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showInkAnnotation="0" codeName="EstaPastaDeTrabalho" autoCompressPictures="0"/>
  <mc:AlternateContent xmlns:mc="http://schemas.openxmlformats.org/markup-compatibility/2006">
    <mc:Choice Requires="x15">
      <x15ac:absPath xmlns:x15ac="http://schemas.microsoft.com/office/spreadsheetml/2010/11/ac" url="C:\Users\ligiar\Documents\"/>
    </mc:Choice>
  </mc:AlternateContent>
  <bookViews>
    <workbookView xWindow="0" yWindow="1440" windowWidth="20490" windowHeight="5565" tabRatio="918" activeTab="5"/>
  </bookViews>
  <sheets>
    <sheet name="Pressupostos " sheetId="54" r:id="rId1"/>
    <sheet name="AUTORIZAÇÃO PAGAMENTO" sheetId="79" state="hidden" r:id="rId2"/>
    <sheet name="Listagem de Pagamentos Efet" sheetId="80" r:id="rId3"/>
    <sheet name="FLUXO DE CAIXA" sheetId="93" state="hidden" r:id="rId4"/>
    <sheet name="FECHAMENTO" sheetId="89" r:id="rId5"/>
    <sheet name="DRE" sheetId="86" r:id="rId6"/>
    <sheet name="LOCALIZADORES" sheetId="81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'AUTORIZAÇÃO PAGAMENTO'!$A$12:$K$12</definedName>
    <definedName name="_xlnm._FilterDatabase" localSheetId="2" hidden="1">'Listagem de Pagamentos Efet'!$A$4:$J$352</definedName>
    <definedName name="anscount" hidden="1">1</definedName>
    <definedName name="_xlnm.Print_Area" localSheetId="1">'AUTORIZAÇÃO PAGAMENTO'!$A$1:$K$57</definedName>
    <definedName name="_xlnm.Print_Area" localSheetId="4">FECHAMENTO!$A$1:$AH$7</definedName>
    <definedName name="_xlnm.Print_Area" localSheetId="2">'Listagem de Pagamentos Efet'!$A$1:$J$88</definedName>
    <definedName name="_xlnm.Print_Area" localSheetId="0">'Pressupostos '!$A$1:$E$16</definedName>
    <definedName name="area_impressao_ap" localSheetId="5">#REF!,#REF!</definedName>
    <definedName name="area_impressao_ap" localSheetId="4">#REF!,#REF!</definedName>
    <definedName name="area_impressao_ap" localSheetId="2">'Listagem de Pagamentos Efet'!$A$1:$G$3,'Listagem de Pagamentos Efet'!#REF!</definedName>
    <definedName name="Bu">[1]INPUT!$B$10</definedName>
    <definedName name="DC">[1]INPUT!$B$8</definedName>
    <definedName name="EXHIBIT_01" localSheetId="1">#REF!</definedName>
    <definedName name="EXHIBIT_01" localSheetId="5">#REF!</definedName>
    <definedName name="EXHIBIT_01" localSheetId="4">#REF!</definedName>
    <definedName name="EXHIBIT_01" localSheetId="2">#REF!</definedName>
    <definedName name="EXHIBIT_01" localSheetId="0">#REF!</definedName>
    <definedName name="EXHIBIT_02" localSheetId="1">#REF!</definedName>
    <definedName name="EXHIBIT_02" localSheetId="5">#REF!</definedName>
    <definedName name="EXHIBIT_02" localSheetId="4">#REF!</definedName>
    <definedName name="EXHIBIT_02" localSheetId="2">#REF!</definedName>
    <definedName name="EXHIBIT_02" localSheetId="0">#REF!</definedName>
    <definedName name="EXHIBIT_05" localSheetId="1">#REF!</definedName>
    <definedName name="EXHIBIT_05" localSheetId="5">#REF!</definedName>
    <definedName name="EXHIBIT_05" localSheetId="4">#REF!</definedName>
    <definedName name="EXHIBIT_05" localSheetId="2">#REF!</definedName>
    <definedName name="EXHIBIT_05" localSheetId="0">#REF!</definedName>
    <definedName name="EXHIBIT_06" localSheetId="1">#REF!</definedName>
    <definedName name="EXHIBIT_06" localSheetId="5">#REF!</definedName>
    <definedName name="EXHIBIT_06" localSheetId="4">#REF!</definedName>
    <definedName name="EXHIBIT_06" localSheetId="2">#REF!</definedName>
    <definedName name="EXHIBIT_06" localSheetId="0">#REF!</definedName>
    <definedName name="EXHIBIT_07" localSheetId="1">#REF!</definedName>
    <definedName name="EXHIBIT_07" localSheetId="5">#REF!</definedName>
    <definedName name="EXHIBIT_07" localSheetId="4">#REF!</definedName>
    <definedName name="EXHIBIT_07" localSheetId="2">#REF!</definedName>
    <definedName name="EXHIBIT_07" localSheetId="0">#REF!</definedName>
    <definedName name="EXHIBIT_08" localSheetId="1">#REF!</definedName>
    <definedName name="EXHIBIT_08" localSheetId="5">#REF!</definedName>
    <definedName name="EXHIBIT_08" localSheetId="4">#REF!</definedName>
    <definedName name="EXHIBIT_08" localSheetId="2">#REF!</definedName>
    <definedName name="EXHIBIT_08" localSheetId="0">#REF!</definedName>
    <definedName name="new_proj">'[2]Novos Projectos'!$A$3:$A$57</definedName>
    <definedName name="Pm">[1]INPUT!$B$6</definedName>
    <definedName name="Rd">[1]INPUT!$B$4</definedName>
    <definedName name="t">[1]INPUT!$B$7</definedName>
    <definedName name="TD">[1]INPUT!$B$9</definedName>
    <definedName name="_xlnm.Print_Titles" localSheetId="4">FECHAMENTO!$1:$3</definedName>
    <definedName name="VARa">[1]INPUT!$B$12</definedName>
  </definedNames>
  <calcPr calcId="171027"/>
  <fileRecoveryPr autoRecover="0"/>
</workbook>
</file>

<file path=xl/calcChain.xml><?xml version="1.0" encoding="utf-8"?>
<calcChain xmlns="http://schemas.openxmlformats.org/spreadsheetml/2006/main">
  <c r="J360" i="80" l="1"/>
  <c r="J7" i="86" l="1"/>
  <c r="J353" i="80" l="1"/>
  <c r="AK6" i="86" l="1"/>
  <c r="AJ6" i="86"/>
  <c r="P6" i="86" l="1"/>
  <c r="Q6" i="86"/>
  <c r="R6" i="86"/>
  <c r="T6" i="86"/>
  <c r="U6" i="86"/>
  <c r="V6" i="86"/>
  <c r="W6" i="86"/>
  <c r="X6" i="86"/>
  <c r="Y6" i="86"/>
  <c r="Z6" i="86"/>
  <c r="AA6" i="86"/>
  <c r="AB6" i="86"/>
  <c r="AC6" i="86"/>
  <c r="AD6" i="86"/>
  <c r="AE6" i="86"/>
  <c r="AF6" i="86"/>
  <c r="AG6" i="86"/>
  <c r="AH6" i="86"/>
  <c r="AI6" i="86"/>
  <c r="AL6" i="86"/>
  <c r="AM6" i="86"/>
  <c r="AN6" i="86"/>
  <c r="AO6" i="86"/>
  <c r="AP6" i="86"/>
  <c r="AQ6" i="86"/>
  <c r="AR6" i="86"/>
  <c r="AS6" i="86"/>
  <c r="AT6" i="86"/>
  <c r="C21" i="89" l="1"/>
  <c r="AH31" i="89" l="1"/>
  <c r="E22" i="54" l="1"/>
  <c r="AF14" i="93" l="1"/>
  <c r="AG14" i="93"/>
  <c r="S14" i="93"/>
  <c r="T14" i="93"/>
  <c r="W14" i="93"/>
  <c r="X14" i="93"/>
  <c r="Y14" i="93"/>
  <c r="Z14" i="93"/>
  <c r="AA14" i="93"/>
  <c r="AB14" i="93"/>
  <c r="AC14" i="93"/>
  <c r="AD14" i="93"/>
  <c r="AE14" i="93"/>
  <c r="E14" i="93"/>
  <c r="F14" i="93"/>
  <c r="I14" i="93"/>
  <c r="J14" i="93"/>
  <c r="K14" i="93"/>
  <c r="L14" i="93"/>
  <c r="M14" i="93"/>
  <c r="P14" i="93"/>
  <c r="Q14" i="93"/>
  <c r="D14" i="93" l="1"/>
  <c r="D7" i="54" l="1"/>
  <c r="L13" i="79" l="1"/>
  <c r="L8" i="79"/>
  <c r="L14" i="79"/>
  <c r="WB103" i="93" l="1"/>
  <c r="WA103" i="93"/>
  <c r="VZ103" i="93"/>
  <c r="VY103" i="93"/>
  <c r="VX103" i="93"/>
  <c r="VW103" i="93"/>
  <c r="VV103" i="93"/>
  <c r="VT103" i="93"/>
  <c r="VS103" i="93"/>
  <c r="VR103" i="93"/>
  <c r="VQ103" i="93"/>
  <c r="VP103" i="93"/>
  <c r="VO103" i="93"/>
  <c r="VN103" i="93"/>
  <c r="VM103" i="93"/>
  <c r="VL103" i="93"/>
  <c r="VK103" i="93"/>
  <c r="VJ103" i="93"/>
  <c r="VI103" i="93"/>
  <c r="VH103" i="93"/>
  <c r="VG103" i="93"/>
  <c r="VF103" i="93"/>
  <c r="VE103" i="93"/>
  <c r="VD103" i="93"/>
  <c r="VB103" i="93"/>
  <c r="VA103" i="93"/>
  <c r="UZ103" i="93"/>
  <c r="UY103" i="93"/>
  <c r="UX103" i="93"/>
  <c r="UV103" i="93"/>
  <c r="UU103" i="93"/>
  <c r="UT103" i="93"/>
  <c r="US103" i="93"/>
  <c r="UR103" i="93"/>
  <c r="UQ103" i="93"/>
  <c r="UP103" i="93"/>
  <c r="UN103" i="93"/>
  <c r="UM103" i="93"/>
  <c r="UL103" i="93"/>
  <c r="UK103" i="93"/>
  <c r="UJ103" i="93"/>
  <c r="UI103" i="93"/>
  <c r="UH103" i="93"/>
  <c r="UG103" i="93"/>
  <c r="UF103" i="93"/>
  <c r="UE103" i="93"/>
  <c r="UD103" i="93"/>
  <c r="UC103" i="93"/>
  <c r="UB103" i="93"/>
  <c r="UA103" i="93"/>
  <c r="TZ103" i="93"/>
  <c r="TY103" i="93"/>
  <c r="TX103" i="93"/>
  <c r="TV103" i="93"/>
  <c r="TU103" i="93"/>
  <c r="TT103" i="93"/>
  <c r="TS103" i="93"/>
  <c r="TR103" i="93"/>
  <c r="TP103" i="93"/>
  <c r="TO103" i="93"/>
  <c r="TN103" i="93"/>
  <c r="TM103" i="93"/>
  <c r="TL103" i="93"/>
  <c r="TK103" i="93"/>
  <c r="TI103" i="93"/>
  <c r="TH103" i="93"/>
  <c r="TG103" i="93"/>
  <c r="TF103" i="93"/>
  <c r="TE103" i="93"/>
  <c r="TD103" i="93"/>
  <c r="TC103" i="93"/>
  <c r="TB103" i="93"/>
  <c r="TA103" i="93"/>
  <c r="SZ103" i="93"/>
  <c r="SY103" i="93"/>
  <c r="SX103" i="93"/>
  <c r="SW103" i="93"/>
  <c r="SV103" i="93"/>
  <c r="SU103" i="93"/>
  <c r="ST103" i="93"/>
  <c r="SS103" i="93"/>
  <c r="SQ103" i="93"/>
  <c r="SP103" i="93"/>
  <c r="SO103" i="93"/>
  <c r="SN103" i="93"/>
  <c r="SM103" i="93"/>
  <c r="SK103" i="93"/>
  <c r="SJ103" i="93"/>
  <c r="SI103" i="93"/>
  <c r="SH103" i="93"/>
  <c r="SG103" i="93"/>
  <c r="SF103" i="93"/>
  <c r="SE103" i="93"/>
  <c r="SC103" i="93"/>
  <c r="SB103" i="93"/>
  <c r="SA103" i="93"/>
  <c r="RZ103" i="93"/>
  <c r="RY103" i="93"/>
  <c r="RX103" i="93"/>
  <c r="RW103" i="93"/>
  <c r="RV103" i="93"/>
  <c r="RU103" i="93"/>
  <c r="RT103" i="93"/>
  <c r="RS103" i="93"/>
  <c r="RR103" i="93"/>
  <c r="RQ103" i="93"/>
  <c r="RP103" i="93"/>
  <c r="RO103" i="93"/>
  <c r="RN103" i="93"/>
  <c r="RM103" i="93"/>
  <c r="RK103" i="93"/>
  <c r="RJ103" i="93"/>
  <c r="RI103" i="93"/>
  <c r="RH103" i="93"/>
  <c r="RG103" i="93"/>
  <c r="RE103" i="93"/>
  <c r="RD103" i="93"/>
  <c r="RC103" i="93"/>
  <c r="RB103" i="93"/>
  <c r="RA103" i="93"/>
  <c r="QZ103" i="93"/>
  <c r="QX103" i="93"/>
  <c r="QW103" i="93"/>
  <c r="QV103" i="93"/>
  <c r="QU103" i="93"/>
  <c r="QT103" i="93"/>
  <c r="QS103" i="93"/>
  <c r="QR103" i="93"/>
  <c r="QQ103" i="93"/>
  <c r="QP103" i="93"/>
  <c r="QO103" i="93"/>
  <c r="QN103" i="93"/>
  <c r="QM103" i="93"/>
  <c r="QL103" i="93"/>
  <c r="QK103" i="93"/>
  <c r="QJ103" i="93"/>
  <c r="QI103" i="93"/>
  <c r="QH103" i="93"/>
  <c r="QF103" i="93"/>
  <c r="QE103" i="93"/>
  <c r="QD103" i="93"/>
  <c r="QC103" i="93"/>
  <c r="QB103" i="93"/>
  <c r="PZ103" i="93"/>
  <c r="PY103" i="93"/>
  <c r="PX103" i="93"/>
  <c r="PW103" i="93"/>
  <c r="PV103" i="93"/>
  <c r="PU103" i="93"/>
  <c r="PT103" i="93"/>
  <c r="PR103" i="93"/>
  <c r="PQ103" i="93"/>
  <c r="PP103" i="93"/>
  <c r="PO103" i="93"/>
  <c r="PN103" i="93"/>
  <c r="PM103" i="93"/>
  <c r="PL103" i="93"/>
  <c r="PK103" i="93"/>
  <c r="PJ103" i="93"/>
  <c r="PI103" i="93"/>
  <c r="PH103" i="93"/>
  <c r="PG103" i="93"/>
  <c r="PF103" i="93"/>
  <c r="PE103" i="93"/>
  <c r="PD103" i="93"/>
  <c r="PC103" i="93"/>
  <c r="PB103" i="93"/>
  <c r="OZ103" i="93"/>
  <c r="OY103" i="93"/>
  <c r="OX103" i="93"/>
  <c r="OW103" i="93"/>
  <c r="OV103" i="93"/>
  <c r="OT103" i="93"/>
  <c r="OS103" i="93"/>
  <c r="OR103" i="93"/>
  <c r="OQ103" i="93"/>
  <c r="OO103" i="93"/>
  <c r="ON103" i="93"/>
  <c r="OM103" i="93"/>
  <c r="OL103" i="93"/>
  <c r="OK103" i="93"/>
  <c r="OJ103" i="93"/>
  <c r="OI103" i="93"/>
  <c r="OH103" i="93"/>
  <c r="OG103" i="93"/>
  <c r="OF103" i="93"/>
  <c r="OE103" i="93"/>
  <c r="OD103" i="93"/>
  <c r="OC103" i="93"/>
  <c r="OB103" i="93"/>
  <c r="OA103" i="93"/>
  <c r="NZ103" i="93"/>
  <c r="NY103" i="93"/>
  <c r="NW103" i="93"/>
  <c r="NV103" i="93"/>
  <c r="NU103" i="93"/>
  <c r="NT103" i="93"/>
  <c r="NS103" i="93"/>
  <c r="NQ103" i="93"/>
  <c r="NP103" i="93"/>
  <c r="NO103" i="93"/>
  <c r="NN103" i="93"/>
  <c r="NM103" i="93"/>
  <c r="NL103" i="93"/>
  <c r="NK103" i="93"/>
  <c r="NI103" i="93"/>
  <c r="NH103" i="93"/>
  <c r="NG103" i="93"/>
  <c r="NF103" i="93"/>
  <c r="NE103" i="93"/>
  <c r="ND103" i="93"/>
  <c r="NC103" i="93"/>
  <c r="NB103" i="93"/>
  <c r="NA103" i="93"/>
  <c r="MZ103" i="93"/>
  <c r="MY103" i="93"/>
  <c r="MX103" i="93"/>
  <c r="MW103" i="93"/>
  <c r="MV103" i="93"/>
  <c r="MU103" i="93"/>
  <c r="MT103" i="93"/>
  <c r="MS103" i="93"/>
  <c r="MQ103" i="93"/>
  <c r="MP103" i="93"/>
  <c r="MO103" i="93"/>
  <c r="MN103" i="93"/>
  <c r="MM103" i="93"/>
  <c r="MK103" i="93"/>
  <c r="MJ103" i="93"/>
  <c r="MI103" i="93"/>
  <c r="MH103" i="93"/>
  <c r="MG103" i="93"/>
  <c r="MF103" i="93"/>
  <c r="ME103" i="93"/>
  <c r="MC103" i="93"/>
  <c r="MB103" i="93"/>
  <c r="MA103" i="93"/>
  <c r="LZ103" i="93"/>
  <c r="LY103" i="93"/>
  <c r="LX103" i="93"/>
  <c r="LW103" i="93"/>
  <c r="LV103" i="93"/>
  <c r="LU103" i="93"/>
  <c r="LT103" i="93"/>
  <c r="LS103" i="93"/>
  <c r="LR103" i="93"/>
  <c r="LQ103" i="93"/>
  <c r="LP103" i="93"/>
  <c r="LO103" i="93"/>
  <c r="LN103" i="93"/>
  <c r="LM103" i="93"/>
  <c r="LK103" i="93"/>
  <c r="LJ103" i="93"/>
  <c r="LI103" i="93"/>
  <c r="LH103" i="93"/>
  <c r="LG103" i="93"/>
  <c r="LE103" i="93"/>
  <c r="LD103" i="93"/>
  <c r="LC103" i="93"/>
  <c r="LB103" i="93"/>
  <c r="LA103" i="93"/>
  <c r="KZ103" i="93"/>
  <c r="KX103" i="93"/>
  <c r="KW103" i="93"/>
  <c r="KV103" i="93"/>
  <c r="KU103" i="93"/>
  <c r="KT103" i="93"/>
  <c r="KS103" i="93"/>
  <c r="KR103" i="93"/>
  <c r="KQ103" i="93"/>
  <c r="KP103" i="93"/>
  <c r="KO103" i="93"/>
  <c r="KN103" i="93"/>
  <c r="KM103" i="93"/>
  <c r="KL103" i="93"/>
  <c r="KK103" i="93"/>
  <c r="KJ103" i="93"/>
  <c r="KI103" i="93"/>
  <c r="KH103" i="93"/>
  <c r="KF103" i="93"/>
  <c r="KE103" i="93"/>
  <c r="KD103" i="93"/>
  <c r="KC103" i="93"/>
  <c r="KB103" i="93"/>
  <c r="JZ103" i="93"/>
  <c r="JY103" i="93"/>
  <c r="JX103" i="93"/>
  <c r="JW103" i="93"/>
  <c r="JV103" i="93"/>
  <c r="JU103" i="93"/>
  <c r="JT103" i="93"/>
  <c r="JR103" i="93"/>
  <c r="JQ103" i="93"/>
  <c r="JP103" i="93"/>
  <c r="JO103" i="93"/>
  <c r="JN103" i="93"/>
  <c r="JM103" i="93"/>
  <c r="JL103" i="93"/>
  <c r="JK103" i="93"/>
  <c r="JJ103" i="93"/>
  <c r="JI103" i="93"/>
  <c r="JH103" i="93"/>
  <c r="JG103" i="93"/>
  <c r="JF103" i="93"/>
  <c r="JE103" i="93"/>
  <c r="JD103" i="93"/>
  <c r="JC103" i="93"/>
  <c r="JB103" i="93"/>
  <c r="IZ103" i="93"/>
  <c r="IY103" i="93"/>
  <c r="IX103" i="93"/>
  <c r="IW103" i="93"/>
  <c r="IV103" i="93"/>
  <c r="IT103" i="93"/>
  <c r="IS103" i="93"/>
  <c r="IR103" i="93"/>
  <c r="IQ103" i="93"/>
  <c r="IP103" i="93"/>
  <c r="IO103" i="93"/>
  <c r="IM103" i="93"/>
  <c r="IL103" i="93"/>
  <c r="IK103" i="93"/>
  <c r="IJ103" i="93"/>
  <c r="II103" i="93"/>
  <c r="IH103" i="93"/>
  <c r="IG103" i="93"/>
  <c r="IF103" i="93"/>
  <c r="IE103" i="93"/>
  <c r="ID103" i="93"/>
  <c r="IC103" i="93"/>
  <c r="IB103" i="93"/>
  <c r="IA103" i="93"/>
  <c r="HZ103" i="93"/>
  <c r="HY103" i="93"/>
  <c r="HX103" i="93"/>
  <c r="HW103" i="93"/>
  <c r="HU103" i="93"/>
  <c r="HT103" i="93"/>
  <c r="HS103" i="93"/>
  <c r="HR103" i="93"/>
  <c r="HQ103" i="93"/>
  <c r="HO103" i="93"/>
  <c r="HN103" i="93"/>
  <c r="HM103" i="93"/>
  <c r="HL103" i="93"/>
  <c r="HK103" i="93"/>
  <c r="HJ103" i="93"/>
  <c r="HI103" i="93"/>
  <c r="HG103" i="93"/>
  <c r="HF103" i="93"/>
  <c r="HE103" i="93"/>
  <c r="HD103" i="93"/>
  <c r="HC103" i="93"/>
  <c r="HB103" i="93"/>
  <c r="HA103" i="93"/>
  <c r="GZ103" i="93"/>
  <c r="GY103" i="93"/>
  <c r="GX103" i="93"/>
  <c r="GW103" i="93"/>
  <c r="GV103" i="93"/>
  <c r="GU103" i="93"/>
  <c r="GT103" i="93"/>
  <c r="GS103" i="93"/>
  <c r="GR103" i="93"/>
  <c r="GQ103" i="93"/>
  <c r="GO103" i="93"/>
  <c r="GN103" i="93"/>
  <c r="GM103" i="93"/>
  <c r="GL103" i="93"/>
  <c r="GK103" i="93"/>
  <c r="GI103" i="93"/>
  <c r="GH103" i="93"/>
  <c r="GG103" i="93"/>
  <c r="GF103" i="93"/>
  <c r="GE103" i="93"/>
  <c r="GD103" i="93"/>
  <c r="GC103" i="93"/>
  <c r="GA103" i="93"/>
  <c r="FZ103" i="93"/>
  <c r="FY103" i="93"/>
  <c r="FX103" i="93"/>
  <c r="FW103" i="93"/>
  <c r="FV103" i="93"/>
  <c r="FU103" i="93"/>
  <c r="FT103" i="93"/>
  <c r="FS103" i="93"/>
  <c r="FR103" i="93"/>
  <c r="FQ103" i="93"/>
  <c r="FP103" i="93"/>
  <c r="FO103" i="93"/>
  <c r="FN103" i="93"/>
  <c r="FM103" i="93"/>
  <c r="FL103" i="93"/>
  <c r="FK103" i="93"/>
  <c r="FI103" i="93"/>
  <c r="FH103" i="93"/>
  <c r="FG103" i="93"/>
  <c r="FF103" i="93"/>
  <c r="FE103" i="93"/>
  <c r="FC103" i="93"/>
  <c r="FB103" i="93"/>
  <c r="FA103" i="93"/>
  <c r="EZ103" i="93"/>
  <c r="EY103" i="93"/>
  <c r="EX103" i="93"/>
  <c r="EV103" i="93"/>
  <c r="EU103" i="93"/>
  <c r="ET103" i="93"/>
  <c r="ES103" i="93"/>
  <c r="ER103" i="93"/>
  <c r="EQ103" i="93"/>
  <c r="EP103" i="93"/>
  <c r="EO103" i="93"/>
  <c r="EN103" i="93"/>
  <c r="EM103" i="93"/>
  <c r="EL103" i="93"/>
  <c r="EK103" i="93"/>
  <c r="EJ103" i="93"/>
  <c r="EI103" i="93"/>
  <c r="EH103" i="93"/>
  <c r="EG103" i="93"/>
  <c r="EF103" i="93"/>
  <c r="ED103" i="93"/>
  <c r="EC103" i="93"/>
  <c r="EB103" i="93"/>
  <c r="EA103" i="93"/>
  <c r="DZ103" i="93"/>
  <c r="DX103" i="93"/>
  <c r="DW103" i="93"/>
  <c r="DV103" i="93"/>
  <c r="DU103" i="93"/>
  <c r="DT103" i="93"/>
  <c r="DS103" i="93"/>
  <c r="DR103" i="93"/>
  <c r="DP103" i="93"/>
  <c r="DO103" i="93"/>
  <c r="DN103" i="93"/>
  <c r="DM103" i="93"/>
  <c r="DL103" i="93"/>
  <c r="DK103" i="93"/>
  <c r="DJ103" i="93"/>
  <c r="DI103" i="93"/>
  <c r="DH103" i="93"/>
  <c r="DG103" i="93"/>
  <c r="DF103" i="93"/>
  <c r="DE103" i="93"/>
  <c r="DD103" i="93"/>
  <c r="DC103" i="93"/>
  <c r="DB103" i="93"/>
  <c r="DA103" i="93"/>
  <c r="CZ103" i="93"/>
  <c r="CX103" i="93"/>
  <c r="CW103" i="93"/>
  <c r="CV103" i="93"/>
  <c r="CU103" i="93"/>
  <c r="CT103" i="93"/>
  <c r="CR103" i="93"/>
  <c r="CQ103" i="93"/>
  <c r="CP103" i="93"/>
  <c r="CO103" i="93"/>
  <c r="CN103" i="93"/>
  <c r="CM103" i="93"/>
  <c r="CK103" i="93"/>
  <c r="CJ103" i="93"/>
  <c r="CI103" i="93"/>
  <c r="CH103" i="93"/>
  <c r="CG103" i="93"/>
  <c r="CF103" i="93"/>
  <c r="CE103" i="93"/>
  <c r="CD103" i="93"/>
  <c r="CC103" i="93"/>
  <c r="CB103" i="93"/>
  <c r="CA103" i="93"/>
  <c r="BZ103" i="93"/>
  <c r="BY103" i="93"/>
  <c r="BX103" i="93"/>
  <c r="BW103" i="93"/>
  <c r="BV103" i="93"/>
  <c r="BU103" i="93"/>
  <c r="BT103" i="93"/>
  <c r="BR103" i="93"/>
  <c r="BQ103" i="93"/>
  <c r="BP103" i="93"/>
  <c r="BO103" i="93"/>
  <c r="BM103" i="93"/>
  <c r="BL103" i="93"/>
  <c r="BK103" i="93"/>
  <c r="BJ103" i="93"/>
  <c r="BI103" i="93"/>
  <c r="BH103" i="93"/>
  <c r="BG103" i="93"/>
  <c r="BE103" i="93"/>
  <c r="BD103" i="93"/>
  <c r="BC103" i="93"/>
  <c r="BB103" i="93"/>
  <c r="BA103" i="93"/>
  <c r="AZ103" i="93"/>
  <c r="AY103" i="93"/>
  <c r="AX103" i="93"/>
  <c r="AW103" i="93"/>
  <c r="AV103" i="93"/>
  <c r="AU103" i="93"/>
  <c r="AT103" i="93"/>
  <c r="AS103" i="93"/>
  <c r="AR103" i="93"/>
  <c r="AQ103" i="93"/>
  <c r="AP103" i="93"/>
  <c r="AO103" i="93"/>
  <c r="AM103" i="93"/>
  <c r="AL103" i="93"/>
  <c r="AK103" i="93"/>
  <c r="AJ103" i="93"/>
  <c r="AI103" i="93"/>
  <c r="AE103" i="93"/>
  <c r="F6" i="93"/>
  <c r="G6" i="93"/>
  <c r="H6" i="93"/>
  <c r="I6" i="93"/>
  <c r="AH5" i="93"/>
  <c r="WC119" i="93" l="1"/>
  <c r="WC118" i="93"/>
  <c r="WC116" i="93"/>
  <c r="WC115" i="93"/>
  <c r="WC114" i="93"/>
  <c r="WC113" i="93"/>
  <c r="WC112" i="93"/>
  <c r="WC111" i="93"/>
  <c r="VC110" i="93"/>
  <c r="WC109" i="93"/>
  <c r="VU108" i="93"/>
  <c r="WC107" i="93"/>
  <c r="WC106" i="93"/>
  <c r="WC105" i="93"/>
  <c r="WC104" i="93"/>
  <c r="WC102" i="93"/>
  <c r="WC101" i="93"/>
  <c r="WC100" i="93"/>
  <c r="WC99" i="93"/>
  <c r="WB98" i="93"/>
  <c r="WA98" i="93"/>
  <c r="WA97" i="93" s="1"/>
  <c r="VZ98" i="93"/>
  <c r="VZ97" i="93" s="1"/>
  <c r="VY98" i="93"/>
  <c r="VY97" i="93" s="1"/>
  <c r="VX98" i="93"/>
  <c r="VW98" i="93"/>
  <c r="VW97" i="93" s="1"/>
  <c r="VV98" i="93"/>
  <c r="VV97" i="93" s="1"/>
  <c r="VU98" i="93"/>
  <c r="VT98" i="93"/>
  <c r="VS98" i="93"/>
  <c r="VS97" i="93" s="1"/>
  <c r="VR98" i="93"/>
  <c r="VR97" i="93" s="1"/>
  <c r="VQ98" i="93"/>
  <c r="VQ97" i="93" s="1"/>
  <c r="VP98" i="93"/>
  <c r="VO98" i="93"/>
  <c r="VO97" i="93" s="1"/>
  <c r="VN98" i="93"/>
  <c r="VN97" i="93" s="1"/>
  <c r="VM98" i="93"/>
  <c r="VM97" i="93" s="1"/>
  <c r="VL98" i="93"/>
  <c r="VK98" i="93"/>
  <c r="VK97" i="93" s="1"/>
  <c r="VJ98" i="93"/>
  <c r="VJ97" i="93" s="1"/>
  <c r="VI98" i="93"/>
  <c r="VI97" i="93" s="1"/>
  <c r="VH98" i="93"/>
  <c r="VG98" i="93"/>
  <c r="VG97" i="93" s="1"/>
  <c r="VF98" i="93"/>
  <c r="VF97" i="93" s="1"/>
  <c r="VE98" i="93"/>
  <c r="VD98" i="93"/>
  <c r="VC98" i="93"/>
  <c r="VB98" i="93"/>
  <c r="VB97" i="93" s="1"/>
  <c r="VA98" i="93"/>
  <c r="VA97" i="93" s="1"/>
  <c r="UZ98" i="93"/>
  <c r="UY98" i="93"/>
  <c r="UY97" i="93" s="1"/>
  <c r="UX98" i="93"/>
  <c r="UX97" i="93" s="1"/>
  <c r="VE97" i="93"/>
  <c r="WC95" i="93"/>
  <c r="VC94" i="93"/>
  <c r="WC94" i="93" s="1"/>
  <c r="VC93" i="93"/>
  <c r="WC93" i="93" s="1"/>
  <c r="VC92" i="93"/>
  <c r="WC91" i="93"/>
  <c r="WB90" i="93"/>
  <c r="WA90" i="93"/>
  <c r="VZ90" i="93"/>
  <c r="VY90" i="93"/>
  <c r="VX90" i="93"/>
  <c r="VW90" i="93"/>
  <c r="VV90" i="93"/>
  <c r="VU90" i="93"/>
  <c r="VT90" i="93"/>
  <c r="VS90" i="93"/>
  <c r="VR90" i="93"/>
  <c r="VQ90" i="93"/>
  <c r="VP90" i="93"/>
  <c r="VO90" i="93"/>
  <c r="VN90" i="93"/>
  <c r="VM90" i="93"/>
  <c r="VL90" i="93"/>
  <c r="VK90" i="93"/>
  <c r="VJ90" i="93"/>
  <c r="VI90" i="93"/>
  <c r="VH90" i="93"/>
  <c r="VG90" i="93"/>
  <c r="VF90" i="93"/>
  <c r="VE90" i="93"/>
  <c r="VD90" i="93"/>
  <c r="VB90" i="93"/>
  <c r="VA90" i="93"/>
  <c r="UZ90" i="93"/>
  <c r="UY90" i="93"/>
  <c r="UX90" i="93"/>
  <c r="WC89" i="93"/>
  <c r="VY88" i="93"/>
  <c r="VY83" i="93" s="1"/>
  <c r="VR88" i="93"/>
  <c r="VR83" i="93" s="1"/>
  <c r="VK88" i="93"/>
  <c r="VK83" i="93" s="1"/>
  <c r="VD88" i="93"/>
  <c r="VD83" i="93" s="1"/>
  <c r="VZ87" i="93"/>
  <c r="VZ83" i="93" s="1"/>
  <c r="VS87" i="93"/>
  <c r="VS83" i="93" s="1"/>
  <c r="VL87" i="93"/>
  <c r="VL83" i="93" s="1"/>
  <c r="VE87" i="93"/>
  <c r="VE83" i="93" s="1"/>
  <c r="UX87" i="93"/>
  <c r="UX83" i="93" s="1"/>
  <c r="WA86" i="93"/>
  <c r="WA83" i="93" s="1"/>
  <c r="VT86" i="93"/>
  <c r="VT83" i="93" s="1"/>
  <c r="VM86" i="93"/>
  <c r="VM83" i="93" s="1"/>
  <c r="VF86" i="93"/>
  <c r="VF83" i="93" s="1"/>
  <c r="UY86" i="93"/>
  <c r="UY83" i="93" s="1"/>
  <c r="WC85" i="93"/>
  <c r="WB84" i="93"/>
  <c r="WB83" i="93" s="1"/>
  <c r="VU84" i="93"/>
  <c r="VU83" i="93" s="1"/>
  <c r="VN84" i="93"/>
  <c r="VN83" i="93" s="1"/>
  <c r="VG84" i="93"/>
  <c r="VG83" i="93" s="1"/>
  <c r="UZ84" i="93"/>
  <c r="UZ83" i="93" s="1"/>
  <c r="VX83" i="93"/>
  <c r="VW83" i="93"/>
  <c r="VV83" i="93"/>
  <c r="VQ83" i="93"/>
  <c r="VP83" i="93"/>
  <c r="VO83" i="93"/>
  <c r="VJ83" i="93"/>
  <c r="VI83" i="93"/>
  <c r="VH83" i="93"/>
  <c r="VC83" i="93"/>
  <c r="VB83" i="93"/>
  <c r="VA83" i="93"/>
  <c r="VQ82" i="93"/>
  <c r="VD82" i="93"/>
  <c r="WB81" i="93"/>
  <c r="WB77" i="93" s="1"/>
  <c r="WA81" i="93"/>
  <c r="WA77" i="93" s="1"/>
  <c r="VZ81" i="93"/>
  <c r="VZ77" i="93" s="1"/>
  <c r="VY81" i="93"/>
  <c r="VY77" i="93" s="1"/>
  <c r="VX81" i="93"/>
  <c r="VU81" i="93"/>
  <c r="VU77" i="93" s="1"/>
  <c r="VT81" i="93"/>
  <c r="VT77" i="93" s="1"/>
  <c r="VS81" i="93"/>
  <c r="VS77" i="93" s="1"/>
  <c r="VR81" i="93"/>
  <c r="VR77" i="93" s="1"/>
  <c r="VQ81" i="93"/>
  <c r="VN81" i="93"/>
  <c r="VN77" i="93" s="1"/>
  <c r="VM81" i="93"/>
  <c r="VM77" i="93" s="1"/>
  <c r="VL81" i="93"/>
  <c r="VL77" i="93" s="1"/>
  <c r="VK81" i="93"/>
  <c r="VK77" i="93" s="1"/>
  <c r="VJ81" i="93"/>
  <c r="VJ77" i="93" s="1"/>
  <c r="VG81" i="93"/>
  <c r="VG77" i="93" s="1"/>
  <c r="VF81" i="93"/>
  <c r="VE81" i="93"/>
  <c r="VE77" i="93" s="1"/>
  <c r="VD81" i="93"/>
  <c r="VC81" i="93"/>
  <c r="VC77" i="93" s="1"/>
  <c r="UZ81" i="93"/>
  <c r="UZ77" i="93" s="1"/>
  <c r="UY81" i="93"/>
  <c r="UX81" i="93"/>
  <c r="UX77" i="93" s="1"/>
  <c r="UY80" i="93"/>
  <c r="WC80" i="93" s="1"/>
  <c r="UY79" i="93"/>
  <c r="VX78" i="93"/>
  <c r="VF78" i="93"/>
  <c r="VW77" i="93"/>
  <c r="VV77" i="93"/>
  <c r="VP77" i="93"/>
  <c r="VO77" i="93"/>
  <c r="VI77" i="93"/>
  <c r="VH77" i="93"/>
  <c r="VB77" i="93"/>
  <c r="VA77" i="93"/>
  <c r="VN76" i="93"/>
  <c r="VN67" i="93" s="1"/>
  <c r="VC76" i="93"/>
  <c r="WC75" i="93"/>
  <c r="WC74" i="93"/>
  <c r="UZ73" i="93"/>
  <c r="VR72" i="93"/>
  <c r="WC72" i="93" s="1"/>
  <c r="VX71" i="93"/>
  <c r="VX67" i="93" s="1"/>
  <c r="VC70" i="93"/>
  <c r="VU69" i="93"/>
  <c r="VU67" i="93" s="1"/>
  <c r="VK69" i="93"/>
  <c r="VK67" i="93" s="1"/>
  <c r="VR68" i="93"/>
  <c r="WB67" i="93"/>
  <c r="WA67" i="93"/>
  <c r="VZ67" i="93"/>
  <c r="VY67" i="93"/>
  <c r="VW67" i="93"/>
  <c r="VV67" i="93"/>
  <c r="VT67" i="93"/>
  <c r="VS67" i="93"/>
  <c r="VQ67" i="93"/>
  <c r="VP67" i="93"/>
  <c r="VO67" i="93"/>
  <c r="VM67" i="93"/>
  <c r="VL67" i="93"/>
  <c r="VJ67" i="93"/>
  <c r="VI67" i="93"/>
  <c r="VH67" i="93"/>
  <c r="VG67" i="93"/>
  <c r="VF67" i="93"/>
  <c r="VE67" i="93"/>
  <c r="VD67" i="93"/>
  <c r="VB67" i="93"/>
  <c r="VA67" i="93"/>
  <c r="UY67" i="93"/>
  <c r="UX67" i="93"/>
  <c r="VQ66" i="93"/>
  <c r="WC65" i="93"/>
  <c r="WC64" i="93"/>
  <c r="VT63" i="93"/>
  <c r="WC63" i="93" s="1"/>
  <c r="VK62" i="93"/>
  <c r="VK61" i="93"/>
  <c r="WC61" i="93" s="1"/>
  <c r="WB60" i="93"/>
  <c r="WA60" i="93"/>
  <c r="VZ60" i="93"/>
  <c r="VY60" i="93"/>
  <c r="VX60" i="93"/>
  <c r="VW60" i="93"/>
  <c r="VV60" i="93"/>
  <c r="VU60" i="93"/>
  <c r="VS60" i="93"/>
  <c r="VR60" i="93"/>
  <c r="VP60" i="93"/>
  <c r="VO60" i="93"/>
  <c r="VN60" i="93"/>
  <c r="VM60" i="93"/>
  <c r="VL60" i="93"/>
  <c r="VJ60" i="93"/>
  <c r="VI60" i="93"/>
  <c r="VH60" i="93"/>
  <c r="VG60" i="93"/>
  <c r="VF60" i="93"/>
  <c r="VE60" i="93"/>
  <c r="VD60" i="93"/>
  <c r="VC60" i="93"/>
  <c r="VB60" i="93"/>
  <c r="VA60" i="93"/>
  <c r="UZ60" i="93"/>
  <c r="UY60" i="93"/>
  <c r="UX60" i="93"/>
  <c r="VU59" i="93"/>
  <c r="VU55" i="93" s="1"/>
  <c r="VN59" i="93"/>
  <c r="VN55" i="93" s="1"/>
  <c r="VG59" i="93"/>
  <c r="VG55" i="93" s="1"/>
  <c r="UZ59" i="93"/>
  <c r="UZ58" i="93"/>
  <c r="WC58" i="93" s="1"/>
  <c r="VQ57" i="93"/>
  <c r="WC57" i="93" s="1"/>
  <c r="VS56" i="93"/>
  <c r="VS55" i="93" s="1"/>
  <c r="VL56" i="93"/>
  <c r="VL55" i="93" s="1"/>
  <c r="VE56" i="93"/>
  <c r="VE55" i="93" s="1"/>
  <c r="UX56" i="93"/>
  <c r="UX55" i="93" s="1"/>
  <c r="WB55" i="93"/>
  <c r="WA55" i="93"/>
  <c r="VZ55" i="93"/>
  <c r="VY55" i="93"/>
  <c r="VX55" i="93"/>
  <c r="VW55" i="93"/>
  <c r="VV55" i="93"/>
  <c r="VT55" i="93"/>
  <c r="VR55" i="93"/>
  <c r="VP55" i="93"/>
  <c r="VO55" i="93"/>
  <c r="VM55" i="93"/>
  <c r="VK55" i="93"/>
  <c r="VJ55" i="93"/>
  <c r="VI55" i="93"/>
  <c r="VH55" i="93"/>
  <c r="VF55" i="93"/>
  <c r="VD55" i="93"/>
  <c r="VC55" i="93"/>
  <c r="VB55" i="93"/>
  <c r="VA55" i="93"/>
  <c r="UY55" i="93"/>
  <c r="VL54" i="93"/>
  <c r="WC54" i="93" s="1"/>
  <c r="VQ53" i="93"/>
  <c r="VC53" i="93"/>
  <c r="WC52" i="93"/>
  <c r="VX51" i="93"/>
  <c r="VQ51" i="93"/>
  <c r="VJ51" i="93"/>
  <c r="VC51" i="93"/>
  <c r="WC50" i="93"/>
  <c r="VG49" i="93"/>
  <c r="WC49" i="93" s="1"/>
  <c r="VX48" i="93"/>
  <c r="VQ48" i="93"/>
  <c r="VJ48" i="93"/>
  <c r="VC48" i="93"/>
  <c r="VE47" i="93"/>
  <c r="WC47" i="93" s="1"/>
  <c r="VC46" i="93"/>
  <c r="VC45" i="93"/>
  <c r="WC45" i="93" s="1"/>
  <c r="VC44" i="93"/>
  <c r="WC44" i="93" s="1"/>
  <c r="VQ43" i="93"/>
  <c r="VC43" i="93"/>
  <c r="WB42" i="93"/>
  <c r="WA42" i="93"/>
  <c r="VZ42" i="93"/>
  <c r="VY42" i="93"/>
  <c r="VW42" i="93"/>
  <c r="VV42" i="93"/>
  <c r="VU42" i="93"/>
  <c r="VT42" i="93"/>
  <c r="VS42" i="93"/>
  <c r="VR42" i="93"/>
  <c r="VP42" i="93"/>
  <c r="VO42" i="93"/>
  <c r="VN42" i="93"/>
  <c r="VM42" i="93"/>
  <c r="VK42" i="93"/>
  <c r="VI42" i="93"/>
  <c r="VH42" i="93"/>
  <c r="VF42" i="93"/>
  <c r="VE42" i="93"/>
  <c r="VD42" i="93"/>
  <c r="VB42" i="93"/>
  <c r="VA42" i="93"/>
  <c r="UZ42" i="93"/>
  <c r="UY42" i="93"/>
  <c r="UX42" i="93"/>
  <c r="WC31" i="93"/>
  <c r="WC30" i="93"/>
  <c r="VW28" i="93"/>
  <c r="VV28" i="93"/>
  <c r="VP28" i="93"/>
  <c r="VO28" i="93"/>
  <c r="VI28" i="93"/>
  <c r="VH28" i="93"/>
  <c r="VB28" i="93"/>
  <c r="VA28" i="93"/>
  <c r="VW27" i="93"/>
  <c r="VV27" i="93"/>
  <c r="VP27" i="93"/>
  <c r="VO27" i="93"/>
  <c r="VI27" i="93"/>
  <c r="VH27" i="93"/>
  <c r="VB27" i="93"/>
  <c r="VA27" i="93"/>
  <c r="VW26" i="93"/>
  <c r="VV26" i="93"/>
  <c r="VP26" i="93"/>
  <c r="VO26" i="93"/>
  <c r="VI26" i="93"/>
  <c r="VH26" i="93"/>
  <c r="VB26" i="93"/>
  <c r="VA26" i="93"/>
  <c r="VW20" i="93"/>
  <c r="VV20" i="93"/>
  <c r="VP20" i="93"/>
  <c r="VO20" i="93"/>
  <c r="VI20" i="93"/>
  <c r="VH20" i="93"/>
  <c r="VB20" i="93"/>
  <c r="VA20" i="93"/>
  <c r="VW13" i="93"/>
  <c r="VW29" i="93" s="1"/>
  <c r="VW21" i="93" s="1"/>
  <c r="VV13" i="93"/>
  <c r="VV29" i="93" s="1"/>
  <c r="VP13" i="93"/>
  <c r="VP29" i="93" s="1"/>
  <c r="VP21" i="93" s="1"/>
  <c r="VO13" i="93"/>
  <c r="VO29" i="93" s="1"/>
  <c r="VO21" i="93" s="1"/>
  <c r="VI13" i="93"/>
  <c r="VI29" i="93" s="1"/>
  <c r="VI21" i="93" s="1"/>
  <c r="VH13" i="93"/>
  <c r="VH29" i="93" s="1"/>
  <c r="VB13" i="93"/>
  <c r="VB29" i="93" s="1"/>
  <c r="VB21" i="93" s="1"/>
  <c r="VA13" i="93"/>
  <c r="VA29" i="93" s="1"/>
  <c r="VA21" i="93" s="1"/>
  <c r="UW119" i="93"/>
  <c r="UW118" i="93"/>
  <c r="UW116" i="93"/>
  <c r="UW115" i="93"/>
  <c r="UW114" i="93"/>
  <c r="UW113" i="93"/>
  <c r="UW112" i="93"/>
  <c r="UW111" i="93"/>
  <c r="TW110" i="93"/>
  <c r="UW109" i="93"/>
  <c r="UO108" i="93"/>
  <c r="UW107" i="93"/>
  <c r="UW106" i="93"/>
  <c r="UW105" i="93"/>
  <c r="UW104" i="93"/>
  <c r="UW102" i="93"/>
  <c r="UW101" i="93"/>
  <c r="UW100" i="93"/>
  <c r="UW99" i="93"/>
  <c r="UV98" i="93"/>
  <c r="UU98" i="93"/>
  <c r="UU97" i="93" s="1"/>
  <c r="UT98" i="93"/>
  <c r="UT97" i="93" s="1"/>
  <c r="US98" i="93"/>
  <c r="US97" i="93" s="1"/>
  <c r="UR98" i="93"/>
  <c r="UQ98" i="93"/>
  <c r="UQ97" i="93" s="1"/>
  <c r="UP98" i="93"/>
  <c r="UP97" i="93" s="1"/>
  <c r="UO98" i="93"/>
  <c r="UN98" i="93"/>
  <c r="UM98" i="93"/>
  <c r="UM97" i="93" s="1"/>
  <c r="UL98" i="93"/>
  <c r="UL97" i="93" s="1"/>
  <c r="UK98" i="93"/>
  <c r="UK97" i="93" s="1"/>
  <c r="UJ98" i="93"/>
  <c r="UI98" i="93"/>
  <c r="UI97" i="93" s="1"/>
  <c r="UH98" i="93"/>
  <c r="UH97" i="93" s="1"/>
  <c r="UG98" i="93"/>
  <c r="UF98" i="93"/>
  <c r="UE98" i="93"/>
  <c r="UE97" i="93" s="1"/>
  <c r="UD98" i="93"/>
  <c r="UD97" i="93" s="1"/>
  <c r="UC98" i="93"/>
  <c r="UC97" i="93" s="1"/>
  <c r="UB98" i="93"/>
  <c r="UA98" i="93"/>
  <c r="UA97" i="93" s="1"/>
  <c r="TZ98" i="93"/>
  <c r="TZ97" i="93" s="1"/>
  <c r="TY98" i="93"/>
  <c r="TY97" i="93" s="1"/>
  <c r="TX98" i="93"/>
  <c r="TW98" i="93"/>
  <c r="TV98" i="93"/>
  <c r="TV97" i="93" s="1"/>
  <c r="TU98" i="93"/>
  <c r="TU97" i="93" s="1"/>
  <c r="TT98" i="93"/>
  <c r="TS98" i="93"/>
  <c r="TS97" i="93" s="1"/>
  <c r="TR98" i="93"/>
  <c r="TR97" i="93" s="1"/>
  <c r="UG97" i="93"/>
  <c r="UW95" i="93"/>
  <c r="TW94" i="93"/>
  <c r="UW94" i="93" s="1"/>
  <c r="TW93" i="93"/>
  <c r="UW93" i="93" s="1"/>
  <c r="TW92" i="93"/>
  <c r="UW91" i="93"/>
  <c r="UV90" i="93"/>
  <c r="UU90" i="93"/>
  <c r="UT90" i="93"/>
  <c r="US90" i="93"/>
  <c r="UR90" i="93"/>
  <c r="UQ90" i="93"/>
  <c r="UP90" i="93"/>
  <c r="UO90" i="93"/>
  <c r="UN90" i="93"/>
  <c r="UM90" i="93"/>
  <c r="UL90" i="93"/>
  <c r="UK90" i="93"/>
  <c r="UJ90" i="93"/>
  <c r="UI90" i="93"/>
  <c r="UH90" i="93"/>
  <c r="UG90" i="93"/>
  <c r="UF90" i="93"/>
  <c r="UE90" i="93"/>
  <c r="UD90" i="93"/>
  <c r="UC90" i="93"/>
  <c r="UB90" i="93"/>
  <c r="UA90" i="93"/>
  <c r="TZ90" i="93"/>
  <c r="TY90" i="93"/>
  <c r="TX90" i="93"/>
  <c r="TV90" i="93"/>
  <c r="TU90" i="93"/>
  <c r="TT90" i="93"/>
  <c r="TS90" i="93"/>
  <c r="TR90" i="93"/>
  <c r="UW89" i="93"/>
  <c r="US88" i="93"/>
  <c r="US83" i="93" s="1"/>
  <c r="UL88" i="93"/>
  <c r="UL83" i="93" s="1"/>
  <c r="UE88" i="93"/>
  <c r="UE83" i="93" s="1"/>
  <c r="TX88" i="93"/>
  <c r="TX83" i="93" s="1"/>
  <c r="UT87" i="93"/>
  <c r="UT83" i="93" s="1"/>
  <c r="UM87" i="93"/>
  <c r="UM83" i="93" s="1"/>
  <c r="UF87" i="93"/>
  <c r="UF83" i="93" s="1"/>
  <c r="TY87" i="93"/>
  <c r="TY83" i="93" s="1"/>
  <c r="TR87" i="93"/>
  <c r="TR83" i="93" s="1"/>
  <c r="UU86" i="93"/>
  <c r="UU83" i="93" s="1"/>
  <c r="UN86" i="93"/>
  <c r="UN83" i="93" s="1"/>
  <c r="UG86" i="93"/>
  <c r="UG83" i="93" s="1"/>
  <c r="TZ86" i="93"/>
  <c r="TZ83" i="93" s="1"/>
  <c r="TS86" i="93"/>
  <c r="TS83" i="93" s="1"/>
  <c r="UW85" i="93"/>
  <c r="UV84" i="93"/>
  <c r="UV83" i="93" s="1"/>
  <c r="UO84" i="93"/>
  <c r="UO83" i="93" s="1"/>
  <c r="UH84" i="93"/>
  <c r="UH83" i="93" s="1"/>
  <c r="UA84" i="93"/>
  <c r="UA83" i="93" s="1"/>
  <c r="TT84" i="93"/>
  <c r="TT83" i="93" s="1"/>
  <c r="UR83" i="93"/>
  <c r="UQ83" i="93"/>
  <c r="UP83" i="93"/>
  <c r="UK83" i="93"/>
  <c r="UJ83" i="93"/>
  <c r="UI83" i="93"/>
  <c r="UD83" i="93"/>
  <c r="UC83" i="93"/>
  <c r="UB83" i="93"/>
  <c r="TW83" i="93"/>
  <c r="TV83" i="93"/>
  <c r="TU83" i="93"/>
  <c r="UK82" i="93"/>
  <c r="TX82" i="93"/>
  <c r="UV81" i="93"/>
  <c r="UV77" i="93" s="1"/>
  <c r="UU81" i="93"/>
  <c r="UU77" i="93" s="1"/>
  <c r="UT81" i="93"/>
  <c r="UT77" i="93" s="1"/>
  <c r="US81" i="93"/>
  <c r="US77" i="93" s="1"/>
  <c r="UR81" i="93"/>
  <c r="UO81" i="93"/>
  <c r="UO77" i="93" s="1"/>
  <c r="UN81" i="93"/>
  <c r="UN77" i="93" s="1"/>
  <c r="UM81" i="93"/>
  <c r="UM77" i="93" s="1"/>
  <c r="UL81" i="93"/>
  <c r="UL77" i="93" s="1"/>
  <c r="UK81" i="93"/>
  <c r="UH81" i="93"/>
  <c r="UH77" i="93" s="1"/>
  <c r="UG81" i="93"/>
  <c r="UG77" i="93" s="1"/>
  <c r="UF81" i="93"/>
  <c r="UF77" i="93" s="1"/>
  <c r="UE81" i="93"/>
  <c r="UE77" i="93" s="1"/>
  <c r="UD81" i="93"/>
  <c r="UD77" i="93" s="1"/>
  <c r="UA81" i="93"/>
  <c r="UA77" i="93" s="1"/>
  <c r="TZ81" i="93"/>
  <c r="TY81" i="93"/>
  <c r="TY77" i="93" s="1"/>
  <c r="TX81" i="93"/>
  <c r="TW81" i="93"/>
  <c r="TW77" i="93" s="1"/>
  <c r="TT81" i="93"/>
  <c r="TT77" i="93" s="1"/>
  <c r="TS81" i="93"/>
  <c r="TR81" i="93"/>
  <c r="TR77" i="93" s="1"/>
  <c r="TS80" i="93"/>
  <c r="UW80" i="93" s="1"/>
  <c r="TS79" i="93"/>
  <c r="UW79" i="93" s="1"/>
  <c r="UR78" i="93"/>
  <c r="TZ78" i="93"/>
  <c r="UQ77" i="93"/>
  <c r="UP77" i="93"/>
  <c r="UJ77" i="93"/>
  <c r="UI77" i="93"/>
  <c r="UC77" i="93"/>
  <c r="UB77" i="93"/>
  <c r="TV77" i="93"/>
  <c r="TU77" i="93"/>
  <c r="UH76" i="93"/>
  <c r="UH67" i="93" s="1"/>
  <c r="TW76" i="93"/>
  <c r="UW75" i="93"/>
  <c r="UW74" i="93"/>
  <c r="TT73" i="93"/>
  <c r="UW73" i="93" s="1"/>
  <c r="UL72" i="93"/>
  <c r="UW72" i="93" s="1"/>
  <c r="UR71" i="93"/>
  <c r="TW70" i="93"/>
  <c r="UW70" i="93" s="1"/>
  <c r="UO69" i="93"/>
  <c r="UO67" i="93" s="1"/>
  <c r="UE69" i="93"/>
  <c r="UL68" i="93"/>
  <c r="UW68" i="93" s="1"/>
  <c r="UV67" i="93"/>
  <c r="UU67" i="93"/>
  <c r="UT67" i="93"/>
  <c r="US67" i="93"/>
  <c r="UQ67" i="93"/>
  <c r="UP67" i="93"/>
  <c r="UN67" i="93"/>
  <c r="UM67" i="93"/>
  <c r="UK67" i="93"/>
  <c r="UJ67" i="93"/>
  <c r="UI67" i="93"/>
  <c r="UG67" i="93"/>
  <c r="UF67" i="93"/>
  <c r="UD67" i="93"/>
  <c r="UC67" i="93"/>
  <c r="UB67" i="93"/>
  <c r="UA67" i="93"/>
  <c r="TZ67" i="93"/>
  <c r="TY67" i="93"/>
  <c r="TX67" i="93"/>
  <c r="TV67" i="93"/>
  <c r="TU67" i="93"/>
  <c r="TS67" i="93"/>
  <c r="TR67" i="93"/>
  <c r="UK66" i="93"/>
  <c r="UW66" i="93" s="1"/>
  <c r="UW65" i="93"/>
  <c r="UW64" i="93"/>
  <c r="UN63" i="93"/>
  <c r="UW63" i="93" s="1"/>
  <c r="UE62" i="93"/>
  <c r="UW62" i="93" s="1"/>
  <c r="UE61" i="93"/>
  <c r="UW61" i="93" s="1"/>
  <c r="UV60" i="93"/>
  <c r="UU60" i="93"/>
  <c r="UT60" i="93"/>
  <c r="US60" i="93"/>
  <c r="UR60" i="93"/>
  <c r="UQ60" i="93"/>
  <c r="UP60" i="93"/>
  <c r="UO60" i="93"/>
  <c r="UM60" i="93"/>
  <c r="UL60" i="93"/>
  <c r="UJ60" i="93"/>
  <c r="UI60" i="93"/>
  <c r="UH60" i="93"/>
  <c r="UG60" i="93"/>
  <c r="UF60" i="93"/>
  <c r="UD60" i="93"/>
  <c r="UC60" i="93"/>
  <c r="UB60" i="93"/>
  <c r="UA60" i="93"/>
  <c r="TZ60" i="93"/>
  <c r="TY60" i="93"/>
  <c r="TX60" i="93"/>
  <c r="TW60" i="93"/>
  <c r="TV60" i="93"/>
  <c r="TU60" i="93"/>
  <c r="TT60" i="93"/>
  <c r="TS60" i="93"/>
  <c r="TR60" i="93"/>
  <c r="UO59" i="93"/>
  <c r="UO55" i="93" s="1"/>
  <c r="UH59" i="93"/>
  <c r="UH55" i="93" s="1"/>
  <c r="UA59" i="93"/>
  <c r="TT59" i="93"/>
  <c r="TT58" i="93"/>
  <c r="UW58" i="93" s="1"/>
  <c r="UK57" i="93"/>
  <c r="UW57" i="93" s="1"/>
  <c r="UM56" i="93"/>
  <c r="UM55" i="93" s="1"/>
  <c r="UF56" i="93"/>
  <c r="UF55" i="93" s="1"/>
  <c r="TY56" i="93"/>
  <c r="TY55" i="93" s="1"/>
  <c r="TR56" i="93"/>
  <c r="UV55" i="93"/>
  <c r="UU55" i="93"/>
  <c r="UT55" i="93"/>
  <c r="US55" i="93"/>
  <c r="UR55" i="93"/>
  <c r="UQ55" i="93"/>
  <c r="UP55" i="93"/>
  <c r="UN55" i="93"/>
  <c r="UL55" i="93"/>
  <c r="UJ55" i="93"/>
  <c r="UI55" i="93"/>
  <c r="UG55" i="93"/>
  <c r="UE55" i="93"/>
  <c r="UD55" i="93"/>
  <c r="UC55" i="93"/>
  <c r="UB55" i="93"/>
  <c r="UA55" i="93"/>
  <c r="TZ55" i="93"/>
  <c r="TX55" i="93"/>
  <c r="TW55" i="93"/>
  <c r="TV55" i="93"/>
  <c r="TU55" i="93"/>
  <c r="TS55" i="93"/>
  <c r="UF54" i="93"/>
  <c r="UK53" i="93"/>
  <c r="TW53" i="93"/>
  <c r="UW52" i="93"/>
  <c r="UR51" i="93"/>
  <c r="UK51" i="93"/>
  <c r="UD51" i="93"/>
  <c r="TW51" i="93"/>
  <c r="UW50" i="93"/>
  <c r="UA49" i="93"/>
  <c r="UW49" i="93" s="1"/>
  <c r="UR48" i="93"/>
  <c r="UK48" i="93"/>
  <c r="UD48" i="93"/>
  <c r="TW48" i="93"/>
  <c r="TY47" i="93"/>
  <c r="UW47" i="93" s="1"/>
  <c r="TW46" i="93"/>
  <c r="UW46" i="93" s="1"/>
  <c r="TW45" i="93"/>
  <c r="UW45" i="93" s="1"/>
  <c r="TW44" i="93"/>
  <c r="UW44" i="93" s="1"/>
  <c r="UK43" i="93"/>
  <c r="TW43" i="93"/>
  <c r="UV42" i="93"/>
  <c r="UU42" i="93"/>
  <c r="UT42" i="93"/>
  <c r="US42" i="93"/>
  <c r="UQ42" i="93"/>
  <c r="UP42" i="93"/>
  <c r="UO42" i="93"/>
  <c r="UN42" i="93"/>
  <c r="UM42" i="93"/>
  <c r="UL42" i="93"/>
  <c r="UJ42" i="93"/>
  <c r="UI42" i="93"/>
  <c r="UH42" i="93"/>
  <c r="UG42" i="93"/>
  <c r="UE42" i="93"/>
  <c r="UC42" i="93"/>
  <c r="UB42" i="93"/>
  <c r="TZ42" i="93"/>
  <c r="TY42" i="93"/>
  <c r="TX42" i="93"/>
  <c r="TV42" i="93"/>
  <c r="TU42" i="93"/>
  <c r="TT42" i="93"/>
  <c r="TS42" i="93"/>
  <c r="TR42" i="93"/>
  <c r="UW31" i="93"/>
  <c r="UW30" i="93"/>
  <c r="UQ28" i="93"/>
  <c r="UP28" i="93"/>
  <c r="UJ28" i="93"/>
  <c r="UI28" i="93"/>
  <c r="UC28" i="93"/>
  <c r="UB28" i="93"/>
  <c r="TV28" i="93"/>
  <c r="TU28" i="93"/>
  <c r="UQ27" i="93"/>
  <c r="UP27" i="93"/>
  <c r="UJ27" i="93"/>
  <c r="UI27" i="93"/>
  <c r="UC27" i="93"/>
  <c r="UB27" i="93"/>
  <c r="TV27" i="93"/>
  <c r="TU27" i="93"/>
  <c r="UQ26" i="93"/>
  <c r="UP26" i="93"/>
  <c r="UJ26" i="93"/>
  <c r="UI26" i="93"/>
  <c r="UC26" i="93"/>
  <c r="UB26" i="93"/>
  <c r="TV26" i="93"/>
  <c r="TU26" i="93"/>
  <c r="UQ20" i="93"/>
  <c r="UP20" i="93"/>
  <c r="UJ20" i="93"/>
  <c r="UI20" i="93"/>
  <c r="UC20" i="93"/>
  <c r="UB20" i="93"/>
  <c r="TV20" i="93"/>
  <c r="TU20" i="93"/>
  <c r="UQ13" i="93"/>
  <c r="UQ29" i="93" s="1"/>
  <c r="UQ21" i="93" s="1"/>
  <c r="UP13" i="93"/>
  <c r="UP29" i="93" s="1"/>
  <c r="UP21" i="93" s="1"/>
  <c r="UJ13" i="93"/>
  <c r="UJ29" i="93" s="1"/>
  <c r="UJ21" i="93" s="1"/>
  <c r="UI13" i="93"/>
  <c r="UI29" i="93" s="1"/>
  <c r="UC13" i="93"/>
  <c r="UC29" i="93" s="1"/>
  <c r="UC21" i="93" s="1"/>
  <c r="UB13" i="93"/>
  <c r="UB29" i="93" s="1"/>
  <c r="UB21" i="93" s="1"/>
  <c r="TV13" i="93"/>
  <c r="TV29" i="93" s="1"/>
  <c r="TV21" i="93" s="1"/>
  <c r="TU13" i="93"/>
  <c r="TU29" i="93" s="1"/>
  <c r="TQ119" i="93"/>
  <c r="TQ118" i="93"/>
  <c r="TQ116" i="93"/>
  <c r="TQ115" i="93"/>
  <c r="TQ114" i="93"/>
  <c r="TQ113" i="93"/>
  <c r="TQ112" i="93"/>
  <c r="TQ111" i="93"/>
  <c r="SR110" i="93"/>
  <c r="TQ109" i="93"/>
  <c r="TJ108" i="93"/>
  <c r="TQ107" i="93"/>
  <c r="TQ106" i="93"/>
  <c r="TQ105" i="93"/>
  <c r="TQ104" i="93"/>
  <c r="TQ102" i="93"/>
  <c r="TQ101" i="93"/>
  <c r="TQ100" i="93"/>
  <c r="TQ99" i="93"/>
  <c r="TP98" i="93"/>
  <c r="TP97" i="93" s="1"/>
  <c r="TO98" i="93"/>
  <c r="TO97" i="93" s="1"/>
  <c r="TN98" i="93"/>
  <c r="TM98" i="93"/>
  <c r="TM97" i="93" s="1"/>
  <c r="TL98" i="93"/>
  <c r="TL97" i="93" s="1"/>
  <c r="TK98" i="93"/>
  <c r="TK97" i="93" s="1"/>
  <c r="TJ98" i="93"/>
  <c r="TI98" i="93"/>
  <c r="TI97" i="93" s="1"/>
  <c r="TH98" i="93"/>
  <c r="TH97" i="93" s="1"/>
  <c r="TG98" i="93"/>
  <c r="TG97" i="93" s="1"/>
  <c r="TF98" i="93"/>
  <c r="TF97" i="93" s="1"/>
  <c r="TE98" i="93"/>
  <c r="TE97" i="93" s="1"/>
  <c r="TD98" i="93"/>
  <c r="TD97" i="93" s="1"/>
  <c r="TC98" i="93"/>
  <c r="TC97" i="93" s="1"/>
  <c r="TB98" i="93"/>
  <c r="TB97" i="93" s="1"/>
  <c r="TA98" i="93"/>
  <c r="TA97" i="93" s="1"/>
  <c r="SZ98" i="93"/>
  <c r="SZ97" i="93" s="1"/>
  <c r="SY98" i="93"/>
  <c r="SY97" i="93" s="1"/>
  <c r="SX98" i="93"/>
  <c r="SX97" i="93" s="1"/>
  <c r="SW98" i="93"/>
  <c r="SW97" i="93" s="1"/>
  <c r="SV98" i="93"/>
  <c r="SV97" i="93" s="1"/>
  <c r="SU98" i="93"/>
  <c r="SU97" i="93" s="1"/>
  <c r="ST98" i="93"/>
  <c r="ST97" i="93" s="1"/>
  <c r="SS98" i="93"/>
  <c r="SS97" i="93" s="1"/>
  <c r="SR98" i="93"/>
  <c r="SQ98" i="93"/>
  <c r="SQ97" i="93" s="1"/>
  <c r="SP98" i="93"/>
  <c r="SP97" i="93" s="1"/>
  <c r="SO98" i="93"/>
  <c r="SO97" i="93" s="1"/>
  <c r="SN98" i="93"/>
  <c r="SN97" i="93" s="1"/>
  <c r="SM98" i="93"/>
  <c r="SM97" i="93" s="1"/>
  <c r="TQ95" i="93"/>
  <c r="SR94" i="93"/>
  <c r="TQ94" i="93" s="1"/>
  <c r="SR93" i="93"/>
  <c r="TQ93" i="93" s="1"/>
  <c r="SR92" i="93"/>
  <c r="TQ92" i="93" s="1"/>
  <c r="TQ91" i="93"/>
  <c r="TP90" i="93"/>
  <c r="TO90" i="93"/>
  <c r="TN90" i="93"/>
  <c r="TM90" i="93"/>
  <c r="TL90" i="93"/>
  <c r="TK90" i="93"/>
  <c r="TJ90" i="93"/>
  <c r="TI90" i="93"/>
  <c r="TH90" i="93"/>
  <c r="TG90" i="93"/>
  <c r="TF90" i="93"/>
  <c r="TE90" i="93"/>
  <c r="TD90" i="93"/>
  <c r="TC90" i="93"/>
  <c r="TB90" i="93"/>
  <c r="TA90" i="93"/>
  <c r="SZ90" i="93"/>
  <c r="SY90" i="93"/>
  <c r="SX90" i="93"/>
  <c r="SW90" i="93"/>
  <c r="SV90" i="93"/>
  <c r="SU90" i="93"/>
  <c r="ST90" i="93"/>
  <c r="SS90" i="93"/>
  <c r="SQ90" i="93"/>
  <c r="SP90" i="93"/>
  <c r="SO90" i="93"/>
  <c r="SN90" i="93"/>
  <c r="SM90" i="93"/>
  <c r="TQ89" i="93"/>
  <c r="TN88" i="93"/>
  <c r="TN83" i="93" s="1"/>
  <c r="TG88" i="93"/>
  <c r="TG83" i="93" s="1"/>
  <c r="SZ88" i="93"/>
  <c r="SZ83" i="93" s="1"/>
  <c r="SS88" i="93"/>
  <c r="SS83" i="93" s="1"/>
  <c r="TO87" i="93"/>
  <c r="TO83" i="93" s="1"/>
  <c r="TH87" i="93"/>
  <c r="TH83" i="93" s="1"/>
  <c r="TA87" i="93"/>
  <c r="TA83" i="93" s="1"/>
  <c r="ST87" i="93"/>
  <c r="ST83" i="93" s="1"/>
  <c r="SM87" i="93"/>
  <c r="TP86" i="93"/>
  <c r="TP83" i="93" s="1"/>
  <c r="TI86" i="93"/>
  <c r="TI83" i="93" s="1"/>
  <c r="TB86" i="93"/>
  <c r="TB83" i="93" s="1"/>
  <c r="SU86" i="93"/>
  <c r="SU83" i="93" s="1"/>
  <c r="SN86" i="93"/>
  <c r="TQ85" i="93"/>
  <c r="TJ84" i="93"/>
  <c r="TJ83" i="93" s="1"/>
  <c r="TC84" i="93"/>
  <c r="TC83" i="93" s="1"/>
  <c r="SV84" i="93"/>
  <c r="SV83" i="93" s="1"/>
  <c r="SO84" i="93"/>
  <c r="SO83" i="93" s="1"/>
  <c r="TM83" i="93"/>
  <c r="TL83" i="93"/>
  <c r="TK83" i="93"/>
  <c r="TF83" i="93"/>
  <c r="TE83" i="93"/>
  <c r="TD83" i="93"/>
  <c r="SY83" i="93"/>
  <c r="SX83" i="93"/>
  <c r="SW83" i="93"/>
  <c r="SR83" i="93"/>
  <c r="SQ83" i="93"/>
  <c r="SP83" i="93"/>
  <c r="TF82" i="93"/>
  <c r="SS82" i="93"/>
  <c r="TP81" i="93"/>
  <c r="TP77" i="93" s="1"/>
  <c r="TO81" i="93"/>
  <c r="TO77" i="93" s="1"/>
  <c r="TN81" i="93"/>
  <c r="TN77" i="93" s="1"/>
  <c r="TM81" i="93"/>
  <c r="TJ81" i="93"/>
  <c r="TJ77" i="93" s="1"/>
  <c r="TI81" i="93"/>
  <c r="TI77" i="93" s="1"/>
  <c r="TH81" i="93"/>
  <c r="TH77" i="93" s="1"/>
  <c r="TG81" i="93"/>
  <c r="TG77" i="93" s="1"/>
  <c r="TF81" i="93"/>
  <c r="TC81" i="93"/>
  <c r="TC77" i="93" s="1"/>
  <c r="TB81" i="93"/>
  <c r="TB77" i="93" s="1"/>
  <c r="TA81" i="93"/>
  <c r="TA77" i="93" s="1"/>
  <c r="SZ81" i="93"/>
  <c r="SZ77" i="93" s="1"/>
  <c r="SY81" i="93"/>
  <c r="SY77" i="93" s="1"/>
  <c r="SV81" i="93"/>
  <c r="SV77" i="93" s="1"/>
  <c r="SU81" i="93"/>
  <c r="ST81" i="93"/>
  <c r="ST77" i="93" s="1"/>
  <c r="SS81" i="93"/>
  <c r="SR81" i="93"/>
  <c r="SR77" i="93" s="1"/>
  <c r="SO81" i="93"/>
  <c r="SO77" i="93" s="1"/>
  <c r="SN81" i="93"/>
  <c r="SM81" i="93"/>
  <c r="SM77" i="93" s="1"/>
  <c r="SN80" i="93"/>
  <c r="TQ80" i="93" s="1"/>
  <c r="SN79" i="93"/>
  <c r="TQ79" i="93" s="1"/>
  <c r="TM78" i="93"/>
  <c r="SU78" i="93"/>
  <c r="TL77" i="93"/>
  <c r="TK77" i="93"/>
  <c r="TE77" i="93"/>
  <c r="TD77" i="93"/>
  <c r="SX77" i="93"/>
  <c r="SW77" i="93"/>
  <c r="SQ77" i="93"/>
  <c r="SP77" i="93"/>
  <c r="TC76" i="93"/>
  <c r="TC67" i="93" s="1"/>
  <c r="SR76" i="93"/>
  <c r="TQ75" i="93"/>
  <c r="TQ74" i="93"/>
  <c r="SO73" i="93"/>
  <c r="TQ73" i="93" s="1"/>
  <c r="TG72" i="93"/>
  <c r="TQ72" i="93" s="1"/>
  <c r="TM71" i="93"/>
  <c r="TQ71" i="93" s="1"/>
  <c r="SR70" i="93"/>
  <c r="TJ69" i="93"/>
  <c r="TJ67" i="93" s="1"/>
  <c r="SZ69" i="93"/>
  <c r="TG68" i="93"/>
  <c r="TQ68" i="93" s="1"/>
  <c r="TP67" i="93"/>
  <c r="TO67" i="93"/>
  <c r="TN67" i="93"/>
  <c r="TL67" i="93"/>
  <c r="TK67" i="93"/>
  <c r="TI67" i="93"/>
  <c r="TH67" i="93"/>
  <c r="TF67" i="93"/>
  <c r="TE67" i="93"/>
  <c r="TD67" i="93"/>
  <c r="TB67" i="93"/>
  <c r="TA67" i="93"/>
  <c r="SY67" i="93"/>
  <c r="SX67" i="93"/>
  <c r="SW67" i="93"/>
  <c r="SV67" i="93"/>
  <c r="SU67" i="93"/>
  <c r="ST67" i="93"/>
  <c r="SS67" i="93"/>
  <c r="SQ67" i="93"/>
  <c r="SP67" i="93"/>
  <c r="SN67" i="93"/>
  <c r="SM67" i="93"/>
  <c r="TF66" i="93"/>
  <c r="TQ66" i="93" s="1"/>
  <c r="TQ65" i="93"/>
  <c r="TQ64" i="93"/>
  <c r="TI63" i="93"/>
  <c r="TQ63" i="93" s="1"/>
  <c r="SZ62" i="93"/>
  <c r="TQ62" i="93" s="1"/>
  <c r="SZ61" i="93"/>
  <c r="TP60" i="93"/>
  <c r="TO60" i="93"/>
  <c r="TN60" i="93"/>
  <c r="TM60" i="93"/>
  <c r="TL60" i="93"/>
  <c r="TK60" i="93"/>
  <c r="TJ60" i="93"/>
  <c r="TH60" i="93"/>
  <c r="TG60" i="93"/>
  <c r="TE60" i="93"/>
  <c r="TD60" i="93"/>
  <c r="TC60" i="93"/>
  <c r="TB60" i="93"/>
  <c r="TA60" i="93"/>
  <c r="SY60" i="93"/>
  <c r="SX60" i="93"/>
  <c r="SW60" i="93"/>
  <c r="SV60" i="93"/>
  <c r="SU60" i="93"/>
  <c r="ST60" i="93"/>
  <c r="SS60" i="93"/>
  <c r="SR60" i="93"/>
  <c r="SQ60" i="93"/>
  <c r="SP60" i="93"/>
  <c r="SO60" i="93"/>
  <c r="SN60" i="93"/>
  <c r="SM60" i="93"/>
  <c r="TJ59" i="93"/>
  <c r="TJ55" i="93" s="1"/>
  <c r="TC59" i="93"/>
  <c r="TC55" i="93" s="1"/>
  <c r="SV59" i="93"/>
  <c r="SV55" i="93" s="1"/>
  <c r="SO59" i="93"/>
  <c r="SO58" i="93"/>
  <c r="TF57" i="93"/>
  <c r="TQ57" i="93" s="1"/>
  <c r="TH56" i="93"/>
  <c r="TH55" i="93" s="1"/>
  <c r="TA56" i="93"/>
  <c r="TA55" i="93" s="1"/>
  <c r="ST56" i="93"/>
  <c r="ST55" i="93" s="1"/>
  <c r="SM56" i="93"/>
  <c r="TP55" i="93"/>
  <c r="TO55" i="93"/>
  <c r="TN55" i="93"/>
  <c r="TM55" i="93"/>
  <c r="TL55" i="93"/>
  <c r="TK55" i="93"/>
  <c r="TI55" i="93"/>
  <c r="TG55" i="93"/>
  <c r="TE55" i="93"/>
  <c r="TD55" i="93"/>
  <c r="TB55" i="93"/>
  <c r="SZ55" i="93"/>
  <c r="SY55" i="93"/>
  <c r="SX55" i="93"/>
  <c r="SW55" i="93"/>
  <c r="SU55" i="93"/>
  <c r="SS55" i="93"/>
  <c r="SR55" i="93"/>
  <c r="SQ55" i="93"/>
  <c r="SP55" i="93"/>
  <c r="SN55" i="93"/>
  <c r="TA54" i="93"/>
  <c r="TQ54" i="93" s="1"/>
  <c r="TF53" i="93"/>
  <c r="SR53" i="93"/>
  <c r="TQ52" i="93"/>
  <c r="TM51" i="93"/>
  <c r="TF51" i="93"/>
  <c r="SY51" i="93"/>
  <c r="SR51" i="93"/>
  <c r="TQ50" i="93"/>
  <c r="SV49" i="93"/>
  <c r="TQ49" i="93" s="1"/>
  <c r="TM48" i="93"/>
  <c r="TF48" i="93"/>
  <c r="SY48" i="93"/>
  <c r="SR48" i="93"/>
  <c r="ST47" i="93"/>
  <c r="SR46" i="93"/>
  <c r="TQ46" i="93" s="1"/>
  <c r="SR45" i="93"/>
  <c r="TQ45" i="93" s="1"/>
  <c r="SR44" i="93"/>
  <c r="TQ44" i="93" s="1"/>
  <c r="TF43" i="93"/>
  <c r="SR43" i="93"/>
  <c r="TP42" i="93"/>
  <c r="TO42" i="93"/>
  <c r="TN42" i="93"/>
  <c r="TL42" i="93"/>
  <c r="TK42" i="93"/>
  <c r="TJ42" i="93"/>
  <c r="TI42" i="93"/>
  <c r="TH42" i="93"/>
  <c r="TG42" i="93"/>
  <c r="TE42" i="93"/>
  <c r="TD42" i="93"/>
  <c r="TC42" i="93"/>
  <c r="TB42" i="93"/>
  <c r="SZ42" i="93"/>
  <c r="SX42" i="93"/>
  <c r="SW42" i="93"/>
  <c r="SU42" i="93"/>
  <c r="SS42" i="93"/>
  <c r="SQ42" i="93"/>
  <c r="SP42" i="93"/>
  <c r="SO42" i="93"/>
  <c r="SN42" i="93"/>
  <c r="SM42" i="93"/>
  <c r="TQ31" i="93"/>
  <c r="TQ30" i="93"/>
  <c r="TL28" i="93"/>
  <c r="TK28" i="93"/>
  <c r="TE28" i="93"/>
  <c r="TD28" i="93"/>
  <c r="SX28" i="93"/>
  <c r="SW28" i="93"/>
  <c r="SQ28" i="93"/>
  <c r="SP28" i="93"/>
  <c r="TL27" i="93"/>
  <c r="TK27" i="93"/>
  <c r="TE27" i="93"/>
  <c r="TD27" i="93"/>
  <c r="SX27" i="93"/>
  <c r="SW27" i="93"/>
  <c r="SQ27" i="93"/>
  <c r="SP27" i="93"/>
  <c r="TL26" i="93"/>
  <c r="TK26" i="93"/>
  <c r="TE26" i="93"/>
  <c r="TD26" i="93"/>
  <c r="SX26" i="93"/>
  <c r="SW26" i="93"/>
  <c r="SQ26" i="93"/>
  <c r="SP26" i="93"/>
  <c r="TL20" i="93"/>
  <c r="TK20" i="93"/>
  <c r="TE20" i="93"/>
  <c r="TD20" i="93"/>
  <c r="SX20" i="93"/>
  <c r="SW20" i="93"/>
  <c r="SQ20" i="93"/>
  <c r="SP20" i="93"/>
  <c r="TL13" i="93"/>
  <c r="TL29" i="93" s="1"/>
  <c r="TK13" i="93"/>
  <c r="TK29" i="93" s="1"/>
  <c r="TK21" i="93" s="1"/>
  <c r="TE13" i="93"/>
  <c r="TE29" i="93" s="1"/>
  <c r="TD13" i="93"/>
  <c r="TD29" i="93" s="1"/>
  <c r="TD21" i="93" s="1"/>
  <c r="SX13" i="93"/>
  <c r="SX29" i="93" s="1"/>
  <c r="SW13" i="93"/>
  <c r="SW29" i="93" s="1"/>
  <c r="SW21" i="93" s="1"/>
  <c r="SQ13" i="93"/>
  <c r="SQ29" i="93" s="1"/>
  <c r="SP13" i="93"/>
  <c r="SP29" i="93" s="1"/>
  <c r="SP21" i="93" s="1"/>
  <c r="SL119" i="93"/>
  <c r="SL118" i="93"/>
  <c r="SL116" i="93"/>
  <c r="SL115" i="93"/>
  <c r="SL114" i="93"/>
  <c r="SL113" i="93"/>
  <c r="SL112" i="93"/>
  <c r="SL111" i="93"/>
  <c r="RL110" i="93"/>
  <c r="SL109" i="93"/>
  <c r="SD108" i="93"/>
  <c r="SL107" i="93"/>
  <c r="SL106" i="93"/>
  <c r="SL105" i="93"/>
  <c r="SL104" i="93"/>
  <c r="SL102" i="93"/>
  <c r="SL101" i="93"/>
  <c r="SL100" i="93"/>
  <c r="SL99" i="93"/>
  <c r="SK98" i="93"/>
  <c r="SJ98" i="93"/>
  <c r="SJ97" i="93" s="1"/>
  <c r="SI98" i="93"/>
  <c r="SI97" i="93" s="1"/>
  <c r="SH98" i="93"/>
  <c r="SH97" i="93" s="1"/>
  <c r="SG98" i="93"/>
  <c r="SF98" i="93"/>
  <c r="SF97" i="93" s="1"/>
  <c r="SE98" i="93"/>
  <c r="SE97" i="93" s="1"/>
  <c r="SD98" i="93"/>
  <c r="SC98" i="93"/>
  <c r="SB98" i="93"/>
  <c r="SB97" i="93" s="1"/>
  <c r="SA98" i="93"/>
  <c r="SA97" i="93" s="1"/>
  <c r="RZ98" i="93"/>
  <c r="RZ97" i="93" s="1"/>
  <c r="RY98" i="93"/>
  <c r="RX98" i="93"/>
  <c r="RX97" i="93" s="1"/>
  <c r="RW98" i="93"/>
  <c r="RW97" i="93" s="1"/>
  <c r="RV98" i="93"/>
  <c r="RV97" i="93" s="1"/>
  <c r="RU98" i="93"/>
  <c r="RT98" i="93"/>
  <c r="RT97" i="93" s="1"/>
  <c r="RS98" i="93"/>
  <c r="RS97" i="93" s="1"/>
  <c r="RR98" i="93"/>
  <c r="RR97" i="93" s="1"/>
  <c r="RQ98" i="93"/>
  <c r="RP98" i="93"/>
  <c r="RP97" i="93" s="1"/>
  <c r="RO98" i="93"/>
  <c r="RO97" i="93" s="1"/>
  <c r="RN98" i="93"/>
  <c r="RN97" i="93" s="1"/>
  <c r="RM98" i="93"/>
  <c r="RL98" i="93"/>
  <c r="RK98" i="93"/>
  <c r="RK97" i="93" s="1"/>
  <c r="RJ98" i="93"/>
  <c r="RJ97" i="93" s="1"/>
  <c r="RI98" i="93"/>
  <c r="RH98" i="93"/>
  <c r="RH97" i="93" s="1"/>
  <c r="RG98" i="93"/>
  <c r="RG97" i="93" s="1"/>
  <c r="SL95" i="93"/>
  <c r="RL94" i="93"/>
  <c r="SL94" i="93" s="1"/>
  <c r="RL93" i="93"/>
  <c r="SL93" i="93" s="1"/>
  <c r="RL92" i="93"/>
  <c r="SL91" i="93"/>
  <c r="SK90" i="93"/>
  <c r="SJ90" i="93"/>
  <c r="SI90" i="93"/>
  <c r="SH90" i="93"/>
  <c r="SG90" i="93"/>
  <c r="SF90" i="93"/>
  <c r="SE90" i="93"/>
  <c r="SD90" i="93"/>
  <c r="SC90" i="93"/>
  <c r="SB90" i="93"/>
  <c r="SA90" i="93"/>
  <c r="RZ90" i="93"/>
  <c r="RY90" i="93"/>
  <c r="RX90" i="93"/>
  <c r="RW90" i="93"/>
  <c r="RV90" i="93"/>
  <c r="RU90" i="93"/>
  <c r="RT90" i="93"/>
  <c r="RS90" i="93"/>
  <c r="RR90" i="93"/>
  <c r="RQ90" i="93"/>
  <c r="RP90" i="93"/>
  <c r="RO90" i="93"/>
  <c r="RN90" i="93"/>
  <c r="RM90" i="93"/>
  <c r="RK90" i="93"/>
  <c r="RJ90" i="93"/>
  <c r="RI90" i="93"/>
  <c r="RH90" i="93"/>
  <c r="RG90" i="93"/>
  <c r="SL89" i="93"/>
  <c r="SH88" i="93"/>
  <c r="SH83" i="93" s="1"/>
  <c r="SA88" i="93"/>
  <c r="SA83" i="93" s="1"/>
  <c r="RT88" i="93"/>
  <c r="RT83" i="93" s="1"/>
  <c r="RM88" i="93"/>
  <c r="RM83" i="93" s="1"/>
  <c r="SI87" i="93"/>
  <c r="SI83" i="93" s="1"/>
  <c r="SB87" i="93"/>
  <c r="SB83" i="93" s="1"/>
  <c r="RU87" i="93"/>
  <c r="RU83" i="93" s="1"/>
  <c r="RN87" i="93"/>
  <c r="RN83" i="93" s="1"/>
  <c r="RG87" i="93"/>
  <c r="RG83" i="93" s="1"/>
  <c r="SJ86" i="93"/>
  <c r="SJ83" i="93" s="1"/>
  <c r="SC86" i="93"/>
  <c r="SC83" i="93" s="1"/>
  <c r="RV86" i="93"/>
  <c r="RV83" i="93" s="1"/>
  <c r="RO86" i="93"/>
  <c r="RO83" i="93" s="1"/>
  <c r="RH86" i="93"/>
  <c r="RH83" i="93" s="1"/>
  <c r="SL85" i="93"/>
  <c r="SK84" i="93"/>
  <c r="SK83" i="93" s="1"/>
  <c r="SD84" i="93"/>
  <c r="SD83" i="93" s="1"/>
  <c r="RW84" i="93"/>
  <c r="RW83" i="93" s="1"/>
  <c r="RP84" i="93"/>
  <c r="RP83" i="93" s="1"/>
  <c r="RI84" i="93"/>
  <c r="RI83" i="93" s="1"/>
  <c r="SG83" i="93"/>
  <c r="SF83" i="93"/>
  <c r="SE83" i="93"/>
  <c r="RZ83" i="93"/>
  <c r="RY83" i="93"/>
  <c r="RX83" i="93"/>
  <c r="RS83" i="93"/>
  <c r="RR83" i="93"/>
  <c r="RQ83" i="93"/>
  <c r="RL83" i="93"/>
  <c r="RK83" i="93"/>
  <c r="RJ83" i="93"/>
  <c r="RZ82" i="93"/>
  <c r="RM82" i="93"/>
  <c r="SK81" i="93"/>
  <c r="SK77" i="93" s="1"/>
  <c r="SJ81" i="93"/>
  <c r="SJ77" i="93" s="1"/>
  <c r="SI81" i="93"/>
  <c r="SI77" i="93" s="1"/>
  <c r="SH81" i="93"/>
  <c r="SH77" i="93" s="1"/>
  <c r="SG81" i="93"/>
  <c r="SD81" i="93"/>
  <c r="SD77" i="93" s="1"/>
  <c r="SC81" i="93"/>
  <c r="SC77" i="93" s="1"/>
  <c r="SB81" i="93"/>
  <c r="SB77" i="93" s="1"/>
  <c r="SA81" i="93"/>
  <c r="SA77" i="93" s="1"/>
  <c r="RZ81" i="93"/>
  <c r="RW81" i="93"/>
  <c r="RW77" i="93" s="1"/>
  <c r="RV81" i="93"/>
  <c r="RV77" i="93" s="1"/>
  <c r="RU81" i="93"/>
  <c r="RU77" i="93" s="1"/>
  <c r="RT81" i="93"/>
  <c r="RT77" i="93" s="1"/>
  <c r="RS81" i="93"/>
  <c r="RS77" i="93" s="1"/>
  <c r="RP81" i="93"/>
  <c r="RP77" i="93" s="1"/>
  <c r="RO81" i="93"/>
  <c r="RN81" i="93"/>
  <c r="RN77" i="93" s="1"/>
  <c r="RM81" i="93"/>
  <c r="RL81" i="93"/>
  <c r="RL77" i="93" s="1"/>
  <c r="RI81" i="93"/>
  <c r="RI77" i="93" s="1"/>
  <c r="RH81" i="93"/>
  <c r="RG81" i="93"/>
  <c r="RG77" i="93" s="1"/>
  <c r="RH80" i="93"/>
  <c r="SL80" i="93" s="1"/>
  <c r="RH79" i="93"/>
  <c r="SL79" i="93" s="1"/>
  <c r="SG78" i="93"/>
  <c r="RO78" i="93"/>
  <c r="SF77" i="93"/>
  <c r="SE77" i="93"/>
  <c r="RY77" i="93"/>
  <c r="RX77" i="93"/>
  <c r="RR77" i="93"/>
  <c r="RQ77" i="93"/>
  <c r="RK77" i="93"/>
  <c r="RJ77" i="93"/>
  <c r="RW76" i="93"/>
  <c r="RW67" i="93" s="1"/>
  <c r="RL76" i="93"/>
  <c r="SL75" i="93"/>
  <c r="SL74" i="93"/>
  <c r="RI73" i="93"/>
  <c r="SA72" i="93"/>
  <c r="SL72" i="93" s="1"/>
  <c r="SG71" i="93"/>
  <c r="RL70" i="93"/>
  <c r="SL70" i="93" s="1"/>
  <c r="SD69" i="93"/>
  <c r="SD67" i="93" s="1"/>
  <c r="RT69" i="93"/>
  <c r="SA68" i="93"/>
  <c r="SL68" i="93" s="1"/>
  <c r="SK67" i="93"/>
  <c r="SJ67" i="93"/>
  <c r="SI67" i="93"/>
  <c r="SH67" i="93"/>
  <c r="SF67" i="93"/>
  <c r="SE67" i="93"/>
  <c r="SC67" i="93"/>
  <c r="SB67" i="93"/>
  <c r="RZ67" i="93"/>
  <c r="RY67" i="93"/>
  <c r="RX67" i="93"/>
  <c r="RV67" i="93"/>
  <c r="RU67" i="93"/>
  <c r="RS67" i="93"/>
  <c r="RR67" i="93"/>
  <c r="RQ67" i="93"/>
  <c r="RP67" i="93"/>
  <c r="RO67" i="93"/>
  <c r="RN67" i="93"/>
  <c r="RM67" i="93"/>
  <c r="RK67" i="93"/>
  <c r="RJ67" i="93"/>
  <c r="RH67" i="93"/>
  <c r="RG67" i="93"/>
  <c r="RZ66" i="93"/>
  <c r="SL66" i="93" s="1"/>
  <c r="SL65" i="93"/>
  <c r="SL64" i="93"/>
  <c r="SC63" i="93"/>
  <c r="RT62" i="93"/>
  <c r="SL62" i="93" s="1"/>
  <c r="RT61" i="93"/>
  <c r="SL61" i="93" s="1"/>
  <c r="SK60" i="93"/>
  <c r="SJ60" i="93"/>
  <c r="SI60" i="93"/>
  <c r="SH60" i="93"/>
  <c r="SG60" i="93"/>
  <c r="SF60" i="93"/>
  <c r="SE60" i="93"/>
  <c r="SD60" i="93"/>
  <c r="SB60" i="93"/>
  <c r="SA60" i="93"/>
  <c r="RY60" i="93"/>
  <c r="RX60" i="93"/>
  <c r="RW60" i="93"/>
  <c r="RV60" i="93"/>
  <c r="RU60" i="93"/>
  <c r="RS60" i="93"/>
  <c r="RR60" i="93"/>
  <c r="RQ60" i="93"/>
  <c r="RP60" i="93"/>
  <c r="RO60" i="93"/>
  <c r="RN60" i="93"/>
  <c r="RM60" i="93"/>
  <c r="RL60" i="93"/>
  <c r="RK60" i="93"/>
  <c r="RJ60" i="93"/>
  <c r="RI60" i="93"/>
  <c r="RH60" i="93"/>
  <c r="RG60" i="93"/>
  <c r="SD59" i="93"/>
  <c r="SD55" i="93" s="1"/>
  <c r="RW59" i="93"/>
  <c r="RW55" i="93" s="1"/>
  <c r="RP59" i="93"/>
  <c r="RP55" i="93" s="1"/>
  <c r="RI59" i="93"/>
  <c r="RI58" i="93"/>
  <c r="SL58" i="93" s="1"/>
  <c r="RZ57" i="93"/>
  <c r="SL57" i="93" s="1"/>
  <c r="SB56" i="93"/>
  <c r="SB55" i="93" s="1"/>
  <c r="RU56" i="93"/>
  <c r="RU55" i="93" s="1"/>
  <c r="RN56" i="93"/>
  <c r="RN55" i="93" s="1"/>
  <c r="RG56" i="93"/>
  <c r="RG55" i="93" s="1"/>
  <c r="SK55" i="93"/>
  <c r="SJ55" i="93"/>
  <c r="SI55" i="93"/>
  <c r="SH55" i="93"/>
  <c r="SG55" i="93"/>
  <c r="SF55" i="93"/>
  <c r="SE55" i="93"/>
  <c r="SC55" i="93"/>
  <c r="SA55" i="93"/>
  <c r="RY55" i="93"/>
  <c r="RX55" i="93"/>
  <c r="RV55" i="93"/>
  <c r="RT55" i="93"/>
  <c r="RS55" i="93"/>
  <c r="RR55" i="93"/>
  <c r="RQ55" i="93"/>
  <c r="RO55" i="93"/>
  <c r="RM55" i="93"/>
  <c r="RL55" i="93"/>
  <c r="RK55" i="93"/>
  <c r="RJ55" i="93"/>
  <c r="RH55" i="93"/>
  <c r="RU54" i="93"/>
  <c r="SL54" i="93" s="1"/>
  <c r="RZ53" i="93"/>
  <c r="RL53" i="93"/>
  <c r="SL52" i="93"/>
  <c r="SG51" i="93"/>
  <c r="RZ51" i="93"/>
  <c r="RS51" i="93"/>
  <c r="RL51" i="93"/>
  <c r="SL50" i="93"/>
  <c r="RP49" i="93"/>
  <c r="SL49" i="93" s="1"/>
  <c r="SG48" i="93"/>
  <c r="RZ48" i="93"/>
  <c r="RS48" i="93"/>
  <c r="RL48" i="93"/>
  <c r="RN47" i="93"/>
  <c r="SL47" i="93" s="1"/>
  <c r="RL46" i="93"/>
  <c r="SL46" i="93" s="1"/>
  <c r="RL45" i="93"/>
  <c r="SL45" i="93" s="1"/>
  <c r="RL44" i="93"/>
  <c r="SL44" i="93" s="1"/>
  <c r="RZ43" i="93"/>
  <c r="RL43" i="93"/>
  <c r="SK42" i="93"/>
  <c r="SJ42" i="93"/>
  <c r="SI42" i="93"/>
  <c r="SH42" i="93"/>
  <c r="SF42" i="93"/>
  <c r="SE42" i="93"/>
  <c r="SD42" i="93"/>
  <c r="SC42" i="93"/>
  <c r="SB42" i="93"/>
  <c r="SA42" i="93"/>
  <c r="RY42" i="93"/>
  <c r="RX42" i="93"/>
  <c r="RW42" i="93"/>
  <c r="RV42" i="93"/>
  <c r="RT42" i="93"/>
  <c r="RR42" i="93"/>
  <c r="RQ42" i="93"/>
  <c r="RO42" i="93"/>
  <c r="RM42" i="93"/>
  <c r="RK42" i="93"/>
  <c r="RJ42" i="93"/>
  <c r="RI42" i="93"/>
  <c r="RH42" i="93"/>
  <c r="RG42" i="93"/>
  <c r="SL31" i="93"/>
  <c r="SL30" i="93"/>
  <c r="SF28" i="93"/>
  <c r="SE28" i="93"/>
  <c r="RY28" i="93"/>
  <c r="RX28" i="93"/>
  <c r="RR28" i="93"/>
  <c r="RQ28" i="93"/>
  <c r="RK28" i="93"/>
  <c r="RJ28" i="93"/>
  <c r="SF27" i="93"/>
  <c r="SE27" i="93"/>
  <c r="RY27" i="93"/>
  <c r="RX27" i="93"/>
  <c r="RR27" i="93"/>
  <c r="RQ27" i="93"/>
  <c r="RK27" i="93"/>
  <c r="RJ27" i="93"/>
  <c r="SF26" i="93"/>
  <c r="SE26" i="93"/>
  <c r="RY26" i="93"/>
  <c r="RX26" i="93"/>
  <c r="RR26" i="93"/>
  <c r="RQ26" i="93"/>
  <c r="RK26" i="93"/>
  <c r="RJ26" i="93"/>
  <c r="SF20" i="93"/>
  <c r="SE20" i="93"/>
  <c r="RY20" i="93"/>
  <c r="RX20" i="93"/>
  <c r="RR20" i="93"/>
  <c r="RQ20" i="93"/>
  <c r="RK20" i="93"/>
  <c r="RJ20" i="93"/>
  <c r="SF13" i="93"/>
  <c r="SF29" i="93" s="1"/>
  <c r="SF21" i="93" s="1"/>
  <c r="SE13" i="93"/>
  <c r="SE29" i="93" s="1"/>
  <c r="RY13" i="93"/>
  <c r="RY29" i="93" s="1"/>
  <c r="RY21" i="93" s="1"/>
  <c r="RX13" i="93"/>
  <c r="RX29" i="93" s="1"/>
  <c r="RR13" i="93"/>
  <c r="RR29" i="93" s="1"/>
  <c r="RR21" i="93" s="1"/>
  <c r="RQ13" i="93"/>
  <c r="RQ29" i="93" s="1"/>
  <c r="RK13" i="93"/>
  <c r="RK29" i="93" s="1"/>
  <c r="RK21" i="93" s="1"/>
  <c r="RJ13" i="93"/>
  <c r="RJ29" i="93" s="1"/>
  <c r="RF119" i="93"/>
  <c r="RF118" i="93"/>
  <c r="RF116" i="93"/>
  <c r="RF115" i="93"/>
  <c r="RF114" i="93"/>
  <c r="RF113" i="93"/>
  <c r="RF112" i="93"/>
  <c r="RF111" i="93"/>
  <c r="QG110" i="93"/>
  <c r="RF109" i="93"/>
  <c r="QY108" i="93"/>
  <c r="RF107" i="93"/>
  <c r="RF106" i="93"/>
  <c r="RF105" i="93"/>
  <c r="RF104" i="93"/>
  <c r="RF102" i="93"/>
  <c r="RF101" i="93"/>
  <c r="RF100" i="93"/>
  <c r="RF99" i="93"/>
  <c r="RE98" i="93"/>
  <c r="RE97" i="93" s="1"/>
  <c r="RD98" i="93"/>
  <c r="RD97" i="93" s="1"/>
  <c r="RC98" i="93"/>
  <c r="RB98" i="93"/>
  <c r="RA98" i="93"/>
  <c r="RA97" i="93" s="1"/>
  <c r="QZ98" i="93"/>
  <c r="QZ97" i="93" s="1"/>
  <c r="QY98" i="93"/>
  <c r="QX98" i="93"/>
  <c r="QW98" i="93"/>
  <c r="QW97" i="93" s="1"/>
  <c r="QV98" i="93"/>
  <c r="QV97" i="93" s="1"/>
  <c r="QU98" i="93"/>
  <c r="QT98" i="93"/>
  <c r="QS98" i="93"/>
  <c r="QS97" i="93" s="1"/>
  <c r="QR98" i="93"/>
  <c r="QR97" i="93" s="1"/>
  <c r="QQ98" i="93"/>
  <c r="QP98" i="93"/>
  <c r="QO98" i="93"/>
  <c r="QO97" i="93" s="1"/>
  <c r="QN98" i="93"/>
  <c r="QN97" i="93" s="1"/>
  <c r="QM98" i="93"/>
  <c r="QL98" i="93"/>
  <c r="QK98" i="93"/>
  <c r="QK97" i="93" s="1"/>
  <c r="QJ98" i="93"/>
  <c r="QJ97" i="93" s="1"/>
  <c r="QI98" i="93"/>
  <c r="QH98" i="93"/>
  <c r="QG98" i="93"/>
  <c r="QF98" i="93"/>
  <c r="QF97" i="93" s="1"/>
  <c r="QE98" i="93"/>
  <c r="QD98" i="93"/>
  <c r="QC98" i="93"/>
  <c r="QC97" i="93" s="1"/>
  <c r="QB98" i="93"/>
  <c r="QB97" i="93" s="1"/>
  <c r="RF95" i="93"/>
  <c r="QG94" i="93"/>
  <c r="RF94" i="93" s="1"/>
  <c r="QG93" i="93"/>
  <c r="RF93" i="93" s="1"/>
  <c r="QG92" i="93"/>
  <c r="RF91" i="93"/>
  <c r="RE90" i="93"/>
  <c r="RD90" i="93"/>
  <c r="RC90" i="93"/>
  <c r="RB90" i="93"/>
  <c r="RA90" i="93"/>
  <c r="QZ90" i="93"/>
  <c r="QY90" i="93"/>
  <c r="QX90" i="93"/>
  <c r="QW90" i="93"/>
  <c r="QV90" i="93"/>
  <c r="QU90" i="93"/>
  <c r="QT90" i="93"/>
  <c r="QS90" i="93"/>
  <c r="QR90" i="93"/>
  <c r="QQ90" i="93"/>
  <c r="QP90" i="93"/>
  <c r="QO90" i="93"/>
  <c r="QN90" i="93"/>
  <c r="QM90" i="93"/>
  <c r="QL90" i="93"/>
  <c r="QK90" i="93"/>
  <c r="QJ90" i="93"/>
  <c r="QI90" i="93"/>
  <c r="QH90" i="93"/>
  <c r="QF90" i="93"/>
  <c r="QE90" i="93"/>
  <c r="QD90" i="93"/>
  <c r="QC90" i="93"/>
  <c r="QB90" i="93"/>
  <c r="RF89" i="93"/>
  <c r="RC88" i="93"/>
  <c r="RC83" i="93" s="1"/>
  <c r="QV88" i="93"/>
  <c r="QV83" i="93" s="1"/>
  <c r="QO88" i="93"/>
  <c r="QO83" i="93" s="1"/>
  <c r="QH88" i="93"/>
  <c r="QH83" i="93" s="1"/>
  <c r="RD87" i="93"/>
  <c r="RD83" i="93" s="1"/>
  <c r="QW87" i="93"/>
  <c r="QW83" i="93" s="1"/>
  <c r="QP87" i="93"/>
  <c r="QP83" i="93" s="1"/>
  <c r="QI87" i="93"/>
  <c r="QI83" i="93" s="1"/>
  <c r="QB87" i="93"/>
  <c r="QB83" i="93" s="1"/>
  <c r="RE86" i="93"/>
  <c r="RE83" i="93" s="1"/>
  <c r="QX86" i="93"/>
  <c r="QX83" i="93" s="1"/>
  <c r="QQ86" i="93"/>
  <c r="QQ83" i="93" s="1"/>
  <c r="QJ86" i="93"/>
  <c r="QJ83" i="93" s="1"/>
  <c r="QC86" i="93"/>
  <c r="QC83" i="93" s="1"/>
  <c r="RF85" i="93"/>
  <c r="QY84" i="93"/>
  <c r="QY83" i="93" s="1"/>
  <c r="QR84" i="93"/>
  <c r="QR83" i="93" s="1"/>
  <c r="QK84" i="93"/>
  <c r="QK83" i="93" s="1"/>
  <c r="QD84" i="93"/>
  <c r="QD83" i="93" s="1"/>
  <c r="RB83" i="93"/>
  <c r="RA83" i="93"/>
  <c r="QZ83" i="93"/>
  <c r="QU83" i="93"/>
  <c r="QT83" i="93"/>
  <c r="QS83" i="93"/>
  <c r="QN83" i="93"/>
  <c r="QM83" i="93"/>
  <c r="QL83" i="93"/>
  <c r="QG83" i="93"/>
  <c r="QF83" i="93"/>
  <c r="QE83" i="93"/>
  <c r="QU82" i="93"/>
  <c r="QH82" i="93"/>
  <c r="RE81" i="93"/>
  <c r="RE77" i="93" s="1"/>
  <c r="RD81" i="93"/>
  <c r="RD77" i="93" s="1"/>
  <c r="RC81" i="93"/>
  <c r="RC77" i="93" s="1"/>
  <c r="RB81" i="93"/>
  <c r="QY81" i="93"/>
  <c r="QY77" i="93" s="1"/>
  <c r="QX81" i="93"/>
  <c r="QX77" i="93" s="1"/>
  <c r="QW81" i="93"/>
  <c r="QW77" i="93" s="1"/>
  <c r="QV81" i="93"/>
  <c r="QV77" i="93" s="1"/>
  <c r="QU81" i="93"/>
  <c r="QR81" i="93"/>
  <c r="QR77" i="93" s="1"/>
  <c r="QQ81" i="93"/>
  <c r="QQ77" i="93" s="1"/>
  <c r="QP81" i="93"/>
  <c r="QP77" i="93" s="1"/>
  <c r="QO81" i="93"/>
  <c r="QO77" i="93" s="1"/>
  <c r="QN81" i="93"/>
  <c r="QN77" i="93" s="1"/>
  <c r="QK81" i="93"/>
  <c r="QK77" i="93" s="1"/>
  <c r="QJ81" i="93"/>
  <c r="QI81" i="93"/>
  <c r="QI77" i="93" s="1"/>
  <c r="QH81" i="93"/>
  <c r="QG81" i="93"/>
  <c r="QG77" i="93" s="1"/>
  <c r="QD81" i="93"/>
  <c r="QD77" i="93" s="1"/>
  <c r="QC81" i="93"/>
  <c r="QB81" i="93"/>
  <c r="QB77" i="93" s="1"/>
  <c r="QC80" i="93"/>
  <c r="RF80" i="93" s="1"/>
  <c r="QC79" i="93"/>
  <c r="RF79" i="93" s="1"/>
  <c r="RB78" i="93"/>
  <c r="QJ78" i="93"/>
  <c r="RA77" i="93"/>
  <c r="QZ77" i="93"/>
  <c r="QT77" i="93"/>
  <c r="QS77" i="93"/>
  <c r="QM77" i="93"/>
  <c r="QL77" i="93"/>
  <c r="QF77" i="93"/>
  <c r="QE77" i="93"/>
  <c r="QR76" i="93"/>
  <c r="QG76" i="93"/>
  <c r="RF75" i="93"/>
  <c r="RF74" i="93"/>
  <c r="QD73" i="93"/>
  <c r="RF73" i="93" s="1"/>
  <c r="QV72" i="93"/>
  <c r="RF72" i="93" s="1"/>
  <c r="RB71" i="93"/>
  <c r="RF71" i="93" s="1"/>
  <c r="QG70" i="93"/>
  <c r="QY69" i="93"/>
  <c r="QY67" i="93" s="1"/>
  <c r="QO69" i="93"/>
  <c r="QO67" i="93" s="1"/>
  <c r="QV68" i="93"/>
  <c r="RE67" i="93"/>
  <c r="RD67" i="93"/>
  <c r="RC67" i="93"/>
  <c r="RA67" i="93"/>
  <c r="QZ67" i="93"/>
  <c r="QX67" i="93"/>
  <c r="QW67" i="93"/>
  <c r="QU67" i="93"/>
  <c r="QT67" i="93"/>
  <c r="QS67" i="93"/>
  <c r="QQ67" i="93"/>
  <c r="QP67" i="93"/>
  <c r="QN67" i="93"/>
  <c r="QM67" i="93"/>
  <c r="QL67" i="93"/>
  <c r="QK67" i="93"/>
  <c r="QJ67" i="93"/>
  <c r="QI67" i="93"/>
  <c r="QH67" i="93"/>
  <c r="QF67" i="93"/>
  <c r="QE67" i="93"/>
  <c r="QC67" i="93"/>
  <c r="QB67" i="93"/>
  <c r="QU66" i="93"/>
  <c r="RF65" i="93"/>
  <c r="RF64" i="93"/>
  <c r="QX63" i="93"/>
  <c r="RF63" i="93" s="1"/>
  <c r="QO62" i="93"/>
  <c r="RF62" i="93" s="1"/>
  <c r="QO61" i="93"/>
  <c r="RF61" i="93" s="1"/>
  <c r="RE60" i="93"/>
  <c r="RD60" i="93"/>
  <c r="RC60" i="93"/>
  <c r="RB60" i="93"/>
  <c r="RA60" i="93"/>
  <c r="QZ60" i="93"/>
  <c r="QY60" i="93"/>
  <c r="QW60" i="93"/>
  <c r="QV60" i="93"/>
  <c r="QT60" i="93"/>
  <c r="QS60" i="93"/>
  <c r="QR60" i="93"/>
  <c r="QQ60" i="93"/>
  <c r="QP60" i="93"/>
  <c r="QN60" i="93"/>
  <c r="QM60" i="93"/>
  <c r="QL60" i="93"/>
  <c r="QK60" i="93"/>
  <c r="QJ60" i="93"/>
  <c r="QI60" i="93"/>
  <c r="QH60" i="93"/>
  <c r="QG60" i="93"/>
  <c r="QF60" i="93"/>
  <c r="QE60" i="93"/>
  <c r="QD60" i="93"/>
  <c r="QC60" i="93"/>
  <c r="QB60" i="93"/>
  <c r="QY59" i="93"/>
  <c r="QY55" i="93" s="1"/>
  <c r="QR59" i="93"/>
  <c r="QR55" i="93" s="1"/>
  <c r="QK59" i="93"/>
  <c r="QK55" i="93" s="1"/>
  <c r="QD59" i="93"/>
  <c r="QD58" i="93"/>
  <c r="RF58" i="93" s="1"/>
  <c r="QU57" i="93"/>
  <c r="RF57" i="93" s="1"/>
  <c r="QW56" i="93"/>
  <c r="QW55" i="93" s="1"/>
  <c r="QP56" i="93"/>
  <c r="QP55" i="93" s="1"/>
  <c r="QI56" i="93"/>
  <c r="QI55" i="93" s="1"/>
  <c r="QB56" i="93"/>
  <c r="QB55" i="93" s="1"/>
  <c r="RE55" i="93"/>
  <c r="RD55" i="93"/>
  <c r="RC55" i="93"/>
  <c r="RB55" i="93"/>
  <c r="RA55" i="93"/>
  <c r="QZ55" i="93"/>
  <c r="QX55" i="93"/>
  <c r="QV55" i="93"/>
  <c r="QT55" i="93"/>
  <c r="QS55" i="93"/>
  <c r="QQ55" i="93"/>
  <c r="QO55" i="93"/>
  <c r="QN55" i="93"/>
  <c r="QM55" i="93"/>
  <c r="QL55" i="93"/>
  <c r="QJ55" i="93"/>
  <c r="QH55" i="93"/>
  <c r="QG55" i="93"/>
  <c r="QF55" i="93"/>
  <c r="QE55" i="93"/>
  <c r="QC55" i="93"/>
  <c r="QP54" i="93"/>
  <c r="RF54" i="93" s="1"/>
  <c r="QU53" i="93"/>
  <c r="QG53" i="93"/>
  <c r="RF52" i="93"/>
  <c r="RB51" i="93"/>
  <c r="QU51" i="93"/>
  <c r="QN51" i="93"/>
  <c r="QG51" i="93"/>
  <c r="RF50" i="93"/>
  <c r="QK49" i="93"/>
  <c r="RF49" i="93" s="1"/>
  <c r="RB48" i="93"/>
  <c r="QU48" i="93"/>
  <c r="QN48" i="93"/>
  <c r="QG48" i="93"/>
  <c r="QI47" i="93"/>
  <c r="RF47" i="93" s="1"/>
  <c r="QG46" i="93"/>
  <c r="RF46" i="93" s="1"/>
  <c r="QG45" i="93"/>
  <c r="QG44" i="93"/>
  <c r="RF44" i="93" s="1"/>
  <c r="QU43" i="93"/>
  <c r="QG43" i="93"/>
  <c r="RE42" i="93"/>
  <c r="RD42" i="93"/>
  <c r="RC42" i="93"/>
  <c r="RA42" i="93"/>
  <c r="QZ42" i="93"/>
  <c r="QY42" i="93"/>
  <c r="QX42" i="93"/>
  <c r="QW42" i="93"/>
  <c r="QV42" i="93"/>
  <c r="QT42" i="93"/>
  <c r="QS42" i="93"/>
  <c r="QR42" i="93"/>
  <c r="QQ42" i="93"/>
  <c r="QO42" i="93"/>
  <c r="QM42" i="93"/>
  <c r="QL42" i="93"/>
  <c r="QJ42" i="93"/>
  <c r="QH42" i="93"/>
  <c r="QF42" i="93"/>
  <c r="QE42" i="93"/>
  <c r="QD42" i="93"/>
  <c r="QC42" i="93"/>
  <c r="QB42" i="93"/>
  <c r="RF31" i="93"/>
  <c r="RF30" i="93"/>
  <c r="RA28" i="93"/>
  <c r="QZ28" i="93"/>
  <c r="QT28" i="93"/>
  <c r="QS28" i="93"/>
  <c r="QM28" i="93"/>
  <c r="QL28" i="93"/>
  <c r="QF28" i="93"/>
  <c r="QE28" i="93"/>
  <c r="RA27" i="93"/>
  <c r="QZ27" i="93"/>
  <c r="QT27" i="93"/>
  <c r="QS27" i="93"/>
  <c r="QM27" i="93"/>
  <c r="QL27" i="93"/>
  <c r="QF27" i="93"/>
  <c r="QE27" i="93"/>
  <c r="RA26" i="93"/>
  <c r="QZ26" i="93"/>
  <c r="QT26" i="93"/>
  <c r="QS26" i="93"/>
  <c r="QM26" i="93"/>
  <c r="QL26" i="93"/>
  <c r="QF26" i="93"/>
  <c r="QE26" i="93"/>
  <c r="RA20" i="93"/>
  <c r="QZ20" i="93"/>
  <c r="QT20" i="93"/>
  <c r="QS20" i="93"/>
  <c r="QM20" i="93"/>
  <c r="QL20" i="93"/>
  <c r="QF20" i="93"/>
  <c r="QE20" i="93"/>
  <c r="RA13" i="93"/>
  <c r="RA29" i="93" s="1"/>
  <c r="RA21" i="93" s="1"/>
  <c r="QZ13" i="93"/>
  <c r="QZ29" i="93" s="1"/>
  <c r="QT13" i="93"/>
  <c r="QT29" i="93" s="1"/>
  <c r="QT21" i="93" s="1"/>
  <c r="QS13" i="93"/>
  <c r="QS29" i="93" s="1"/>
  <c r="QM13" i="93"/>
  <c r="QM29" i="93" s="1"/>
  <c r="QM21" i="93" s="1"/>
  <c r="QL13" i="93"/>
  <c r="QL29" i="93" s="1"/>
  <c r="QF13" i="93"/>
  <c r="QF29" i="93" s="1"/>
  <c r="QF21" i="93" s="1"/>
  <c r="QE13" i="93"/>
  <c r="QE29" i="93" s="1"/>
  <c r="QA119" i="93"/>
  <c r="QA118" i="93"/>
  <c r="QA116" i="93"/>
  <c r="QA115" i="93"/>
  <c r="QA114" i="93"/>
  <c r="QA113" i="93"/>
  <c r="QA112" i="93"/>
  <c r="QA111" i="93"/>
  <c r="PA110" i="93"/>
  <c r="QA109" i="93"/>
  <c r="PS108" i="93"/>
  <c r="QA107" i="93"/>
  <c r="QA106" i="93"/>
  <c r="QA105" i="93"/>
  <c r="QA104" i="93"/>
  <c r="QA102" i="93"/>
  <c r="QA101" i="93"/>
  <c r="QA100" i="93"/>
  <c r="QA99" i="93"/>
  <c r="PZ98" i="93"/>
  <c r="PY98" i="93"/>
  <c r="PX98" i="93"/>
  <c r="PX97" i="93" s="1"/>
  <c r="PW98" i="93"/>
  <c r="PW97" i="93" s="1"/>
  <c r="PV98" i="93"/>
  <c r="PU98" i="93"/>
  <c r="PT98" i="93"/>
  <c r="PT97" i="93" s="1"/>
  <c r="PS98" i="93"/>
  <c r="PR98" i="93"/>
  <c r="PQ98" i="93"/>
  <c r="PP98" i="93"/>
  <c r="PP97" i="93" s="1"/>
  <c r="PO98" i="93"/>
  <c r="PO97" i="93" s="1"/>
  <c r="PN98" i="93"/>
  <c r="PM98" i="93"/>
  <c r="PL98" i="93"/>
  <c r="PL97" i="93" s="1"/>
  <c r="PK98" i="93"/>
  <c r="PK97" i="93" s="1"/>
  <c r="PJ98" i="93"/>
  <c r="PI98" i="93"/>
  <c r="PH98" i="93"/>
  <c r="PH97" i="93" s="1"/>
  <c r="PG98" i="93"/>
  <c r="PG97" i="93" s="1"/>
  <c r="PF98" i="93"/>
  <c r="PE98" i="93"/>
  <c r="PD98" i="93"/>
  <c r="PD97" i="93" s="1"/>
  <c r="PC98" i="93"/>
  <c r="PC97" i="93" s="1"/>
  <c r="PB98" i="93"/>
  <c r="PA98" i="93"/>
  <c r="OZ98" i="93"/>
  <c r="OZ97" i="93" s="1"/>
  <c r="OY98" i="93"/>
  <c r="OY97" i="93" s="1"/>
  <c r="OX98" i="93"/>
  <c r="OW98" i="93"/>
  <c r="OV98" i="93"/>
  <c r="QA95" i="93"/>
  <c r="PA94" i="93"/>
  <c r="QA94" i="93" s="1"/>
  <c r="PA93" i="93"/>
  <c r="QA93" i="93" s="1"/>
  <c r="PA92" i="93"/>
  <c r="QA92" i="93" s="1"/>
  <c r="QA91" i="93"/>
  <c r="PZ90" i="93"/>
  <c r="PY90" i="93"/>
  <c r="PX90" i="93"/>
  <c r="PW90" i="93"/>
  <c r="PV90" i="93"/>
  <c r="PU90" i="93"/>
  <c r="PT90" i="93"/>
  <c r="PS90" i="93"/>
  <c r="PR90" i="93"/>
  <c r="PQ90" i="93"/>
  <c r="PP90" i="93"/>
  <c r="PO90" i="93"/>
  <c r="PN90" i="93"/>
  <c r="PM90" i="93"/>
  <c r="PL90" i="93"/>
  <c r="PK90" i="93"/>
  <c r="PJ90" i="93"/>
  <c r="PI90" i="93"/>
  <c r="PH90" i="93"/>
  <c r="PG90" i="93"/>
  <c r="PF90" i="93"/>
  <c r="PE90" i="93"/>
  <c r="PD90" i="93"/>
  <c r="PC90" i="93"/>
  <c r="PB90" i="93"/>
  <c r="OZ90" i="93"/>
  <c r="OY90" i="93"/>
  <c r="OX90" i="93"/>
  <c r="OW90" i="93"/>
  <c r="OV90" i="93"/>
  <c r="QA89" i="93"/>
  <c r="PW88" i="93"/>
  <c r="PW83" i="93" s="1"/>
  <c r="PP88" i="93"/>
  <c r="PP83" i="93" s="1"/>
  <c r="PI88" i="93"/>
  <c r="PI83" i="93" s="1"/>
  <c r="PB88" i="93"/>
  <c r="PX87" i="93"/>
  <c r="PX83" i="93" s="1"/>
  <c r="PQ87" i="93"/>
  <c r="PQ83" i="93" s="1"/>
  <c r="PJ87" i="93"/>
  <c r="PJ83" i="93" s="1"/>
  <c r="PC87" i="93"/>
  <c r="PC83" i="93" s="1"/>
  <c r="OV87" i="93"/>
  <c r="OV83" i="93" s="1"/>
  <c r="PY86" i="93"/>
  <c r="PY83" i="93" s="1"/>
  <c r="PR86" i="93"/>
  <c r="PR83" i="93" s="1"/>
  <c r="PK86" i="93"/>
  <c r="PK83" i="93" s="1"/>
  <c r="PD86" i="93"/>
  <c r="PD83" i="93" s="1"/>
  <c r="OW86" i="93"/>
  <c r="OW83" i="93" s="1"/>
  <c r="QA85" i="93"/>
  <c r="PZ84" i="93"/>
  <c r="PZ83" i="93" s="1"/>
  <c r="PS84" i="93"/>
  <c r="PS83" i="93" s="1"/>
  <c r="PL84" i="93"/>
  <c r="PL83" i="93" s="1"/>
  <c r="PE84" i="93"/>
  <c r="PE83" i="93" s="1"/>
  <c r="OX84" i="93"/>
  <c r="PV83" i="93"/>
  <c r="PU83" i="93"/>
  <c r="PT83" i="93"/>
  <c r="PO83" i="93"/>
  <c r="PN83" i="93"/>
  <c r="PM83" i="93"/>
  <c r="PH83" i="93"/>
  <c r="PG83" i="93"/>
  <c r="PF83" i="93"/>
  <c r="PA83" i="93"/>
  <c r="OZ83" i="93"/>
  <c r="OY83" i="93"/>
  <c r="PO82" i="93"/>
  <c r="PB82" i="93"/>
  <c r="PZ81" i="93"/>
  <c r="PZ77" i="93" s="1"/>
  <c r="PY81" i="93"/>
  <c r="PY77" i="93" s="1"/>
  <c r="PX81" i="93"/>
  <c r="PX77" i="93" s="1"/>
  <c r="PW81" i="93"/>
  <c r="PW77" i="93" s="1"/>
  <c r="PV81" i="93"/>
  <c r="PS81" i="93"/>
  <c r="PS77" i="93" s="1"/>
  <c r="PR81" i="93"/>
  <c r="PR77" i="93" s="1"/>
  <c r="PQ81" i="93"/>
  <c r="PQ77" i="93" s="1"/>
  <c r="PP81" i="93"/>
  <c r="PP77" i="93" s="1"/>
  <c r="PO81" i="93"/>
  <c r="PL81" i="93"/>
  <c r="PL77" i="93" s="1"/>
  <c r="PK81" i="93"/>
  <c r="PK77" i="93" s="1"/>
  <c r="PJ81" i="93"/>
  <c r="PJ77" i="93" s="1"/>
  <c r="PI81" i="93"/>
  <c r="PI77" i="93" s="1"/>
  <c r="PH81" i="93"/>
  <c r="PH77" i="93" s="1"/>
  <c r="PE81" i="93"/>
  <c r="PE77" i="93" s="1"/>
  <c r="PD81" i="93"/>
  <c r="PC81" i="93"/>
  <c r="PC77" i="93" s="1"/>
  <c r="PB81" i="93"/>
  <c r="PA81" i="93"/>
  <c r="PA77" i="93" s="1"/>
  <c r="OX81" i="93"/>
  <c r="OX77" i="93" s="1"/>
  <c r="OW81" i="93"/>
  <c r="OV81" i="93"/>
  <c r="OV77" i="93" s="1"/>
  <c r="OW80" i="93"/>
  <c r="QA80" i="93" s="1"/>
  <c r="OW79" i="93"/>
  <c r="QA79" i="93" s="1"/>
  <c r="PV78" i="93"/>
  <c r="PD78" i="93"/>
  <c r="PU77" i="93"/>
  <c r="PT77" i="93"/>
  <c r="PN77" i="93"/>
  <c r="PM77" i="93"/>
  <c r="PG77" i="93"/>
  <c r="PF77" i="93"/>
  <c r="OZ77" i="93"/>
  <c r="OY77" i="93"/>
  <c r="PL76" i="93"/>
  <c r="PL67" i="93" s="1"/>
  <c r="PA76" i="93"/>
  <c r="QA75" i="93"/>
  <c r="QA74" i="93"/>
  <c r="OX73" i="93"/>
  <c r="QA73" i="93" s="1"/>
  <c r="PP72" i="93"/>
  <c r="QA72" i="93" s="1"/>
  <c r="PV71" i="93"/>
  <c r="PA70" i="93"/>
  <c r="QA70" i="93" s="1"/>
  <c r="PS69" i="93"/>
  <c r="PS67" i="93" s="1"/>
  <c r="PI69" i="93"/>
  <c r="PP68" i="93"/>
  <c r="QA68" i="93" s="1"/>
  <c r="PZ67" i="93"/>
  <c r="PY67" i="93"/>
  <c r="PX67" i="93"/>
  <c r="PW67" i="93"/>
  <c r="PU67" i="93"/>
  <c r="PT67" i="93"/>
  <c r="PR67" i="93"/>
  <c r="PQ67" i="93"/>
  <c r="PO67" i="93"/>
  <c r="PN67" i="93"/>
  <c r="PM67" i="93"/>
  <c r="PK67" i="93"/>
  <c r="PJ67" i="93"/>
  <c r="PH67" i="93"/>
  <c r="PG67" i="93"/>
  <c r="PF67" i="93"/>
  <c r="PE67" i="93"/>
  <c r="PD67" i="93"/>
  <c r="PC67" i="93"/>
  <c r="PB67" i="93"/>
  <c r="OZ67" i="93"/>
  <c r="OY67" i="93"/>
  <c r="OW67" i="93"/>
  <c r="OV67" i="93"/>
  <c r="PO66" i="93"/>
  <c r="QA66" i="93" s="1"/>
  <c r="QA65" i="93"/>
  <c r="QA64" i="93"/>
  <c r="PR63" i="93"/>
  <c r="QA63" i="93" s="1"/>
  <c r="PI62" i="93"/>
  <c r="QA62" i="93" s="1"/>
  <c r="PI61" i="93"/>
  <c r="PZ60" i="93"/>
  <c r="PY60" i="93"/>
  <c r="PX60" i="93"/>
  <c r="PW60" i="93"/>
  <c r="PV60" i="93"/>
  <c r="PU60" i="93"/>
  <c r="PT60" i="93"/>
  <c r="PS60" i="93"/>
  <c r="PQ60" i="93"/>
  <c r="PP60" i="93"/>
  <c r="PN60" i="93"/>
  <c r="PM60" i="93"/>
  <c r="PL60" i="93"/>
  <c r="PK60" i="93"/>
  <c r="PJ60" i="93"/>
  <c r="PH60" i="93"/>
  <c r="PG60" i="93"/>
  <c r="PF60" i="93"/>
  <c r="PE60" i="93"/>
  <c r="PD60" i="93"/>
  <c r="PC60" i="93"/>
  <c r="PB60" i="93"/>
  <c r="PA60" i="93"/>
  <c r="OZ60" i="93"/>
  <c r="OY60" i="93"/>
  <c r="OX60" i="93"/>
  <c r="OW60" i="93"/>
  <c r="OV60" i="93"/>
  <c r="PS59" i="93"/>
  <c r="PS55" i="93" s="1"/>
  <c r="PL59" i="93"/>
  <c r="PL55" i="93" s="1"/>
  <c r="PE59" i="93"/>
  <c r="PE55" i="93" s="1"/>
  <c r="OX59" i="93"/>
  <c r="OX58" i="93"/>
  <c r="PO57" i="93"/>
  <c r="QA57" i="93" s="1"/>
  <c r="PQ56" i="93"/>
  <c r="PQ55" i="93" s="1"/>
  <c r="PJ56" i="93"/>
  <c r="PJ55" i="93" s="1"/>
  <c r="PC56" i="93"/>
  <c r="PC55" i="93" s="1"/>
  <c r="OV56" i="93"/>
  <c r="OV55" i="93" s="1"/>
  <c r="PZ55" i="93"/>
  <c r="PY55" i="93"/>
  <c r="PX55" i="93"/>
  <c r="PW55" i="93"/>
  <c r="PV55" i="93"/>
  <c r="PU55" i="93"/>
  <c r="PT55" i="93"/>
  <c r="PR55" i="93"/>
  <c r="PP55" i="93"/>
  <c r="PN55" i="93"/>
  <c r="PM55" i="93"/>
  <c r="PK55" i="93"/>
  <c r="PI55" i="93"/>
  <c r="PH55" i="93"/>
  <c r="PG55" i="93"/>
  <c r="PF55" i="93"/>
  <c r="PD55" i="93"/>
  <c r="PB55" i="93"/>
  <c r="PA55" i="93"/>
  <c r="OZ55" i="93"/>
  <c r="OY55" i="93"/>
  <c r="OW55" i="93"/>
  <c r="PJ54" i="93"/>
  <c r="QA54" i="93" s="1"/>
  <c r="PO53" i="93"/>
  <c r="PA53" i="93"/>
  <c r="QA52" i="93"/>
  <c r="PV51" i="93"/>
  <c r="PO51" i="93"/>
  <c r="PH51" i="93"/>
  <c r="PA51" i="93"/>
  <c r="QA50" i="93"/>
  <c r="PE49" i="93"/>
  <c r="QA49" i="93" s="1"/>
  <c r="PV48" i="93"/>
  <c r="PO48" i="93"/>
  <c r="PH48" i="93"/>
  <c r="PA48" i="93"/>
  <c r="PC47" i="93"/>
  <c r="QA47" i="93" s="1"/>
  <c r="PA46" i="93"/>
  <c r="QA46" i="93" s="1"/>
  <c r="PA45" i="93"/>
  <c r="QA45" i="93" s="1"/>
  <c r="PA44" i="93"/>
  <c r="QA44" i="93" s="1"/>
  <c r="PO43" i="93"/>
  <c r="PA43" i="93"/>
  <c r="PZ42" i="93"/>
  <c r="PY42" i="93"/>
  <c r="PX42" i="93"/>
  <c r="PW42" i="93"/>
  <c r="PU42" i="93"/>
  <c r="PT42" i="93"/>
  <c r="PS42" i="93"/>
  <c r="PR42" i="93"/>
  <c r="PQ42" i="93"/>
  <c r="PP42" i="93"/>
  <c r="PN42" i="93"/>
  <c r="PM42" i="93"/>
  <c r="PL42" i="93"/>
  <c r="PK42" i="93"/>
  <c r="PI42" i="93"/>
  <c r="PG42" i="93"/>
  <c r="PF42" i="93"/>
  <c r="PD42" i="93"/>
  <c r="PB42" i="93"/>
  <c r="OZ42" i="93"/>
  <c r="OY42" i="93"/>
  <c r="OX42" i="93"/>
  <c r="OW42" i="93"/>
  <c r="OV42" i="93"/>
  <c r="QA31" i="93"/>
  <c r="QA30" i="93"/>
  <c r="PU28" i="93"/>
  <c r="PT28" i="93"/>
  <c r="PN28" i="93"/>
  <c r="PM28" i="93"/>
  <c r="PG28" i="93"/>
  <c r="PF28" i="93"/>
  <c r="OZ28" i="93"/>
  <c r="OY28" i="93"/>
  <c r="PU27" i="93"/>
  <c r="PT27" i="93"/>
  <c r="PN27" i="93"/>
  <c r="PM27" i="93"/>
  <c r="PG27" i="93"/>
  <c r="PF27" i="93"/>
  <c r="OZ27" i="93"/>
  <c r="OY27" i="93"/>
  <c r="PU26" i="93"/>
  <c r="PT26" i="93"/>
  <c r="PN26" i="93"/>
  <c r="PM26" i="93"/>
  <c r="PG26" i="93"/>
  <c r="PF26" i="93"/>
  <c r="OZ26" i="93"/>
  <c r="OY26" i="93"/>
  <c r="PU20" i="93"/>
  <c r="PT20" i="93"/>
  <c r="PN20" i="93"/>
  <c r="PM20" i="93"/>
  <c r="PG20" i="93"/>
  <c r="PF20" i="93"/>
  <c r="OZ20" i="93"/>
  <c r="OY20" i="93"/>
  <c r="PU13" i="93"/>
  <c r="PU29" i="93" s="1"/>
  <c r="PT13" i="93"/>
  <c r="PT29" i="93" s="1"/>
  <c r="PT21" i="93" s="1"/>
  <c r="PN13" i="93"/>
  <c r="PN29" i="93" s="1"/>
  <c r="PN21" i="93" s="1"/>
  <c r="PM13" i="93"/>
  <c r="PM29" i="93" s="1"/>
  <c r="PG13" i="93"/>
  <c r="PG29" i="93" s="1"/>
  <c r="PF13" i="93"/>
  <c r="PF29" i="93" s="1"/>
  <c r="PF21" i="93" s="1"/>
  <c r="OZ13" i="93"/>
  <c r="OZ29" i="93" s="1"/>
  <c r="OZ21" i="93" s="1"/>
  <c r="OY13" i="93"/>
  <c r="OY29" i="93" s="1"/>
  <c r="OU119" i="93"/>
  <c r="OU118" i="93"/>
  <c r="OU116" i="93"/>
  <c r="OU115" i="93"/>
  <c r="OU114" i="93"/>
  <c r="OU113" i="93"/>
  <c r="OU112" i="93"/>
  <c r="OU111" i="93"/>
  <c r="NX110" i="93"/>
  <c r="OU109" i="93"/>
  <c r="OP108" i="93"/>
  <c r="OU107" i="93"/>
  <c r="OU106" i="93"/>
  <c r="OU105" i="93"/>
  <c r="OU104" i="93"/>
  <c r="OU102" i="93"/>
  <c r="OU101" i="93"/>
  <c r="OU100" i="93"/>
  <c r="OU99" i="93"/>
  <c r="OT98" i="93"/>
  <c r="OS98" i="93"/>
  <c r="OS97" i="93" s="1"/>
  <c r="OR98" i="93"/>
  <c r="OR97" i="93" s="1"/>
  <c r="OQ98" i="93"/>
  <c r="OQ97" i="93" s="1"/>
  <c r="OP98" i="93"/>
  <c r="OO98" i="93"/>
  <c r="OO97" i="93" s="1"/>
  <c r="ON98" i="93"/>
  <c r="ON97" i="93" s="1"/>
  <c r="OM98" i="93"/>
  <c r="OM97" i="93" s="1"/>
  <c r="OL98" i="93"/>
  <c r="OK98" i="93"/>
  <c r="OK97" i="93" s="1"/>
  <c r="OJ98" i="93"/>
  <c r="OJ97" i="93" s="1"/>
  <c r="OI98" i="93"/>
  <c r="OI97" i="93" s="1"/>
  <c r="OH98" i="93"/>
  <c r="OG98" i="93"/>
  <c r="OG97" i="93" s="1"/>
  <c r="OF98" i="93"/>
  <c r="OF97" i="93" s="1"/>
  <c r="OE98" i="93"/>
  <c r="OE97" i="93" s="1"/>
  <c r="OD98" i="93"/>
  <c r="OC98" i="93"/>
  <c r="OC97" i="93" s="1"/>
  <c r="OB98" i="93"/>
  <c r="OB97" i="93" s="1"/>
  <c r="OA98" i="93"/>
  <c r="OA97" i="93" s="1"/>
  <c r="NZ98" i="93"/>
  <c r="NY98" i="93"/>
  <c r="NY97" i="93" s="1"/>
  <c r="NX98" i="93"/>
  <c r="NW98" i="93"/>
  <c r="NW97" i="93" s="1"/>
  <c r="NV98" i="93"/>
  <c r="NU98" i="93"/>
  <c r="NU97" i="93" s="1"/>
  <c r="NT98" i="93"/>
  <c r="NT97" i="93" s="1"/>
  <c r="NS98" i="93"/>
  <c r="NS97" i="93" s="1"/>
  <c r="OU95" i="93"/>
  <c r="NX94" i="93"/>
  <c r="OU94" i="93" s="1"/>
  <c r="NX93" i="93"/>
  <c r="OU93" i="93" s="1"/>
  <c r="NX92" i="93"/>
  <c r="OU92" i="93" s="1"/>
  <c r="OU91" i="93"/>
  <c r="OT90" i="93"/>
  <c r="OS90" i="93"/>
  <c r="OR90" i="93"/>
  <c r="OQ90" i="93"/>
  <c r="OP90" i="93"/>
  <c r="OO90" i="93"/>
  <c r="ON90" i="93"/>
  <c r="OM90" i="93"/>
  <c r="OL90" i="93"/>
  <c r="OK90" i="93"/>
  <c r="OJ90" i="93"/>
  <c r="OI90" i="93"/>
  <c r="OH90" i="93"/>
  <c r="OG90" i="93"/>
  <c r="OF90" i="93"/>
  <c r="OE90" i="93"/>
  <c r="OD90" i="93"/>
  <c r="OC90" i="93"/>
  <c r="OB90" i="93"/>
  <c r="OA90" i="93"/>
  <c r="NZ90" i="93"/>
  <c r="NY90" i="93"/>
  <c r="NW90" i="93"/>
  <c r="NV90" i="93"/>
  <c r="NU90" i="93"/>
  <c r="NT90" i="93"/>
  <c r="NS90" i="93"/>
  <c r="OU89" i="93"/>
  <c r="OT88" i="93"/>
  <c r="OT83" i="93" s="1"/>
  <c r="OM88" i="93"/>
  <c r="OM83" i="93" s="1"/>
  <c r="OF88" i="93"/>
  <c r="OF83" i="93" s="1"/>
  <c r="NY88" i="93"/>
  <c r="NY83" i="93" s="1"/>
  <c r="ON87" i="93"/>
  <c r="ON83" i="93" s="1"/>
  <c r="OG87" i="93"/>
  <c r="OG83" i="93" s="1"/>
  <c r="NZ87" i="93"/>
  <c r="NZ83" i="93" s="1"/>
  <c r="NS87" i="93"/>
  <c r="NS83" i="93" s="1"/>
  <c r="OO86" i="93"/>
  <c r="OO83" i="93" s="1"/>
  <c r="OH86" i="93"/>
  <c r="OH83" i="93" s="1"/>
  <c r="OA86" i="93"/>
  <c r="OA83" i="93" s="1"/>
  <c r="NT86" i="93"/>
  <c r="OU85" i="93"/>
  <c r="OP84" i="93"/>
  <c r="OP83" i="93" s="1"/>
  <c r="OI84" i="93"/>
  <c r="OI83" i="93" s="1"/>
  <c r="OB84" i="93"/>
  <c r="OB83" i="93" s="1"/>
  <c r="NU84" i="93"/>
  <c r="NU83" i="93" s="1"/>
  <c r="OS83" i="93"/>
  <c r="OR83" i="93"/>
  <c r="OQ83" i="93"/>
  <c r="OL83" i="93"/>
  <c r="OK83" i="93"/>
  <c r="OJ83" i="93"/>
  <c r="OE83" i="93"/>
  <c r="OD83" i="93"/>
  <c r="OC83" i="93"/>
  <c r="NX83" i="93"/>
  <c r="NW83" i="93"/>
  <c r="NV83" i="93"/>
  <c r="OL82" i="93"/>
  <c r="NY82" i="93"/>
  <c r="OT81" i="93"/>
  <c r="OT77" i="93" s="1"/>
  <c r="OS81" i="93"/>
  <c r="OP81" i="93"/>
  <c r="OP77" i="93" s="1"/>
  <c r="OO81" i="93"/>
  <c r="OO77" i="93" s="1"/>
  <c r="ON81" i="93"/>
  <c r="ON77" i="93" s="1"/>
  <c r="OM81" i="93"/>
  <c r="OM77" i="93" s="1"/>
  <c r="OL81" i="93"/>
  <c r="OL77" i="93" s="1"/>
  <c r="OI81" i="93"/>
  <c r="OI77" i="93" s="1"/>
  <c r="OH81" i="93"/>
  <c r="OH77" i="93" s="1"/>
  <c r="OG81" i="93"/>
  <c r="OG77" i="93" s="1"/>
  <c r="OF81" i="93"/>
  <c r="OF77" i="93" s="1"/>
  <c r="OE81" i="93"/>
  <c r="OE77" i="93" s="1"/>
  <c r="OB81" i="93"/>
  <c r="OB77" i="93" s="1"/>
  <c r="OA81" i="93"/>
  <c r="NZ81" i="93"/>
  <c r="NZ77" i="93" s="1"/>
  <c r="NY81" i="93"/>
  <c r="NY77" i="93" s="1"/>
  <c r="NX81" i="93"/>
  <c r="NX77" i="93" s="1"/>
  <c r="NU81" i="93"/>
  <c r="NU77" i="93" s="1"/>
  <c r="NT81" i="93"/>
  <c r="NS81" i="93"/>
  <c r="NS77" i="93" s="1"/>
  <c r="NT80" i="93"/>
  <c r="OU80" i="93" s="1"/>
  <c r="NT79" i="93"/>
  <c r="OU79" i="93" s="1"/>
  <c r="OS78" i="93"/>
  <c r="OA78" i="93"/>
  <c r="OR77" i="93"/>
  <c r="OQ77" i="93"/>
  <c r="OK77" i="93"/>
  <c r="OJ77" i="93"/>
  <c r="OD77" i="93"/>
  <c r="OC77" i="93"/>
  <c r="NW77" i="93"/>
  <c r="NV77" i="93"/>
  <c r="OI76" i="93"/>
  <c r="OI67" i="93" s="1"/>
  <c r="NX76" i="93"/>
  <c r="OU75" i="93"/>
  <c r="OU74" i="93"/>
  <c r="NU73" i="93"/>
  <c r="OU73" i="93" s="1"/>
  <c r="OM72" i="93"/>
  <c r="OU72" i="93" s="1"/>
  <c r="OS71" i="93"/>
  <c r="OU71" i="93" s="1"/>
  <c r="NX70" i="93"/>
  <c r="OU70" i="93" s="1"/>
  <c r="OP69" i="93"/>
  <c r="OP67" i="93" s="1"/>
  <c r="OF69" i="93"/>
  <c r="OM68" i="93"/>
  <c r="OU68" i="93" s="1"/>
  <c r="OT67" i="93"/>
  <c r="OR67" i="93"/>
  <c r="OQ67" i="93"/>
  <c r="OO67" i="93"/>
  <c r="ON67" i="93"/>
  <c r="OL67" i="93"/>
  <c r="OK67" i="93"/>
  <c r="OJ67" i="93"/>
  <c r="OH67" i="93"/>
  <c r="OG67" i="93"/>
  <c r="OE67" i="93"/>
  <c r="OD67" i="93"/>
  <c r="OC67" i="93"/>
  <c r="OB67" i="93"/>
  <c r="OA67" i="93"/>
  <c r="NZ67" i="93"/>
  <c r="NY67" i="93"/>
  <c r="NW67" i="93"/>
  <c r="NV67" i="93"/>
  <c r="NT67" i="93"/>
  <c r="NS67" i="93"/>
  <c r="OL66" i="93"/>
  <c r="OU65" i="93"/>
  <c r="OU64" i="93"/>
  <c r="OO63" i="93"/>
  <c r="OF62" i="93"/>
  <c r="OU62" i="93" s="1"/>
  <c r="OF61" i="93"/>
  <c r="OT60" i="93"/>
  <c r="OS60" i="93"/>
  <c r="OR60" i="93"/>
  <c r="OQ60" i="93"/>
  <c r="OP60" i="93"/>
  <c r="ON60" i="93"/>
  <c r="OM60" i="93"/>
  <c r="OK60" i="93"/>
  <c r="OJ60" i="93"/>
  <c r="OI60" i="93"/>
  <c r="OH60" i="93"/>
  <c r="OG60" i="93"/>
  <c r="OE60" i="93"/>
  <c r="OD60" i="93"/>
  <c r="OC60" i="93"/>
  <c r="OB60" i="93"/>
  <c r="OA60" i="93"/>
  <c r="NZ60" i="93"/>
  <c r="NY60" i="93"/>
  <c r="NX60" i="93"/>
  <c r="NW60" i="93"/>
  <c r="NV60" i="93"/>
  <c r="NU60" i="93"/>
  <c r="NT60" i="93"/>
  <c r="NS60" i="93"/>
  <c r="OP59" i="93"/>
  <c r="OP55" i="93" s="1"/>
  <c r="OI59" i="93"/>
  <c r="OI55" i="93" s="1"/>
  <c r="OB59" i="93"/>
  <c r="OB55" i="93" s="1"/>
  <c r="NU59" i="93"/>
  <c r="NU58" i="93"/>
  <c r="OL57" i="93"/>
  <c r="OU57" i="93" s="1"/>
  <c r="ON56" i="93"/>
  <c r="ON55" i="93" s="1"/>
  <c r="OG56" i="93"/>
  <c r="OG55" i="93" s="1"/>
  <c r="NZ56" i="93"/>
  <c r="NZ55" i="93" s="1"/>
  <c r="NS56" i="93"/>
  <c r="NS55" i="93" s="1"/>
  <c r="OT55" i="93"/>
  <c r="OS55" i="93"/>
  <c r="OR55" i="93"/>
  <c r="OQ55" i="93"/>
  <c r="OO55" i="93"/>
  <c r="OM55" i="93"/>
  <c r="OK55" i="93"/>
  <c r="OJ55" i="93"/>
  <c r="OH55" i="93"/>
  <c r="OF55" i="93"/>
  <c r="OE55" i="93"/>
  <c r="OD55" i="93"/>
  <c r="OC55" i="93"/>
  <c r="OA55" i="93"/>
  <c r="NY55" i="93"/>
  <c r="NX55" i="93"/>
  <c r="NW55" i="93"/>
  <c r="NV55" i="93"/>
  <c r="NT55" i="93"/>
  <c r="OG54" i="93"/>
  <c r="OL53" i="93"/>
  <c r="NX53" i="93"/>
  <c r="OU52" i="93"/>
  <c r="OS51" i="93"/>
  <c r="OL51" i="93"/>
  <c r="OE51" i="93"/>
  <c r="NX51" i="93"/>
  <c r="OU50" i="93"/>
  <c r="OB49" i="93"/>
  <c r="OS48" i="93"/>
  <c r="OL48" i="93"/>
  <c r="OE48" i="93"/>
  <c r="NX48" i="93"/>
  <c r="NZ47" i="93"/>
  <c r="OU47" i="93" s="1"/>
  <c r="NX46" i="93"/>
  <c r="OU46" i="93" s="1"/>
  <c r="NX45" i="93"/>
  <c r="OU45" i="93" s="1"/>
  <c r="NX44" i="93"/>
  <c r="OU44" i="93" s="1"/>
  <c r="OL43" i="93"/>
  <c r="NX43" i="93"/>
  <c r="OT42" i="93"/>
  <c r="OR42" i="93"/>
  <c r="OQ42" i="93"/>
  <c r="OP42" i="93"/>
  <c r="OO42" i="93"/>
  <c r="ON42" i="93"/>
  <c r="OM42" i="93"/>
  <c r="OK42" i="93"/>
  <c r="OJ42" i="93"/>
  <c r="OI42" i="93"/>
  <c r="OH42" i="93"/>
  <c r="OF42" i="93"/>
  <c r="OD42" i="93"/>
  <c r="OC42" i="93"/>
  <c r="OA42" i="93"/>
  <c r="NY42" i="93"/>
  <c r="NW42" i="93"/>
  <c r="NV42" i="93"/>
  <c r="NU42" i="93"/>
  <c r="NT42" i="93"/>
  <c r="NS42" i="93"/>
  <c r="OU31" i="93"/>
  <c r="OU30" i="93"/>
  <c r="OR28" i="93"/>
  <c r="OQ28" i="93"/>
  <c r="OK28" i="93"/>
  <c r="OJ28" i="93"/>
  <c r="OD28" i="93"/>
  <c r="OC28" i="93"/>
  <c r="NW28" i="93"/>
  <c r="NV28" i="93"/>
  <c r="OR27" i="93"/>
  <c r="OQ27" i="93"/>
  <c r="OK27" i="93"/>
  <c r="OJ27" i="93"/>
  <c r="OD27" i="93"/>
  <c r="OC27" i="93"/>
  <c r="NW27" i="93"/>
  <c r="NV27" i="93"/>
  <c r="OR26" i="93"/>
  <c r="OQ26" i="93"/>
  <c r="OK26" i="93"/>
  <c r="OJ26" i="93"/>
  <c r="OD26" i="93"/>
  <c r="OC26" i="93"/>
  <c r="NW26" i="93"/>
  <c r="NV26" i="93"/>
  <c r="OR20" i="93"/>
  <c r="OQ20" i="93"/>
  <c r="OK20" i="93"/>
  <c r="OJ20" i="93"/>
  <c r="OD20" i="93"/>
  <c r="OC20" i="93"/>
  <c r="NW20" i="93"/>
  <c r="NV20" i="93"/>
  <c r="OR13" i="93"/>
  <c r="OR29" i="93" s="1"/>
  <c r="OQ13" i="93"/>
  <c r="OQ29" i="93" s="1"/>
  <c r="OK13" i="93"/>
  <c r="OK29" i="93" s="1"/>
  <c r="OJ13" i="93"/>
  <c r="OJ29" i="93" s="1"/>
  <c r="OJ21" i="93" s="1"/>
  <c r="OD13" i="93"/>
  <c r="OD29" i="93" s="1"/>
  <c r="OC13" i="93"/>
  <c r="OC29" i="93" s="1"/>
  <c r="NW13" i="93"/>
  <c r="NW29" i="93" s="1"/>
  <c r="NW21" i="93" s="1"/>
  <c r="NW32" i="93" s="1"/>
  <c r="NV13" i="93"/>
  <c r="NV29" i="93" s="1"/>
  <c r="NV21" i="93" s="1"/>
  <c r="NR119" i="93"/>
  <c r="NR118" i="93"/>
  <c r="NR116" i="93"/>
  <c r="NR115" i="93"/>
  <c r="NR114" i="93"/>
  <c r="NR113" i="93"/>
  <c r="NR112" i="93"/>
  <c r="NR111" i="93"/>
  <c r="MR110" i="93"/>
  <c r="NR109" i="93"/>
  <c r="NJ108" i="93"/>
  <c r="NR107" i="93"/>
  <c r="NR106" i="93"/>
  <c r="NR105" i="93"/>
  <c r="NR104" i="93"/>
  <c r="NR102" i="93"/>
  <c r="NR101" i="93"/>
  <c r="NR100" i="93"/>
  <c r="NR99" i="93"/>
  <c r="NQ98" i="93"/>
  <c r="NP98" i="93"/>
  <c r="NO98" i="93"/>
  <c r="NO97" i="93" s="1"/>
  <c r="NN98" i="93"/>
  <c r="NN97" i="93" s="1"/>
  <c r="NM98" i="93"/>
  <c r="NL98" i="93"/>
  <c r="NK98" i="93"/>
  <c r="NK97" i="93" s="1"/>
  <c r="NJ98" i="93"/>
  <c r="NI98" i="93"/>
  <c r="NH98" i="93"/>
  <c r="NG98" i="93"/>
  <c r="NG97" i="93" s="1"/>
  <c r="NF98" i="93"/>
  <c r="NF97" i="93" s="1"/>
  <c r="NE98" i="93"/>
  <c r="NE97" i="93" s="1"/>
  <c r="ND98" i="93"/>
  <c r="NC98" i="93"/>
  <c r="NC97" i="93" s="1"/>
  <c r="NB98" i="93"/>
  <c r="NA98" i="93"/>
  <c r="MZ98" i="93"/>
  <c r="MY98" i="93"/>
  <c r="MY97" i="93" s="1"/>
  <c r="MX98" i="93"/>
  <c r="MX97" i="93" s="1"/>
  <c r="MW98" i="93"/>
  <c r="MV98" i="93"/>
  <c r="MU98" i="93"/>
  <c r="MU97" i="93" s="1"/>
  <c r="MT98" i="93"/>
  <c r="MS98" i="93"/>
  <c r="MR98" i="93"/>
  <c r="MQ98" i="93"/>
  <c r="MQ97" i="93" s="1"/>
  <c r="MP98" i="93"/>
  <c r="MP97" i="93" s="1"/>
  <c r="MO98" i="93"/>
  <c r="MO97" i="93" s="1"/>
  <c r="MN98" i="93"/>
  <c r="MM98" i="93"/>
  <c r="NR95" i="93"/>
  <c r="MR94" i="93"/>
  <c r="NR94" i="93" s="1"/>
  <c r="MR93" i="93"/>
  <c r="NR93" i="93" s="1"/>
  <c r="MR92" i="93"/>
  <c r="NR92" i="93" s="1"/>
  <c r="NR91" i="93"/>
  <c r="NQ90" i="93"/>
  <c r="NP90" i="93"/>
  <c r="NO90" i="93"/>
  <c r="NN90" i="93"/>
  <c r="NM90" i="93"/>
  <c r="NL90" i="93"/>
  <c r="NK90" i="93"/>
  <c r="NJ90" i="93"/>
  <c r="NI90" i="93"/>
  <c r="NH90" i="93"/>
  <c r="NG90" i="93"/>
  <c r="NF90" i="93"/>
  <c r="NE90" i="93"/>
  <c r="ND90" i="93"/>
  <c r="NC90" i="93"/>
  <c r="NB90" i="93"/>
  <c r="NA90" i="93"/>
  <c r="MZ90" i="93"/>
  <c r="MY90" i="93"/>
  <c r="MX90" i="93"/>
  <c r="MW90" i="93"/>
  <c r="MV90" i="93"/>
  <c r="MU90" i="93"/>
  <c r="MT90" i="93"/>
  <c r="MS90" i="93"/>
  <c r="MQ90" i="93"/>
  <c r="MP90" i="93"/>
  <c r="MO90" i="93"/>
  <c r="MN90" i="93"/>
  <c r="MM90" i="93"/>
  <c r="NR89" i="93"/>
  <c r="NN88" i="93"/>
  <c r="NN83" i="93" s="1"/>
  <c r="NG88" i="93"/>
  <c r="NG83" i="93" s="1"/>
  <c r="MZ88" i="93"/>
  <c r="MZ83" i="93" s="1"/>
  <c r="MS88" i="93"/>
  <c r="NO87" i="93"/>
  <c r="NO83" i="93" s="1"/>
  <c r="NH87" i="93"/>
  <c r="NH83" i="93" s="1"/>
  <c r="NA87" i="93"/>
  <c r="NA83" i="93" s="1"/>
  <c r="MT87" i="93"/>
  <c r="MT83" i="93" s="1"/>
  <c r="MM87" i="93"/>
  <c r="MM83" i="93" s="1"/>
  <c r="NP86" i="93"/>
  <c r="NP83" i="93" s="1"/>
  <c r="NI86" i="93"/>
  <c r="NI83" i="93" s="1"/>
  <c r="NB86" i="93"/>
  <c r="NB83" i="93" s="1"/>
  <c r="MU86" i="93"/>
  <c r="MU83" i="93" s="1"/>
  <c r="MN86" i="93"/>
  <c r="MN83" i="93" s="1"/>
  <c r="NR85" i="93"/>
  <c r="NQ84" i="93"/>
  <c r="NQ83" i="93" s="1"/>
  <c r="NJ84" i="93"/>
  <c r="NJ83" i="93" s="1"/>
  <c r="NC84" i="93"/>
  <c r="NC83" i="93" s="1"/>
  <c r="MV84" i="93"/>
  <c r="MV83" i="93" s="1"/>
  <c r="MO84" i="93"/>
  <c r="NM83" i="93"/>
  <c r="NL83" i="93"/>
  <c r="NK83" i="93"/>
  <c r="NF83" i="93"/>
  <c r="NE83" i="93"/>
  <c r="ND83" i="93"/>
  <c r="MY83" i="93"/>
  <c r="MX83" i="93"/>
  <c r="MW83" i="93"/>
  <c r="MR83" i="93"/>
  <c r="MQ83" i="93"/>
  <c r="MP83" i="93"/>
  <c r="NF82" i="93"/>
  <c r="MS82" i="93"/>
  <c r="NQ81" i="93"/>
  <c r="NQ77" i="93" s="1"/>
  <c r="NP81" i="93"/>
  <c r="NP77" i="93" s="1"/>
  <c r="NO81" i="93"/>
  <c r="NO77" i="93" s="1"/>
  <c r="NN81" i="93"/>
  <c r="NN77" i="93" s="1"/>
  <c r="NM81" i="93"/>
  <c r="NJ81" i="93"/>
  <c r="NJ77" i="93" s="1"/>
  <c r="NI81" i="93"/>
  <c r="NI77" i="93" s="1"/>
  <c r="NH81" i="93"/>
  <c r="NH77" i="93" s="1"/>
  <c r="NG81" i="93"/>
  <c r="NG77" i="93" s="1"/>
  <c r="NF81" i="93"/>
  <c r="NC81" i="93"/>
  <c r="NC77" i="93" s="1"/>
  <c r="NB81" i="93"/>
  <c r="NB77" i="93" s="1"/>
  <c r="NA81" i="93"/>
  <c r="NA77" i="93" s="1"/>
  <c r="MZ81" i="93"/>
  <c r="MZ77" i="93" s="1"/>
  <c r="MY81" i="93"/>
  <c r="MY77" i="93" s="1"/>
  <c r="MV81" i="93"/>
  <c r="MV77" i="93" s="1"/>
  <c r="MU81" i="93"/>
  <c r="MT81" i="93"/>
  <c r="MT77" i="93" s="1"/>
  <c r="MS81" i="93"/>
  <c r="MR81" i="93"/>
  <c r="MR77" i="93" s="1"/>
  <c r="MO81" i="93"/>
  <c r="MO77" i="93" s="1"/>
  <c r="MN81" i="93"/>
  <c r="MM81" i="93"/>
  <c r="MM77" i="93" s="1"/>
  <c r="MN80" i="93"/>
  <c r="NR80" i="93" s="1"/>
  <c r="MN79" i="93"/>
  <c r="NR79" i="93" s="1"/>
  <c r="NM78" i="93"/>
  <c r="MU78" i="93"/>
  <c r="NL77" i="93"/>
  <c r="NK77" i="93"/>
  <c r="NE77" i="93"/>
  <c r="ND77" i="93"/>
  <c r="MX77" i="93"/>
  <c r="MW77" i="93"/>
  <c r="MQ77" i="93"/>
  <c r="MP77" i="93"/>
  <c r="NC76" i="93"/>
  <c r="NC67" i="93" s="1"/>
  <c r="MR76" i="93"/>
  <c r="NR75" i="93"/>
  <c r="NR74" i="93"/>
  <c r="MO73" i="93"/>
  <c r="NR73" i="93" s="1"/>
  <c r="NG72" i="93"/>
  <c r="NR72" i="93" s="1"/>
  <c r="NM71" i="93"/>
  <c r="NR71" i="93" s="1"/>
  <c r="MR70" i="93"/>
  <c r="NJ69" i="93"/>
  <c r="NJ67" i="93" s="1"/>
  <c r="MZ69" i="93"/>
  <c r="NG68" i="93"/>
  <c r="NR68" i="93" s="1"/>
  <c r="NQ67" i="93"/>
  <c r="NP67" i="93"/>
  <c r="NO67" i="93"/>
  <c r="NN67" i="93"/>
  <c r="NL67" i="93"/>
  <c r="NK67" i="93"/>
  <c r="NI67" i="93"/>
  <c r="NH67" i="93"/>
  <c r="NF67" i="93"/>
  <c r="NE67" i="93"/>
  <c r="ND67" i="93"/>
  <c r="NB67" i="93"/>
  <c r="NA67" i="93"/>
  <c r="MY67" i="93"/>
  <c r="MX67" i="93"/>
  <c r="MW67" i="93"/>
  <c r="MV67" i="93"/>
  <c r="MU67" i="93"/>
  <c r="MT67" i="93"/>
  <c r="MS67" i="93"/>
  <c r="MQ67" i="93"/>
  <c r="MP67" i="93"/>
  <c r="MN67" i="93"/>
  <c r="MM67" i="93"/>
  <c r="NF66" i="93"/>
  <c r="NR65" i="93"/>
  <c r="NR64" i="93"/>
  <c r="NI63" i="93"/>
  <c r="MZ62" i="93"/>
  <c r="NR62" i="93" s="1"/>
  <c r="MZ61" i="93"/>
  <c r="NQ60" i="93"/>
  <c r="NP60" i="93"/>
  <c r="NO60" i="93"/>
  <c r="NN60" i="93"/>
  <c r="NM60" i="93"/>
  <c r="NL60" i="93"/>
  <c r="NK60" i="93"/>
  <c r="NJ60" i="93"/>
  <c r="NH60" i="93"/>
  <c r="NG60" i="93"/>
  <c r="NE60" i="93"/>
  <c r="ND60" i="93"/>
  <c r="NC60" i="93"/>
  <c r="NB60" i="93"/>
  <c r="NA60" i="93"/>
  <c r="MY60" i="93"/>
  <c r="MX60" i="93"/>
  <c r="MW60" i="93"/>
  <c r="MV60" i="93"/>
  <c r="MU60" i="93"/>
  <c r="MT60" i="93"/>
  <c r="MS60" i="93"/>
  <c r="MR60" i="93"/>
  <c r="MQ60" i="93"/>
  <c r="MP60" i="93"/>
  <c r="MO60" i="93"/>
  <c r="MN60" i="93"/>
  <c r="MM60" i="93"/>
  <c r="NJ59" i="93"/>
  <c r="NJ55" i="93" s="1"/>
  <c r="NC59" i="93"/>
  <c r="NC55" i="93" s="1"/>
  <c r="MV59" i="93"/>
  <c r="MV55" i="93" s="1"/>
  <c r="MO59" i="93"/>
  <c r="MO58" i="93"/>
  <c r="NF57" i="93"/>
  <c r="NH56" i="93"/>
  <c r="NH55" i="93" s="1"/>
  <c r="NA56" i="93"/>
  <c r="NA55" i="93" s="1"/>
  <c r="MT56" i="93"/>
  <c r="MT55" i="93" s="1"/>
  <c r="MM56" i="93"/>
  <c r="MM55" i="93" s="1"/>
  <c r="NQ55" i="93"/>
  <c r="NP55" i="93"/>
  <c r="NO55" i="93"/>
  <c r="NN55" i="93"/>
  <c r="NM55" i="93"/>
  <c r="NL55" i="93"/>
  <c r="NK55" i="93"/>
  <c r="NI55" i="93"/>
  <c r="NG55" i="93"/>
  <c r="NE55" i="93"/>
  <c r="ND55" i="93"/>
  <c r="NB55" i="93"/>
  <c r="MZ55" i="93"/>
  <c r="MY55" i="93"/>
  <c r="MX55" i="93"/>
  <c r="MW55" i="93"/>
  <c r="MU55" i="93"/>
  <c r="MS55" i="93"/>
  <c r="MR55" i="93"/>
  <c r="MQ55" i="93"/>
  <c r="MP55" i="93"/>
  <c r="MN55" i="93"/>
  <c r="NA54" i="93"/>
  <c r="NF53" i="93"/>
  <c r="MR53" i="93"/>
  <c r="NR52" i="93"/>
  <c r="NM51" i="93"/>
  <c r="NF51" i="93"/>
  <c r="MY51" i="93"/>
  <c r="MR51" i="93"/>
  <c r="NR50" i="93"/>
  <c r="MV49" i="93"/>
  <c r="NM48" i="93"/>
  <c r="NF48" i="93"/>
  <c r="MY48" i="93"/>
  <c r="MR48" i="93"/>
  <c r="MT47" i="93"/>
  <c r="NR47" i="93" s="1"/>
  <c r="MR46" i="93"/>
  <c r="NR46" i="93" s="1"/>
  <c r="MR45" i="93"/>
  <c r="NR45" i="93" s="1"/>
  <c r="MR44" i="93"/>
  <c r="NR44" i="93" s="1"/>
  <c r="NF43" i="93"/>
  <c r="MR43" i="93"/>
  <c r="NQ42" i="93"/>
  <c r="NP42" i="93"/>
  <c r="NO42" i="93"/>
  <c r="NN42" i="93"/>
  <c r="NL42" i="93"/>
  <c r="NK42" i="93"/>
  <c r="NJ42" i="93"/>
  <c r="NI42" i="93"/>
  <c r="NH42" i="93"/>
  <c r="NG42" i="93"/>
  <c r="NE42" i="93"/>
  <c r="ND42" i="93"/>
  <c r="NC42" i="93"/>
  <c r="NB42" i="93"/>
  <c r="MZ42" i="93"/>
  <c r="MX42" i="93"/>
  <c r="MW42" i="93"/>
  <c r="MU42" i="93"/>
  <c r="MS42" i="93"/>
  <c r="MQ42" i="93"/>
  <c r="MP42" i="93"/>
  <c r="MO42" i="93"/>
  <c r="MN42" i="93"/>
  <c r="MM42" i="93"/>
  <c r="NR31" i="93"/>
  <c r="NR30" i="93"/>
  <c r="NL28" i="93"/>
  <c r="NK28" i="93"/>
  <c r="NE28" i="93"/>
  <c r="ND28" i="93"/>
  <c r="MX28" i="93"/>
  <c r="MW28" i="93"/>
  <c r="MQ28" i="93"/>
  <c r="MP28" i="93"/>
  <c r="NL27" i="93"/>
  <c r="NK27" i="93"/>
  <c r="NE27" i="93"/>
  <c r="ND27" i="93"/>
  <c r="MX27" i="93"/>
  <c r="MW27" i="93"/>
  <c r="MQ27" i="93"/>
  <c r="MP27" i="93"/>
  <c r="NL26" i="93"/>
  <c r="NK26" i="93"/>
  <c r="NE26" i="93"/>
  <c r="ND26" i="93"/>
  <c r="MX26" i="93"/>
  <c r="MW26" i="93"/>
  <c r="MQ26" i="93"/>
  <c r="MP26" i="93"/>
  <c r="NL20" i="93"/>
  <c r="NK20" i="93"/>
  <c r="NE20" i="93"/>
  <c r="ND20" i="93"/>
  <c r="MX20" i="93"/>
  <c r="MW20" i="93"/>
  <c r="MQ20" i="93"/>
  <c r="MP20" i="93"/>
  <c r="NL13" i="93"/>
  <c r="NL29" i="93" s="1"/>
  <c r="NL21" i="93" s="1"/>
  <c r="NK13" i="93"/>
  <c r="NK29" i="93" s="1"/>
  <c r="NE13" i="93"/>
  <c r="NE29" i="93" s="1"/>
  <c r="ND13" i="93"/>
  <c r="ND29" i="93" s="1"/>
  <c r="MX13" i="93"/>
  <c r="MX29" i="93" s="1"/>
  <c r="MX21" i="93" s="1"/>
  <c r="MW13" i="93"/>
  <c r="MW29" i="93" s="1"/>
  <c r="MQ13" i="93"/>
  <c r="MQ29" i="93" s="1"/>
  <c r="MQ21" i="93" s="1"/>
  <c r="MP13" i="93"/>
  <c r="MP29" i="93" s="1"/>
  <c r="MP21" i="93" s="1"/>
  <c r="ML119" i="93"/>
  <c r="ML118" i="93"/>
  <c r="ML116" i="93"/>
  <c r="ML115" i="93"/>
  <c r="ML114" i="93"/>
  <c r="ML113" i="93"/>
  <c r="ML112" i="93"/>
  <c r="ML111" i="93"/>
  <c r="LL110" i="93"/>
  <c r="LL103" i="93" s="1"/>
  <c r="ML109" i="93"/>
  <c r="MD108" i="93"/>
  <c r="ML107" i="93"/>
  <c r="ML106" i="93"/>
  <c r="ML105" i="93"/>
  <c r="ML104" i="93"/>
  <c r="ML102" i="93"/>
  <c r="ML101" i="93"/>
  <c r="ML100" i="93"/>
  <c r="ML99" i="93"/>
  <c r="MK98" i="93"/>
  <c r="MJ98" i="93"/>
  <c r="MJ97" i="93" s="1"/>
  <c r="MI98" i="93"/>
  <c r="MI97" i="93" s="1"/>
  <c r="MH98" i="93"/>
  <c r="MG98" i="93"/>
  <c r="MF98" i="93"/>
  <c r="MF97" i="93" s="1"/>
  <c r="ME98" i="93"/>
  <c r="ME97" i="93" s="1"/>
  <c r="MD98" i="93"/>
  <c r="MC98" i="93"/>
  <c r="MB98" i="93"/>
  <c r="MB97" i="93" s="1"/>
  <c r="MA98" i="93"/>
  <c r="MA97" i="93" s="1"/>
  <c r="LZ98" i="93"/>
  <c r="LY98" i="93"/>
  <c r="LX98" i="93"/>
  <c r="LX97" i="93" s="1"/>
  <c r="LW98" i="93"/>
  <c r="LW97" i="93" s="1"/>
  <c r="LV98" i="93"/>
  <c r="LU98" i="93"/>
  <c r="LT98" i="93"/>
  <c r="LT97" i="93" s="1"/>
  <c r="LS98" i="93"/>
  <c r="LS97" i="93" s="1"/>
  <c r="LR98" i="93"/>
  <c r="LQ98" i="93"/>
  <c r="LP98" i="93"/>
  <c r="LP97" i="93" s="1"/>
  <c r="LO98" i="93"/>
  <c r="LO97" i="93" s="1"/>
  <c r="LN98" i="93"/>
  <c r="LN97" i="93" s="1"/>
  <c r="LM98" i="93"/>
  <c r="LL98" i="93"/>
  <c r="LK98" i="93"/>
  <c r="LK97" i="93" s="1"/>
  <c r="LJ98" i="93"/>
  <c r="LJ97" i="93" s="1"/>
  <c r="LI98" i="93"/>
  <c r="LH98" i="93"/>
  <c r="LH97" i="93" s="1"/>
  <c r="LG98" i="93"/>
  <c r="LG97" i="93" s="1"/>
  <c r="ML95" i="93"/>
  <c r="LL94" i="93"/>
  <c r="ML94" i="93" s="1"/>
  <c r="LL93" i="93"/>
  <c r="ML93" i="93" s="1"/>
  <c r="LL92" i="93"/>
  <c r="ML91" i="93"/>
  <c r="MK90" i="93"/>
  <c r="MJ90" i="93"/>
  <c r="MI90" i="93"/>
  <c r="MH90" i="93"/>
  <c r="MG90" i="93"/>
  <c r="MF90" i="93"/>
  <c r="ME90" i="93"/>
  <c r="MD90" i="93"/>
  <c r="MC90" i="93"/>
  <c r="MB90" i="93"/>
  <c r="MA90" i="93"/>
  <c r="LZ90" i="93"/>
  <c r="LY90" i="93"/>
  <c r="LX90" i="93"/>
  <c r="LW90" i="93"/>
  <c r="LV90" i="93"/>
  <c r="LU90" i="93"/>
  <c r="LT90" i="93"/>
  <c r="LS90" i="93"/>
  <c r="LR90" i="93"/>
  <c r="LQ90" i="93"/>
  <c r="LP90" i="93"/>
  <c r="LO90" i="93"/>
  <c r="LN90" i="93"/>
  <c r="LM90" i="93"/>
  <c r="LK90" i="93"/>
  <c r="LJ90" i="93"/>
  <c r="LI90" i="93"/>
  <c r="LH90" i="93"/>
  <c r="LG90" i="93"/>
  <c r="ML89" i="93"/>
  <c r="MH88" i="93"/>
  <c r="MH83" i="93" s="1"/>
  <c r="MA88" i="93"/>
  <c r="MA83" i="93" s="1"/>
  <c r="LT88" i="93"/>
  <c r="LT83" i="93" s="1"/>
  <c r="LM88" i="93"/>
  <c r="LM83" i="93" s="1"/>
  <c r="MI87" i="93"/>
  <c r="MI83" i="93" s="1"/>
  <c r="MB87" i="93"/>
  <c r="MB83" i="93" s="1"/>
  <c r="LU87" i="93"/>
  <c r="LU83" i="93" s="1"/>
  <c r="LN87" i="93"/>
  <c r="LN83" i="93" s="1"/>
  <c r="LG87" i="93"/>
  <c r="LG83" i="93" s="1"/>
  <c r="MJ86" i="93"/>
  <c r="MJ83" i="93" s="1"/>
  <c r="MC86" i="93"/>
  <c r="MC83" i="93" s="1"/>
  <c r="LV86" i="93"/>
  <c r="LV83" i="93" s="1"/>
  <c r="LO86" i="93"/>
  <c r="LO83" i="93" s="1"/>
  <c r="LH86" i="93"/>
  <c r="LH83" i="93" s="1"/>
  <c r="ML85" i="93"/>
  <c r="MK84" i="93"/>
  <c r="MK83" i="93" s="1"/>
  <c r="MD84" i="93"/>
  <c r="MD83" i="93" s="1"/>
  <c r="LW84" i="93"/>
  <c r="LW83" i="93" s="1"/>
  <c r="LP84" i="93"/>
  <c r="LP83" i="93" s="1"/>
  <c r="LI84" i="93"/>
  <c r="LI83" i="93" s="1"/>
  <c r="MG83" i="93"/>
  <c r="MF83" i="93"/>
  <c r="ME83" i="93"/>
  <c r="LZ83" i="93"/>
  <c r="LY83" i="93"/>
  <c r="LX83" i="93"/>
  <c r="LS83" i="93"/>
  <c r="LR83" i="93"/>
  <c r="LQ83" i="93"/>
  <c r="LL83" i="93"/>
  <c r="LK83" i="93"/>
  <c r="LJ83" i="93"/>
  <c r="LZ82" i="93"/>
  <c r="LM82" i="93"/>
  <c r="MK81" i="93"/>
  <c r="MK77" i="93" s="1"/>
  <c r="MJ81" i="93"/>
  <c r="MJ77" i="93" s="1"/>
  <c r="MI81" i="93"/>
  <c r="MI77" i="93" s="1"/>
  <c r="MH81" i="93"/>
  <c r="MG81" i="93"/>
  <c r="MD81" i="93"/>
  <c r="MD77" i="93" s="1"/>
  <c r="MC81" i="93"/>
  <c r="MC77" i="93" s="1"/>
  <c r="MB81" i="93"/>
  <c r="MB77" i="93" s="1"/>
  <c r="MA81" i="93"/>
  <c r="MA77" i="93" s="1"/>
  <c r="LZ81" i="93"/>
  <c r="LW81" i="93"/>
  <c r="LW77" i="93" s="1"/>
  <c r="LV81" i="93"/>
  <c r="LV77" i="93" s="1"/>
  <c r="LU81" i="93"/>
  <c r="LU77" i="93" s="1"/>
  <c r="LT81" i="93"/>
  <c r="LT77" i="93" s="1"/>
  <c r="LS81" i="93"/>
  <c r="LS77" i="93" s="1"/>
  <c r="LP81" i="93"/>
  <c r="LP77" i="93" s="1"/>
  <c r="LO81" i="93"/>
  <c r="LN81" i="93"/>
  <c r="LN77" i="93" s="1"/>
  <c r="LM81" i="93"/>
  <c r="LL81" i="93"/>
  <c r="LL77" i="93" s="1"/>
  <c r="LI81" i="93"/>
  <c r="LI77" i="93" s="1"/>
  <c r="LH81" i="93"/>
  <c r="LG81" i="93"/>
  <c r="LG77" i="93" s="1"/>
  <c r="LH80" i="93"/>
  <c r="ML80" i="93" s="1"/>
  <c r="LH79" i="93"/>
  <c r="ML79" i="93" s="1"/>
  <c r="MG78" i="93"/>
  <c r="LO78" i="93"/>
  <c r="MH77" i="93"/>
  <c r="MF77" i="93"/>
  <c r="ME77" i="93"/>
  <c r="LY77" i="93"/>
  <c r="LX77" i="93"/>
  <c r="LR77" i="93"/>
  <c r="LQ77" i="93"/>
  <c r="LK77" i="93"/>
  <c r="LJ77" i="93"/>
  <c r="LW76" i="93"/>
  <c r="LW67" i="93" s="1"/>
  <c r="LL76" i="93"/>
  <c r="ML75" i="93"/>
  <c r="ML74" i="93"/>
  <c r="LI73" i="93"/>
  <c r="ML73" i="93" s="1"/>
  <c r="MA72" i="93"/>
  <c r="MG71" i="93"/>
  <c r="ML71" i="93" s="1"/>
  <c r="LL70" i="93"/>
  <c r="ML70" i="93" s="1"/>
  <c r="MD69" i="93"/>
  <c r="MD67" i="93" s="1"/>
  <c r="LT69" i="93"/>
  <c r="MA68" i="93"/>
  <c r="ML68" i="93" s="1"/>
  <c r="MK67" i="93"/>
  <c r="MJ67" i="93"/>
  <c r="MI67" i="93"/>
  <c r="MH67" i="93"/>
  <c r="MF67" i="93"/>
  <c r="ME67" i="93"/>
  <c r="MC67" i="93"/>
  <c r="MB67" i="93"/>
  <c r="LZ67" i="93"/>
  <c r="LY67" i="93"/>
  <c r="LX67" i="93"/>
  <c r="LV67" i="93"/>
  <c r="LU67" i="93"/>
  <c r="LS67" i="93"/>
  <c r="LR67" i="93"/>
  <c r="LQ67" i="93"/>
  <c r="LP67" i="93"/>
  <c r="LO67" i="93"/>
  <c r="LN67" i="93"/>
  <c r="LM67" i="93"/>
  <c r="LK67" i="93"/>
  <c r="LJ67" i="93"/>
  <c r="LH67" i="93"/>
  <c r="LG67" i="93"/>
  <c r="LZ66" i="93"/>
  <c r="ML65" i="93"/>
  <c r="ML64" i="93"/>
  <c r="MC63" i="93"/>
  <c r="LT62" i="93"/>
  <c r="ML62" i="93" s="1"/>
  <c r="LT61" i="93"/>
  <c r="MK60" i="93"/>
  <c r="MJ60" i="93"/>
  <c r="MI60" i="93"/>
  <c r="MH60" i="93"/>
  <c r="MG60" i="93"/>
  <c r="MF60" i="93"/>
  <c r="ME60" i="93"/>
  <c r="MD60" i="93"/>
  <c r="MB60" i="93"/>
  <c r="MA60" i="93"/>
  <c r="LY60" i="93"/>
  <c r="LX60" i="93"/>
  <c r="LW60" i="93"/>
  <c r="LV60" i="93"/>
  <c r="LU60" i="93"/>
  <c r="LS60" i="93"/>
  <c r="LR60" i="93"/>
  <c r="LQ60" i="93"/>
  <c r="LP60" i="93"/>
  <c r="LO60" i="93"/>
  <c r="LN60" i="93"/>
  <c r="LM60" i="93"/>
  <c r="LL60" i="93"/>
  <c r="LK60" i="93"/>
  <c r="LJ60" i="93"/>
  <c r="LI60" i="93"/>
  <c r="LH60" i="93"/>
  <c r="LG60" i="93"/>
  <c r="MD59" i="93"/>
  <c r="MD55" i="93" s="1"/>
  <c r="LW59" i="93"/>
  <c r="LW55" i="93" s="1"/>
  <c r="LP59" i="93"/>
  <c r="LP55" i="93" s="1"/>
  <c r="LI59" i="93"/>
  <c r="LI58" i="93"/>
  <c r="LZ57" i="93"/>
  <c r="ML57" i="93" s="1"/>
  <c r="MB56" i="93"/>
  <c r="MB55" i="93" s="1"/>
  <c r="LU56" i="93"/>
  <c r="LU55" i="93" s="1"/>
  <c r="LN56" i="93"/>
  <c r="LN55" i="93" s="1"/>
  <c r="LG56" i="93"/>
  <c r="LG55" i="93" s="1"/>
  <c r="MK55" i="93"/>
  <c r="MJ55" i="93"/>
  <c r="MI55" i="93"/>
  <c r="MH55" i="93"/>
  <c r="MG55" i="93"/>
  <c r="MF55" i="93"/>
  <c r="ME55" i="93"/>
  <c r="MC55" i="93"/>
  <c r="MA55" i="93"/>
  <c r="LY55" i="93"/>
  <c r="LX55" i="93"/>
  <c r="LV55" i="93"/>
  <c r="LT55" i="93"/>
  <c r="LS55" i="93"/>
  <c r="LR55" i="93"/>
  <c r="LQ55" i="93"/>
  <c r="LO55" i="93"/>
  <c r="LM55" i="93"/>
  <c r="LL55" i="93"/>
  <c r="LK55" i="93"/>
  <c r="LJ55" i="93"/>
  <c r="LH55" i="93"/>
  <c r="LU54" i="93"/>
  <c r="LZ53" i="93"/>
  <c r="LL53" i="93"/>
  <c r="ML52" i="93"/>
  <c r="MG51" i="93"/>
  <c r="LZ51" i="93"/>
  <c r="LS51" i="93"/>
  <c r="LL51" i="93"/>
  <c r="ML50" i="93"/>
  <c r="LP49" i="93"/>
  <c r="MG48" i="93"/>
  <c r="LZ48" i="93"/>
  <c r="LS48" i="93"/>
  <c r="LL48" i="93"/>
  <c r="LN47" i="93"/>
  <c r="ML47" i="93" s="1"/>
  <c r="LL46" i="93"/>
  <c r="ML46" i="93" s="1"/>
  <c r="LL45" i="93"/>
  <c r="ML45" i="93" s="1"/>
  <c r="LL44" i="93"/>
  <c r="ML44" i="93" s="1"/>
  <c r="LZ43" i="93"/>
  <c r="LL43" i="93"/>
  <c r="MK42" i="93"/>
  <c r="MJ42" i="93"/>
  <c r="MI42" i="93"/>
  <c r="MH42" i="93"/>
  <c r="MF42" i="93"/>
  <c r="ME42" i="93"/>
  <c r="MD42" i="93"/>
  <c r="MC42" i="93"/>
  <c r="MB42" i="93"/>
  <c r="MA42" i="93"/>
  <c r="LY42" i="93"/>
  <c r="LX42" i="93"/>
  <c r="LW42" i="93"/>
  <c r="LV42" i="93"/>
  <c r="LT42" i="93"/>
  <c r="LR42" i="93"/>
  <c r="LQ42" i="93"/>
  <c r="LO42" i="93"/>
  <c r="LM42" i="93"/>
  <c r="LK42" i="93"/>
  <c r="LJ42" i="93"/>
  <c r="LI42" i="93"/>
  <c r="LH42" i="93"/>
  <c r="LG42" i="93"/>
  <c r="ML31" i="93"/>
  <c r="ML30" i="93"/>
  <c r="MF28" i="93"/>
  <c r="ME28" i="93"/>
  <c r="LY28" i="93"/>
  <c r="LX28" i="93"/>
  <c r="LR28" i="93"/>
  <c r="LQ28" i="93"/>
  <c r="LK28" i="93"/>
  <c r="LJ28" i="93"/>
  <c r="MF27" i="93"/>
  <c r="ME27" i="93"/>
  <c r="LY27" i="93"/>
  <c r="LX27" i="93"/>
  <c r="LR27" i="93"/>
  <c r="LQ27" i="93"/>
  <c r="LK27" i="93"/>
  <c r="LJ27" i="93"/>
  <c r="MF26" i="93"/>
  <c r="ME26" i="93"/>
  <c r="LY26" i="93"/>
  <c r="LX26" i="93"/>
  <c r="LR26" i="93"/>
  <c r="LQ26" i="93"/>
  <c r="LK26" i="93"/>
  <c r="LJ26" i="93"/>
  <c r="MF20" i="93"/>
  <c r="ME20" i="93"/>
  <c r="LY20" i="93"/>
  <c r="LX20" i="93"/>
  <c r="LR20" i="93"/>
  <c r="LQ20" i="93"/>
  <c r="LK20" i="93"/>
  <c r="LJ20" i="93"/>
  <c r="MF13" i="93"/>
  <c r="MF29" i="93" s="1"/>
  <c r="MF21" i="93" s="1"/>
  <c r="ME13" i="93"/>
  <c r="ME29" i="93" s="1"/>
  <c r="ME21" i="93" s="1"/>
  <c r="LY13" i="93"/>
  <c r="LY29" i="93" s="1"/>
  <c r="LY21" i="93" s="1"/>
  <c r="LX13" i="93"/>
  <c r="LX29" i="93" s="1"/>
  <c r="LR13" i="93"/>
  <c r="LR29" i="93" s="1"/>
  <c r="LR21" i="93" s="1"/>
  <c r="LQ13" i="93"/>
  <c r="LQ29" i="93" s="1"/>
  <c r="LQ21" i="93" s="1"/>
  <c r="LK13" i="93"/>
  <c r="LK29" i="93" s="1"/>
  <c r="LK21" i="93" s="1"/>
  <c r="LJ13" i="93"/>
  <c r="LJ29" i="93" s="1"/>
  <c r="LJ21" i="93" s="1"/>
  <c r="LF119" i="93"/>
  <c r="LF118" i="93"/>
  <c r="LF116" i="93"/>
  <c r="LF115" i="93"/>
  <c r="LF114" i="93"/>
  <c r="LF113" i="93"/>
  <c r="LF112" i="93"/>
  <c r="LF111" i="93"/>
  <c r="KG110" i="93"/>
  <c r="LF109" i="93"/>
  <c r="KY108" i="93"/>
  <c r="LF107" i="93"/>
  <c r="LF106" i="93"/>
  <c r="LF105" i="93"/>
  <c r="LF104" i="93"/>
  <c r="LF102" i="93"/>
  <c r="LF101" i="93"/>
  <c r="LF100" i="93"/>
  <c r="LF99" i="93"/>
  <c r="LE98" i="93"/>
  <c r="LD98" i="93"/>
  <c r="LC98" i="93"/>
  <c r="LC97" i="93" s="1"/>
  <c r="LB98" i="93"/>
  <c r="LB97" i="93" s="1"/>
  <c r="LA98" i="93"/>
  <c r="KZ98" i="93"/>
  <c r="KY98" i="93"/>
  <c r="KX98" i="93"/>
  <c r="KX97" i="93" s="1"/>
  <c r="KW98" i="93"/>
  <c r="KV98" i="93"/>
  <c r="KU98" i="93"/>
  <c r="KU97" i="93" s="1"/>
  <c r="KT98" i="93"/>
  <c r="KT97" i="93" s="1"/>
  <c r="KS98" i="93"/>
  <c r="KR98" i="93"/>
  <c r="KQ98" i="93"/>
  <c r="KQ97" i="93" s="1"/>
  <c r="KP98" i="93"/>
  <c r="KP97" i="93" s="1"/>
  <c r="KO98" i="93"/>
  <c r="KN98" i="93"/>
  <c r="KM98" i="93"/>
  <c r="KM97" i="93" s="1"/>
  <c r="KL98" i="93"/>
  <c r="KL97" i="93" s="1"/>
  <c r="KK98" i="93"/>
  <c r="KJ98" i="93"/>
  <c r="KI98" i="93"/>
  <c r="KI97" i="93" s="1"/>
  <c r="KH98" i="93"/>
  <c r="KH97" i="93" s="1"/>
  <c r="KG98" i="93"/>
  <c r="KF98" i="93"/>
  <c r="KE98" i="93"/>
  <c r="KE97" i="93" s="1"/>
  <c r="KD98" i="93"/>
  <c r="KD97" i="93" s="1"/>
  <c r="KC98" i="93"/>
  <c r="KB98" i="93"/>
  <c r="LF95" i="93"/>
  <c r="KG94" i="93"/>
  <c r="LF94" i="93" s="1"/>
  <c r="KG93" i="93"/>
  <c r="LF93" i="93" s="1"/>
  <c r="KG92" i="93"/>
  <c r="LF92" i="93" s="1"/>
  <c r="LF91" i="93"/>
  <c r="LE90" i="93"/>
  <c r="LD90" i="93"/>
  <c r="LC90" i="93"/>
  <c r="LB90" i="93"/>
  <c r="LA90" i="93"/>
  <c r="KZ90" i="93"/>
  <c r="KY90" i="93"/>
  <c r="KX90" i="93"/>
  <c r="KW90" i="93"/>
  <c r="KV90" i="93"/>
  <c r="KU90" i="93"/>
  <c r="KT90" i="93"/>
  <c r="KS90" i="93"/>
  <c r="KR90" i="93"/>
  <c r="KQ90" i="93"/>
  <c r="KP90" i="93"/>
  <c r="KO90" i="93"/>
  <c r="KN90" i="93"/>
  <c r="KM90" i="93"/>
  <c r="KL90" i="93"/>
  <c r="KK90" i="93"/>
  <c r="KJ90" i="93"/>
  <c r="KI90" i="93"/>
  <c r="KH90" i="93"/>
  <c r="KF90" i="93"/>
  <c r="KE90" i="93"/>
  <c r="KD90" i="93"/>
  <c r="KC90" i="93"/>
  <c r="KB90" i="93"/>
  <c r="LF89" i="93"/>
  <c r="LC88" i="93"/>
  <c r="LC83" i="93" s="1"/>
  <c r="KV88" i="93"/>
  <c r="KV83" i="93" s="1"/>
  <c r="KO88" i="93"/>
  <c r="KO83" i="93" s="1"/>
  <c r="KH88" i="93"/>
  <c r="LD87" i="93"/>
  <c r="LD83" i="93" s="1"/>
  <c r="KW87" i="93"/>
  <c r="KW83" i="93" s="1"/>
  <c r="KP87" i="93"/>
  <c r="KP83" i="93" s="1"/>
  <c r="KI87" i="93"/>
  <c r="KI83" i="93" s="1"/>
  <c r="KB87" i="93"/>
  <c r="KB83" i="93" s="1"/>
  <c r="LE86" i="93"/>
  <c r="LE83" i="93" s="1"/>
  <c r="KX86" i="93"/>
  <c r="KX83" i="93" s="1"/>
  <c r="KQ86" i="93"/>
  <c r="KQ83" i="93" s="1"/>
  <c r="KJ86" i="93"/>
  <c r="KJ83" i="93" s="1"/>
  <c r="KC86" i="93"/>
  <c r="KC83" i="93" s="1"/>
  <c r="LF85" i="93"/>
  <c r="KY84" i="93"/>
  <c r="KY83" i="93" s="1"/>
  <c r="KR84" i="93"/>
  <c r="KR83" i="93" s="1"/>
  <c r="KK84" i="93"/>
  <c r="KK83" i="93" s="1"/>
  <c r="KD84" i="93"/>
  <c r="LB83" i="93"/>
  <c r="LA83" i="93"/>
  <c r="KZ83" i="93"/>
  <c r="KU83" i="93"/>
  <c r="KT83" i="93"/>
  <c r="KS83" i="93"/>
  <c r="KN83" i="93"/>
  <c r="KM83" i="93"/>
  <c r="KL83" i="93"/>
  <c r="KG83" i="93"/>
  <c r="KF83" i="93"/>
  <c r="KE83" i="93"/>
  <c r="KU82" i="93"/>
  <c r="KH82" i="93"/>
  <c r="LE81" i="93"/>
  <c r="LE77" i="93" s="1"/>
  <c r="LD81" i="93"/>
  <c r="LD77" i="93" s="1"/>
  <c r="LC81" i="93"/>
  <c r="LC77" i="93" s="1"/>
  <c r="LB81" i="93"/>
  <c r="KY81" i="93"/>
  <c r="KY77" i="93" s="1"/>
  <c r="KX81" i="93"/>
  <c r="KX77" i="93" s="1"/>
  <c r="KW81" i="93"/>
  <c r="KW77" i="93" s="1"/>
  <c r="KV81" i="93"/>
  <c r="KV77" i="93" s="1"/>
  <c r="KU81" i="93"/>
  <c r="KR81" i="93"/>
  <c r="KR77" i="93" s="1"/>
  <c r="KQ81" i="93"/>
  <c r="KQ77" i="93" s="1"/>
  <c r="KP81" i="93"/>
  <c r="KP77" i="93" s="1"/>
  <c r="KO81" i="93"/>
  <c r="KO77" i="93" s="1"/>
  <c r="KN81" i="93"/>
  <c r="KN77" i="93" s="1"/>
  <c r="KK81" i="93"/>
  <c r="KK77" i="93" s="1"/>
  <c r="KJ81" i="93"/>
  <c r="KI81" i="93"/>
  <c r="KI77" i="93" s="1"/>
  <c r="KH81" i="93"/>
  <c r="KG81" i="93"/>
  <c r="KG77" i="93" s="1"/>
  <c r="KD81" i="93"/>
  <c r="KD77" i="93" s="1"/>
  <c r="KC81" i="93"/>
  <c r="KB81" i="93"/>
  <c r="KC80" i="93"/>
  <c r="LF80" i="93" s="1"/>
  <c r="KC79" i="93"/>
  <c r="LF79" i="93" s="1"/>
  <c r="LB78" i="93"/>
  <c r="KJ78" i="93"/>
  <c r="LA77" i="93"/>
  <c r="KZ77" i="93"/>
  <c r="KT77" i="93"/>
  <c r="KS77" i="93"/>
  <c r="KM77" i="93"/>
  <c r="KL77" i="93"/>
  <c r="KF77" i="93"/>
  <c r="KE77" i="93"/>
  <c r="KR76" i="93"/>
  <c r="KR67" i="93" s="1"/>
  <c r="KG76" i="93"/>
  <c r="LF75" i="93"/>
  <c r="LF74" i="93"/>
  <c r="KD73" i="93"/>
  <c r="KV72" i="93"/>
  <c r="LF72" i="93" s="1"/>
  <c r="LB71" i="93"/>
  <c r="LF71" i="93" s="1"/>
  <c r="KG70" i="93"/>
  <c r="LF70" i="93" s="1"/>
  <c r="KY69" i="93"/>
  <c r="KY67" i="93" s="1"/>
  <c r="KO69" i="93"/>
  <c r="KO67" i="93" s="1"/>
  <c r="KV68" i="93"/>
  <c r="LF68" i="93" s="1"/>
  <c r="LE67" i="93"/>
  <c r="LD67" i="93"/>
  <c r="LC67" i="93"/>
  <c r="LA67" i="93"/>
  <c r="KZ67" i="93"/>
  <c r="KX67" i="93"/>
  <c r="KW67" i="93"/>
  <c r="KU67" i="93"/>
  <c r="KT67" i="93"/>
  <c r="KS67" i="93"/>
  <c r="KQ67" i="93"/>
  <c r="KP67" i="93"/>
  <c r="KN67" i="93"/>
  <c r="KM67" i="93"/>
  <c r="KL67" i="93"/>
  <c r="KK67" i="93"/>
  <c r="KJ67" i="93"/>
  <c r="KI67" i="93"/>
  <c r="KH67" i="93"/>
  <c r="KF67" i="93"/>
  <c r="KE67" i="93"/>
  <c r="KC67" i="93"/>
  <c r="KB67" i="93"/>
  <c r="KU66" i="93"/>
  <c r="LF66" i="93" s="1"/>
  <c r="LF65" i="93"/>
  <c r="LF64" i="93"/>
  <c r="KX63" i="93"/>
  <c r="LF63" i="93" s="1"/>
  <c r="KO62" i="93"/>
  <c r="LF62" i="93" s="1"/>
  <c r="KO61" i="93"/>
  <c r="LF61" i="93" s="1"/>
  <c r="LE60" i="93"/>
  <c r="LD60" i="93"/>
  <c r="LC60" i="93"/>
  <c r="LB60" i="93"/>
  <c r="LA60" i="93"/>
  <c r="KZ60" i="93"/>
  <c r="KY60" i="93"/>
  <c r="KW60" i="93"/>
  <c r="KV60" i="93"/>
  <c r="KT60" i="93"/>
  <c r="KS60" i="93"/>
  <c r="KR60" i="93"/>
  <c r="KQ60" i="93"/>
  <c r="KP60" i="93"/>
  <c r="KN60" i="93"/>
  <c r="KM60" i="93"/>
  <c r="KL60" i="93"/>
  <c r="KK60" i="93"/>
  <c r="KJ60" i="93"/>
  <c r="KI60" i="93"/>
  <c r="KH60" i="93"/>
  <c r="KG60" i="93"/>
  <c r="KF60" i="93"/>
  <c r="KE60" i="93"/>
  <c r="KD60" i="93"/>
  <c r="KC60" i="93"/>
  <c r="KB60" i="93"/>
  <c r="KY59" i="93"/>
  <c r="KY55" i="93" s="1"/>
  <c r="KR59" i="93"/>
  <c r="KR55" i="93" s="1"/>
  <c r="KK59" i="93"/>
  <c r="KK55" i="93" s="1"/>
  <c r="KD59" i="93"/>
  <c r="KD58" i="93"/>
  <c r="LF58" i="93" s="1"/>
  <c r="KU57" i="93"/>
  <c r="LF57" i="93" s="1"/>
  <c r="KW56" i="93"/>
  <c r="KW55" i="93" s="1"/>
  <c r="KP56" i="93"/>
  <c r="KP55" i="93" s="1"/>
  <c r="KI56" i="93"/>
  <c r="KI55" i="93" s="1"/>
  <c r="KB56" i="93"/>
  <c r="LE55" i="93"/>
  <c r="LD55" i="93"/>
  <c r="LC55" i="93"/>
  <c r="LB55" i="93"/>
  <c r="LA55" i="93"/>
  <c r="KZ55" i="93"/>
  <c r="KX55" i="93"/>
  <c r="KV55" i="93"/>
  <c r="KT55" i="93"/>
  <c r="KS55" i="93"/>
  <c r="KQ55" i="93"/>
  <c r="KO55" i="93"/>
  <c r="KN55" i="93"/>
  <c r="KM55" i="93"/>
  <c r="KL55" i="93"/>
  <c r="KJ55" i="93"/>
  <c r="KH55" i="93"/>
  <c r="KG55" i="93"/>
  <c r="KF55" i="93"/>
  <c r="KE55" i="93"/>
  <c r="KC55" i="93"/>
  <c r="KP54" i="93"/>
  <c r="LF54" i="93" s="1"/>
  <c r="KU53" i="93"/>
  <c r="KG53" i="93"/>
  <c r="LF52" i="93"/>
  <c r="LB51" i="93"/>
  <c r="KU51" i="93"/>
  <c r="KN51" i="93"/>
  <c r="KG51" i="93"/>
  <c r="LF50" i="93"/>
  <c r="KK49" i="93"/>
  <c r="LF49" i="93" s="1"/>
  <c r="LB48" i="93"/>
  <c r="KU48" i="93"/>
  <c r="KN48" i="93"/>
  <c r="KG48" i="93"/>
  <c r="KI47" i="93"/>
  <c r="KG46" i="93"/>
  <c r="LF46" i="93" s="1"/>
  <c r="KG45" i="93"/>
  <c r="LF45" i="93" s="1"/>
  <c r="KG44" i="93"/>
  <c r="LF44" i="93" s="1"/>
  <c r="KU43" i="93"/>
  <c r="KG43" i="93"/>
  <c r="LE42" i="93"/>
  <c r="LD42" i="93"/>
  <c r="LC42" i="93"/>
  <c r="LA42" i="93"/>
  <c r="KZ42" i="93"/>
  <c r="KY42" i="93"/>
  <c r="KX42" i="93"/>
  <c r="KW42" i="93"/>
  <c r="KV42" i="93"/>
  <c r="KT42" i="93"/>
  <c r="KS42" i="93"/>
  <c r="KR42" i="93"/>
  <c r="KQ42" i="93"/>
  <c r="KO42" i="93"/>
  <c r="KM42" i="93"/>
  <c r="KL42" i="93"/>
  <c r="KJ42" i="93"/>
  <c r="KH42" i="93"/>
  <c r="KF42" i="93"/>
  <c r="KE42" i="93"/>
  <c r="KD42" i="93"/>
  <c r="KC42" i="93"/>
  <c r="KB42" i="93"/>
  <c r="LF31" i="93"/>
  <c r="LF30" i="93"/>
  <c r="LA28" i="93"/>
  <c r="KZ28" i="93"/>
  <c r="KT28" i="93"/>
  <c r="KS28" i="93"/>
  <c r="KM28" i="93"/>
  <c r="KL28" i="93"/>
  <c r="KF28" i="93"/>
  <c r="KE28" i="93"/>
  <c r="LA27" i="93"/>
  <c r="KZ27" i="93"/>
  <c r="KT27" i="93"/>
  <c r="KS27" i="93"/>
  <c r="KM27" i="93"/>
  <c r="KL27" i="93"/>
  <c r="KF27" i="93"/>
  <c r="KE27" i="93"/>
  <c r="LA26" i="93"/>
  <c r="KZ26" i="93"/>
  <c r="KT26" i="93"/>
  <c r="KS26" i="93"/>
  <c r="KM26" i="93"/>
  <c r="KL26" i="93"/>
  <c r="KF26" i="93"/>
  <c r="KE26" i="93"/>
  <c r="LA20" i="93"/>
  <c r="KZ20" i="93"/>
  <c r="KT20" i="93"/>
  <c r="KS20" i="93"/>
  <c r="KM20" i="93"/>
  <c r="KL20" i="93"/>
  <c r="KF20" i="93"/>
  <c r="KE20" i="93"/>
  <c r="LA13" i="93"/>
  <c r="LA29" i="93" s="1"/>
  <c r="LA21" i="93" s="1"/>
  <c r="KZ13" i="93"/>
  <c r="KZ29" i="93" s="1"/>
  <c r="KZ21" i="93" s="1"/>
  <c r="KZ32" i="93" s="1"/>
  <c r="KT13" i="93"/>
  <c r="KT29" i="93" s="1"/>
  <c r="KS13" i="93"/>
  <c r="KS29" i="93" s="1"/>
  <c r="KS21" i="93" s="1"/>
  <c r="KM13" i="93"/>
  <c r="KM29" i="93" s="1"/>
  <c r="KM21" i="93" s="1"/>
  <c r="KM32" i="93" s="1"/>
  <c r="KL13" i="93"/>
  <c r="KL29" i="93" s="1"/>
  <c r="KF13" i="93"/>
  <c r="KF29" i="93" s="1"/>
  <c r="KE13" i="93"/>
  <c r="KE29" i="93" s="1"/>
  <c r="KE21" i="93" s="1"/>
  <c r="KA119" i="93"/>
  <c r="KA118" i="93"/>
  <c r="KA116" i="93"/>
  <c r="KA115" i="93"/>
  <c r="KA114" i="93"/>
  <c r="KA113" i="93"/>
  <c r="KA112" i="93"/>
  <c r="KA111" i="93"/>
  <c r="JA110" i="93"/>
  <c r="KA109" i="93"/>
  <c r="JS108" i="93"/>
  <c r="KA107" i="93"/>
  <c r="KA106" i="93"/>
  <c r="KA105" i="93"/>
  <c r="KA104" i="93"/>
  <c r="KA102" i="93"/>
  <c r="KA101" i="93"/>
  <c r="KA100" i="93"/>
  <c r="KA99" i="93"/>
  <c r="JZ98" i="93"/>
  <c r="JY98" i="93"/>
  <c r="JX98" i="93"/>
  <c r="JX97" i="93" s="1"/>
  <c r="JW98" i="93"/>
  <c r="JW97" i="93" s="1"/>
  <c r="JV98" i="93"/>
  <c r="JU98" i="93"/>
  <c r="JT98" i="93"/>
  <c r="JS98" i="93"/>
  <c r="JR98" i="93"/>
  <c r="JQ98" i="93"/>
  <c r="JP98" i="93"/>
  <c r="JP97" i="93" s="1"/>
  <c r="JO98" i="93"/>
  <c r="JO97" i="93" s="1"/>
  <c r="JN98" i="93"/>
  <c r="JM98" i="93"/>
  <c r="JL98" i="93"/>
  <c r="JK98" i="93"/>
  <c r="JK97" i="93" s="1"/>
  <c r="JJ98" i="93"/>
  <c r="JI98" i="93"/>
  <c r="JH98" i="93"/>
  <c r="JH97" i="93" s="1"/>
  <c r="JG98" i="93"/>
  <c r="JG97" i="93" s="1"/>
  <c r="JF98" i="93"/>
  <c r="JE98" i="93"/>
  <c r="JD98" i="93"/>
  <c r="JC98" i="93"/>
  <c r="JC97" i="93" s="1"/>
  <c r="JB98" i="93"/>
  <c r="JA98" i="93"/>
  <c r="IZ98" i="93"/>
  <c r="IY98" i="93"/>
  <c r="IY97" i="93" s="1"/>
  <c r="IX98" i="93"/>
  <c r="IW98" i="93"/>
  <c r="IV98" i="93"/>
  <c r="IV97" i="93" s="1"/>
  <c r="KA95" i="93"/>
  <c r="JA94" i="93"/>
  <c r="KA94" i="93" s="1"/>
  <c r="JA93" i="93"/>
  <c r="KA93" i="93" s="1"/>
  <c r="JA92" i="93"/>
  <c r="KA92" i="93" s="1"/>
  <c r="KA91" i="93"/>
  <c r="JZ90" i="93"/>
  <c r="JY90" i="93"/>
  <c r="JX90" i="93"/>
  <c r="JW90" i="93"/>
  <c r="JV90" i="93"/>
  <c r="JU90" i="93"/>
  <c r="JT90" i="93"/>
  <c r="JS90" i="93"/>
  <c r="JR90" i="93"/>
  <c r="JQ90" i="93"/>
  <c r="JP90" i="93"/>
  <c r="JO90" i="93"/>
  <c r="JN90" i="93"/>
  <c r="JM90" i="93"/>
  <c r="JL90" i="93"/>
  <c r="JK90" i="93"/>
  <c r="JJ90" i="93"/>
  <c r="JI90" i="93"/>
  <c r="JH90" i="93"/>
  <c r="JG90" i="93"/>
  <c r="JF90" i="93"/>
  <c r="JE90" i="93"/>
  <c r="JD90" i="93"/>
  <c r="JC90" i="93"/>
  <c r="JB90" i="93"/>
  <c r="IZ90" i="93"/>
  <c r="IY90" i="93"/>
  <c r="IX90" i="93"/>
  <c r="IW90" i="93"/>
  <c r="IV90" i="93"/>
  <c r="KA89" i="93"/>
  <c r="JW88" i="93"/>
  <c r="JW83" i="93" s="1"/>
  <c r="JP88" i="93"/>
  <c r="JP83" i="93" s="1"/>
  <c r="JI88" i="93"/>
  <c r="JI83" i="93" s="1"/>
  <c r="JB88" i="93"/>
  <c r="JB83" i="93" s="1"/>
  <c r="JX87" i="93"/>
  <c r="JX83" i="93" s="1"/>
  <c r="JQ87" i="93"/>
  <c r="JQ83" i="93" s="1"/>
  <c r="JJ87" i="93"/>
  <c r="JJ83" i="93" s="1"/>
  <c r="JC87" i="93"/>
  <c r="JC83" i="93" s="1"/>
  <c r="IV87" i="93"/>
  <c r="IV83" i="93" s="1"/>
  <c r="JY86" i="93"/>
  <c r="JY83" i="93" s="1"/>
  <c r="JR86" i="93"/>
  <c r="JR83" i="93" s="1"/>
  <c r="JK86" i="93"/>
  <c r="JK83" i="93" s="1"/>
  <c r="JD86" i="93"/>
  <c r="JD83" i="93" s="1"/>
  <c r="IW86" i="93"/>
  <c r="IW83" i="93" s="1"/>
  <c r="KA85" i="93"/>
  <c r="JZ84" i="93"/>
  <c r="JZ83" i="93" s="1"/>
  <c r="JS84" i="93"/>
  <c r="JS83" i="93" s="1"/>
  <c r="JL84" i="93"/>
  <c r="JL83" i="93" s="1"/>
  <c r="JE84" i="93"/>
  <c r="JE83" i="93" s="1"/>
  <c r="IX84" i="93"/>
  <c r="IX83" i="93" s="1"/>
  <c r="JV83" i="93"/>
  <c r="JU83" i="93"/>
  <c r="JT83" i="93"/>
  <c r="JO83" i="93"/>
  <c r="JN83" i="93"/>
  <c r="JM83" i="93"/>
  <c r="JH83" i="93"/>
  <c r="JG83" i="93"/>
  <c r="JF83" i="93"/>
  <c r="JA83" i="93"/>
  <c r="IZ83" i="93"/>
  <c r="IY83" i="93"/>
  <c r="JO82" i="93"/>
  <c r="JB82" i="93"/>
  <c r="JZ81" i="93"/>
  <c r="JZ77" i="93" s="1"/>
  <c r="JY81" i="93"/>
  <c r="JY77" i="93" s="1"/>
  <c r="JX81" i="93"/>
  <c r="JX77" i="93" s="1"/>
  <c r="JW81" i="93"/>
  <c r="JW77" i="93" s="1"/>
  <c r="JV81" i="93"/>
  <c r="JS81" i="93"/>
  <c r="JS77" i="93" s="1"/>
  <c r="JR81" i="93"/>
  <c r="JR77" i="93" s="1"/>
  <c r="JQ81" i="93"/>
  <c r="JQ77" i="93" s="1"/>
  <c r="JP81" i="93"/>
  <c r="JP77" i="93" s="1"/>
  <c r="JO81" i="93"/>
  <c r="JL81" i="93"/>
  <c r="JL77" i="93" s="1"/>
  <c r="JK81" i="93"/>
  <c r="JK77" i="93" s="1"/>
  <c r="JJ81" i="93"/>
  <c r="JJ77" i="93" s="1"/>
  <c r="JI81" i="93"/>
  <c r="JI77" i="93" s="1"/>
  <c r="JH81" i="93"/>
  <c r="JH77" i="93" s="1"/>
  <c r="JE81" i="93"/>
  <c r="JE77" i="93" s="1"/>
  <c r="JD81" i="93"/>
  <c r="JC81" i="93"/>
  <c r="JC77" i="93" s="1"/>
  <c r="JB81" i="93"/>
  <c r="JA81" i="93"/>
  <c r="JA77" i="93" s="1"/>
  <c r="IX81" i="93"/>
  <c r="IX77" i="93" s="1"/>
  <c r="IW81" i="93"/>
  <c r="IV81" i="93"/>
  <c r="IV77" i="93" s="1"/>
  <c r="IW80" i="93"/>
  <c r="KA80" i="93" s="1"/>
  <c r="IW79" i="93"/>
  <c r="KA79" i="93" s="1"/>
  <c r="JV78" i="93"/>
  <c r="JD78" i="93"/>
  <c r="JU77" i="93"/>
  <c r="JT77" i="93"/>
  <c r="JN77" i="93"/>
  <c r="JM77" i="93"/>
  <c r="JG77" i="93"/>
  <c r="JF77" i="93"/>
  <c r="IZ77" i="93"/>
  <c r="IY77" i="93"/>
  <c r="JL76" i="93"/>
  <c r="JL67" i="93" s="1"/>
  <c r="JA76" i="93"/>
  <c r="KA75" i="93"/>
  <c r="KA74" i="93"/>
  <c r="IX73" i="93"/>
  <c r="KA73" i="93" s="1"/>
  <c r="JP72" i="93"/>
  <c r="KA72" i="93" s="1"/>
  <c r="JV71" i="93"/>
  <c r="KA71" i="93" s="1"/>
  <c r="JA70" i="93"/>
  <c r="KA70" i="93" s="1"/>
  <c r="JS69" i="93"/>
  <c r="JS67" i="93" s="1"/>
  <c r="JI69" i="93"/>
  <c r="JP68" i="93"/>
  <c r="JZ67" i="93"/>
  <c r="JY67" i="93"/>
  <c r="JX67" i="93"/>
  <c r="JW67" i="93"/>
  <c r="JU67" i="93"/>
  <c r="JT67" i="93"/>
  <c r="JR67" i="93"/>
  <c r="JQ67" i="93"/>
  <c r="JO67" i="93"/>
  <c r="JN67" i="93"/>
  <c r="JM67" i="93"/>
  <c r="JK67" i="93"/>
  <c r="JJ67" i="93"/>
  <c r="JH67" i="93"/>
  <c r="JG67" i="93"/>
  <c r="JF67" i="93"/>
  <c r="JE67" i="93"/>
  <c r="JD67" i="93"/>
  <c r="JC67" i="93"/>
  <c r="JB67" i="93"/>
  <c r="IZ67" i="93"/>
  <c r="IY67" i="93"/>
  <c r="IW67" i="93"/>
  <c r="IV67" i="93"/>
  <c r="JO66" i="93"/>
  <c r="KA65" i="93"/>
  <c r="KA64" i="93"/>
  <c r="JR63" i="93"/>
  <c r="JI62" i="93"/>
  <c r="KA62" i="93" s="1"/>
  <c r="JI61" i="93"/>
  <c r="JZ60" i="93"/>
  <c r="JY60" i="93"/>
  <c r="JX60" i="93"/>
  <c r="JW60" i="93"/>
  <c r="JV60" i="93"/>
  <c r="JU60" i="93"/>
  <c r="JT60" i="93"/>
  <c r="JS60" i="93"/>
  <c r="JQ60" i="93"/>
  <c r="JP60" i="93"/>
  <c r="JN60" i="93"/>
  <c r="JM60" i="93"/>
  <c r="JL60" i="93"/>
  <c r="JK60" i="93"/>
  <c r="JJ60" i="93"/>
  <c r="JH60" i="93"/>
  <c r="JG60" i="93"/>
  <c r="JF60" i="93"/>
  <c r="JE60" i="93"/>
  <c r="JD60" i="93"/>
  <c r="JC60" i="93"/>
  <c r="JB60" i="93"/>
  <c r="JA60" i="93"/>
  <c r="IZ60" i="93"/>
  <c r="IY60" i="93"/>
  <c r="IX60" i="93"/>
  <c r="IW60" i="93"/>
  <c r="IV60" i="93"/>
  <c r="JS59" i="93"/>
  <c r="JS55" i="93" s="1"/>
  <c r="JL59" i="93"/>
  <c r="JL55" i="93" s="1"/>
  <c r="JE59" i="93"/>
  <c r="JE55" i="93" s="1"/>
  <c r="IX59" i="93"/>
  <c r="IX58" i="93"/>
  <c r="KA58" i="93" s="1"/>
  <c r="JO57" i="93"/>
  <c r="KA57" i="93" s="1"/>
  <c r="JQ56" i="93"/>
  <c r="JQ55" i="93" s="1"/>
  <c r="JJ56" i="93"/>
  <c r="JJ55" i="93" s="1"/>
  <c r="JC56" i="93"/>
  <c r="JC55" i="93" s="1"/>
  <c r="IV56" i="93"/>
  <c r="IV55" i="93" s="1"/>
  <c r="JZ55" i="93"/>
  <c r="JY55" i="93"/>
  <c r="JX55" i="93"/>
  <c r="JW55" i="93"/>
  <c r="JV55" i="93"/>
  <c r="JU55" i="93"/>
  <c r="JT55" i="93"/>
  <c r="JR55" i="93"/>
  <c r="JP55" i="93"/>
  <c r="JN55" i="93"/>
  <c r="JM55" i="93"/>
  <c r="JK55" i="93"/>
  <c r="JI55" i="93"/>
  <c r="JH55" i="93"/>
  <c r="JG55" i="93"/>
  <c r="JF55" i="93"/>
  <c r="JD55" i="93"/>
  <c r="JB55" i="93"/>
  <c r="JA55" i="93"/>
  <c r="IZ55" i="93"/>
  <c r="IY55" i="93"/>
  <c r="IW55" i="93"/>
  <c r="JJ54" i="93"/>
  <c r="JO53" i="93"/>
  <c r="JA53" i="93"/>
  <c r="KA52" i="93"/>
  <c r="JV51" i="93"/>
  <c r="JO51" i="93"/>
  <c r="JH51" i="93"/>
  <c r="JA51" i="93"/>
  <c r="KA50" i="93"/>
  <c r="JE49" i="93"/>
  <c r="JV48" i="93"/>
  <c r="JO48" i="93"/>
  <c r="JH48" i="93"/>
  <c r="JA48" i="93"/>
  <c r="JC47" i="93"/>
  <c r="KA47" i="93" s="1"/>
  <c r="JA46" i="93"/>
  <c r="KA46" i="93" s="1"/>
  <c r="JA45" i="93"/>
  <c r="KA45" i="93" s="1"/>
  <c r="JA44" i="93"/>
  <c r="KA44" i="93" s="1"/>
  <c r="JO43" i="93"/>
  <c r="JA43" i="93"/>
  <c r="JZ42" i="93"/>
  <c r="JY42" i="93"/>
  <c r="JX42" i="93"/>
  <c r="JW42" i="93"/>
  <c r="JU42" i="93"/>
  <c r="JT42" i="93"/>
  <c r="JS42" i="93"/>
  <c r="JR42" i="93"/>
  <c r="JQ42" i="93"/>
  <c r="JP42" i="93"/>
  <c r="JN42" i="93"/>
  <c r="JM42" i="93"/>
  <c r="JL42" i="93"/>
  <c r="JK42" i="93"/>
  <c r="JI42" i="93"/>
  <c r="JG42" i="93"/>
  <c r="JF42" i="93"/>
  <c r="JD42" i="93"/>
  <c r="JC42" i="93"/>
  <c r="JB42" i="93"/>
  <c r="IZ42" i="93"/>
  <c r="IY42" i="93"/>
  <c r="IX42" i="93"/>
  <c r="IW42" i="93"/>
  <c r="IV42" i="93"/>
  <c r="KA31" i="93"/>
  <c r="KA30" i="93"/>
  <c r="JU28" i="93"/>
  <c r="JT28" i="93"/>
  <c r="JN28" i="93"/>
  <c r="JM28" i="93"/>
  <c r="JG28" i="93"/>
  <c r="JF28" i="93"/>
  <c r="IZ28" i="93"/>
  <c r="IY28" i="93"/>
  <c r="JU27" i="93"/>
  <c r="JT27" i="93"/>
  <c r="JN27" i="93"/>
  <c r="JM27" i="93"/>
  <c r="JG27" i="93"/>
  <c r="JF27" i="93"/>
  <c r="IZ27" i="93"/>
  <c r="IY27" i="93"/>
  <c r="JU26" i="93"/>
  <c r="JT26" i="93"/>
  <c r="JN26" i="93"/>
  <c r="JM26" i="93"/>
  <c r="JG26" i="93"/>
  <c r="JF26" i="93"/>
  <c r="IZ26" i="93"/>
  <c r="IY26" i="93"/>
  <c r="JU20" i="93"/>
  <c r="JT20" i="93"/>
  <c r="JN20" i="93"/>
  <c r="JM20" i="93"/>
  <c r="JG20" i="93"/>
  <c r="JF20" i="93"/>
  <c r="IZ20" i="93"/>
  <c r="IY20" i="93"/>
  <c r="IV28" i="93"/>
  <c r="IV27" i="93"/>
  <c r="JU13" i="93"/>
  <c r="JU29" i="93" s="1"/>
  <c r="JT13" i="93"/>
  <c r="JT29" i="93" s="1"/>
  <c r="JN13" i="93"/>
  <c r="JN29" i="93" s="1"/>
  <c r="JM13" i="93"/>
  <c r="JM29" i="93" s="1"/>
  <c r="JG13" i="93"/>
  <c r="JG29" i="93" s="1"/>
  <c r="JF13" i="93"/>
  <c r="JF29" i="93" s="1"/>
  <c r="IZ13" i="93"/>
  <c r="IZ29" i="93" s="1"/>
  <c r="IY13" i="93"/>
  <c r="IY29" i="93" s="1"/>
  <c r="IU119" i="93"/>
  <c r="IU118" i="93"/>
  <c r="IU116" i="93"/>
  <c r="IU115" i="93"/>
  <c r="IU114" i="93"/>
  <c r="IU113" i="93"/>
  <c r="IU112" i="93"/>
  <c r="IU111" i="93"/>
  <c r="HV110" i="93"/>
  <c r="IU109" i="93"/>
  <c r="IN108" i="93"/>
  <c r="IU107" i="93"/>
  <c r="IU106" i="93"/>
  <c r="IU105" i="93"/>
  <c r="IU104" i="93"/>
  <c r="IU102" i="93"/>
  <c r="IU101" i="93"/>
  <c r="IU100" i="93"/>
  <c r="IU99" i="93"/>
  <c r="IT98" i="93"/>
  <c r="IT97" i="93" s="1"/>
  <c r="IS98" i="93"/>
  <c r="IR98" i="93"/>
  <c r="IQ98" i="93"/>
  <c r="IP98" i="93"/>
  <c r="IP97" i="93" s="1"/>
  <c r="IO98" i="93"/>
  <c r="IN98" i="93"/>
  <c r="IM98" i="93"/>
  <c r="IL98" i="93"/>
  <c r="IK98" i="93"/>
  <c r="IJ98" i="93"/>
  <c r="II98" i="93"/>
  <c r="IH98" i="93"/>
  <c r="IH97" i="93" s="1"/>
  <c r="IG98" i="93"/>
  <c r="IF98" i="93"/>
  <c r="IE98" i="93"/>
  <c r="ID98" i="93"/>
  <c r="ID97" i="93" s="1"/>
  <c r="IC98" i="93"/>
  <c r="IB98" i="93"/>
  <c r="IA98" i="93"/>
  <c r="HZ98" i="93"/>
  <c r="HZ97" i="93" s="1"/>
  <c r="HY98" i="93"/>
  <c r="HX98" i="93"/>
  <c r="HW98" i="93"/>
  <c r="HV98" i="93"/>
  <c r="HU98" i="93"/>
  <c r="HT98" i="93"/>
  <c r="HS98" i="93"/>
  <c r="HR98" i="93"/>
  <c r="HQ98" i="93"/>
  <c r="IU95" i="93"/>
  <c r="HV94" i="93"/>
  <c r="IU94" i="93" s="1"/>
  <c r="HV93" i="93"/>
  <c r="IU93" i="93" s="1"/>
  <c r="HV92" i="93"/>
  <c r="IU92" i="93" s="1"/>
  <c r="IU91" i="93"/>
  <c r="IT90" i="93"/>
  <c r="IS90" i="93"/>
  <c r="IR90" i="93"/>
  <c r="IQ90" i="93"/>
  <c r="IP90" i="93"/>
  <c r="IO90" i="93"/>
  <c r="IN90" i="93"/>
  <c r="IM90" i="93"/>
  <c r="IL90" i="93"/>
  <c r="IK90" i="93"/>
  <c r="IJ90" i="93"/>
  <c r="II90" i="93"/>
  <c r="IH90" i="93"/>
  <c r="IG90" i="93"/>
  <c r="IF90" i="93"/>
  <c r="IE90" i="93"/>
  <c r="ID90" i="93"/>
  <c r="IC90" i="93"/>
  <c r="IB90" i="93"/>
  <c r="IA90" i="93"/>
  <c r="HZ90" i="93"/>
  <c r="HY90" i="93"/>
  <c r="HX90" i="93"/>
  <c r="HW90" i="93"/>
  <c r="HU90" i="93"/>
  <c r="HT90" i="93"/>
  <c r="HS90" i="93"/>
  <c r="HR90" i="93"/>
  <c r="HQ90" i="93"/>
  <c r="IU89" i="93"/>
  <c r="IR88" i="93"/>
  <c r="IR83" i="93" s="1"/>
  <c r="IK88" i="93"/>
  <c r="IK83" i="93" s="1"/>
  <c r="ID88" i="93"/>
  <c r="ID83" i="93" s="1"/>
  <c r="HW88" i="93"/>
  <c r="HW83" i="93" s="1"/>
  <c r="IS87" i="93"/>
  <c r="IS83" i="93" s="1"/>
  <c r="IL87" i="93"/>
  <c r="IL83" i="93" s="1"/>
  <c r="IE87" i="93"/>
  <c r="IE83" i="93" s="1"/>
  <c r="HX87" i="93"/>
  <c r="HX83" i="93" s="1"/>
  <c r="HQ87" i="93"/>
  <c r="IT86" i="93"/>
  <c r="IT83" i="93" s="1"/>
  <c r="IM86" i="93"/>
  <c r="IM83" i="93" s="1"/>
  <c r="IF86" i="93"/>
  <c r="IF83" i="93" s="1"/>
  <c r="HY86" i="93"/>
  <c r="HR86" i="93"/>
  <c r="HR83" i="93" s="1"/>
  <c r="IU85" i="93"/>
  <c r="IN84" i="93"/>
  <c r="IN83" i="93" s="1"/>
  <c r="IG84" i="93"/>
  <c r="IG83" i="93" s="1"/>
  <c r="HZ84" i="93"/>
  <c r="HZ83" i="93" s="1"/>
  <c r="HS84" i="93"/>
  <c r="HS83" i="93" s="1"/>
  <c r="IQ83" i="93"/>
  <c r="IP83" i="93"/>
  <c r="IO83" i="93"/>
  <c r="IJ83" i="93"/>
  <c r="II83" i="93"/>
  <c r="IH83" i="93"/>
  <c r="IC83" i="93"/>
  <c r="IB83" i="93"/>
  <c r="IA83" i="93"/>
  <c r="HV83" i="93"/>
  <c r="HU83" i="93"/>
  <c r="HT83" i="93"/>
  <c r="IJ82" i="93"/>
  <c r="HW82" i="93"/>
  <c r="IT81" i="93"/>
  <c r="IT77" i="93" s="1"/>
  <c r="IS81" i="93"/>
  <c r="IS77" i="93" s="1"/>
  <c r="IR81" i="93"/>
  <c r="IR77" i="93" s="1"/>
  <c r="IQ81" i="93"/>
  <c r="IN81" i="93"/>
  <c r="IM81" i="93"/>
  <c r="IM77" i="93" s="1"/>
  <c r="IL81" i="93"/>
  <c r="IL77" i="93" s="1"/>
  <c r="IK81" i="93"/>
  <c r="IK77" i="93" s="1"/>
  <c r="IJ81" i="93"/>
  <c r="IG81" i="93"/>
  <c r="IG77" i="93" s="1"/>
  <c r="IF81" i="93"/>
  <c r="IF77" i="93" s="1"/>
  <c r="IE81" i="93"/>
  <c r="IE77" i="93" s="1"/>
  <c r="ID81" i="93"/>
  <c r="ID77" i="93" s="1"/>
  <c r="IC81" i="93"/>
  <c r="IC77" i="93" s="1"/>
  <c r="HZ81" i="93"/>
  <c r="HZ77" i="93" s="1"/>
  <c r="HY81" i="93"/>
  <c r="HX81" i="93"/>
  <c r="HX77" i="93" s="1"/>
  <c r="HW81" i="93"/>
  <c r="HV81" i="93"/>
  <c r="HV77" i="93" s="1"/>
  <c r="HS81" i="93"/>
  <c r="HS77" i="93" s="1"/>
  <c r="HR81" i="93"/>
  <c r="HQ81" i="93"/>
  <c r="HQ77" i="93" s="1"/>
  <c r="HR80" i="93"/>
  <c r="IU80" i="93" s="1"/>
  <c r="HR79" i="93"/>
  <c r="IQ78" i="93"/>
  <c r="HY78" i="93"/>
  <c r="IP77" i="93"/>
  <c r="IO77" i="93"/>
  <c r="IN77" i="93"/>
  <c r="II77" i="93"/>
  <c r="IH77" i="93"/>
  <c r="IB77" i="93"/>
  <c r="IA77" i="93"/>
  <c r="HU77" i="93"/>
  <c r="HT77" i="93"/>
  <c r="IG76" i="93"/>
  <c r="HV76" i="93"/>
  <c r="IU75" i="93"/>
  <c r="IU74" i="93"/>
  <c r="HS73" i="93"/>
  <c r="IK72" i="93"/>
  <c r="IU72" i="93" s="1"/>
  <c r="IQ71" i="93"/>
  <c r="IU71" i="93" s="1"/>
  <c r="HV70" i="93"/>
  <c r="IU70" i="93" s="1"/>
  <c r="IN69" i="93"/>
  <c r="IN67" i="93" s="1"/>
  <c r="ID69" i="93"/>
  <c r="ID67" i="93" s="1"/>
  <c r="IK68" i="93"/>
  <c r="IU68" i="93" s="1"/>
  <c r="IT67" i="93"/>
  <c r="IS67" i="93"/>
  <c r="IR67" i="93"/>
  <c r="IP67" i="93"/>
  <c r="IO67" i="93"/>
  <c r="IM67" i="93"/>
  <c r="IL67" i="93"/>
  <c r="IJ67" i="93"/>
  <c r="II67" i="93"/>
  <c r="IH67" i="93"/>
  <c r="IF67" i="93"/>
  <c r="IE67" i="93"/>
  <c r="IC67" i="93"/>
  <c r="IB67" i="93"/>
  <c r="IA67" i="93"/>
  <c r="HZ67" i="93"/>
  <c r="HY67" i="93"/>
  <c r="HX67" i="93"/>
  <c r="HW67" i="93"/>
  <c r="HU67" i="93"/>
  <c r="HT67" i="93"/>
  <c r="HR67" i="93"/>
  <c r="HQ67" i="93"/>
  <c r="IJ66" i="93"/>
  <c r="IU66" i="93" s="1"/>
  <c r="IU65" i="93"/>
  <c r="IU64" i="93"/>
  <c r="IM63" i="93"/>
  <c r="IU63" i="93" s="1"/>
  <c r="ID62" i="93"/>
  <c r="IU62" i="93" s="1"/>
  <c r="ID61" i="93"/>
  <c r="IU61" i="93" s="1"/>
  <c r="IT60" i="93"/>
  <c r="IS60" i="93"/>
  <c r="IR60" i="93"/>
  <c r="IQ60" i="93"/>
  <c r="IP60" i="93"/>
  <c r="IO60" i="93"/>
  <c r="IN60" i="93"/>
  <c r="IL60" i="93"/>
  <c r="IK60" i="93"/>
  <c r="II60" i="93"/>
  <c r="IH60" i="93"/>
  <c r="IG60" i="93"/>
  <c r="IF60" i="93"/>
  <c r="IE60" i="93"/>
  <c r="IC60" i="93"/>
  <c r="IB60" i="93"/>
  <c r="IA60" i="93"/>
  <c r="HZ60" i="93"/>
  <c r="HY60" i="93"/>
  <c r="HX60" i="93"/>
  <c r="HW60" i="93"/>
  <c r="HV60" i="93"/>
  <c r="HU60" i="93"/>
  <c r="HT60" i="93"/>
  <c r="HS60" i="93"/>
  <c r="HR60" i="93"/>
  <c r="HQ60" i="93"/>
  <c r="IN59" i="93"/>
  <c r="IG59" i="93"/>
  <c r="IG55" i="93" s="1"/>
  <c r="HZ59" i="93"/>
  <c r="HZ55" i="93" s="1"/>
  <c r="HS59" i="93"/>
  <c r="HS58" i="93"/>
  <c r="IU58" i="93" s="1"/>
  <c r="IJ57" i="93"/>
  <c r="IU57" i="93" s="1"/>
  <c r="IL56" i="93"/>
  <c r="IL55" i="93" s="1"/>
  <c r="IE56" i="93"/>
  <c r="IE55" i="93" s="1"/>
  <c r="HX56" i="93"/>
  <c r="HX55" i="93" s="1"/>
  <c r="HQ56" i="93"/>
  <c r="HQ55" i="93" s="1"/>
  <c r="IT55" i="93"/>
  <c r="IS55" i="93"/>
  <c r="IR55" i="93"/>
  <c r="IQ55" i="93"/>
  <c r="IP55" i="93"/>
  <c r="IO55" i="93"/>
  <c r="IN55" i="93"/>
  <c r="IM55" i="93"/>
  <c r="IK55" i="93"/>
  <c r="II55" i="93"/>
  <c r="IH55" i="93"/>
  <c r="IF55" i="93"/>
  <c r="ID55" i="93"/>
  <c r="IC55" i="93"/>
  <c r="IB55" i="93"/>
  <c r="IA55" i="93"/>
  <c r="HY55" i="93"/>
  <c r="HW55" i="93"/>
  <c r="HV55" i="93"/>
  <c r="HU55" i="93"/>
  <c r="HT55" i="93"/>
  <c r="HR55" i="93"/>
  <c r="IE54" i="93"/>
  <c r="IU54" i="93" s="1"/>
  <c r="IJ53" i="93"/>
  <c r="HV53" i="93"/>
  <c r="IU52" i="93"/>
  <c r="IQ51" i="93"/>
  <c r="IJ51" i="93"/>
  <c r="IC51" i="93"/>
  <c r="HV51" i="93"/>
  <c r="IU50" i="93"/>
  <c r="HZ49" i="93"/>
  <c r="IU49" i="93" s="1"/>
  <c r="IQ48" i="93"/>
  <c r="IJ48" i="93"/>
  <c r="IC48" i="93"/>
  <c r="HV48" i="93"/>
  <c r="HX47" i="93"/>
  <c r="HV46" i="93"/>
  <c r="IU46" i="93" s="1"/>
  <c r="HV45" i="93"/>
  <c r="IU45" i="93" s="1"/>
  <c r="HV44" i="93"/>
  <c r="IJ43" i="93"/>
  <c r="HV43" i="93"/>
  <c r="IT42" i="93"/>
  <c r="IS42" i="93"/>
  <c r="IR42" i="93"/>
  <c r="IP42" i="93"/>
  <c r="IO42" i="93"/>
  <c r="IN42" i="93"/>
  <c r="IM42" i="93"/>
  <c r="IL42" i="93"/>
  <c r="IK42" i="93"/>
  <c r="II42" i="93"/>
  <c r="IH42" i="93"/>
  <c r="IG42" i="93"/>
  <c r="IF42" i="93"/>
  <c r="ID42" i="93"/>
  <c r="IB42" i="93"/>
  <c r="IA42" i="93"/>
  <c r="HY42" i="93"/>
  <c r="HW42" i="93"/>
  <c r="HU42" i="93"/>
  <c r="HT42" i="93"/>
  <c r="HS42" i="93"/>
  <c r="HR42" i="93"/>
  <c r="HQ42" i="93"/>
  <c r="IU31" i="93"/>
  <c r="IU30" i="93"/>
  <c r="IP28" i="93"/>
  <c r="IO28" i="93"/>
  <c r="II28" i="93"/>
  <c r="IH28" i="93"/>
  <c r="IB28" i="93"/>
  <c r="IA28" i="93"/>
  <c r="HU28" i="93"/>
  <c r="HT28" i="93"/>
  <c r="IP27" i="93"/>
  <c r="IO27" i="93"/>
  <c r="II27" i="93"/>
  <c r="IH27" i="93"/>
  <c r="IB27" i="93"/>
  <c r="IA27" i="93"/>
  <c r="HU27" i="93"/>
  <c r="HT27" i="93"/>
  <c r="IP26" i="93"/>
  <c r="IO26" i="93"/>
  <c r="II26" i="93"/>
  <c r="IH26" i="93"/>
  <c r="IB26" i="93"/>
  <c r="IA26" i="93"/>
  <c r="HU26" i="93"/>
  <c r="HT26" i="93"/>
  <c r="IP20" i="93"/>
  <c r="IO20" i="93"/>
  <c r="II20" i="93"/>
  <c r="IH20" i="93"/>
  <c r="IB20" i="93"/>
  <c r="IA20" i="93"/>
  <c r="HU20" i="93"/>
  <c r="HT20" i="93"/>
  <c r="IP13" i="93"/>
  <c r="IP29" i="93" s="1"/>
  <c r="IP21" i="93" s="1"/>
  <c r="IO13" i="93"/>
  <c r="IO29" i="93" s="1"/>
  <c r="II13" i="93"/>
  <c r="II29" i="93" s="1"/>
  <c r="II21" i="93" s="1"/>
  <c r="IH13" i="93"/>
  <c r="IH29" i="93" s="1"/>
  <c r="IB13" i="93"/>
  <c r="IB29" i="93" s="1"/>
  <c r="IB21" i="93" s="1"/>
  <c r="IA13" i="93"/>
  <c r="IA29" i="93" s="1"/>
  <c r="HU13" i="93"/>
  <c r="HU29" i="93" s="1"/>
  <c r="HU21" i="93" s="1"/>
  <c r="HT13" i="93"/>
  <c r="HT29" i="93" s="1"/>
  <c r="HT21" i="93" s="1"/>
  <c r="HP119" i="93"/>
  <c r="HP118" i="93"/>
  <c r="HP116" i="93"/>
  <c r="HP115" i="93"/>
  <c r="HP114" i="93"/>
  <c r="HP113" i="93"/>
  <c r="HP112" i="93"/>
  <c r="HP111" i="93"/>
  <c r="GP110" i="93"/>
  <c r="HP109" i="93"/>
  <c r="HH108" i="93"/>
  <c r="HP107" i="93"/>
  <c r="HP106" i="93"/>
  <c r="HP105" i="93"/>
  <c r="HP104" i="93"/>
  <c r="HP102" i="93"/>
  <c r="HP101" i="93"/>
  <c r="HP100" i="93"/>
  <c r="HP99" i="93"/>
  <c r="HO98" i="93"/>
  <c r="HN98" i="93"/>
  <c r="HM98" i="93"/>
  <c r="HL98" i="93"/>
  <c r="HK98" i="93"/>
  <c r="HJ98" i="93"/>
  <c r="HI98" i="93"/>
  <c r="HI97" i="93" s="1"/>
  <c r="HH98" i="93"/>
  <c r="HG98" i="93"/>
  <c r="HF98" i="93"/>
  <c r="HE98" i="93"/>
  <c r="HD98" i="93"/>
  <c r="HC98" i="93"/>
  <c r="HB98" i="93"/>
  <c r="HA98" i="93"/>
  <c r="GZ98" i="93"/>
  <c r="GY98" i="93"/>
  <c r="GX98" i="93"/>
  <c r="GW98" i="93"/>
  <c r="GV98" i="93"/>
  <c r="GU98" i="93"/>
  <c r="GT98" i="93"/>
  <c r="GS98" i="93"/>
  <c r="GS97" i="93" s="1"/>
  <c r="GR98" i="93"/>
  <c r="GQ98" i="93"/>
  <c r="GP98" i="93"/>
  <c r="GO98" i="93"/>
  <c r="GN98" i="93"/>
  <c r="GM98" i="93"/>
  <c r="GL98" i="93"/>
  <c r="GK98" i="93"/>
  <c r="HP95" i="93"/>
  <c r="GP94" i="93"/>
  <c r="HP94" i="93" s="1"/>
  <c r="GP93" i="93"/>
  <c r="HP93" i="93" s="1"/>
  <c r="GP92" i="93"/>
  <c r="HP91" i="93"/>
  <c r="HO90" i="93"/>
  <c r="HN90" i="93"/>
  <c r="HM90" i="93"/>
  <c r="HL90" i="93"/>
  <c r="HK90" i="93"/>
  <c r="HJ90" i="93"/>
  <c r="HI90" i="93"/>
  <c r="HH90" i="93"/>
  <c r="HG90" i="93"/>
  <c r="HF90" i="93"/>
  <c r="HE90" i="93"/>
  <c r="HD90" i="93"/>
  <c r="HC90" i="93"/>
  <c r="HB90" i="93"/>
  <c r="HA90" i="93"/>
  <c r="GZ90" i="93"/>
  <c r="GY90" i="93"/>
  <c r="GX90" i="93"/>
  <c r="GW90" i="93"/>
  <c r="GV90" i="93"/>
  <c r="GU90" i="93"/>
  <c r="GT90" i="93"/>
  <c r="GS90" i="93"/>
  <c r="GR90" i="93"/>
  <c r="GQ90" i="93"/>
  <c r="GO90" i="93"/>
  <c r="GN90" i="93"/>
  <c r="GM90" i="93"/>
  <c r="GL90" i="93"/>
  <c r="GK90" i="93"/>
  <c r="HP89" i="93"/>
  <c r="HL88" i="93"/>
  <c r="HL83" i="93" s="1"/>
  <c r="HE88" i="93"/>
  <c r="HE83" i="93" s="1"/>
  <c r="GX88" i="93"/>
  <c r="GX83" i="93" s="1"/>
  <c r="GQ88" i="93"/>
  <c r="GQ83" i="93" s="1"/>
  <c r="HM87" i="93"/>
  <c r="HM83" i="93" s="1"/>
  <c r="HF87" i="93"/>
  <c r="HF83" i="93" s="1"/>
  <c r="GY87" i="93"/>
  <c r="GY83" i="93" s="1"/>
  <c r="GR87" i="93"/>
  <c r="GR83" i="93" s="1"/>
  <c r="GK87" i="93"/>
  <c r="GK83" i="93" s="1"/>
  <c r="HN86" i="93"/>
  <c r="HN83" i="93" s="1"/>
  <c r="HG86" i="93"/>
  <c r="HG83" i="93" s="1"/>
  <c r="GZ86" i="93"/>
  <c r="GZ83" i="93" s="1"/>
  <c r="GS86" i="93"/>
  <c r="GS83" i="93" s="1"/>
  <c r="GL86" i="93"/>
  <c r="HP85" i="93"/>
  <c r="HO84" i="93"/>
  <c r="HO83" i="93" s="1"/>
  <c r="HH84" i="93"/>
  <c r="HH83" i="93" s="1"/>
  <c r="HA84" i="93"/>
  <c r="HA83" i="93" s="1"/>
  <c r="GT84" i="93"/>
  <c r="GT83" i="93" s="1"/>
  <c r="GM84" i="93"/>
  <c r="GM83" i="93" s="1"/>
  <c r="HK83" i="93"/>
  <c r="HJ83" i="93"/>
  <c r="HI83" i="93"/>
  <c r="HD83" i="93"/>
  <c r="HC83" i="93"/>
  <c r="HB83" i="93"/>
  <c r="GW83" i="93"/>
  <c r="GV83" i="93"/>
  <c r="GU83" i="93"/>
  <c r="GP83" i="93"/>
  <c r="GO83" i="93"/>
  <c r="GN83" i="93"/>
  <c r="HD82" i="93"/>
  <c r="GQ82" i="93"/>
  <c r="HO81" i="93"/>
  <c r="HO77" i="93" s="1"/>
  <c r="HN81" i="93"/>
  <c r="HN77" i="93" s="1"/>
  <c r="HM81" i="93"/>
  <c r="HM77" i="93" s="1"/>
  <c r="HL81" i="93"/>
  <c r="HL77" i="93" s="1"/>
  <c r="HK81" i="93"/>
  <c r="HH81" i="93"/>
  <c r="HH77" i="93" s="1"/>
  <c r="HG81" i="93"/>
  <c r="HG77" i="93" s="1"/>
  <c r="HF81" i="93"/>
  <c r="HF77" i="93" s="1"/>
  <c r="HE81" i="93"/>
  <c r="HE77" i="93" s="1"/>
  <c r="HD81" i="93"/>
  <c r="HA81" i="93"/>
  <c r="HA77" i="93" s="1"/>
  <c r="GZ81" i="93"/>
  <c r="GZ77" i="93" s="1"/>
  <c r="GY81" i="93"/>
  <c r="GY77" i="93" s="1"/>
  <c r="GX81" i="93"/>
  <c r="GX77" i="93" s="1"/>
  <c r="GW81" i="93"/>
  <c r="GW77" i="93" s="1"/>
  <c r="GT81" i="93"/>
  <c r="GT77" i="93" s="1"/>
  <c r="GS81" i="93"/>
  <c r="GR81" i="93"/>
  <c r="GR77" i="93" s="1"/>
  <c r="GQ81" i="93"/>
  <c r="GP81" i="93"/>
  <c r="GP77" i="93" s="1"/>
  <c r="GM81" i="93"/>
  <c r="GM77" i="93" s="1"/>
  <c r="GL81" i="93"/>
  <c r="GK81" i="93"/>
  <c r="GK77" i="93" s="1"/>
  <c r="GL80" i="93"/>
  <c r="HP80" i="93" s="1"/>
  <c r="GL79" i="93"/>
  <c r="HP79" i="93" s="1"/>
  <c r="HK78" i="93"/>
  <c r="GS78" i="93"/>
  <c r="HJ77" i="93"/>
  <c r="HI77" i="93"/>
  <c r="HC77" i="93"/>
  <c r="HB77" i="93"/>
  <c r="GV77" i="93"/>
  <c r="GU77" i="93"/>
  <c r="GO77" i="93"/>
  <c r="GN77" i="93"/>
  <c r="HA76" i="93"/>
  <c r="HA67" i="93" s="1"/>
  <c r="GP76" i="93"/>
  <c r="HP75" i="93"/>
  <c r="HP74" i="93"/>
  <c r="GM73" i="93"/>
  <c r="HE72" i="93"/>
  <c r="HP72" i="93" s="1"/>
  <c r="HK71" i="93"/>
  <c r="HP71" i="93" s="1"/>
  <c r="GP70" i="93"/>
  <c r="HP70" i="93" s="1"/>
  <c r="HH69" i="93"/>
  <c r="HH67" i="93" s="1"/>
  <c r="GX69" i="93"/>
  <c r="HE68" i="93"/>
  <c r="HP68" i="93" s="1"/>
  <c r="HO67" i="93"/>
  <c r="HN67" i="93"/>
  <c r="HM67" i="93"/>
  <c r="HL67" i="93"/>
  <c r="HJ67" i="93"/>
  <c r="HI67" i="93"/>
  <c r="HG67" i="93"/>
  <c r="HF67" i="93"/>
  <c r="HD67" i="93"/>
  <c r="HC67" i="93"/>
  <c r="HB67" i="93"/>
  <c r="GZ67" i="93"/>
  <c r="GY67" i="93"/>
  <c r="GW67" i="93"/>
  <c r="GV67" i="93"/>
  <c r="GU67" i="93"/>
  <c r="GT67" i="93"/>
  <c r="GS67" i="93"/>
  <c r="GR67" i="93"/>
  <c r="GQ67" i="93"/>
  <c r="GO67" i="93"/>
  <c r="GN67" i="93"/>
  <c r="GL67" i="93"/>
  <c r="GK67" i="93"/>
  <c r="HD66" i="93"/>
  <c r="HD60" i="93" s="1"/>
  <c r="HP65" i="93"/>
  <c r="HP64" i="93"/>
  <c r="HG63" i="93"/>
  <c r="HG60" i="93" s="1"/>
  <c r="GX62" i="93"/>
  <c r="HP62" i="93" s="1"/>
  <c r="GX61" i="93"/>
  <c r="HP61" i="93" s="1"/>
  <c r="HO60" i="93"/>
  <c r="HN60" i="93"/>
  <c r="HM60" i="93"/>
  <c r="HL60" i="93"/>
  <c r="HK60" i="93"/>
  <c r="HJ60" i="93"/>
  <c r="HI60" i="93"/>
  <c r="HH60" i="93"/>
  <c r="HF60" i="93"/>
  <c r="HE60" i="93"/>
  <c r="HC60" i="93"/>
  <c r="HB60" i="93"/>
  <c r="HA60" i="93"/>
  <c r="GZ60" i="93"/>
  <c r="GY60" i="93"/>
  <c r="GW60" i="93"/>
  <c r="GV60" i="93"/>
  <c r="GU60" i="93"/>
  <c r="GT60" i="93"/>
  <c r="GS60" i="93"/>
  <c r="GR60" i="93"/>
  <c r="GQ60" i="93"/>
  <c r="GP60" i="93"/>
  <c r="GO60" i="93"/>
  <c r="GN60" i="93"/>
  <c r="GM60" i="93"/>
  <c r="GL60" i="93"/>
  <c r="GK60" i="93"/>
  <c r="HH59" i="93"/>
  <c r="HH55" i="93" s="1"/>
  <c r="HA59" i="93"/>
  <c r="HA55" i="93" s="1"/>
  <c r="GT59" i="93"/>
  <c r="GT55" i="93" s="1"/>
  <c r="GM59" i="93"/>
  <c r="GM58" i="93"/>
  <c r="HP58" i="93" s="1"/>
  <c r="HD57" i="93"/>
  <c r="HP57" i="93" s="1"/>
  <c r="HF56" i="93"/>
  <c r="HF55" i="93" s="1"/>
  <c r="GY56" i="93"/>
  <c r="GY55" i="93" s="1"/>
  <c r="GR56" i="93"/>
  <c r="GR55" i="93" s="1"/>
  <c r="GK56" i="93"/>
  <c r="GK55" i="93" s="1"/>
  <c r="HO55" i="93"/>
  <c r="HN55" i="93"/>
  <c r="HM55" i="93"/>
  <c r="HL55" i="93"/>
  <c r="HK55" i="93"/>
  <c r="HJ55" i="93"/>
  <c r="HI55" i="93"/>
  <c r="HG55" i="93"/>
  <c r="HE55" i="93"/>
  <c r="HC55" i="93"/>
  <c r="HB55" i="93"/>
  <c r="GZ55" i="93"/>
  <c r="GX55" i="93"/>
  <c r="GW55" i="93"/>
  <c r="GV55" i="93"/>
  <c r="GU55" i="93"/>
  <c r="GS55" i="93"/>
  <c r="GQ55" i="93"/>
  <c r="GP55" i="93"/>
  <c r="GO55" i="93"/>
  <c r="GN55" i="93"/>
  <c r="GL55" i="93"/>
  <c r="GY54" i="93"/>
  <c r="GY42" i="93" s="1"/>
  <c r="HD53" i="93"/>
  <c r="GP53" i="93"/>
  <c r="HP52" i="93"/>
  <c r="HK51" i="93"/>
  <c r="HD51" i="93"/>
  <c r="GW51" i="93"/>
  <c r="GP51" i="93"/>
  <c r="HP50" i="93"/>
  <c r="GT49" i="93"/>
  <c r="HK48" i="93"/>
  <c r="HD48" i="93"/>
  <c r="GW48" i="93"/>
  <c r="GP48" i="93"/>
  <c r="GR47" i="93"/>
  <c r="GP46" i="93"/>
  <c r="HP46" i="93" s="1"/>
  <c r="GP45" i="93"/>
  <c r="HP45" i="93" s="1"/>
  <c r="GP44" i="93"/>
  <c r="HP44" i="93" s="1"/>
  <c r="HD43" i="93"/>
  <c r="GP43" i="93"/>
  <c r="HO42" i="93"/>
  <c r="HN42" i="93"/>
  <c r="HM42" i="93"/>
  <c r="HL42" i="93"/>
  <c r="HJ42" i="93"/>
  <c r="HI42" i="93"/>
  <c r="HH42" i="93"/>
  <c r="HG42" i="93"/>
  <c r="HF42" i="93"/>
  <c r="HE42" i="93"/>
  <c r="HC42" i="93"/>
  <c r="HB42" i="93"/>
  <c r="HA42" i="93"/>
  <c r="GZ42" i="93"/>
  <c r="GX42" i="93"/>
  <c r="GV42" i="93"/>
  <c r="GU42" i="93"/>
  <c r="GS42" i="93"/>
  <c r="GQ42" i="93"/>
  <c r="GO42" i="93"/>
  <c r="GN42" i="93"/>
  <c r="GM42" i="93"/>
  <c r="GL42" i="93"/>
  <c r="GK42" i="93"/>
  <c r="HP31" i="93"/>
  <c r="HP30" i="93"/>
  <c r="HJ28" i="93"/>
  <c r="HI28" i="93"/>
  <c r="HC28" i="93"/>
  <c r="HB28" i="93"/>
  <c r="GV28" i="93"/>
  <c r="GU28" i="93"/>
  <c r="GO28" i="93"/>
  <c r="GN28" i="93"/>
  <c r="HJ27" i="93"/>
  <c r="HI27" i="93"/>
  <c r="HC27" i="93"/>
  <c r="HB27" i="93"/>
  <c r="GV27" i="93"/>
  <c r="GU27" i="93"/>
  <c r="GO27" i="93"/>
  <c r="GN27" i="93"/>
  <c r="HJ26" i="93"/>
  <c r="HI26" i="93"/>
  <c r="HC26" i="93"/>
  <c r="HB26" i="93"/>
  <c r="GV26" i="93"/>
  <c r="GU26" i="93"/>
  <c r="GO26" i="93"/>
  <c r="GN26" i="93"/>
  <c r="HJ20" i="93"/>
  <c r="HI20" i="93"/>
  <c r="HC20" i="93"/>
  <c r="HB20" i="93"/>
  <c r="GV20" i="93"/>
  <c r="GU20" i="93"/>
  <c r="GO20" i="93"/>
  <c r="GN20" i="93"/>
  <c r="HJ13" i="93"/>
  <c r="HJ29" i="93" s="1"/>
  <c r="HJ21" i="93" s="1"/>
  <c r="HJ32" i="93" s="1"/>
  <c r="HI13" i="93"/>
  <c r="HI29" i="93" s="1"/>
  <c r="HI21" i="93" s="1"/>
  <c r="HI32" i="93" s="1"/>
  <c r="HC13" i="93"/>
  <c r="HC29" i="93" s="1"/>
  <c r="HB13" i="93"/>
  <c r="HB29" i="93" s="1"/>
  <c r="GV13" i="93"/>
  <c r="GV29" i="93" s="1"/>
  <c r="GV21" i="93" s="1"/>
  <c r="GU13" i="93"/>
  <c r="GU29" i="93" s="1"/>
  <c r="GO13" i="93"/>
  <c r="GO29" i="93" s="1"/>
  <c r="GO21" i="93" s="1"/>
  <c r="GO32" i="93" s="1"/>
  <c r="GN13" i="93"/>
  <c r="GN29" i="93" s="1"/>
  <c r="GJ119" i="93"/>
  <c r="GJ118" i="93"/>
  <c r="GJ116" i="93"/>
  <c r="GJ115" i="93"/>
  <c r="GJ114" i="93"/>
  <c r="GJ113" i="93"/>
  <c r="GJ112" i="93"/>
  <c r="GJ111" i="93"/>
  <c r="FJ110" i="93"/>
  <c r="GJ109" i="93"/>
  <c r="GB108" i="93"/>
  <c r="GJ107" i="93"/>
  <c r="GJ106" i="93"/>
  <c r="GJ105" i="93"/>
  <c r="GJ104" i="93"/>
  <c r="GJ102" i="93"/>
  <c r="GJ101" i="93"/>
  <c r="GJ100" i="93"/>
  <c r="GJ99" i="93"/>
  <c r="GI98" i="93"/>
  <c r="GH98" i="93"/>
  <c r="GG98" i="93"/>
  <c r="GG97" i="93" s="1"/>
  <c r="GF98" i="93"/>
  <c r="GE98" i="93"/>
  <c r="GD98" i="93"/>
  <c r="GC98" i="93"/>
  <c r="GC97" i="93" s="1"/>
  <c r="GB98" i="93"/>
  <c r="GA98" i="93"/>
  <c r="FZ98" i="93"/>
  <c r="FY98" i="93"/>
  <c r="FY97" i="93" s="1"/>
  <c r="FX98" i="93"/>
  <c r="FW98" i="93"/>
  <c r="FV98" i="93"/>
  <c r="FU98" i="93"/>
  <c r="FU97" i="93" s="1"/>
  <c r="FT98" i="93"/>
  <c r="FS98" i="93"/>
  <c r="FR98" i="93"/>
  <c r="FQ98" i="93"/>
  <c r="FQ97" i="93" s="1"/>
  <c r="FP98" i="93"/>
  <c r="FO98" i="93"/>
  <c r="FN98" i="93"/>
  <c r="FM98" i="93"/>
  <c r="FM97" i="93" s="1"/>
  <c r="FL98" i="93"/>
  <c r="FK98" i="93"/>
  <c r="FJ98" i="93"/>
  <c r="FI98" i="93"/>
  <c r="FI97" i="93" s="1"/>
  <c r="FH98" i="93"/>
  <c r="FG98" i="93"/>
  <c r="FF98" i="93"/>
  <c r="FE98" i="93"/>
  <c r="FE97" i="93" s="1"/>
  <c r="GJ95" i="93"/>
  <c r="FJ94" i="93"/>
  <c r="GJ94" i="93" s="1"/>
  <c r="FJ93" i="93"/>
  <c r="GJ93" i="93" s="1"/>
  <c r="FJ92" i="93"/>
  <c r="GJ92" i="93" s="1"/>
  <c r="GJ91" i="93"/>
  <c r="GI90" i="93"/>
  <c r="GH90" i="93"/>
  <c r="GG90" i="93"/>
  <c r="GF90" i="93"/>
  <c r="GE90" i="93"/>
  <c r="GD90" i="93"/>
  <c r="GC90" i="93"/>
  <c r="GB90" i="93"/>
  <c r="GA90" i="93"/>
  <c r="FZ90" i="93"/>
  <c r="FY90" i="93"/>
  <c r="FX90" i="93"/>
  <c r="FW90" i="93"/>
  <c r="FV90" i="93"/>
  <c r="FU90" i="93"/>
  <c r="FT90" i="93"/>
  <c r="FS90" i="93"/>
  <c r="FR90" i="93"/>
  <c r="FQ90" i="93"/>
  <c r="FP90" i="93"/>
  <c r="FO90" i="93"/>
  <c r="FN90" i="93"/>
  <c r="FM90" i="93"/>
  <c r="FL90" i="93"/>
  <c r="FK90" i="93"/>
  <c r="FI90" i="93"/>
  <c r="FH90" i="93"/>
  <c r="FG90" i="93"/>
  <c r="FF90" i="93"/>
  <c r="FE90" i="93"/>
  <c r="GJ89" i="93"/>
  <c r="GF88" i="93"/>
  <c r="GF83" i="93" s="1"/>
  <c r="FY88" i="93"/>
  <c r="FY83" i="93" s="1"/>
  <c r="FR88" i="93"/>
  <c r="FR83" i="93" s="1"/>
  <c r="FK88" i="93"/>
  <c r="FK83" i="93" s="1"/>
  <c r="GG87" i="93"/>
  <c r="GG83" i="93" s="1"/>
  <c r="FZ87" i="93"/>
  <c r="FZ83" i="93" s="1"/>
  <c r="FS87" i="93"/>
  <c r="FS83" i="93" s="1"/>
  <c r="FL87" i="93"/>
  <c r="FL83" i="93" s="1"/>
  <c r="FE87" i="93"/>
  <c r="FE83" i="93" s="1"/>
  <c r="GH86" i="93"/>
  <c r="GH83" i="93" s="1"/>
  <c r="GA86" i="93"/>
  <c r="GA83" i="93" s="1"/>
  <c r="FT86" i="93"/>
  <c r="FT83" i="93" s="1"/>
  <c r="FM86" i="93"/>
  <c r="FM83" i="93" s="1"/>
  <c r="FF86" i="93"/>
  <c r="GJ85" i="93"/>
  <c r="GI84" i="93"/>
  <c r="GI83" i="93" s="1"/>
  <c r="GB84" i="93"/>
  <c r="GB83" i="93" s="1"/>
  <c r="FU84" i="93"/>
  <c r="FU83" i="93" s="1"/>
  <c r="FN84" i="93"/>
  <c r="FN83" i="93" s="1"/>
  <c r="FG84" i="93"/>
  <c r="FG83" i="93" s="1"/>
  <c r="GE83" i="93"/>
  <c r="GD83" i="93"/>
  <c r="GC83" i="93"/>
  <c r="FX83" i="93"/>
  <c r="FW83" i="93"/>
  <c r="FV83" i="93"/>
  <c r="FQ83" i="93"/>
  <c r="FP83" i="93"/>
  <c r="FO83" i="93"/>
  <c r="FJ83" i="93"/>
  <c r="FI83" i="93"/>
  <c r="FH83" i="93"/>
  <c r="FX82" i="93"/>
  <c r="FK82" i="93"/>
  <c r="GI81" i="93"/>
  <c r="GI77" i="93" s="1"/>
  <c r="GH81" i="93"/>
  <c r="GH77" i="93" s="1"/>
  <c r="GG81" i="93"/>
  <c r="GG77" i="93" s="1"/>
  <c r="GF81" i="93"/>
  <c r="GE81" i="93"/>
  <c r="GB81" i="93"/>
  <c r="GB77" i="93" s="1"/>
  <c r="GA81" i="93"/>
  <c r="GA77" i="93" s="1"/>
  <c r="FZ81" i="93"/>
  <c r="FZ77" i="93" s="1"/>
  <c r="FY81" i="93"/>
  <c r="FY77" i="93" s="1"/>
  <c r="FX81" i="93"/>
  <c r="FU81" i="93"/>
  <c r="FU77" i="93" s="1"/>
  <c r="FT81" i="93"/>
  <c r="FT77" i="93" s="1"/>
  <c r="FS81" i="93"/>
  <c r="FS77" i="93" s="1"/>
  <c r="FR81" i="93"/>
  <c r="FR77" i="93" s="1"/>
  <c r="FQ81" i="93"/>
  <c r="FQ77" i="93" s="1"/>
  <c r="FN81" i="93"/>
  <c r="FN77" i="93" s="1"/>
  <c r="FM81" i="93"/>
  <c r="FL81" i="93"/>
  <c r="FL77" i="93" s="1"/>
  <c r="FK81" i="93"/>
  <c r="FJ81" i="93"/>
  <c r="FJ77" i="93" s="1"/>
  <c r="FG81" i="93"/>
  <c r="FG77" i="93" s="1"/>
  <c r="FF81" i="93"/>
  <c r="FE81" i="93"/>
  <c r="FE77" i="93" s="1"/>
  <c r="FF80" i="93"/>
  <c r="GJ80" i="93" s="1"/>
  <c r="FF79" i="93"/>
  <c r="GJ79" i="93" s="1"/>
  <c r="GE78" i="93"/>
  <c r="FM78" i="93"/>
  <c r="GF77" i="93"/>
  <c r="GD77" i="93"/>
  <c r="GC77" i="93"/>
  <c r="FW77" i="93"/>
  <c r="FV77" i="93"/>
  <c r="FP77" i="93"/>
  <c r="FO77" i="93"/>
  <c r="FI77" i="93"/>
  <c r="FH77" i="93"/>
  <c r="FU76" i="93"/>
  <c r="FU67" i="93" s="1"/>
  <c r="FJ76" i="93"/>
  <c r="GJ75" i="93"/>
  <c r="GJ74" i="93"/>
  <c r="FG73" i="93"/>
  <c r="FY72" i="93"/>
  <c r="GE71" i="93"/>
  <c r="GJ71" i="93" s="1"/>
  <c r="FJ70" i="93"/>
  <c r="GB69" i="93"/>
  <c r="GB67" i="93" s="1"/>
  <c r="FR69" i="93"/>
  <c r="FR67" i="93" s="1"/>
  <c r="FY68" i="93"/>
  <c r="GJ68" i="93" s="1"/>
  <c r="GI67" i="93"/>
  <c r="GH67" i="93"/>
  <c r="GG67" i="93"/>
  <c r="GF67" i="93"/>
  <c r="GD67" i="93"/>
  <c r="GC67" i="93"/>
  <c r="GA67" i="93"/>
  <c r="FZ67" i="93"/>
  <c r="FX67" i="93"/>
  <c r="FW67" i="93"/>
  <c r="FV67" i="93"/>
  <c r="FT67" i="93"/>
  <c r="FS67" i="93"/>
  <c r="FQ67" i="93"/>
  <c r="FP67" i="93"/>
  <c r="FO67" i="93"/>
  <c r="FN67" i="93"/>
  <c r="FM67" i="93"/>
  <c r="FL67" i="93"/>
  <c r="FK67" i="93"/>
  <c r="FI67" i="93"/>
  <c r="FH67" i="93"/>
  <c r="FF67" i="93"/>
  <c r="FE67" i="93"/>
  <c r="FX66" i="93"/>
  <c r="GJ66" i="93" s="1"/>
  <c r="GJ65" i="93"/>
  <c r="GJ64" i="93"/>
  <c r="GA63" i="93"/>
  <c r="FR62" i="93"/>
  <c r="GJ62" i="93" s="1"/>
  <c r="FR61" i="93"/>
  <c r="GJ61" i="93" s="1"/>
  <c r="GI60" i="93"/>
  <c r="GH60" i="93"/>
  <c r="GG60" i="93"/>
  <c r="GF60" i="93"/>
  <c r="GE60" i="93"/>
  <c r="GD60" i="93"/>
  <c r="GC60" i="93"/>
  <c r="GB60" i="93"/>
  <c r="FZ60" i="93"/>
  <c r="FY60" i="93"/>
  <c r="FW60" i="93"/>
  <c r="FV60" i="93"/>
  <c r="FU60" i="93"/>
  <c r="FT60" i="93"/>
  <c r="FS60" i="93"/>
  <c r="FQ60" i="93"/>
  <c r="FP60" i="93"/>
  <c r="FO60" i="93"/>
  <c r="FN60" i="93"/>
  <c r="FM60" i="93"/>
  <c r="FL60" i="93"/>
  <c r="FK60" i="93"/>
  <c r="FJ60" i="93"/>
  <c r="FI60" i="93"/>
  <c r="FH60" i="93"/>
  <c r="FG60" i="93"/>
  <c r="FF60" i="93"/>
  <c r="FE60" i="93"/>
  <c r="GB59" i="93"/>
  <c r="GB55" i="93" s="1"/>
  <c r="FU59" i="93"/>
  <c r="FU55" i="93" s="1"/>
  <c r="FN59" i="93"/>
  <c r="FN55" i="93" s="1"/>
  <c r="FG59" i="93"/>
  <c r="FG58" i="93"/>
  <c r="GJ58" i="93" s="1"/>
  <c r="FX57" i="93"/>
  <c r="GJ57" i="93" s="1"/>
  <c r="FZ56" i="93"/>
  <c r="FZ55" i="93" s="1"/>
  <c r="FS56" i="93"/>
  <c r="FS55" i="93" s="1"/>
  <c r="FL56" i="93"/>
  <c r="FL55" i="93" s="1"/>
  <c r="FE56" i="93"/>
  <c r="GI55" i="93"/>
  <c r="GH55" i="93"/>
  <c r="GG55" i="93"/>
  <c r="GF55" i="93"/>
  <c r="GE55" i="93"/>
  <c r="GD55" i="93"/>
  <c r="GC55" i="93"/>
  <c r="GA55" i="93"/>
  <c r="FY55" i="93"/>
  <c r="FW55" i="93"/>
  <c r="FV55" i="93"/>
  <c r="FT55" i="93"/>
  <c r="FR55" i="93"/>
  <c r="FQ55" i="93"/>
  <c r="FP55" i="93"/>
  <c r="FO55" i="93"/>
  <c r="FM55" i="93"/>
  <c r="FK55" i="93"/>
  <c r="FJ55" i="93"/>
  <c r="FI55" i="93"/>
  <c r="FH55" i="93"/>
  <c r="FF55" i="93"/>
  <c r="FS54" i="93"/>
  <c r="GJ54" i="93" s="1"/>
  <c r="FX53" i="93"/>
  <c r="FJ53" i="93"/>
  <c r="GJ52" i="93"/>
  <c r="GE51" i="93"/>
  <c r="FX51" i="93"/>
  <c r="FQ51" i="93"/>
  <c r="FJ51" i="93"/>
  <c r="GJ50" i="93"/>
  <c r="FN49" i="93"/>
  <c r="GE48" i="93"/>
  <c r="FX48" i="93"/>
  <c r="FQ48" i="93"/>
  <c r="FJ48" i="93"/>
  <c r="FL47" i="93"/>
  <c r="GJ47" i="93" s="1"/>
  <c r="FJ46" i="93"/>
  <c r="GJ46" i="93" s="1"/>
  <c r="FJ45" i="93"/>
  <c r="GJ45" i="93" s="1"/>
  <c r="FJ44" i="93"/>
  <c r="GJ44" i="93" s="1"/>
  <c r="FX43" i="93"/>
  <c r="FJ43" i="93"/>
  <c r="GI42" i="93"/>
  <c r="GH42" i="93"/>
  <c r="GG42" i="93"/>
  <c r="GF42" i="93"/>
  <c r="GD42" i="93"/>
  <c r="GC42" i="93"/>
  <c r="GB42" i="93"/>
  <c r="GA42" i="93"/>
  <c r="FZ42" i="93"/>
  <c r="FY42" i="93"/>
  <c r="FW42" i="93"/>
  <c r="FV42" i="93"/>
  <c r="FU42" i="93"/>
  <c r="FT42" i="93"/>
  <c r="FR42" i="93"/>
  <c r="FP42" i="93"/>
  <c r="FO42" i="93"/>
  <c r="FM42" i="93"/>
  <c r="FL42" i="93"/>
  <c r="FK42" i="93"/>
  <c r="FI42" i="93"/>
  <c r="FH42" i="93"/>
  <c r="FG42" i="93"/>
  <c r="FF42" i="93"/>
  <c r="FE42" i="93"/>
  <c r="GJ31" i="93"/>
  <c r="GJ30" i="93"/>
  <c r="GD28" i="93"/>
  <c r="GC28" i="93"/>
  <c r="FW28" i="93"/>
  <c r="FV28" i="93"/>
  <c r="FP28" i="93"/>
  <c r="FO28" i="93"/>
  <c r="FI28" i="93"/>
  <c r="FH28" i="93"/>
  <c r="GD27" i="93"/>
  <c r="GC27" i="93"/>
  <c r="FW27" i="93"/>
  <c r="FV27" i="93"/>
  <c r="FP27" i="93"/>
  <c r="FO27" i="93"/>
  <c r="FI27" i="93"/>
  <c r="FH27" i="93"/>
  <c r="GD26" i="93"/>
  <c r="GC26" i="93"/>
  <c r="FW26" i="93"/>
  <c r="FV26" i="93"/>
  <c r="FP26" i="93"/>
  <c r="FO26" i="93"/>
  <c r="FI26" i="93"/>
  <c r="FH26" i="93"/>
  <c r="GD20" i="93"/>
  <c r="GC20" i="93"/>
  <c r="FW20" i="93"/>
  <c r="FV20" i="93"/>
  <c r="FP20" i="93"/>
  <c r="FO20" i="93"/>
  <c r="FI20" i="93"/>
  <c r="FH20" i="93"/>
  <c r="GD13" i="93"/>
  <c r="GD29" i="93" s="1"/>
  <c r="GD21" i="93" s="1"/>
  <c r="GC13" i="93"/>
  <c r="GC29" i="93" s="1"/>
  <c r="GC21" i="93" s="1"/>
  <c r="FW13" i="93"/>
  <c r="FW29" i="93" s="1"/>
  <c r="FV13" i="93"/>
  <c r="FV29" i="93" s="1"/>
  <c r="FP13" i="93"/>
  <c r="FP29" i="93" s="1"/>
  <c r="FO13" i="93"/>
  <c r="FO29" i="93" s="1"/>
  <c r="FI13" i="93"/>
  <c r="FI29" i="93" s="1"/>
  <c r="FH13" i="93"/>
  <c r="FH29" i="93" s="1"/>
  <c r="FD119" i="93"/>
  <c r="FD118" i="93"/>
  <c r="FD116" i="93"/>
  <c r="FD115" i="93"/>
  <c r="FD114" i="93"/>
  <c r="FD113" i="93"/>
  <c r="FD112" i="93"/>
  <c r="FD111" i="93"/>
  <c r="EE110" i="93"/>
  <c r="FD109" i="93"/>
  <c r="EW108" i="93"/>
  <c r="FD107" i="93"/>
  <c r="FD106" i="93"/>
  <c r="FD105" i="93"/>
  <c r="FD104" i="93"/>
  <c r="FD102" i="93"/>
  <c r="FD101" i="93"/>
  <c r="FD100" i="93"/>
  <c r="FD99" i="93"/>
  <c r="FC98" i="93"/>
  <c r="FC97" i="93" s="1"/>
  <c r="FB98" i="93"/>
  <c r="FB97" i="93" s="1"/>
  <c r="FA98" i="93"/>
  <c r="EZ98" i="93"/>
  <c r="EY98" i="93"/>
  <c r="EY97" i="93" s="1"/>
  <c r="EX98" i="93"/>
  <c r="EX97" i="93" s="1"/>
  <c r="EW98" i="93"/>
  <c r="EV98" i="93"/>
  <c r="EU98" i="93"/>
  <c r="ET98" i="93"/>
  <c r="ES98" i="93"/>
  <c r="ER98" i="93"/>
  <c r="EQ98" i="93"/>
  <c r="EP98" i="93"/>
  <c r="EP97" i="93" s="1"/>
  <c r="EO98" i="93"/>
  <c r="EN98" i="93"/>
  <c r="EM98" i="93"/>
  <c r="EL98" i="93"/>
  <c r="EL97" i="93" s="1"/>
  <c r="EK98" i="93"/>
  <c r="EJ98" i="93"/>
  <c r="EI98" i="93"/>
  <c r="EH98" i="93"/>
  <c r="EG98" i="93"/>
  <c r="EF98" i="93"/>
  <c r="EE98" i="93"/>
  <c r="ED98" i="93"/>
  <c r="EC98" i="93"/>
  <c r="EB98" i="93"/>
  <c r="EA98" i="93"/>
  <c r="DZ98" i="93"/>
  <c r="DZ97" i="93" s="1"/>
  <c r="FD95" i="93"/>
  <c r="EE94" i="93"/>
  <c r="FD94" i="93" s="1"/>
  <c r="EE93" i="93"/>
  <c r="FD93" i="93" s="1"/>
  <c r="EE92" i="93"/>
  <c r="FD92" i="93" s="1"/>
  <c r="FD91" i="93"/>
  <c r="FC90" i="93"/>
  <c r="FB90" i="93"/>
  <c r="FA90" i="93"/>
  <c r="EZ90" i="93"/>
  <c r="EY90" i="93"/>
  <c r="EX90" i="93"/>
  <c r="EW90" i="93"/>
  <c r="EV90" i="93"/>
  <c r="EU90" i="93"/>
  <c r="ET90" i="93"/>
  <c r="ES90" i="93"/>
  <c r="ER90" i="93"/>
  <c r="EQ90" i="93"/>
  <c r="EP90" i="93"/>
  <c r="EO90" i="93"/>
  <c r="EN90" i="93"/>
  <c r="EM90" i="93"/>
  <c r="EL90" i="93"/>
  <c r="EK90" i="93"/>
  <c r="EJ90" i="93"/>
  <c r="EI90" i="93"/>
  <c r="EH90" i="93"/>
  <c r="EG90" i="93"/>
  <c r="EF90" i="93"/>
  <c r="ED90" i="93"/>
  <c r="EC90" i="93"/>
  <c r="EB90" i="93"/>
  <c r="EA90" i="93"/>
  <c r="DZ90" i="93"/>
  <c r="FD89" i="93"/>
  <c r="FA88" i="93"/>
  <c r="FA83" i="93" s="1"/>
  <c r="ET88" i="93"/>
  <c r="ET83" i="93" s="1"/>
  <c r="EM88" i="93"/>
  <c r="EM83" i="93" s="1"/>
  <c r="EF88" i="93"/>
  <c r="FB87" i="93"/>
  <c r="FB83" i="93" s="1"/>
  <c r="EU87" i="93"/>
  <c r="EU83" i="93" s="1"/>
  <c r="EN87" i="93"/>
  <c r="EN83" i="93" s="1"/>
  <c r="EG87" i="93"/>
  <c r="EG83" i="93" s="1"/>
  <c r="DZ87" i="93"/>
  <c r="DZ83" i="93" s="1"/>
  <c r="FC86" i="93"/>
  <c r="FC83" i="93" s="1"/>
  <c r="EV86" i="93"/>
  <c r="EV83" i="93" s="1"/>
  <c r="EO86" i="93"/>
  <c r="EO83" i="93" s="1"/>
  <c r="EH86" i="93"/>
  <c r="EH83" i="93" s="1"/>
  <c r="EA86" i="93"/>
  <c r="EA83" i="93" s="1"/>
  <c r="FD85" i="93"/>
  <c r="EW84" i="93"/>
  <c r="EW83" i="93" s="1"/>
  <c r="EP84" i="93"/>
  <c r="EP83" i="93" s="1"/>
  <c r="EI84" i="93"/>
  <c r="EI83" i="93" s="1"/>
  <c r="EB84" i="93"/>
  <c r="EB83" i="93" s="1"/>
  <c r="EZ83" i="93"/>
  <c r="EY83" i="93"/>
  <c r="EX83" i="93"/>
  <c r="ES83" i="93"/>
  <c r="ER83" i="93"/>
  <c r="EQ83" i="93"/>
  <c r="EL83" i="93"/>
  <c r="EK83" i="93"/>
  <c r="EJ83" i="93"/>
  <c r="EE83" i="93"/>
  <c r="ED83" i="93"/>
  <c r="EC83" i="93"/>
  <c r="ES82" i="93"/>
  <c r="EF82" i="93"/>
  <c r="FC81" i="93"/>
  <c r="FC77" i="93" s="1"/>
  <c r="FB81" i="93"/>
  <c r="FB77" i="93" s="1"/>
  <c r="FA81" i="93"/>
  <c r="FA77" i="93" s="1"/>
  <c r="EZ81" i="93"/>
  <c r="EW81" i="93"/>
  <c r="EW77" i="93" s="1"/>
  <c r="EV81" i="93"/>
  <c r="EV77" i="93" s="1"/>
  <c r="EU81" i="93"/>
  <c r="EU77" i="93" s="1"/>
  <c r="ET81" i="93"/>
  <c r="ET77" i="93" s="1"/>
  <c r="ES81" i="93"/>
  <c r="EP81" i="93"/>
  <c r="EP77" i="93" s="1"/>
  <c r="EO81" i="93"/>
  <c r="EO77" i="93" s="1"/>
  <c r="EN81" i="93"/>
  <c r="EN77" i="93" s="1"/>
  <c r="EM81" i="93"/>
  <c r="EM77" i="93" s="1"/>
  <c r="EL81" i="93"/>
  <c r="EL77" i="93" s="1"/>
  <c r="EI81" i="93"/>
  <c r="EI77" i="93" s="1"/>
  <c r="EH81" i="93"/>
  <c r="EG81" i="93"/>
  <c r="EG77" i="93" s="1"/>
  <c r="EF81" i="93"/>
  <c r="EE81" i="93"/>
  <c r="EE77" i="93" s="1"/>
  <c r="EB81" i="93"/>
  <c r="EB77" i="93" s="1"/>
  <c r="EA81" i="93"/>
  <c r="DZ81" i="93"/>
  <c r="DZ77" i="93" s="1"/>
  <c r="EA80" i="93"/>
  <c r="FD80" i="93" s="1"/>
  <c r="EA79" i="93"/>
  <c r="FD79" i="93" s="1"/>
  <c r="EZ78" i="93"/>
  <c r="EH78" i="93"/>
  <c r="EY77" i="93"/>
  <c r="EX77" i="93"/>
  <c r="ER77" i="93"/>
  <c r="EQ77" i="93"/>
  <c r="EK77" i="93"/>
  <c r="EJ77" i="93"/>
  <c r="ED77" i="93"/>
  <c r="EC77" i="93"/>
  <c r="EP76" i="93"/>
  <c r="EP67" i="93" s="1"/>
  <c r="EE76" i="93"/>
  <c r="FD75" i="93"/>
  <c r="FD74" i="93"/>
  <c r="EB73" i="93"/>
  <c r="FD73" i="93" s="1"/>
  <c r="ET72" i="93"/>
  <c r="FD72" i="93" s="1"/>
  <c r="EZ71" i="93"/>
  <c r="FD71" i="93" s="1"/>
  <c r="EE70" i="93"/>
  <c r="FD70" i="93" s="1"/>
  <c r="EW69" i="93"/>
  <c r="EW67" i="93" s="1"/>
  <c r="EM69" i="93"/>
  <c r="EM67" i="93" s="1"/>
  <c r="ET68" i="93"/>
  <c r="FD68" i="93" s="1"/>
  <c r="FC67" i="93"/>
  <c r="FB67" i="93"/>
  <c r="FA67" i="93"/>
  <c r="EY67" i="93"/>
  <c r="EX67" i="93"/>
  <c r="EV67" i="93"/>
  <c r="EU67" i="93"/>
  <c r="ES67" i="93"/>
  <c r="ER67" i="93"/>
  <c r="EQ67" i="93"/>
  <c r="EO67" i="93"/>
  <c r="EN67" i="93"/>
  <c r="EL67" i="93"/>
  <c r="EK67" i="93"/>
  <c r="EJ67" i="93"/>
  <c r="EI67" i="93"/>
  <c r="EH67" i="93"/>
  <c r="EG67" i="93"/>
  <c r="EF67" i="93"/>
  <c r="ED67" i="93"/>
  <c r="EC67" i="93"/>
  <c r="EA67" i="93"/>
  <c r="DZ67" i="93"/>
  <c r="ES66" i="93"/>
  <c r="FD65" i="93"/>
  <c r="FD64" i="93"/>
  <c r="EV63" i="93"/>
  <c r="EM62" i="93"/>
  <c r="FD62" i="93" s="1"/>
  <c r="EM61" i="93"/>
  <c r="FC60" i="93"/>
  <c r="FB60" i="93"/>
  <c r="FA60" i="93"/>
  <c r="EZ60" i="93"/>
  <c r="EY60" i="93"/>
  <c r="EX60" i="93"/>
  <c r="EW60" i="93"/>
  <c r="EU60" i="93"/>
  <c r="ET60" i="93"/>
  <c r="ER60" i="93"/>
  <c r="EQ60" i="93"/>
  <c r="EP60" i="93"/>
  <c r="EO60" i="93"/>
  <c r="EN60" i="93"/>
  <c r="EL60" i="93"/>
  <c r="EK60" i="93"/>
  <c r="EJ60" i="93"/>
  <c r="EI60" i="93"/>
  <c r="EH60" i="93"/>
  <c r="EG60" i="93"/>
  <c r="EF60" i="93"/>
  <c r="EE60" i="93"/>
  <c r="ED60" i="93"/>
  <c r="EC60" i="93"/>
  <c r="EB60" i="93"/>
  <c r="EA60" i="93"/>
  <c r="DZ60" i="93"/>
  <c r="EW59" i="93"/>
  <c r="EW55" i="93" s="1"/>
  <c r="EP59" i="93"/>
  <c r="EP55" i="93" s="1"/>
  <c r="EI59" i="93"/>
  <c r="EI55" i="93" s="1"/>
  <c r="EB59" i="93"/>
  <c r="EB58" i="93"/>
  <c r="FD58" i="93" s="1"/>
  <c r="ES57" i="93"/>
  <c r="EU56" i="93"/>
  <c r="EU55" i="93" s="1"/>
  <c r="EN56" i="93"/>
  <c r="EN55" i="93" s="1"/>
  <c r="EG56" i="93"/>
  <c r="EG55" i="93" s="1"/>
  <c r="DZ56" i="93"/>
  <c r="DZ55" i="93" s="1"/>
  <c r="FC55" i="93"/>
  <c r="FB55" i="93"/>
  <c r="FA55" i="93"/>
  <c r="EZ55" i="93"/>
  <c r="EY55" i="93"/>
  <c r="EX55" i="93"/>
  <c r="EV55" i="93"/>
  <c r="ET55" i="93"/>
  <c r="ER55" i="93"/>
  <c r="EQ55" i="93"/>
  <c r="EO55" i="93"/>
  <c r="EM55" i="93"/>
  <c r="EL55" i="93"/>
  <c r="EK55" i="93"/>
  <c r="EJ55" i="93"/>
  <c r="EH55" i="93"/>
  <c r="EF55" i="93"/>
  <c r="EE55" i="93"/>
  <c r="ED55" i="93"/>
  <c r="EC55" i="93"/>
  <c r="EA55" i="93"/>
  <c r="EN54" i="93"/>
  <c r="FD54" i="93" s="1"/>
  <c r="ES53" i="93"/>
  <c r="EE53" i="93"/>
  <c r="FD52" i="93"/>
  <c r="EZ51" i="93"/>
  <c r="ES51" i="93"/>
  <c r="EL51" i="93"/>
  <c r="EE51" i="93"/>
  <c r="FD50" i="93"/>
  <c r="EI49" i="93"/>
  <c r="EZ48" i="93"/>
  <c r="ES48" i="93"/>
  <c r="EL48" i="93"/>
  <c r="EE48" i="93"/>
  <c r="EG47" i="93"/>
  <c r="EE46" i="93"/>
  <c r="FD46" i="93" s="1"/>
  <c r="EE45" i="93"/>
  <c r="FD45" i="93" s="1"/>
  <c r="EE44" i="93"/>
  <c r="FD44" i="93" s="1"/>
  <c r="ES43" i="93"/>
  <c r="EE43" i="93"/>
  <c r="FC42" i="93"/>
  <c r="FB42" i="93"/>
  <c r="FA42" i="93"/>
  <c r="EY42" i="93"/>
  <c r="EX42" i="93"/>
  <c r="EW42" i="93"/>
  <c r="EV42" i="93"/>
  <c r="EU42" i="93"/>
  <c r="ET42" i="93"/>
  <c r="ER42" i="93"/>
  <c r="EQ42" i="93"/>
  <c r="EP42" i="93"/>
  <c r="EO42" i="93"/>
  <c r="EM42" i="93"/>
  <c r="EK42" i="93"/>
  <c r="EJ42" i="93"/>
  <c r="EH42" i="93"/>
  <c r="EF42" i="93"/>
  <c r="ED42" i="93"/>
  <c r="EC42" i="93"/>
  <c r="EB42" i="93"/>
  <c r="EA42" i="93"/>
  <c r="DZ42" i="93"/>
  <c r="FD31" i="93"/>
  <c r="FD30" i="93"/>
  <c r="EY28" i="93"/>
  <c r="EX28" i="93"/>
  <c r="ER28" i="93"/>
  <c r="EQ28" i="93"/>
  <c r="EK28" i="93"/>
  <c r="EJ28" i="93"/>
  <c r="ED28" i="93"/>
  <c r="EC28" i="93"/>
  <c r="EY27" i="93"/>
  <c r="EX27" i="93"/>
  <c r="ER27" i="93"/>
  <c r="EQ27" i="93"/>
  <c r="EK27" i="93"/>
  <c r="EJ27" i="93"/>
  <c r="ED27" i="93"/>
  <c r="EC27" i="93"/>
  <c r="EY26" i="93"/>
  <c r="EX26" i="93"/>
  <c r="ER26" i="93"/>
  <c r="EQ26" i="93"/>
  <c r="EK26" i="93"/>
  <c r="EJ26" i="93"/>
  <c r="ED26" i="93"/>
  <c r="EC26" i="93"/>
  <c r="EY20" i="93"/>
  <c r="EX20" i="93"/>
  <c r="ER20" i="93"/>
  <c r="EQ20" i="93"/>
  <c r="EK20" i="93"/>
  <c r="EJ20" i="93"/>
  <c r="ED20" i="93"/>
  <c r="EC20" i="93"/>
  <c r="EY13" i="93"/>
  <c r="EY29" i="93" s="1"/>
  <c r="EY21" i="93" s="1"/>
  <c r="EX13" i="93"/>
  <c r="EX29" i="93" s="1"/>
  <c r="ER13" i="93"/>
  <c r="ER29" i="93" s="1"/>
  <c r="ER21" i="93" s="1"/>
  <c r="EQ13" i="93"/>
  <c r="EQ29" i="93" s="1"/>
  <c r="EK13" i="93"/>
  <c r="EK29" i="93" s="1"/>
  <c r="EK21" i="93" s="1"/>
  <c r="EJ13" i="93"/>
  <c r="EJ29" i="93" s="1"/>
  <c r="ED13" i="93"/>
  <c r="ED29" i="93" s="1"/>
  <c r="EC13" i="93"/>
  <c r="EC29" i="93" s="1"/>
  <c r="DY119" i="93"/>
  <c r="DY118" i="93"/>
  <c r="DY116" i="93"/>
  <c r="DY115" i="93"/>
  <c r="DY114" i="93"/>
  <c r="DY113" i="93"/>
  <c r="DY112" i="93"/>
  <c r="DY111" i="93"/>
  <c r="CY110" i="93"/>
  <c r="DY109" i="93"/>
  <c r="DQ108" i="93"/>
  <c r="DY107" i="93"/>
  <c r="DY106" i="93"/>
  <c r="DY105" i="93"/>
  <c r="DY104" i="93"/>
  <c r="DY102" i="93"/>
  <c r="DY101" i="93"/>
  <c r="DY100" i="93"/>
  <c r="DY99" i="93"/>
  <c r="DX98" i="93"/>
  <c r="DW98" i="93"/>
  <c r="DV98" i="93"/>
  <c r="DU98" i="93"/>
  <c r="DT98" i="93"/>
  <c r="DS98" i="93"/>
  <c r="DR98" i="93"/>
  <c r="DQ98" i="93"/>
  <c r="DP98" i="93"/>
  <c r="DO98" i="93"/>
  <c r="DN98" i="93"/>
  <c r="DM98" i="93"/>
  <c r="DL98" i="93"/>
  <c r="DK98" i="93"/>
  <c r="DJ98" i="93"/>
  <c r="DI98" i="93"/>
  <c r="DH98" i="93"/>
  <c r="DG98" i="93"/>
  <c r="DF98" i="93"/>
  <c r="DE98" i="93"/>
  <c r="DD98" i="93"/>
  <c r="DC98" i="93"/>
  <c r="DB98" i="93"/>
  <c r="DA98" i="93"/>
  <c r="CZ98" i="93"/>
  <c r="CY98" i="93"/>
  <c r="CX98" i="93"/>
  <c r="CW98" i="93"/>
  <c r="CV98" i="93"/>
  <c r="CU98" i="93"/>
  <c r="CT98" i="93"/>
  <c r="DY95" i="93"/>
  <c r="CY94" i="93"/>
  <c r="DY94" i="93" s="1"/>
  <c r="CY93" i="93"/>
  <c r="DY93" i="93" s="1"/>
  <c r="CY92" i="93"/>
  <c r="DY92" i="93" s="1"/>
  <c r="DY91" i="93"/>
  <c r="DX90" i="93"/>
  <c r="DW90" i="93"/>
  <c r="DV90" i="93"/>
  <c r="DU90" i="93"/>
  <c r="DT90" i="93"/>
  <c r="DS90" i="93"/>
  <c r="DR90" i="93"/>
  <c r="DQ90" i="93"/>
  <c r="DP90" i="93"/>
  <c r="DO90" i="93"/>
  <c r="DN90" i="93"/>
  <c r="DM90" i="93"/>
  <c r="DL90" i="93"/>
  <c r="DK90" i="93"/>
  <c r="DJ90" i="93"/>
  <c r="DI90" i="93"/>
  <c r="DH90" i="93"/>
  <c r="DG90" i="93"/>
  <c r="DF90" i="93"/>
  <c r="DE90" i="93"/>
  <c r="DD90" i="93"/>
  <c r="DC90" i="93"/>
  <c r="DB90" i="93"/>
  <c r="DA90" i="93"/>
  <c r="CZ90" i="93"/>
  <c r="CX90" i="93"/>
  <c r="CW90" i="93"/>
  <c r="CV90" i="93"/>
  <c r="CU90" i="93"/>
  <c r="CT90" i="93"/>
  <c r="DY89" i="93"/>
  <c r="DU88" i="93"/>
  <c r="DU83" i="93" s="1"/>
  <c r="DN88" i="93"/>
  <c r="DN83" i="93" s="1"/>
  <c r="DG88" i="93"/>
  <c r="DG83" i="93" s="1"/>
  <c r="CZ88" i="93"/>
  <c r="CZ83" i="93" s="1"/>
  <c r="DV87" i="93"/>
  <c r="DV83" i="93" s="1"/>
  <c r="DO87" i="93"/>
  <c r="DO83" i="93" s="1"/>
  <c r="DH87" i="93"/>
  <c r="DH83" i="93" s="1"/>
  <c r="DA87" i="93"/>
  <c r="DA83" i="93" s="1"/>
  <c r="CT87" i="93"/>
  <c r="CT83" i="93" s="1"/>
  <c r="DW86" i="93"/>
  <c r="DW83" i="93" s="1"/>
  <c r="DP86" i="93"/>
  <c r="DP83" i="93" s="1"/>
  <c r="DI86" i="93"/>
  <c r="DI83" i="93" s="1"/>
  <c r="DB86" i="93"/>
  <c r="DB83" i="93" s="1"/>
  <c r="CU86" i="93"/>
  <c r="DY85" i="93"/>
  <c r="DX84" i="93"/>
  <c r="DX83" i="93" s="1"/>
  <c r="DQ84" i="93"/>
  <c r="DQ83" i="93" s="1"/>
  <c r="DJ84" i="93"/>
  <c r="DJ83" i="93" s="1"/>
  <c r="DC84" i="93"/>
  <c r="DC83" i="93" s="1"/>
  <c r="CV84" i="93"/>
  <c r="CV83" i="93" s="1"/>
  <c r="DT83" i="93"/>
  <c r="DS83" i="93"/>
  <c r="DR83" i="93"/>
  <c r="DM83" i="93"/>
  <c r="DL83" i="93"/>
  <c r="DK83" i="93"/>
  <c r="DF83" i="93"/>
  <c r="DE83" i="93"/>
  <c r="DD83" i="93"/>
  <c r="CY83" i="93"/>
  <c r="CX83" i="93"/>
  <c r="CW83" i="93"/>
  <c r="DM82" i="93"/>
  <c r="CZ82" i="93"/>
  <c r="DX81" i="93"/>
  <c r="DX77" i="93" s="1"/>
  <c r="DW81" i="93"/>
  <c r="DW77" i="93" s="1"/>
  <c r="DV81" i="93"/>
  <c r="DV77" i="93" s="1"/>
  <c r="DU81" i="93"/>
  <c r="DU77" i="93" s="1"/>
  <c r="DT81" i="93"/>
  <c r="DQ81" i="93"/>
  <c r="DQ77" i="93" s="1"/>
  <c r="DP81" i="93"/>
  <c r="DP77" i="93" s="1"/>
  <c r="DO81" i="93"/>
  <c r="DO77" i="93" s="1"/>
  <c r="DN81" i="93"/>
  <c r="DN77" i="93" s="1"/>
  <c r="DM81" i="93"/>
  <c r="DJ81" i="93"/>
  <c r="DJ77" i="93" s="1"/>
  <c r="DI81" i="93"/>
  <c r="DI77" i="93" s="1"/>
  <c r="DH81" i="93"/>
  <c r="DH77" i="93" s="1"/>
  <c r="DG81" i="93"/>
  <c r="DG77" i="93" s="1"/>
  <c r="DF81" i="93"/>
  <c r="DF77" i="93" s="1"/>
  <c r="DC81" i="93"/>
  <c r="DC77" i="93" s="1"/>
  <c r="DB81" i="93"/>
  <c r="DA81" i="93"/>
  <c r="DA77" i="93" s="1"/>
  <c r="CZ81" i="93"/>
  <c r="CY81" i="93"/>
  <c r="CY77" i="93" s="1"/>
  <c r="CV81" i="93"/>
  <c r="CV77" i="93" s="1"/>
  <c r="CU81" i="93"/>
  <c r="CT81" i="93"/>
  <c r="CU80" i="93"/>
  <c r="DY80" i="93" s="1"/>
  <c r="CU79" i="93"/>
  <c r="DY79" i="93" s="1"/>
  <c r="DT78" i="93"/>
  <c r="DB78" i="93"/>
  <c r="DS77" i="93"/>
  <c r="DR77" i="93"/>
  <c r="DL77" i="93"/>
  <c r="DK77" i="93"/>
  <c r="DE77" i="93"/>
  <c r="DD77" i="93"/>
  <c r="CX77" i="93"/>
  <c r="CW77" i="93"/>
  <c r="DJ76" i="93"/>
  <c r="DJ67" i="93" s="1"/>
  <c r="CY76" i="93"/>
  <c r="DY75" i="93"/>
  <c r="DY74" i="93"/>
  <c r="CV73" i="93"/>
  <c r="DY73" i="93" s="1"/>
  <c r="DN72" i="93"/>
  <c r="DY72" i="93" s="1"/>
  <c r="DT71" i="93"/>
  <c r="DY71" i="93" s="1"/>
  <c r="CY70" i="93"/>
  <c r="DY70" i="93" s="1"/>
  <c r="DQ69" i="93"/>
  <c r="DQ67" i="93" s="1"/>
  <c r="DG69" i="93"/>
  <c r="DN68" i="93"/>
  <c r="DY68" i="93" s="1"/>
  <c r="DX67" i="93"/>
  <c r="DW67" i="93"/>
  <c r="DV67" i="93"/>
  <c r="DU67" i="93"/>
  <c r="DS67" i="93"/>
  <c r="DR67" i="93"/>
  <c r="DP67" i="93"/>
  <c r="DO67" i="93"/>
  <c r="DM67" i="93"/>
  <c r="DL67" i="93"/>
  <c r="DK67" i="93"/>
  <c r="DI67" i="93"/>
  <c r="DH67" i="93"/>
  <c r="DF67" i="93"/>
  <c r="DE67" i="93"/>
  <c r="DD67" i="93"/>
  <c r="DC67" i="93"/>
  <c r="DB67" i="93"/>
  <c r="DA67" i="93"/>
  <c r="CZ67" i="93"/>
  <c r="CX67" i="93"/>
  <c r="CW67" i="93"/>
  <c r="CU67" i="93"/>
  <c r="CT67" i="93"/>
  <c r="DM66" i="93"/>
  <c r="DY65" i="93"/>
  <c r="DY64" i="93"/>
  <c r="DP63" i="93"/>
  <c r="DG62" i="93"/>
  <c r="DY62" i="93" s="1"/>
  <c r="DG61" i="93"/>
  <c r="DX60" i="93"/>
  <c r="DW60" i="93"/>
  <c r="DV60" i="93"/>
  <c r="DU60" i="93"/>
  <c r="DT60" i="93"/>
  <c r="DS60" i="93"/>
  <c r="DR60" i="93"/>
  <c r="DQ60" i="93"/>
  <c r="DO60" i="93"/>
  <c r="DN60" i="93"/>
  <c r="DL60" i="93"/>
  <c r="DK60" i="93"/>
  <c r="DJ60" i="93"/>
  <c r="DI60" i="93"/>
  <c r="DH60" i="93"/>
  <c r="DF60" i="93"/>
  <c r="DE60" i="93"/>
  <c r="DD60" i="93"/>
  <c r="DC60" i="93"/>
  <c r="DB60" i="93"/>
  <c r="DA60" i="93"/>
  <c r="CZ60" i="93"/>
  <c r="CY60" i="93"/>
  <c r="CX60" i="93"/>
  <c r="CW60" i="93"/>
  <c r="CV60" i="93"/>
  <c r="CU60" i="93"/>
  <c r="CT60" i="93"/>
  <c r="DQ59" i="93"/>
  <c r="DQ55" i="93" s="1"/>
  <c r="DJ59" i="93"/>
  <c r="DJ55" i="93" s="1"/>
  <c r="DC59" i="93"/>
  <c r="DC55" i="93" s="1"/>
  <c r="CV59" i="93"/>
  <c r="CV58" i="93"/>
  <c r="DY58" i="93" s="1"/>
  <c r="DM57" i="93"/>
  <c r="DO56" i="93"/>
  <c r="DO55" i="93" s="1"/>
  <c r="DH56" i="93"/>
  <c r="DH55" i="93" s="1"/>
  <c r="DA56" i="93"/>
  <c r="DA55" i="93" s="1"/>
  <c r="CT56" i="93"/>
  <c r="CT55" i="93" s="1"/>
  <c r="DX55" i="93"/>
  <c r="DW55" i="93"/>
  <c r="DV55" i="93"/>
  <c r="DU55" i="93"/>
  <c r="DT55" i="93"/>
  <c r="DS55" i="93"/>
  <c r="DR55" i="93"/>
  <c r="DP55" i="93"/>
  <c r="DN55" i="93"/>
  <c r="DL55" i="93"/>
  <c r="DK55" i="93"/>
  <c r="DI55" i="93"/>
  <c r="DG55" i="93"/>
  <c r="DF55" i="93"/>
  <c r="DE55" i="93"/>
  <c r="DD55" i="93"/>
  <c r="DB55" i="93"/>
  <c r="CZ55" i="93"/>
  <c r="CY55" i="93"/>
  <c r="CX55" i="93"/>
  <c r="CW55" i="93"/>
  <c r="CU55" i="93"/>
  <c r="DH54" i="93"/>
  <c r="DM53" i="93"/>
  <c r="CY53" i="93"/>
  <c r="DY52" i="93"/>
  <c r="DT51" i="93"/>
  <c r="DM51" i="93"/>
  <c r="DF51" i="93"/>
  <c r="CY51" i="93"/>
  <c r="DY50" i="93"/>
  <c r="DC49" i="93"/>
  <c r="DT48" i="93"/>
  <c r="DM48" i="93"/>
  <c r="DF48" i="93"/>
  <c r="CY48" i="93"/>
  <c r="DA47" i="93"/>
  <c r="DY47" i="93" s="1"/>
  <c r="CY46" i="93"/>
  <c r="DY46" i="93" s="1"/>
  <c r="CY45" i="93"/>
  <c r="DY45" i="93" s="1"/>
  <c r="CY44" i="93"/>
  <c r="DY44" i="93" s="1"/>
  <c r="DM43" i="93"/>
  <c r="CY43" i="93"/>
  <c r="DX42" i="93"/>
  <c r="DW42" i="93"/>
  <c r="DV42" i="93"/>
  <c r="DU42" i="93"/>
  <c r="DS42" i="93"/>
  <c r="DR42" i="93"/>
  <c r="DQ42" i="93"/>
  <c r="DP42" i="93"/>
  <c r="DO42" i="93"/>
  <c r="DN42" i="93"/>
  <c r="DL42" i="93"/>
  <c r="DK42" i="93"/>
  <c r="DJ42" i="93"/>
  <c r="DI42" i="93"/>
  <c r="DG42" i="93"/>
  <c r="DE42" i="93"/>
  <c r="DD42" i="93"/>
  <c r="DB42" i="93"/>
  <c r="CZ42" i="93"/>
  <c r="CX42" i="93"/>
  <c r="CW42" i="93"/>
  <c r="CV42" i="93"/>
  <c r="CU42" i="93"/>
  <c r="CT42" i="93"/>
  <c r="DY31" i="93"/>
  <c r="DY30" i="93"/>
  <c r="DS28" i="93"/>
  <c r="DR28" i="93"/>
  <c r="DL28" i="93"/>
  <c r="DK28" i="93"/>
  <c r="DE28" i="93"/>
  <c r="DD28" i="93"/>
  <c r="CX28" i="93"/>
  <c r="CW28" i="93"/>
  <c r="DS27" i="93"/>
  <c r="DR27" i="93"/>
  <c r="DL27" i="93"/>
  <c r="DK27" i="93"/>
  <c r="DE27" i="93"/>
  <c r="DD27" i="93"/>
  <c r="CX27" i="93"/>
  <c r="CW27" i="93"/>
  <c r="DS26" i="93"/>
  <c r="DR26" i="93"/>
  <c r="DL26" i="93"/>
  <c r="DK26" i="93"/>
  <c r="DE26" i="93"/>
  <c r="DD26" i="93"/>
  <c r="CX26" i="93"/>
  <c r="CW26" i="93"/>
  <c r="DS20" i="93"/>
  <c r="DR20" i="93"/>
  <c r="DL20" i="93"/>
  <c r="DK20" i="93"/>
  <c r="DE20" i="93"/>
  <c r="DD20" i="93"/>
  <c r="CX20" i="93"/>
  <c r="CW20" i="93"/>
  <c r="CT18" i="93"/>
  <c r="CT28" i="93" s="1"/>
  <c r="CT17" i="93"/>
  <c r="CT27" i="93" s="1"/>
  <c r="CT16" i="93"/>
  <c r="CT26" i="93" s="1"/>
  <c r="CT15" i="93"/>
  <c r="CU14" i="93"/>
  <c r="DS13" i="93"/>
  <c r="DS29" i="93" s="1"/>
  <c r="DR13" i="93"/>
  <c r="DR29" i="93" s="1"/>
  <c r="DL13" i="93"/>
  <c r="DL29" i="93" s="1"/>
  <c r="DK13" i="93"/>
  <c r="DK29" i="93" s="1"/>
  <c r="DE13" i="93"/>
  <c r="DE29" i="93" s="1"/>
  <c r="DD13" i="93"/>
  <c r="DD29" i="93" s="1"/>
  <c r="CX13" i="93"/>
  <c r="CX29" i="93" s="1"/>
  <c r="CW13" i="93"/>
  <c r="CW29" i="93" s="1"/>
  <c r="EZ67" i="93" l="1"/>
  <c r="RZ60" i="93"/>
  <c r="EC21" i="93"/>
  <c r="OK21" i="93"/>
  <c r="RB67" i="93"/>
  <c r="MT42" i="93"/>
  <c r="IE42" i="93"/>
  <c r="IE41" i="93" s="1"/>
  <c r="FO21" i="93"/>
  <c r="FO32" i="93" s="1"/>
  <c r="IH21" i="93"/>
  <c r="IH32" i="93" s="1"/>
  <c r="FP21" i="93"/>
  <c r="FP32" i="93" s="1"/>
  <c r="GX60" i="93"/>
  <c r="HP60" i="93" s="1"/>
  <c r="ND21" i="93"/>
  <c r="ND32" i="93" s="1"/>
  <c r="KE32" i="93"/>
  <c r="IQ67" i="93"/>
  <c r="VJ42" i="93"/>
  <c r="VJ41" i="93" s="1"/>
  <c r="RF76" i="93"/>
  <c r="LB67" i="93"/>
  <c r="SG77" i="93"/>
  <c r="RZ77" i="93"/>
  <c r="EQ21" i="93"/>
  <c r="EQ32" i="93" s="1"/>
  <c r="JG21" i="93"/>
  <c r="JG32" i="93" s="1"/>
  <c r="PM41" i="93"/>
  <c r="UR42" i="93"/>
  <c r="TZ77" i="93"/>
  <c r="TZ41" i="93" s="1"/>
  <c r="VF77" i="93"/>
  <c r="VF41" i="93" s="1"/>
  <c r="JM21" i="93"/>
  <c r="JM32" i="93" s="1"/>
  <c r="NM42" i="93"/>
  <c r="PE42" i="93"/>
  <c r="PE41" i="93" s="1"/>
  <c r="SS77" i="93"/>
  <c r="SS41" i="93" s="1"/>
  <c r="TF55" i="93"/>
  <c r="TM67" i="93"/>
  <c r="IY21" i="93"/>
  <c r="IY32" i="93" s="1"/>
  <c r="RX41" i="93"/>
  <c r="KO60" i="93"/>
  <c r="KO41" i="93" s="1"/>
  <c r="UW53" i="93"/>
  <c r="VO41" i="93"/>
  <c r="JF21" i="93"/>
  <c r="JF32" i="93" s="1"/>
  <c r="PA90" i="93"/>
  <c r="QA90" i="93" s="1"/>
  <c r="QP42" i="93"/>
  <c r="QP41" i="93" s="1"/>
  <c r="TF42" i="93"/>
  <c r="TM42" i="93"/>
  <c r="UI41" i="93"/>
  <c r="UQ41" i="93"/>
  <c r="VQ55" i="93"/>
  <c r="NZ42" i="93"/>
  <c r="NZ41" i="93" s="1"/>
  <c r="JT21" i="93"/>
  <c r="JT32" i="93" s="1"/>
  <c r="JD77" i="93"/>
  <c r="JD41" i="93" s="1"/>
  <c r="NU67" i="93"/>
  <c r="OZ41" i="93"/>
  <c r="PO55" i="93"/>
  <c r="UD42" i="93"/>
  <c r="UD41" i="93" s="1"/>
  <c r="VL42" i="93"/>
  <c r="VL41" i="93" s="1"/>
  <c r="RR41" i="93"/>
  <c r="SK41" i="93"/>
  <c r="TK41" i="93"/>
  <c r="JO77" i="93"/>
  <c r="PT41" i="93"/>
  <c r="VD77" i="93"/>
  <c r="VD41" i="93" s="1"/>
  <c r="JU21" i="93"/>
  <c r="JU32" i="93" s="1"/>
  <c r="LB77" i="93"/>
  <c r="UK42" i="93"/>
  <c r="TX77" i="93"/>
  <c r="TX41" i="93" s="1"/>
  <c r="OE42" i="93"/>
  <c r="OE41" i="93" s="1"/>
  <c r="IJ60" i="93"/>
  <c r="JH42" i="93"/>
  <c r="JH41" i="93" s="1"/>
  <c r="WC71" i="93"/>
  <c r="WC78" i="93"/>
  <c r="KD55" i="93"/>
  <c r="PJ42" i="93"/>
  <c r="PJ41" i="93" s="1"/>
  <c r="PV42" i="93"/>
  <c r="SO67" i="93"/>
  <c r="SR90" i="93"/>
  <c r="TQ90" i="93" s="1"/>
  <c r="KP42" i="93"/>
  <c r="KP41" i="93" s="1"/>
  <c r="PY41" i="93"/>
  <c r="RY41" i="93"/>
  <c r="SW41" i="93"/>
  <c r="SJ41" i="93"/>
  <c r="SQ41" i="93"/>
  <c r="VB41" i="93"/>
  <c r="LD41" i="93"/>
  <c r="OD41" i="93"/>
  <c r="PN41" i="93"/>
  <c r="PX41" i="93"/>
  <c r="RJ41" i="93"/>
  <c r="RQ41" i="93"/>
  <c r="SF41" i="93"/>
  <c r="UB41" i="93"/>
  <c r="VS41" i="93"/>
  <c r="VW41" i="93"/>
  <c r="TP41" i="93"/>
  <c r="TQ69" i="93"/>
  <c r="TQ76" i="93"/>
  <c r="VQ42" i="93"/>
  <c r="PD77" i="93"/>
  <c r="PD41" i="93" s="1"/>
  <c r="KA53" i="93"/>
  <c r="OS42" i="93"/>
  <c r="PA42" i="93"/>
  <c r="UA42" i="93"/>
  <c r="UA41" i="93" s="1"/>
  <c r="UW76" i="93"/>
  <c r="WC43" i="93"/>
  <c r="DY108" i="93"/>
  <c r="DQ103" i="93"/>
  <c r="DQ97" i="93" s="1"/>
  <c r="FX55" i="93"/>
  <c r="GJ108" i="93"/>
  <c r="GB103" i="93"/>
  <c r="GB97" i="93" s="1"/>
  <c r="IJ55" i="93"/>
  <c r="JV42" i="93"/>
  <c r="KA108" i="93"/>
  <c r="JS103" i="93"/>
  <c r="JS97" i="93" s="1"/>
  <c r="LF108" i="93"/>
  <c r="KY103" i="93"/>
  <c r="QA108" i="93"/>
  <c r="PS103" i="93"/>
  <c r="PS97" i="93" s="1"/>
  <c r="RF82" i="93"/>
  <c r="RH77" i="93"/>
  <c r="RH41" i="93" s="1"/>
  <c r="SL108" i="93"/>
  <c r="SD103" i="93"/>
  <c r="SD97" i="93" s="1"/>
  <c r="TA42" i="93"/>
  <c r="TA41" i="93" s="1"/>
  <c r="UN60" i="93"/>
  <c r="UN41" i="93" s="1"/>
  <c r="VG42" i="93"/>
  <c r="VG41" i="93" s="1"/>
  <c r="VT60" i="93"/>
  <c r="VT41" i="93" s="1"/>
  <c r="WC108" i="93"/>
  <c r="VU103" i="93"/>
  <c r="VU97" i="93" s="1"/>
  <c r="HP110" i="93"/>
  <c r="GP103" i="93"/>
  <c r="GP97" i="93" s="1"/>
  <c r="IU110" i="93"/>
  <c r="HV103" i="93"/>
  <c r="HV97" i="93" s="1"/>
  <c r="OU110" i="93"/>
  <c r="NX103" i="93"/>
  <c r="NX97" i="93" s="1"/>
  <c r="RF108" i="93"/>
  <c r="QY103" i="93"/>
  <c r="QY97" i="93" s="1"/>
  <c r="TQ108" i="93"/>
  <c r="TJ103" i="93"/>
  <c r="TJ97" i="93" s="1"/>
  <c r="UW108" i="93"/>
  <c r="UO103" i="93"/>
  <c r="UO97" i="93" s="1"/>
  <c r="DY110" i="93"/>
  <c r="CY103" i="93"/>
  <c r="CY97" i="93" s="1"/>
  <c r="FD108" i="93"/>
  <c r="EW103" i="93"/>
  <c r="EW97" i="93" s="1"/>
  <c r="HP108" i="93"/>
  <c r="HP103" i="93" s="1"/>
  <c r="HH103" i="93"/>
  <c r="HH97" i="93" s="1"/>
  <c r="HY77" i="93"/>
  <c r="IU108" i="93"/>
  <c r="IN103" i="93"/>
  <c r="IN97" i="93" s="1"/>
  <c r="NR108" i="93"/>
  <c r="NJ103" i="93"/>
  <c r="NJ97" i="93" s="1"/>
  <c r="OU108" i="93"/>
  <c r="OP103" i="93"/>
  <c r="OP97" i="93" s="1"/>
  <c r="QR67" i="93"/>
  <c r="QR41" i="93" s="1"/>
  <c r="RF110" i="93"/>
  <c r="QG103" i="93"/>
  <c r="QG97" i="93" s="1"/>
  <c r="RZ42" i="93"/>
  <c r="TO41" i="93"/>
  <c r="TQ110" i="93"/>
  <c r="SR103" i="93"/>
  <c r="SR97" i="93" s="1"/>
  <c r="TT55" i="93"/>
  <c r="UW110" i="93"/>
  <c r="TW103" i="93"/>
  <c r="TW97" i="93" s="1"/>
  <c r="FD110" i="93"/>
  <c r="EE103" i="93"/>
  <c r="EE97" i="93" s="1"/>
  <c r="ML108" i="93"/>
  <c r="MD103" i="93"/>
  <c r="MD97" i="93" s="1"/>
  <c r="NR110" i="93"/>
  <c r="MR103" i="93"/>
  <c r="MR97" i="93" s="1"/>
  <c r="GJ110" i="93"/>
  <c r="FJ103" i="93"/>
  <c r="FJ97" i="93" s="1"/>
  <c r="IX55" i="93"/>
  <c r="KA110" i="93"/>
  <c r="JA103" i="93"/>
  <c r="JA97" i="93" s="1"/>
  <c r="LF110" i="93"/>
  <c r="KG103" i="93"/>
  <c r="KG97" i="93" s="1"/>
  <c r="QA76" i="93"/>
  <c r="QA110" i="93"/>
  <c r="PA103" i="93"/>
  <c r="PA97" i="93" s="1"/>
  <c r="SL82" i="93"/>
  <c r="SL110" i="93"/>
  <c r="RL103" i="93"/>
  <c r="RL97" i="93" s="1"/>
  <c r="UR77" i="93"/>
  <c r="WA41" i="93"/>
  <c r="WC53" i="93"/>
  <c r="WC110" i="93"/>
  <c r="VC103" i="93"/>
  <c r="VC97" i="93" s="1"/>
  <c r="DT42" i="93"/>
  <c r="GU97" i="93"/>
  <c r="HK97" i="93"/>
  <c r="KC97" i="93"/>
  <c r="UK60" i="93"/>
  <c r="CX21" i="93"/>
  <c r="CX32" i="93" s="1"/>
  <c r="DL21" i="93"/>
  <c r="DL32" i="93" s="1"/>
  <c r="EB97" i="93"/>
  <c r="ED97" i="93"/>
  <c r="KG67" i="93"/>
  <c r="KC77" i="93"/>
  <c r="KC41" i="93" s="1"/>
  <c r="KU77" i="93"/>
  <c r="MG42" i="93"/>
  <c r="SD41" i="93"/>
  <c r="TM77" i="93"/>
  <c r="QU42" i="93"/>
  <c r="RB42" i="93"/>
  <c r="LR97" i="93"/>
  <c r="LV97" i="93"/>
  <c r="LZ97" i="93"/>
  <c r="MH97" i="93"/>
  <c r="MW97" i="93"/>
  <c r="NM97" i="93"/>
  <c r="PH42" i="93"/>
  <c r="PH41" i="93" s="1"/>
  <c r="QD97" i="93"/>
  <c r="TF60" i="93"/>
  <c r="EH77" i="93"/>
  <c r="EH41" i="93" s="1"/>
  <c r="EZ42" i="93"/>
  <c r="EB55" i="93"/>
  <c r="EF77" i="93"/>
  <c r="FM77" i="93"/>
  <c r="FM41" i="93" s="1"/>
  <c r="FK77" i="93"/>
  <c r="FK41" i="93" s="1"/>
  <c r="GM97" i="93"/>
  <c r="GQ97" i="93"/>
  <c r="GY97" i="93"/>
  <c r="HC97" i="93"/>
  <c r="HG97" i="93"/>
  <c r="HO97" i="93"/>
  <c r="IO41" i="93"/>
  <c r="IC42" i="93"/>
  <c r="IC41" i="93" s="1"/>
  <c r="IM60" i="93"/>
  <c r="HR97" i="93"/>
  <c r="JO55" i="93"/>
  <c r="JB77" i="93"/>
  <c r="JB41" i="93" s="1"/>
  <c r="IW97" i="93"/>
  <c r="KZ41" i="93"/>
  <c r="KN42" i="93"/>
  <c r="KN41" i="93" s="1"/>
  <c r="KU60" i="93"/>
  <c r="LR41" i="93"/>
  <c r="MG77" i="93"/>
  <c r="NB41" i="93"/>
  <c r="MU77" i="93"/>
  <c r="MS77" i="93"/>
  <c r="NR82" i="93"/>
  <c r="MT97" i="93"/>
  <c r="NB97" i="93"/>
  <c r="PQ41" i="93"/>
  <c r="PZ41" i="93"/>
  <c r="QL41" i="93"/>
  <c r="RU42" i="93"/>
  <c r="RU41" i="93" s="1"/>
  <c r="TT67" i="93"/>
  <c r="WC69" i="93"/>
  <c r="CZ77" i="93"/>
  <c r="CZ41" i="93" s="1"/>
  <c r="EN42" i="93"/>
  <c r="EN41" i="93" s="1"/>
  <c r="EI97" i="93"/>
  <c r="EM97" i="93"/>
  <c r="EQ97" i="93"/>
  <c r="EU97" i="93"/>
  <c r="EH97" i="93"/>
  <c r="ET97" i="93"/>
  <c r="HU41" i="93"/>
  <c r="IU43" i="93"/>
  <c r="JA67" i="93"/>
  <c r="JD97" i="93"/>
  <c r="JL97" i="93"/>
  <c r="JT97" i="93"/>
  <c r="KF41" i="93"/>
  <c r="KH77" i="93"/>
  <c r="ML76" i="93"/>
  <c r="LM77" i="93"/>
  <c r="LM41" i="93" s="1"/>
  <c r="MO67" i="93"/>
  <c r="NM77" i="93"/>
  <c r="MS97" i="93"/>
  <c r="NA97" i="93"/>
  <c r="NI97" i="93"/>
  <c r="NQ97" i="93"/>
  <c r="OS67" i="93"/>
  <c r="QA43" i="93"/>
  <c r="PP67" i="93"/>
  <c r="PP41" i="93" s="1"/>
  <c r="QB41" i="93"/>
  <c r="QF41" i="93"/>
  <c r="QU55" i="93"/>
  <c r="RB77" i="93"/>
  <c r="QU77" i="93"/>
  <c r="QE97" i="93"/>
  <c r="QI97" i="93"/>
  <c r="QM97" i="93"/>
  <c r="QQ97" i="93"/>
  <c r="QU97" i="93"/>
  <c r="RC97" i="93"/>
  <c r="RF53" i="93"/>
  <c r="RI55" i="93"/>
  <c r="UW69" i="93"/>
  <c r="JL41" i="93"/>
  <c r="KY97" i="93"/>
  <c r="LV41" i="93"/>
  <c r="PO42" i="93"/>
  <c r="CV97" i="93"/>
  <c r="CZ97" i="93"/>
  <c r="DD97" i="93"/>
  <c r="DH97" i="93"/>
  <c r="DL97" i="93"/>
  <c r="DP97" i="93"/>
  <c r="DT97" i="93"/>
  <c r="DX97" i="93"/>
  <c r="FQ42" i="93"/>
  <c r="FQ41" i="93" s="1"/>
  <c r="GL97" i="93"/>
  <c r="IP41" i="93"/>
  <c r="JG41" i="93"/>
  <c r="JP67" i="93"/>
  <c r="JP41" i="93" s="1"/>
  <c r="JV77" i="93"/>
  <c r="IZ97" i="93"/>
  <c r="KX60" i="93"/>
  <c r="KX41" i="93" s="1"/>
  <c r="KV67" i="93"/>
  <c r="KV41" i="93" s="1"/>
  <c r="KF97" i="93"/>
  <c r="KJ97" i="93"/>
  <c r="KN97" i="93"/>
  <c r="KR97" i="93"/>
  <c r="KV97" i="93"/>
  <c r="KZ97" i="93"/>
  <c r="LD97" i="93"/>
  <c r="ML53" i="93"/>
  <c r="LI67" i="93"/>
  <c r="MG67" i="93"/>
  <c r="HP78" i="93"/>
  <c r="HZ42" i="93"/>
  <c r="HZ41" i="93" s="1"/>
  <c r="JO42" i="93"/>
  <c r="KA68" i="93"/>
  <c r="KA78" i="93"/>
  <c r="JE97" i="93"/>
  <c r="JI97" i="93"/>
  <c r="JM97" i="93"/>
  <c r="JQ97" i="93"/>
  <c r="JU97" i="93"/>
  <c r="JY97" i="93"/>
  <c r="KK42" i="93"/>
  <c r="KK41" i="93" s="1"/>
  <c r="LB42" i="93"/>
  <c r="LF53" i="93"/>
  <c r="OV41" i="93"/>
  <c r="NR57" i="93"/>
  <c r="NF55" i="93"/>
  <c r="KG90" i="93"/>
  <c r="LF90" i="93" s="1"/>
  <c r="LZ55" i="93"/>
  <c r="NR70" i="93"/>
  <c r="MR67" i="93"/>
  <c r="NK41" i="93"/>
  <c r="NO41" i="93"/>
  <c r="NF42" i="93"/>
  <c r="NR76" i="93"/>
  <c r="OH41" i="93"/>
  <c r="OL42" i="93"/>
  <c r="NX90" i="93"/>
  <c r="OU90" i="93" s="1"/>
  <c r="NZ97" i="93"/>
  <c r="OD97" i="93"/>
  <c r="OH97" i="93"/>
  <c r="OL97" i="93"/>
  <c r="OT97" i="93"/>
  <c r="PF41" i="93"/>
  <c r="PR60" i="93"/>
  <c r="PR41" i="93" s="1"/>
  <c r="PA67" i="93"/>
  <c r="PV77" i="93"/>
  <c r="QA81" i="93"/>
  <c r="PB77" i="93"/>
  <c r="OX97" i="93"/>
  <c r="PB97" i="93"/>
  <c r="PF97" i="93"/>
  <c r="PJ97" i="93"/>
  <c r="PN97" i="93"/>
  <c r="PR97" i="93"/>
  <c r="PV97" i="93"/>
  <c r="PZ97" i="93"/>
  <c r="QN42" i="93"/>
  <c r="QN41" i="93" s="1"/>
  <c r="QD55" i="93"/>
  <c r="QO60" i="93"/>
  <c r="QO41" i="93" s="1"/>
  <c r="QX60" i="93"/>
  <c r="QX41" i="93" s="1"/>
  <c r="QH97" i="93"/>
  <c r="QL97" i="93"/>
  <c r="QP97" i="93"/>
  <c r="QT97" i="93"/>
  <c r="QX97" i="93"/>
  <c r="RB97" i="93"/>
  <c r="SG42" i="93"/>
  <c r="RZ55" i="93"/>
  <c r="TG67" i="93"/>
  <c r="TG41" i="93" s="1"/>
  <c r="MM41" i="93"/>
  <c r="NR53" i="93"/>
  <c r="NW41" i="93"/>
  <c r="OU76" i="93"/>
  <c r="PC42" i="93"/>
  <c r="PO60" i="93"/>
  <c r="OX67" i="93"/>
  <c r="QA69" i="93"/>
  <c r="OW77" i="93"/>
  <c r="OW41" i="93" s="1"/>
  <c r="QK42" i="93"/>
  <c r="QK41" i="93" s="1"/>
  <c r="QD67" i="93"/>
  <c r="RF69" i="93"/>
  <c r="WC59" i="93"/>
  <c r="OU86" i="93"/>
  <c r="SB41" i="93"/>
  <c r="RI97" i="93"/>
  <c r="RM97" i="93"/>
  <c r="RQ97" i="93"/>
  <c r="RU97" i="93"/>
  <c r="OL55" i="93"/>
  <c r="SE41" i="93"/>
  <c r="UW51" i="93"/>
  <c r="UX41" i="93"/>
  <c r="CU97" i="93"/>
  <c r="EL42" i="93"/>
  <c r="EL41" i="93" s="1"/>
  <c r="IL97" i="93"/>
  <c r="KE41" i="93"/>
  <c r="LF87" i="93"/>
  <c r="LZ42" i="93"/>
  <c r="LM97" i="93"/>
  <c r="LQ97" i="93"/>
  <c r="LU97" i="93"/>
  <c r="LY97" i="93"/>
  <c r="MC97" i="93"/>
  <c r="MG97" i="93"/>
  <c r="MK97" i="93"/>
  <c r="PO77" i="93"/>
  <c r="OW97" i="93"/>
  <c r="PE97" i="93"/>
  <c r="PI97" i="93"/>
  <c r="PM97" i="93"/>
  <c r="PQ97" i="93"/>
  <c r="PU97" i="93"/>
  <c r="PY97" i="93"/>
  <c r="QJ77" i="93"/>
  <c r="QJ41" i="93" s="1"/>
  <c r="RN42" i="93"/>
  <c r="RN41" i="93" s="1"/>
  <c r="RS42" i="93"/>
  <c r="RS41" i="93" s="1"/>
  <c r="SL53" i="93"/>
  <c r="SY42" i="93"/>
  <c r="SY41" i="93" s="1"/>
  <c r="TQ53" i="93"/>
  <c r="UJ41" i="93"/>
  <c r="UV41" i="93"/>
  <c r="UL67" i="93"/>
  <c r="UL41" i="93" s="1"/>
  <c r="TS77" i="93"/>
  <c r="TS41" i="93" s="1"/>
  <c r="UK77" i="93"/>
  <c r="UU41" i="93"/>
  <c r="VU41" i="93"/>
  <c r="VY41" i="93"/>
  <c r="VQ77" i="93"/>
  <c r="DF42" i="93"/>
  <c r="DF41" i="93" s="1"/>
  <c r="DY76" i="93"/>
  <c r="FJ90" i="93"/>
  <c r="GJ90" i="93" s="1"/>
  <c r="IY41" i="93"/>
  <c r="JB97" i="93"/>
  <c r="JF97" i="93"/>
  <c r="JJ97" i="93"/>
  <c r="JN97" i="93"/>
  <c r="JR97" i="93"/>
  <c r="JV97" i="93"/>
  <c r="JZ97" i="93"/>
  <c r="KK97" i="93"/>
  <c r="KO97" i="93"/>
  <c r="KS97" i="93"/>
  <c r="KW97" i="93"/>
  <c r="LA97" i="93"/>
  <c r="LE97" i="93"/>
  <c r="LJ41" i="93"/>
  <c r="LI97" i="93"/>
  <c r="QA53" i="93"/>
  <c r="PW41" i="93"/>
  <c r="PI67" i="93"/>
  <c r="QM41" i="93"/>
  <c r="QC77" i="93"/>
  <c r="QC41" i="93" s="1"/>
  <c r="RK41" i="93"/>
  <c r="RY97" i="93"/>
  <c r="SC97" i="93"/>
  <c r="SG97" i="93"/>
  <c r="SK97" i="93"/>
  <c r="TD41" i="93"/>
  <c r="TN41" i="93"/>
  <c r="SU77" i="93"/>
  <c r="SU41" i="93" s="1"/>
  <c r="TN97" i="93"/>
  <c r="TW67" i="93"/>
  <c r="UE67" i="93"/>
  <c r="WB41" i="93"/>
  <c r="VI41" i="93"/>
  <c r="VM41" i="93"/>
  <c r="EA97" i="93"/>
  <c r="FF97" i="93"/>
  <c r="FV97" i="93"/>
  <c r="GD97" i="93"/>
  <c r="HT41" i="93"/>
  <c r="JK41" i="93"/>
  <c r="IX97" i="93"/>
  <c r="KL41" i="93"/>
  <c r="KT41" i="93"/>
  <c r="LA41" i="93"/>
  <c r="LE41" i="93"/>
  <c r="KM41" i="93"/>
  <c r="KQ41" i="93"/>
  <c r="MW21" i="93"/>
  <c r="MW32" i="93" s="1"/>
  <c r="MY42" i="93"/>
  <c r="MY41" i="93" s="1"/>
  <c r="NM67" i="93"/>
  <c r="NV41" i="93"/>
  <c r="PU41" i="93"/>
  <c r="PS41" i="93"/>
  <c r="RA41" i="93"/>
  <c r="RE41" i="93"/>
  <c r="QZ41" i="93"/>
  <c r="RP42" i="93"/>
  <c r="RP41" i="93" s="1"/>
  <c r="SH41" i="93"/>
  <c r="RL67" i="93"/>
  <c r="RW41" i="93"/>
  <c r="TB41" i="93"/>
  <c r="TH41" i="93"/>
  <c r="TT97" i="93"/>
  <c r="TX97" i="93"/>
  <c r="UB97" i="93"/>
  <c r="UF97" i="93"/>
  <c r="UJ97" i="93"/>
  <c r="UN97" i="93"/>
  <c r="UR97" i="93"/>
  <c r="UV97" i="93"/>
  <c r="VH41" i="93"/>
  <c r="VA41" i="93"/>
  <c r="VX77" i="93"/>
  <c r="WC82" i="93"/>
  <c r="GJ69" i="93"/>
  <c r="KU55" i="93"/>
  <c r="KY41" i="93"/>
  <c r="LC41" i="93"/>
  <c r="KS41" i="93"/>
  <c r="KW41" i="93"/>
  <c r="LN42" i="93"/>
  <c r="LN41" i="93" s="1"/>
  <c r="LS42" i="93"/>
  <c r="LS41" i="93" s="1"/>
  <c r="MN97" i="93"/>
  <c r="MV97" i="93"/>
  <c r="MZ97" i="93"/>
  <c r="ND97" i="93"/>
  <c r="NH97" i="93"/>
  <c r="NL97" i="93"/>
  <c r="NP97" i="93"/>
  <c r="OJ41" i="93"/>
  <c r="OR41" i="93"/>
  <c r="QS41" i="93"/>
  <c r="RV41" i="93"/>
  <c r="RT60" i="93"/>
  <c r="SA67" i="93"/>
  <c r="SA41" i="93" s="1"/>
  <c r="TJ41" i="93"/>
  <c r="SP41" i="93"/>
  <c r="SX41" i="93"/>
  <c r="TF77" i="93"/>
  <c r="UM41" i="93"/>
  <c r="UE60" i="93"/>
  <c r="VX42" i="93"/>
  <c r="VV41" i="93"/>
  <c r="VZ41" i="93"/>
  <c r="VN41" i="93"/>
  <c r="UZ97" i="93"/>
  <c r="VD97" i="93"/>
  <c r="VH97" i="93"/>
  <c r="VL97" i="93"/>
  <c r="VP97" i="93"/>
  <c r="VT97" i="93"/>
  <c r="VX97" i="93"/>
  <c r="WB97" i="93"/>
  <c r="MA67" i="93"/>
  <c r="MA41" i="93" s="1"/>
  <c r="ML72" i="93"/>
  <c r="RF66" i="93"/>
  <c r="QU60" i="93"/>
  <c r="WC62" i="93"/>
  <c r="VK60" i="93"/>
  <c r="VK41" i="93" s="1"/>
  <c r="DC97" i="93"/>
  <c r="FO41" i="93"/>
  <c r="FN97" i="93"/>
  <c r="FR97" i="93"/>
  <c r="FZ97" i="93"/>
  <c r="GH97" i="93"/>
  <c r="GM55" i="93"/>
  <c r="HP63" i="93"/>
  <c r="HP66" i="93"/>
  <c r="GN97" i="93"/>
  <c r="GR97" i="93"/>
  <c r="GV97" i="93"/>
  <c r="GZ97" i="93"/>
  <c r="HD97" i="93"/>
  <c r="HL97" i="93"/>
  <c r="GO97" i="93"/>
  <c r="IQ42" i="93"/>
  <c r="IZ21" i="93"/>
  <c r="IZ32" i="93" s="1"/>
  <c r="JN21" i="93"/>
  <c r="JN32" i="93" s="1"/>
  <c r="JV67" i="93"/>
  <c r="KA86" i="93"/>
  <c r="JA90" i="93"/>
  <c r="KA90" i="93" s="1"/>
  <c r="JM41" i="93"/>
  <c r="JQ41" i="93"/>
  <c r="JU41" i="93"/>
  <c r="KF21" i="93"/>
  <c r="KF32" i="93" s="1"/>
  <c r="KL21" i="93"/>
  <c r="KL32" i="93" s="1"/>
  <c r="KR41" i="93"/>
  <c r="LF73" i="93"/>
  <c r="KD67" i="93"/>
  <c r="ML92" i="93"/>
  <c r="LL90" i="93"/>
  <c r="ML90" i="93" s="1"/>
  <c r="NV97" i="93"/>
  <c r="OY41" i="93"/>
  <c r="PG41" i="93"/>
  <c r="PL41" i="93"/>
  <c r="LF56" i="93"/>
  <c r="KB55" i="93"/>
  <c r="QA58" i="93"/>
  <c r="OX55" i="93"/>
  <c r="WC66" i="93"/>
  <c r="VQ60" i="93"/>
  <c r="HJ41" i="93"/>
  <c r="HV67" i="93"/>
  <c r="IJ77" i="93"/>
  <c r="HS97" i="93"/>
  <c r="HW97" i="93"/>
  <c r="IA97" i="93"/>
  <c r="IE97" i="93"/>
  <c r="II97" i="93"/>
  <c r="IM97" i="93"/>
  <c r="IQ97" i="93"/>
  <c r="KA48" i="93"/>
  <c r="JF41" i="93"/>
  <c r="JN41" i="93"/>
  <c r="JZ41" i="93"/>
  <c r="IX67" i="93"/>
  <c r="KA76" i="93"/>
  <c r="JW41" i="93"/>
  <c r="LF51" i="93"/>
  <c r="KG42" i="93"/>
  <c r="LF78" i="93"/>
  <c r="KJ77" i="93"/>
  <c r="KJ41" i="93" s="1"/>
  <c r="LF81" i="93"/>
  <c r="KB77" i="93"/>
  <c r="MQ41" i="93"/>
  <c r="NR58" i="93"/>
  <c r="MO55" i="93"/>
  <c r="MP41" i="93"/>
  <c r="NR98" i="93"/>
  <c r="MM97" i="93"/>
  <c r="OU58" i="93"/>
  <c r="NU55" i="93"/>
  <c r="NX67" i="93"/>
  <c r="NT83" i="93"/>
  <c r="OU83" i="93" s="1"/>
  <c r="OC21" i="93"/>
  <c r="OC32" i="93" s="1"/>
  <c r="RF92" i="93"/>
  <c r="QG90" i="93"/>
  <c r="RF90" i="93" s="1"/>
  <c r="WC92" i="93"/>
  <c r="VC90" i="93"/>
  <c r="WC90" i="93" s="1"/>
  <c r="EF97" i="93"/>
  <c r="EJ97" i="93"/>
  <c r="EN97" i="93"/>
  <c r="ER97" i="93"/>
  <c r="EV97" i="93"/>
  <c r="EZ97" i="93"/>
  <c r="FW41" i="93"/>
  <c r="IT41" i="93"/>
  <c r="IU82" i="93"/>
  <c r="IZ41" i="93"/>
  <c r="JT41" i="93"/>
  <c r="JX41" i="93"/>
  <c r="KA56" i="93"/>
  <c r="IW77" i="93"/>
  <c r="IW41" i="93" s="1"/>
  <c r="JC41" i="93"/>
  <c r="JS41" i="93"/>
  <c r="JY41" i="93"/>
  <c r="KA84" i="93"/>
  <c r="KA98" i="93"/>
  <c r="LF43" i="93"/>
  <c r="KU42" i="93"/>
  <c r="LF47" i="93"/>
  <c r="KI42" i="93"/>
  <c r="KI41" i="93" s="1"/>
  <c r="LF84" i="93"/>
  <c r="KD83" i="93"/>
  <c r="LF88" i="93"/>
  <c r="KH83" i="93"/>
  <c r="LF98" i="93"/>
  <c r="KB97" i="93"/>
  <c r="LW41" i="93"/>
  <c r="ML58" i="93"/>
  <c r="LI55" i="93"/>
  <c r="LL67" i="93"/>
  <c r="ML78" i="93"/>
  <c r="LO77" i="93"/>
  <c r="LO41" i="93" s="1"/>
  <c r="ML110" i="93"/>
  <c r="LL97" i="93"/>
  <c r="MX41" i="93"/>
  <c r="NR84" i="93"/>
  <c r="MO83" i="93"/>
  <c r="NR88" i="93"/>
  <c r="MS83" i="93"/>
  <c r="PK41" i="93"/>
  <c r="LF48" i="93"/>
  <c r="LQ41" i="93"/>
  <c r="LY41" i="93"/>
  <c r="LX41" i="93"/>
  <c r="MB41" i="93"/>
  <c r="MF41" i="93"/>
  <c r="NK21" i="93"/>
  <c r="NK32" i="93" s="1"/>
  <c r="MW41" i="93"/>
  <c r="NE41" i="93"/>
  <c r="NQ41" i="93"/>
  <c r="NR59" i="93"/>
  <c r="MN77" i="93"/>
  <c r="MN41" i="93" s="1"/>
  <c r="MT41" i="93"/>
  <c r="NF77" i="93"/>
  <c r="NJ41" i="93"/>
  <c r="NP41" i="93"/>
  <c r="OQ21" i="93"/>
  <c r="OQ32" i="93" s="1"/>
  <c r="OI41" i="93"/>
  <c r="OT41" i="93"/>
  <c r="PG21" i="93"/>
  <c r="PG32" i="93" s="1"/>
  <c r="PU21" i="93"/>
  <c r="PU32" i="93" s="1"/>
  <c r="RF45" i="93"/>
  <c r="QG42" i="93"/>
  <c r="QW41" i="93"/>
  <c r="RF70" i="93"/>
  <c r="QG67" i="93"/>
  <c r="RG41" i="93"/>
  <c r="TL41" i="93"/>
  <c r="LF59" i="93"/>
  <c r="LF86" i="93"/>
  <c r="MF32" i="93"/>
  <c r="ML48" i="93"/>
  <c r="ML56" i="93"/>
  <c r="MI41" i="93"/>
  <c r="ML81" i="93"/>
  <c r="ML86" i="93"/>
  <c r="MH41" i="93"/>
  <c r="NG67" i="93"/>
  <c r="NG41" i="93" s="1"/>
  <c r="MR90" i="93"/>
  <c r="NR90" i="93" s="1"/>
  <c r="ND41" i="93"/>
  <c r="NH41" i="93"/>
  <c r="NL41" i="93"/>
  <c r="OD21" i="93"/>
  <c r="OD32" i="93" s="1"/>
  <c r="OR21" i="93"/>
  <c r="OR32" i="93" s="1"/>
  <c r="OU53" i="93"/>
  <c r="OC41" i="93"/>
  <c r="OK41" i="93"/>
  <c r="OU56" i="93"/>
  <c r="OQ41" i="93"/>
  <c r="OM67" i="93"/>
  <c r="OM41" i="93" s="1"/>
  <c r="OS77" i="93"/>
  <c r="OU82" i="93"/>
  <c r="OY21" i="93"/>
  <c r="OY32" i="93" s="1"/>
  <c r="PM21" i="93"/>
  <c r="PM32" i="93" s="1"/>
  <c r="QA71" i="93"/>
  <c r="PV67" i="93"/>
  <c r="QA84" i="93"/>
  <c r="OX83" i="93"/>
  <c r="QA88" i="93"/>
  <c r="PB83" i="93"/>
  <c r="QA98" i="93"/>
  <c r="OV97" i="93"/>
  <c r="QT41" i="93"/>
  <c r="RC41" i="93"/>
  <c r="RF68" i="93"/>
  <c r="QV67" i="93"/>
  <c r="QV41" i="93" s="1"/>
  <c r="SL43" i="93"/>
  <c r="RL42" i="93"/>
  <c r="SL73" i="93"/>
  <c r="RI67" i="93"/>
  <c r="TQ86" i="93"/>
  <c r="SN83" i="93"/>
  <c r="LF69" i="93"/>
  <c r="LF76" i="93"/>
  <c r="LF82" i="93"/>
  <c r="LK41" i="93"/>
  <c r="ME41" i="93"/>
  <c r="LH77" i="93"/>
  <c r="LH41" i="93" s="1"/>
  <c r="MD41" i="93"/>
  <c r="ML84" i="93"/>
  <c r="ML98" i="93"/>
  <c r="NE21" i="93"/>
  <c r="NE32" i="93" s="1"/>
  <c r="NC41" i="93"/>
  <c r="NR78" i="93"/>
  <c r="NN41" i="93"/>
  <c r="NT77" i="93"/>
  <c r="OP41" i="93"/>
  <c r="QA61" i="93"/>
  <c r="PI60" i="93"/>
  <c r="RD41" i="93"/>
  <c r="QY41" i="93"/>
  <c r="QE41" i="93"/>
  <c r="QQ41" i="93"/>
  <c r="RF83" i="93"/>
  <c r="SI41" i="93"/>
  <c r="TQ58" i="93"/>
  <c r="SO55" i="93"/>
  <c r="SR67" i="93"/>
  <c r="TQ70" i="93"/>
  <c r="QA48" i="93"/>
  <c r="QA59" i="93"/>
  <c r="QL21" i="93"/>
  <c r="QL32" i="93" s="1"/>
  <c r="QZ21" i="93"/>
  <c r="QZ32" i="93" s="1"/>
  <c r="QI42" i="93"/>
  <c r="QI41" i="93" s="1"/>
  <c r="RF43" i="93"/>
  <c r="RF51" i="93"/>
  <c r="RF56" i="93"/>
  <c r="RF86" i="93"/>
  <c r="RJ21" i="93"/>
  <c r="RJ32" i="93" s="1"/>
  <c r="RX21" i="93"/>
  <c r="RX32" i="93" s="1"/>
  <c r="SL48" i="93"/>
  <c r="TC41" i="93"/>
  <c r="TQ47" i="93"/>
  <c r="ST42" i="93"/>
  <c r="ST41" i="93" s="1"/>
  <c r="WC46" i="93"/>
  <c r="VC42" i="93"/>
  <c r="QA56" i="93"/>
  <c r="QA86" i="93"/>
  <c r="RF87" i="93"/>
  <c r="SG67" i="93"/>
  <c r="SL71" i="93"/>
  <c r="SL83" i="93"/>
  <c r="TQ61" i="93"/>
  <c r="SZ60" i="93"/>
  <c r="UW92" i="93"/>
  <c r="TW90" i="93"/>
  <c r="UW90" i="93" s="1"/>
  <c r="QA51" i="93"/>
  <c r="QA78" i="93"/>
  <c r="QA82" i="93"/>
  <c r="QA87" i="93"/>
  <c r="QE21" i="93"/>
  <c r="QE32" i="93" s="1"/>
  <c r="QS21" i="93"/>
  <c r="QS32" i="93" s="1"/>
  <c r="RF48" i="93"/>
  <c r="RF59" i="93"/>
  <c r="QH77" i="93"/>
  <c r="QH41" i="93" s="1"/>
  <c r="RF78" i="93"/>
  <c r="RF81" i="93"/>
  <c r="RF84" i="93"/>
  <c r="RF88" i="93"/>
  <c r="RF98" i="93"/>
  <c r="RQ21" i="93"/>
  <c r="RQ32" i="93" s="1"/>
  <c r="SE21" i="93"/>
  <c r="SE32" i="93" s="1"/>
  <c r="SL51" i="93"/>
  <c r="SL63" i="93"/>
  <c r="SC60" i="93"/>
  <c r="SC41" i="93" s="1"/>
  <c r="SL69" i="93"/>
  <c r="RT67" i="93"/>
  <c r="SL78" i="93"/>
  <c r="RO77" i="93"/>
  <c r="RO41" i="93" s="1"/>
  <c r="SL92" i="93"/>
  <c r="RL90" i="93"/>
  <c r="SL90" i="93" s="1"/>
  <c r="TE41" i="93"/>
  <c r="SX21" i="93"/>
  <c r="SX32" i="93" s="1"/>
  <c r="TL21" i="93"/>
  <c r="TL32" i="93" s="1"/>
  <c r="TQ43" i="93"/>
  <c r="TQ48" i="93"/>
  <c r="TQ59" i="93"/>
  <c r="TQ78" i="93"/>
  <c r="TQ82" i="93"/>
  <c r="TQ87" i="93"/>
  <c r="UG41" i="93"/>
  <c r="UO41" i="93"/>
  <c r="US41" i="93"/>
  <c r="UW43" i="93"/>
  <c r="TW42" i="93"/>
  <c r="UW54" i="93"/>
  <c r="UF42" i="93"/>
  <c r="UF41" i="93" s="1"/>
  <c r="UT41" i="93"/>
  <c r="UW71" i="93"/>
  <c r="UR67" i="93"/>
  <c r="WC68" i="93"/>
  <c r="VR67" i="93"/>
  <c r="VR41" i="93" s="1"/>
  <c r="WC70" i="93"/>
  <c r="VC67" i="93"/>
  <c r="UZ67" i="93"/>
  <c r="WC73" i="93"/>
  <c r="WC79" i="93"/>
  <c r="UY77" i="93"/>
  <c r="UY41" i="93" s="1"/>
  <c r="WC83" i="93"/>
  <c r="SL86" i="93"/>
  <c r="TQ56" i="93"/>
  <c r="TQ81" i="93"/>
  <c r="TQ84" i="93"/>
  <c r="TQ88" i="93"/>
  <c r="TY41" i="93"/>
  <c r="UC41" i="93"/>
  <c r="UW56" i="93"/>
  <c r="TR55" i="93"/>
  <c r="UH41" i="93"/>
  <c r="TV41" i="93"/>
  <c r="UP41" i="93"/>
  <c r="UW83" i="93"/>
  <c r="VE41" i="93"/>
  <c r="SL56" i="93"/>
  <c r="SL59" i="93"/>
  <c r="SL76" i="93"/>
  <c r="RM77" i="93"/>
  <c r="RM41" i="93" s="1"/>
  <c r="SL81" i="93"/>
  <c r="SL84" i="93"/>
  <c r="SL87" i="93"/>
  <c r="SL88" i="93"/>
  <c r="SL98" i="93"/>
  <c r="SQ21" i="93"/>
  <c r="SQ32" i="93" s="1"/>
  <c r="TE21" i="93"/>
  <c r="TE32" i="93" s="1"/>
  <c r="SR42" i="93"/>
  <c r="SV42" i="93"/>
  <c r="SV41" i="93" s="1"/>
  <c r="TQ51" i="93"/>
  <c r="SM55" i="93"/>
  <c r="TI60" i="93"/>
  <c r="SZ67" i="93"/>
  <c r="SN77" i="93"/>
  <c r="SM83" i="93"/>
  <c r="TU41" i="93"/>
  <c r="UK55" i="93"/>
  <c r="UZ55" i="93"/>
  <c r="VP41" i="93"/>
  <c r="TU21" i="93"/>
  <c r="TU32" i="93" s="1"/>
  <c r="UI21" i="93"/>
  <c r="UI32" i="93" s="1"/>
  <c r="UW86" i="93"/>
  <c r="VH21" i="93"/>
  <c r="VH32" i="93" s="1"/>
  <c r="VV21" i="93"/>
  <c r="VV32" i="93" s="1"/>
  <c r="WC51" i="93"/>
  <c r="WC56" i="93"/>
  <c r="WC76" i="93"/>
  <c r="WC86" i="93"/>
  <c r="TQ98" i="93"/>
  <c r="UW48" i="93"/>
  <c r="UW59" i="93"/>
  <c r="UW82" i="93"/>
  <c r="UW87" i="93"/>
  <c r="VA32" i="93"/>
  <c r="WC87" i="93"/>
  <c r="UW78" i="93"/>
  <c r="UW81" i="93"/>
  <c r="UW84" i="93"/>
  <c r="UW88" i="93"/>
  <c r="UW98" i="93"/>
  <c r="VP32" i="93"/>
  <c r="WC48" i="93"/>
  <c r="WC81" i="93"/>
  <c r="WC84" i="93"/>
  <c r="WC88" i="93"/>
  <c r="WC98" i="93"/>
  <c r="VO32" i="93"/>
  <c r="VB32" i="93"/>
  <c r="VI32" i="93"/>
  <c r="VW32" i="93"/>
  <c r="TV32" i="93"/>
  <c r="UJ32" i="93"/>
  <c r="UB32" i="93"/>
  <c r="UP32" i="93"/>
  <c r="UC32" i="93"/>
  <c r="UQ32" i="93"/>
  <c r="SW32" i="93"/>
  <c r="TK32" i="93"/>
  <c r="SP32" i="93"/>
  <c r="TD32" i="93"/>
  <c r="RK32" i="93"/>
  <c r="RY32" i="93"/>
  <c r="RR32" i="93"/>
  <c r="SF32" i="93"/>
  <c r="QM32" i="93"/>
  <c r="RA32" i="93"/>
  <c r="QF32" i="93"/>
  <c r="QT32" i="93"/>
  <c r="OZ32" i="93"/>
  <c r="PN32" i="93"/>
  <c r="PF32" i="93"/>
  <c r="PT32" i="93"/>
  <c r="OL60" i="93"/>
  <c r="OU66" i="93"/>
  <c r="OF67" i="93"/>
  <c r="OU69" i="93"/>
  <c r="NS41" i="93"/>
  <c r="OK32" i="93"/>
  <c r="NV32" i="93"/>
  <c r="OJ32" i="93"/>
  <c r="OU78" i="93"/>
  <c r="OA77" i="93"/>
  <c r="OA41" i="93" s="1"/>
  <c r="OU43" i="93"/>
  <c r="NX42" i="93"/>
  <c r="OU48" i="93"/>
  <c r="OU49" i="93"/>
  <c r="OB42" i="93"/>
  <c r="OB41" i="93" s="1"/>
  <c r="NY41" i="93"/>
  <c r="OO60" i="93"/>
  <c r="OO41" i="93" s="1"/>
  <c r="OU63" i="93"/>
  <c r="OU81" i="93"/>
  <c r="OU84" i="93"/>
  <c r="OU87" i="93"/>
  <c r="OG42" i="93"/>
  <c r="OG41" i="93" s="1"/>
  <c r="OU54" i="93"/>
  <c r="OU88" i="93"/>
  <c r="OU98" i="93"/>
  <c r="OU51" i="93"/>
  <c r="ON41" i="93"/>
  <c r="OU59" i="93"/>
  <c r="OU61" i="93"/>
  <c r="OF60" i="93"/>
  <c r="MX32" i="93"/>
  <c r="MP32" i="93"/>
  <c r="MQ32" i="93"/>
  <c r="NL32" i="93"/>
  <c r="NA42" i="93"/>
  <c r="NA41" i="93" s="1"/>
  <c r="NR54" i="93"/>
  <c r="NI60" i="93"/>
  <c r="NI41" i="93" s="1"/>
  <c r="NR63" i="93"/>
  <c r="MZ67" i="93"/>
  <c r="NR69" i="93"/>
  <c r="NR51" i="93"/>
  <c r="NR81" i="93"/>
  <c r="NR87" i="93"/>
  <c r="NR61" i="93"/>
  <c r="MZ60" i="93"/>
  <c r="NR43" i="93"/>
  <c r="MR42" i="93"/>
  <c r="NR48" i="93"/>
  <c r="NR49" i="93"/>
  <c r="MV42" i="93"/>
  <c r="MV41" i="93" s="1"/>
  <c r="NR56" i="93"/>
  <c r="NF60" i="93"/>
  <c r="NR66" i="93"/>
  <c r="NR86" i="93"/>
  <c r="LX21" i="93"/>
  <c r="LX32" i="93" s="1"/>
  <c r="LQ32" i="93"/>
  <c r="LY32" i="93"/>
  <c r="LG41" i="93"/>
  <c r="LJ32" i="93"/>
  <c r="LR32" i="93"/>
  <c r="LK32" i="93"/>
  <c r="ME32" i="93"/>
  <c r="ML43" i="93"/>
  <c r="LL42" i="93"/>
  <c r="ML49" i="93"/>
  <c r="LP42" i="93"/>
  <c r="LP41" i="93" s="1"/>
  <c r="LZ60" i="93"/>
  <c r="ML66" i="93"/>
  <c r="LT67" i="93"/>
  <c r="ML69" i="93"/>
  <c r="LU42" i="93"/>
  <c r="LU41" i="93" s="1"/>
  <c r="ML54" i="93"/>
  <c r="MC60" i="93"/>
  <c r="MC41" i="93" s="1"/>
  <c r="ML63" i="93"/>
  <c r="LZ77" i="93"/>
  <c r="MJ41" i="93"/>
  <c r="ML83" i="93"/>
  <c r="ML87" i="93"/>
  <c r="ML51" i="93"/>
  <c r="ML88" i="93"/>
  <c r="MK41" i="93"/>
  <c r="ML59" i="93"/>
  <c r="ML61" i="93"/>
  <c r="LT60" i="93"/>
  <c r="ML82" i="93"/>
  <c r="KT21" i="93"/>
  <c r="KT32" i="93" s="1"/>
  <c r="KS32" i="93"/>
  <c r="LA32" i="93"/>
  <c r="IV26" i="93"/>
  <c r="IV41" i="93"/>
  <c r="KA43" i="93"/>
  <c r="JA42" i="93"/>
  <c r="KA49" i="93"/>
  <c r="JE42" i="93"/>
  <c r="JE41" i="93" s="1"/>
  <c r="KA59" i="93"/>
  <c r="KA61" i="93"/>
  <c r="JI60" i="93"/>
  <c r="KA81" i="93"/>
  <c r="JO60" i="93"/>
  <c r="KA66" i="93"/>
  <c r="KA83" i="93"/>
  <c r="KA87" i="93"/>
  <c r="KA51" i="93"/>
  <c r="JJ42" i="93"/>
  <c r="JJ41" i="93" s="1"/>
  <c r="KA54" i="93"/>
  <c r="JR60" i="93"/>
  <c r="JR41" i="93" s="1"/>
  <c r="KA63" i="93"/>
  <c r="JI67" i="93"/>
  <c r="KA69" i="93"/>
  <c r="KA88" i="93"/>
  <c r="KA82" i="93"/>
  <c r="DE41" i="93"/>
  <c r="CV67" i="93"/>
  <c r="HB41" i="93"/>
  <c r="HK67" i="93"/>
  <c r="II41" i="93"/>
  <c r="IU78" i="93"/>
  <c r="GF41" i="93"/>
  <c r="DG97" i="93"/>
  <c r="DK97" i="93"/>
  <c r="DO97" i="93"/>
  <c r="DS97" i="93"/>
  <c r="DW97" i="93"/>
  <c r="GC41" i="93"/>
  <c r="IB41" i="93"/>
  <c r="FD53" i="93"/>
  <c r="FD76" i="93"/>
  <c r="FD88" i="93"/>
  <c r="GE42" i="93"/>
  <c r="FH97" i="93"/>
  <c r="FL97" i="93"/>
  <c r="FP97" i="93"/>
  <c r="FT97" i="93"/>
  <c r="GW97" i="93"/>
  <c r="HA97" i="93"/>
  <c r="HE97" i="93"/>
  <c r="HM97" i="93"/>
  <c r="IU73" i="93"/>
  <c r="HS67" i="93"/>
  <c r="DA42" i="93"/>
  <c r="DA41" i="93" s="1"/>
  <c r="DT67" i="93"/>
  <c r="FD47" i="93"/>
  <c r="EG42" i="93"/>
  <c r="EG41" i="93" s="1"/>
  <c r="GH41" i="93"/>
  <c r="GJ49" i="93"/>
  <c r="FN42" i="93"/>
  <c r="FN41" i="93" s="1"/>
  <c r="GP42" i="93"/>
  <c r="IA41" i="93"/>
  <c r="DD21" i="93"/>
  <c r="DD32" i="93" s="1"/>
  <c r="DV41" i="93"/>
  <c r="DM42" i="93"/>
  <c r="DY51" i="93"/>
  <c r="DQ41" i="93"/>
  <c r="CY67" i="93"/>
  <c r="DY81" i="93"/>
  <c r="DJ41" i="93"/>
  <c r="EX41" i="93"/>
  <c r="ED41" i="93"/>
  <c r="EU41" i="93"/>
  <c r="GJ63" i="93"/>
  <c r="GA60" i="93"/>
  <c r="GA41" i="93" s="1"/>
  <c r="GJ73" i="93"/>
  <c r="FG67" i="93"/>
  <c r="GJ86" i="93"/>
  <c r="FF83" i="93"/>
  <c r="GJ83" i="93" s="1"/>
  <c r="ES55" i="93"/>
  <c r="FD57" i="93"/>
  <c r="HA41" i="93"/>
  <c r="CW21" i="93"/>
  <c r="CW32" i="93" s="1"/>
  <c r="DK21" i="93"/>
  <c r="DK32" i="93" s="1"/>
  <c r="DR41" i="93"/>
  <c r="DY53" i="93"/>
  <c r="DI41" i="93"/>
  <c r="DT77" i="93"/>
  <c r="FD78" i="93"/>
  <c r="EZ77" i="93"/>
  <c r="GJ70" i="93"/>
  <c r="FJ67" i="93"/>
  <c r="GT42" i="93"/>
  <c r="GT41" i="93" s="1"/>
  <c r="HP49" i="93"/>
  <c r="GK41" i="93"/>
  <c r="IU44" i="93"/>
  <c r="HV42" i="93"/>
  <c r="IU47" i="93"/>
  <c r="HX42" i="93"/>
  <c r="HX41" i="93" s="1"/>
  <c r="IU79" i="93"/>
  <c r="HR77" i="93"/>
  <c r="HR41" i="93" s="1"/>
  <c r="FU41" i="93"/>
  <c r="FZ41" i="93"/>
  <c r="GD41" i="93"/>
  <c r="GI41" i="93"/>
  <c r="FX77" i="93"/>
  <c r="FG97" i="93"/>
  <c r="FK97" i="93"/>
  <c r="FO97" i="93"/>
  <c r="FS97" i="93"/>
  <c r="FW97" i="93"/>
  <c r="GA97" i="93"/>
  <c r="GE97" i="93"/>
  <c r="GI97" i="93"/>
  <c r="FX97" i="93"/>
  <c r="GF97" i="93"/>
  <c r="GW42" i="93"/>
  <c r="GW41" i="93" s="1"/>
  <c r="HD77" i="93"/>
  <c r="IH41" i="93"/>
  <c r="IU53" i="93"/>
  <c r="IU76" i="93"/>
  <c r="IU86" i="93"/>
  <c r="IU87" i="93"/>
  <c r="IS41" i="93"/>
  <c r="HT97" i="93"/>
  <c r="HX97" i="93"/>
  <c r="IB97" i="93"/>
  <c r="IF97" i="93"/>
  <c r="IJ97" i="93"/>
  <c r="IR97" i="93"/>
  <c r="HU97" i="93"/>
  <c r="HY97" i="93"/>
  <c r="IC97" i="93"/>
  <c r="IG97" i="93"/>
  <c r="IK97" i="93"/>
  <c r="IO97" i="93"/>
  <c r="IS97" i="93"/>
  <c r="FD43" i="93"/>
  <c r="EB67" i="93"/>
  <c r="EC97" i="93"/>
  <c r="EG97" i="93"/>
  <c r="EK97" i="93"/>
  <c r="EO97" i="93"/>
  <c r="ES97" i="93"/>
  <c r="FA97" i="93"/>
  <c r="FV41" i="93"/>
  <c r="GB41" i="93"/>
  <c r="GJ56" i="93"/>
  <c r="FX60" i="93"/>
  <c r="HK42" i="93"/>
  <c r="HD55" i="93"/>
  <c r="GT97" i="93"/>
  <c r="GX97" i="93"/>
  <c r="HB97" i="93"/>
  <c r="HF97" i="93"/>
  <c r="HJ97" i="93"/>
  <c r="HN97" i="93"/>
  <c r="IF41" i="93"/>
  <c r="CX97" i="93"/>
  <c r="DB97" i="93"/>
  <c r="DF97" i="93"/>
  <c r="DJ97" i="93"/>
  <c r="DN97" i="93"/>
  <c r="DR97" i="93"/>
  <c r="DV97" i="93"/>
  <c r="EC41" i="93"/>
  <c r="ER41" i="93"/>
  <c r="FI41" i="93"/>
  <c r="GG41" i="93"/>
  <c r="FX42" i="93"/>
  <c r="GJ53" i="93"/>
  <c r="FH41" i="93"/>
  <c r="FP41" i="93"/>
  <c r="FT41" i="93"/>
  <c r="FY67" i="93"/>
  <c r="FY41" i="93" s="1"/>
  <c r="HI41" i="93"/>
  <c r="GQ77" i="93"/>
  <c r="GQ41" i="93" s="1"/>
  <c r="IJ42" i="93"/>
  <c r="IU51" i="93"/>
  <c r="ID60" i="93"/>
  <c r="ID41" i="93" s="1"/>
  <c r="IG67" i="93"/>
  <c r="IG41" i="93" s="1"/>
  <c r="IK67" i="93"/>
  <c r="IK41" i="93" s="1"/>
  <c r="IQ77" i="93"/>
  <c r="DY59" i="93"/>
  <c r="DE97" i="93"/>
  <c r="DM97" i="93"/>
  <c r="ED21" i="93"/>
  <c r="ED32" i="93" s="1"/>
  <c r="DE21" i="93"/>
  <c r="DE32" i="93" s="1"/>
  <c r="DS21" i="93"/>
  <c r="DS32" i="93" s="1"/>
  <c r="CW41" i="93"/>
  <c r="DY48" i="93"/>
  <c r="DD41" i="93"/>
  <c r="DL41" i="93"/>
  <c r="DY56" i="93"/>
  <c r="DN67" i="93"/>
  <c r="DN41" i="93" s="1"/>
  <c r="FL41" i="93"/>
  <c r="DR21" i="93"/>
  <c r="DR32" i="93" s="1"/>
  <c r="CT77" i="93"/>
  <c r="CT41" i="93" s="1"/>
  <c r="CW97" i="93"/>
  <c r="DI97" i="93"/>
  <c r="DU97" i="93"/>
  <c r="CT97" i="93"/>
  <c r="DU41" i="93"/>
  <c r="CV55" i="93"/>
  <c r="DY86" i="93"/>
  <c r="CU83" i="93"/>
  <c r="DY83" i="93" s="1"/>
  <c r="CY90" i="93"/>
  <c r="DY90" i="93" s="1"/>
  <c r="DY78" i="93"/>
  <c r="DB77" i="93"/>
  <c r="DB41" i="93" s="1"/>
  <c r="CX41" i="93"/>
  <c r="DA97" i="93"/>
  <c r="CU77" i="93"/>
  <c r="EJ21" i="93"/>
  <c r="EJ32" i="93" s="1"/>
  <c r="EX21" i="93"/>
  <c r="EX32" i="93" s="1"/>
  <c r="DZ41" i="93"/>
  <c r="ES42" i="93"/>
  <c r="EW41" i="93"/>
  <c r="EA77" i="93"/>
  <c r="ES77" i="93"/>
  <c r="EE90" i="93"/>
  <c r="FD90" i="93" s="1"/>
  <c r="EQ41" i="93"/>
  <c r="EY41" i="93"/>
  <c r="FI21" i="93"/>
  <c r="FI32" i="93" s="1"/>
  <c r="FW21" i="93"/>
  <c r="FW32" i="93" s="1"/>
  <c r="FS42" i="93"/>
  <c r="FS41" i="93" s="1"/>
  <c r="GJ59" i="93"/>
  <c r="GJ72" i="93"/>
  <c r="GJ76" i="93"/>
  <c r="GJ78" i="93"/>
  <c r="GJ82" i="93"/>
  <c r="IN41" i="93"/>
  <c r="EE42" i="93"/>
  <c r="FD69" i="93"/>
  <c r="EF83" i="93"/>
  <c r="FD83" i="93" s="1"/>
  <c r="FD86" i="93"/>
  <c r="FD98" i="93"/>
  <c r="GJ43" i="93"/>
  <c r="GJ48" i="93"/>
  <c r="FG55" i="93"/>
  <c r="FR60" i="93"/>
  <c r="GE77" i="93"/>
  <c r="GJ81" i="93"/>
  <c r="IL41" i="93"/>
  <c r="EO41" i="93"/>
  <c r="FA41" i="93"/>
  <c r="EK41" i="93"/>
  <c r="EE67" i="93"/>
  <c r="FB41" i="93"/>
  <c r="FD84" i="93"/>
  <c r="FH21" i="93"/>
  <c r="FH32" i="93" s="1"/>
  <c r="FV21" i="93"/>
  <c r="FV32" i="93" s="1"/>
  <c r="FJ42" i="93"/>
  <c r="GJ51" i="93"/>
  <c r="FE55" i="93"/>
  <c r="GE67" i="93"/>
  <c r="FF77" i="93"/>
  <c r="IR41" i="93"/>
  <c r="GJ84" i="93"/>
  <c r="GJ88" i="93"/>
  <c r="GJ98" i="93"/>
  <c r="HP53" i="93"/>
  <c r="GU41" i="93"/>
  <c r="HE67" i="93"/>
  <c r="HE41" i="93" s="1"/>
  <c r="GL77" i="93"/>
  <c r="GK97" i="93"/>
  <c r="IU48" i="93"/>
  <c r="HS55" i="93"/>
  <c r="IU59" i="93"/>
  <c r="HW77" i="93"/>
  <c r="HQ83" i="93"/>
  <c r="HY83" i="93"/>
  <c r="HQ97" i="93"/>
  <c r="HM41" i="93"/>
  <c r="HD42" i="93"/>
  <c r="GV41" i="93"/>
  <c r="GZ41" i="93"/>
  <c r="GS77" i="93"/>
  <c r="IU56" i="93"/>
  <c r="IU69" i="93"/>
  <c r="HV90" i="93"/>
  <c r="IU90" i="93" s="1"/>
  <c r="HF41" i="93"/>
  <c r="GJ87" i="93"/>
  <c r="GN21" i="93"/>
  <c r="GN32" i="93" s="1"/>
  <c r="HB21" i="93"/>
  <c r="HB32" i="93" s="1"/>
  <c r="HL41" i="93"/>
  <c r="HP56" i="93"/>
  <c r="GO41" i="93"/>
  <c r="HP82" i="93"/>
  <c r="HP87" i="93"/>
  <c r="HP88" i="93"/>
  <c r="IA21" i="93"/>
  <c r="IA32" i="93" s="1"/>
  <c r="IO21" i="93"/>
  <c r="IO32" i="93" s="1"/>
  <c r="IU81" i="93"/>
  <c r="IU84" i="93"/>
  <c r="IU88" i="93"/>
  <c r="IU98" i="93"/>
  <c r="HT32" i="93"/>
  <c r="HU32" i="93"/>
  <c r="II32" i="93"/>
  <c r="IB32" i="93"/>
  <c r="IP32" i="93"/>
  <c r="HC21" i="93"/>
  <c r="HC32" i="93" s="1"/>
  <c r="GU21" i="93"/>
  <c r="GU32" i="93" s="1"/>
  <c r="GV32" i="93"/>
  <c r="HP73" i="93"/>
  <c r="GM67" i="93"/>
  <c r="HP92" i="93"/>
  <c r="GP90" i="93"/>
  <c r="HP90" i="93" s="1"/>
  <c r="HN41" i="93"/>
  <c r="GY41" i="93"/>
  <c r="GX67" i="93"/>
  <c r="HP69" i="93"/>
  <c r="HP84" i="93"/>
  <c r="HP98" i="93"/>
  <c r="GR42" i="93"/>
  <c r="HP47" i="93"/>
  <c r="HP51" i="93"/>
  <c r="HP54" i="93"/>
  <c r="GN41" i="93"/>
  <c r="HG41" i="93"/>
  <c r="HO41" i="93"/>
  <c r="HK77" i="93"/>
  <c r="HP81" i="93"/>
  <c r="HP43" i="93"/>
  <c r="HP48" i="93"/>
  <c r="HC41" i="93"/>
  <c r="HH41" i="93"/>
  <c r="HP59" i="93"/>
  <c r="HP76" i="93"/>
  <c r="GP67" i="93"/>
  <c r="GL83" i="93"/>
  <c r="HP83" i="93" s="1"/>
  <c r="HP86" i="93"/>
  <c r="GC32" i="93"/>
  <c r="GD32" i="93"/>
  <c r="EY32" i="93"/>
  <c r="EC32" i="93"/>
  <c r="EK32" i="93"/>
  <c r="FD81" i="93"/>
  <c r="EP41" i="93"/>
  <c r="ER32" i="93"/>
  <c r="FD63" i="93"/>
  <c r="EV60" i="93"/>
  <c r="EV41" i="93" s="1"/>
  <c r="EJ41" i="93"/>
  <c r="FD56" i="93"/>
  <c r="FD48" i="93"/>
  <c r="FD49" i="93"/>
  <c r="EI42" i="93"/>
  <c r="EI41" i="93" s="1"/>
  <c r="FD59" i="93"/>
  <c r="FD82" i="93"/>
  <c r="FD87" i="93"/>
  <c r="FD61" i="93"/>
  <c r="EM60" i="93"/>
  <c r="EM41" i="93" s="1"/>
  <c r="FC41" i="93"/>
  <c r="FD51" i="93"/>
  <c r="ES60" i="93"/>
  <c r="FD66" i="93"/>
  <c r="ET67" i="93"/>
  <c r="ET41" i="93" s="1"/>
  <c r="DM55" i="93"/>
  <c r="DY57" i="93"/>
  <c r="DY61" i="93"/>
  <c r="DG60" i="93"/>
  <c r="DM60" i="93"/>
  <c r="DY66" i="93"/>
  <c r="DM77" i="93"/>
  <c r="DY84" i="93"/>
  <c r="DY87" i="93"/>
  <c r="DY43" i="93"/>
  <c r="CY42" i="93"/>
  <c r="DH42" i="93"/>
  <c r="DH41" i="93" s="1"/>
  <c r="DY54" i="93"/>
  <c r="DO41" i="93"/>
  <c r="DS41" i="93"/>
  <c r="DW41" i="93"/>
  <c r="DP60" i="93"/>
  <c r="DP41" i="93" s="1"/>
  <c r="DY63" i="93"/>
  <c r="DG67" i="93"/>
  <c r="DY69" i="93"/>
  <c r="DY88" i="93"/>
  <c r="DY98" i="93"/>
  <c r="DY49" i="93"/>
  <c r="DC42" i="93"/>
  <c r="DC41" i="93" s="1"/>
  <c r="DK41" i="93"/>
  <c r="DX41" i="93"/>
  <c r="DY82" i="93"/>
  <c r="GX41" i="93" l="1"/>
  <c r="KG41" i="93"/>
  <c r="UW103" i="93"/>
  <c r="RT41" i="93"/>
  <c r="NT41" i="93"/>
  <c r="HS41" i="93"/>
  <c r="RF55" i="93"/>
  <c r="KH41" i="93"/>
  <c r="NR83" i="93"/>
  <c r="UE41" i="93"/>
  <c r="RF103" i="93"/>
  <c r="TM41" i="93"/>
  <c r="ES41" i="93"/>
  <c r="EF41" i="93"/>
  <c r="LI41" i="93"/>
  <c r="IX41" i="93"/>
  <c r="NM41" i="93"/>
  <c r="WC55" i="93"/>
  <c r="HY41" i="93"/>
  <c r="TT41" i="93"/>
  <c r="FD55" i="93"/>
  <c r="QA55" i="93"/>
  <c r="LB41" i="93"/>
  <c r="KA103" i="93"/>
  <c r="IQ41" i="93"/>
  <c r="RZ41" i="93"/>
  <c r="GJ103" i="93"/>
  <c r="LF60" i="93"/>
  <c r="TF41" i="93"/>
  <c r="UR41" i="93"/>
  <c r="OU103" i="93"/>
  <c r="MG41" i="93"/>
  <c r="TQ103" i="93"/>
  <c r="LF67" i="93"/>
  <c r="TQ55" i="93"/>
  <c r="NR67" i="93"/>
  <c r="ML97" i="93"/>
  <c r="OU55" i="93"/>
  <c r="VX41" i="93"/>
  <c r="DT41" i="93"/>
  <c r="ML55" i="93"/>
  <c r="QU41" i="93"/>
  <c r="SO41" i="93"/>
  <c r="DY103" i="93"/>
  <c r="OL41" i="93"/>
  <c r="OS41" i="93"/>
  <c r="LF55" i="93"/>
  <c r="KA55" i="93"/>
  <c r="ML77" i="93"/>
  <c r="TQ67" i="93"/>
  <c r="SG41" i="93"/>
  <c r="NR55" i="93"/>
  <c r="MO41" i="93"/>
  <c r="MS41" i="93"/>
  <c r="IU60" i="93"/>
  <c r="EB41" i="93"/>
  <c r="LF103" i="93"/>
  <c r="JO41" i="93"/>
  <c r="TQ60" i="93"/>
  <c r="SR41" i="93"/>
  <c r="ML103" i="93"/>
  <c r="QA77" i="93"/>
  <c r="IU103" i="93"/>
  <c r="IJ41" i="93"/>
  <c r="KA67" i="93"/>
  <c r="JA41" i="93"/>
  <c r="ML67" i="93"/>
  <c r="NU41" i="93"/>
  <c r="PB41" i="93"/>
  <c r="DY77" i="93"/>
  <c r="GP41" i="93"/>
  <c r="IM41" i="93"/>
  <c r="RF60" i="93"/>
  <c r="QA42" i="93"/>
  <c r="LF97" i="93"/>
  <c r="NF41" i="93"/>
  <c r="QA97" i="93"/>
  <c r="VQ41" i="93"/>
  <c r="PA41" i="93"/>
  <c r="SL55" i="93"/>
  <c r="KA97" i="93"/>
  <c r="MZ41" i="93"/>
  <c r="NR103" i="93"/>
  <c r="WC103" i="93"/>
  <c r="RB41" i="93"/>
  <c r="SL97" i="93"/>
  <c r="WC67" i="93"/>
  <c r="RF42" i="93"/>
  <c r="LF83" i="93"/>
  <c r="KB41" i="93"/>
  <c r="HP55" i="93"/>
  <c r="WC60" i="93"/>
  <c r="FD103" i="93"/>
  <c r="QA103" i="93"/>
  <c r="FX41" i="93"/>
  <c r="UZ41" i="93"/>
  <c r="TQ97" i="93"/>
  <c r="OU97" i="93"/>
  <c r="NR77" i="93"/>
  <c r="KA77" i="93"/>
  <c r="UW60" i="93"/>
  <c r="OU67" i="93"/>
  <c r="SL103" i="93"/>
  <c r="JV41" i="93"/>
  <c r="NR97" i="93"/>
  <c r="FF41" i="93"/>
  <c r="FJ41" i="93"/>
  <c r="EZ41" i="93"/>
  <c r="LL41" i="93"/>
  <c r="NX41" i="93"/>
  <c r="UK41" i="93"/>
  <c r="UW77" i="93"/>
  <c r="PI41" i="93"/>
  <c r="RI41" i="93"/>
  <c r="PV41" i="93"/>
  <c r="HD41" i="93"/>
  <c r="MR41" i="93"/>
  <c r="WC77" i="93"/>
  <c r="TQ77" i="93"/>
  <c r="WC42" i="93"/>
  <c r="OX41" i="93"/>
  <c r="MU41" i="93"/>
  <c r="PC41" i="93"/>
  <c r="DY67" i="93"/>
  <c r="TW41" i="93"/>
  <c r="SL42" i="93"/>
  <c r="FD77" i="93"/>
  <c r="PO41" i="93"/>
  <c r="DY55" i="93"/>
  <c r="RF67" i="93"/>
  <c r="RF97" i="93"/>
  <c r="CV41" i="93"/>
  <c r="EA41" i="93"/>
  <c r="IU55" i="93"/>
  <c r="IU67" i="93"/>
  <c r="OF41" i="93"/>
  <c r="UW42" i="93"/>
  <c r="TQ83" i="93"/>
  <c r="QA67" i="93"/>
  <c r="QA83" i="93"/>
  <c r="KU41" i="93"/>
  <c r="HP97" i="93"/>
  <c r="CU41" i="93"/>
  <c r="LT41" i="93"/>
  <c r="RF77" i="93"/>
  <c r="SL60" i="93"/>
  <c r="UW67" i="93"/>
  <c r="QD41" i="93"/>
  <c r="UW97" i="93"/>
  <c r="LF77" i="93"/>
  <c r="WC97" i="93"/>
  <c r="KD41" i="93"/>
  <c r="DG41" i="93"/>
  <c r="OU60" i="93"/>
  <c r="TQ42" i="93"/>
  <c r="SZ41" i="93"/>
  <c r="TI41" i="93"/>
  <c r="SN41" i="93"/>
  <c r="QG41" i="93"/>
  <c r="SM41" i="93"/>
  <c r="SL77" i="93"/>
  <c r="SL67" i="93"/>
  <c r="QA60" i="93"/>
  <c r="UW55" i="93"/>
  <c r="TR41" i="93"/>
  <c r="VC41" i="93"/>
  <c r="LF42" i="93"/>
  <c r="RL41" i="93"/>
  <c r="OU77" i="93"/>
  <c r="OU42" i="93"/>
  <c r="NR42" i="93"/>
  <c r="NR60" i="93"/>
  <c r="ML60" i="93"/>
  <c r="ML42" i="93"/>
  <c r="LZ41" i="93"/>
  <c r="JI41" i="93"/>
  <c r="KA60" i="93"/>
  <c r="KA42" i="93"/>
  <c r="FD97" i="93"/>
  <c r="GJ97" i="93"/>
  <c r="IU42" i="93"/>
  <c r="DY97" i="93"/>
  <c r="FG41" i="93"/>
  <c r="DM41" i="93"/>
  <c r="HV41" i="93"/>
  <c r="GJ67" i="93"/>
  <c r="GJ77" i="93"/>
  <c r="EE41" i="93"/>
  <c r="CY41" i="93"/>
  <c r="HK41" i="93"/>
  <c r="IU97" i="93"/>
  <c r="GJ42" i="93"/>
  <c r="GE41" i="93"/>
  <c r="FD60" i="93"/>
  <c r="DY60" i="93"/>
  <c r="GR41" i="93"/>
  <c r="HP42" i="93"/>
  <c r="GS41" i="93"/>
  <c r="HP77" i="93"/>
  <c r="HW41" i="93"/>
  <c r="IU77" i="93"/>
  <c r="GJ55" i="93"/>
  <c r="FE41" i="93"/>
  <c r="GJ60" i="93"/>
  <c r="FR41" i="93"/>
  <c r="IU83" i="93"/>
  <c r="HQ41" i="93"/>
  <c r="HP67" i="93"/>
  <c r="GM41" i="93"/>
  <c r="GL41" i="93"/>
  <c r="FD67" i="93"/>
  <c r="FD42" i="93"/>
  <c r="DY42" i="93"/>
  <c r="SL41" i="93" l="1"/>
  <c r="LF41" i="93"/>
  <c r="OU41" i="93"/>
  <c r="QA41" i="93"/>
  <c r="WC41" i="93"/>
  <c r="KA41" i="93"/>
  <c r="UW41" i="93"/>
  <c r="NR41" i="93"/>
  <c r="FD41" i="93"/>
  <c r="ML41" i="93"/>
  <c r="RF41" i="93"/>
  <c r="DY41" i="93"/>
  <c r="IU41" i="93"/>
  <c r="HP41" i="93"/>
  <c r="TQ41" i="93"/>
  <c r="GJ41" i="93"/>
  <c r="BH28" i="93" l="1"/>
  <c r="BG28" i="93"/>
  <c r="BA28" i="93"/>
  <c r="AZ28" i="93"/>
  <c r="AT28" i="93"/>
  <c r="AS28" i="93"/>
  <c r="AM28" i="93"/>
  <c r="AL28" i="93"/>
  <c r="CR28" i="93"/>
  <c r="CQ28" i="93"/>
  <c r="CK28" i="93"/>
  <c r="CJ28" i="93"/>
  <c r="CD28" i="93"/>
  <c r="CC28" i="93"/>
  <c r="BW28" i="93"/>
  <c r="BV28" i="93"/>
  <c r="BP28" i="93"/>
  <c r="BO28" i="93"/>
  <c r="CR27" i="93"/>
  <c r="CQ27" i="93"/>
  <c r="CK27" i="93"/>
  <c r="CJ27" i="93"/>
  <c r="CD27" i="93"/>
  <c r="CC27" i="93"/>
  <c r="BW27" i="93"/>
  <c r="BV27" i="93"/>
  <c r="BP27" i="93"/>
  <c r="BO27" i="93"/>
  <c r="BH27" i="93"/>
  <c r="BG27" i="93"/>
  <c r="BA27" i="93"/>
  <c r="AZ27" i="93"/>
  <c r="AT27" i="93"/>
  <c r="AS27" i="93"/>
  <c r="AM27" i="93"/>
  <c r="AL27" i="93"/>
  <c r="CR26" i="93"/>
  <c r="CQ26" i="93"/>
  <c r="CK26" i="93"/>
  <c r="CJ26" i="93"/>
  <c r="CD26" i="93"/>
  <c r="CC26" i="93"/>
  <c r="BW26" i="93"/>
  <c r="BV26" i="93"/>
  <c r="BP26" i="93"/>
  <c r="BO26" i="93"/>
  <c r="BH26" i="93"/>
  <c r="BG26" i="93"/>
  <c r="BA26" i="93"/>
  <c r="AZ26" i="93"/>
  <c r="AT26" i="93"/>
  <c r="AS26" i="93"/>
  <c r="AM26" i="93"/>
  <c r="AL26" i="93"/>
  <c r="CR98" i="93" l="1"/>
  <c r="CR97" i="93" s="1"/>
  <c r="CQ98" i="93"/>
  <c r="CP98" i="93"/>
  <c r="CO98" i="93"/>
  <c r="CO97" i="93" s="1"/>
  <c r="CN98" i="93"/>
  <c r="CN97" i="93" s="1"/>
  <c r="CM98" i="93"/>
  <c r="CM97" i="93" s="1"/>
  <c r="CL98" i="93"/>
  <c r="CK98" i="93"/>
  <c r="CJ98" i="93"/>
  <c r="CJ97" i="93" s="1"/>
  <c r="CI98" i="93"/>
  <c r="CI97" i="93" s="1"/>
  <c r="CH98" i="93"/>
  <c r="CG98" i="93"/>
  <c r="CR90" i="93"/>
  <c r="CQ90" i="93"/>
  <c r="CP90" i="93"/>
  <c r="CO90" i="93"/>
  <c r="CN90" i="93"/>
  <c r="CM90" i="93"/>
  <c r="CL90" i="93"/>
  <c r="CK90" i="93"/>
  <c r="CJ90" i="93"/>
  <c r="CI90" i="93"/>
  <c r="CH90" i="93"/>
  <c r="CG90" i="93"/>
  <c r="CR83" i="93"/>
  <c r="CQ83" i="93"/>
  <c r="CL83" i="93"/>
  <c r="CK83" i="93"/>
  <c r="CJ83" i="93"/>
  <c r="CR77" i="93"/>
  <c r="CQ77" i="93"/>
  <c r="CK77" i="93"/>
  <c r="CJ77" i="93"/>
  <c r="CR67" i="93"/>
  <c r="CQ67" i="93"/>
  <c r="CP67" i="93"/>
  <c r="CN67" i="93"/>
  <c r="CL67" i="93"/>
  <c r="CK67" i="93"/>
  <c r="CJ67" i="93"/>
  <c r="CH67" i="93"/>
  <c r="CG67" i="93"/>
  <c r="CR60" i="93"/>
  <c r="CQ60" i="93"/>
  <c r="CP60" i="93"/>
  <c r="CO60" i="93"/>
  <c r="CN60" i="93"/>
  <c r="CM60" i="93"/>
  <c r="CL60" i="93"/>
  <c r="CJ60" i="93"/>
  <c r="CI60" i="93"/>
  <c r="CG60" i="93"/>
  <c r="CR42" i="93"/>
  <c r="CQ42" i="93"/>
  <c r="CP42" i="93"/>
  <c r="CO42" i="93"/>
  <c r="CN42" i="93"/>
  <c r="CM42" i="93"/>
  <c r="CK42" i="93"/>
  <c r="CJ42" i="93"/>
  <c r="CI42" i="93"/>
  <c r="CG42" i="93"/>
  <c r="CR55" i="93"/>
  <c r="CQ55" i="93"/>
  <c r="CO55" i="93"/>
  <c r="CM55" i="93"/>
  <c r="CL55" i="93"/>
  <c r="CK55" i="93"/>
  <c r="CJ55" i="93"/>
  <c r="CR20" i="93"/>
  <c r="CQ20" i="93"/>
  <c r="CK20" i="93"/>
  <c r="CJ20" i="93"/>
  <c r="CR13" i="93"/>
  <c r="CR29" i="93" s="1"/>
  <c r="CR21" i="93" s="1"/>
  <c r="CQ13" i="93"/>
  <c r="CQ29" i="93" s="1"/>
  <c r="CQ21" i="93" s="1"/>
  <c r="CK13" i="93"/>
  <c r="CK29" i="93" s="1"/>
  <c r="CK21" i="93" s="1"/>
  <c r="CJ13" i="93"/>
  <c r="CJ29" i="93" s="1"/>
  <c r="CJ21" i="93" s="1"/>
  <c r="CS119" i="93"/>
  <c r="CS118" i="93"/>
  <c r="CS116" i="93"/>
  <c r="CS115" i="93"/>
  <c r="CS114" i="93"/>
  <c r="CS113" i="93"/>
  <c r="CS112" i="93"/>
  <c r="CS111" i="93"/>
  <c r="CS109" i="93"/>
  <c r="CS107" i="93"/>
  <c r="CS106" i="93"/>
  <c r="CS105" i="93"/>
  <c r="CS104" i="93"/>
  <c r="CS102" i="93"/>
  <c r="CS101" i="93"/>
  <c r="CS100" i="93"/>
  <c r="CS99" i="93"/>
  <c r="CS95" i="93"/>
  <c r="CS91" i="93"/>
  <c r="CS89" i="93"/>
  <c r="CS85" i="93"/>
  <c r="CS75" i="93"/>
  <c r="CS74" i="93"/>
  <c r="CS65" i="93"/>
  <c r="CS64" i="93"/>
  <c r="CS52" i="93"/>
  <c r="CS50" i="93"/>
  <c r="CS31" i="93"/>
  <c r="CS30" i="93"/>
  <c r="BH5" i="93"/>
  <c r="BG5" i="93"/>
  <c r="BE5" i="93"/>
  <c r="BD5" i="93"/>
  <c r="BC5" i="93"/>
  <c r="BA5" i="93"/>
  <c r="AZ5" i="93"/>
  <c r="AY5" i="93"/>
  <c r="AW5" i="93"/>
  <c r="AV5" i="93"/>
  <c r="AU5" i="93"/>
  <c r="AS5" i="93"/>
  <c r="BV5" i="93" s="1"/>
  <c r="CY5" i="93" s="1"/>
  <c r="AR5" i="93"/>
  <c r="BL5" i="93"/>
  <c r="AO5" i="93"/>
  <c r="BR5" i="93" s="1"/>
  <c r="CU5" i="93" s="1"/>
  <c r="AN5" i="93"/>
  <c r="AM5" i="93"/>
  <c r="AK5" i="93"/>
  <c r="CR41" i="93" l="1"/>
  <c r="CQ97" i="93"/>
  <c r="EB5" i="93"/>
  <c r="CY35" i="93"/>
  <c r="CY6" i="93"/>
  <c r="CY36" i="93"/>
  <c r="CY39" i="93"/>
  <c r="CU39" i="93"/>
  <c r="CU35" i="93"/>
  <c r="CU36" i="93"/>
  <c r="CU6" i="93"/>
  <c r="CP97" i="93"/>
  <c r="AQ5" i="93"/>
  <c r="AQ36" i="93" s="1"/>
  <c r="BK5" i="93"/>
  <c r="BK36" i="93" s="1"/>
  <c r="BM5" i="93"/>
  <c r="CP5" i="93" s="1"/>
  <c r="CP39" i="93" s="1"/>
  <c r="AE35" i="93"/>
  <c r="AE36" i="93"/>
  <c r="AE39" i="93"/>
  <c r="AL5" i="93"/>
  <c r="AL39" i="93" s="1"/>
  <c r="AP5" i="93"/>
  <c r="AP39" i="93" s="1"/>
  <c r="AT5" i="93"/>
  <c r="AT39" i="93" s="1"/>
  <c r="AX5" i="93"/>
  <c r="AX36" i="93" s="1"/>
  <c r="BB5" i="93"/>
  <c r="BB36" i="93" s="1"/>
  <c r="BF5" i="93"/>
  <c r="BF39" i="93" s="1"/>
  <c r="BJ5" i="93"/>
  <c r="BJ36" i="93" s="1"/>
  <c r="CQ41" i="93"/>
  <c r="CK97" i="93"/>
  <c r="BR39" i="93"/>
  <c r="BR36" i="93"/>
  <c r="BR35" i="93"/>
  <c r="BV39" i="93"/>
  <c r="BV35" i="93"/>
  <c r="BV36" i="93"/>
  <c r="AK39" i="93"/>
  <c r="AK36" i="93"/>
  <c r="AK35" i="93"/>
  <c r="AW39" i="93"/>
  <c r="AW36" i="93"/>
  <c r="AW35" i="93"/>
  <c r="BE39" i="93"/>
  <c r="BE35" i="93"/>
  <c r="BE36" i="93"/>
  <c r="CH5" i="93"/>
  <c r="DK5" i="93" s="1"/>
  <c r="BZ5" i="93"/>
  <c r="AO39" i="93"/>
  <c r="AO35" i="93"/>
  <c r="AO36" i="93"/>
  <c r="AS39" i="93"/>
  <c r="AS36" i="93"/>
  <c r="AS35" i="93"/>
  <c r="BA39" i="93"/>
  <c r="BA36" i="93"/>
  <c r="BA35" i="93"/>
  <c r="CD5" i="93"/>
  <c r="DG5" i="93" s="1"/>
  <c r="CH97" i="93"/>
  <c r="AI6" i="93"/>
  <c r="AI39" i="93"/>
  <c r="AI36" i="93"/>
  <c r="AI35" i="93"/>
  <c r="AM39" i="93"/>
  <c r="AM36" i="93"/>
  <c r="AM35" i="93"/>
  <c r="AU39" i="93"/>
  <c r="AU36" i="93"/>
  <c r="AU35" i="93"/>
  <c r="AY39" i="93"/>
  <c r="AY36" i="93"/>
  <c r="AY35" i="93"/>
  <c r="BC39" i="93"/>
  <c r="BC36" i="93"/>
  <c r="BC35" i="93"/>
  <c r="BG39" i="93"/>
  <c r="BG36" i="93"/>
  <c r="BG35" i="93"/>
  <c r="BP5" i="93"/>
  <c r="BX5" i="93"/>
  <c r="CB5" i="93"/>
  <c r="DE5" i="93" s="1"/>
  <c r="CF5" i="93"/>
  <c r="DI5" i="93" s="1"/>
  <c r="CJ5" i="93"/>
  <c r="DM5" i="93" s="1"/>
  <c r="AJ39" i="93"/>
  <c r="AJ35" i="93"/>
  <c r="AJ36" i="93"/>
  <c r="AN35" i="93"/>
  <c r="AN39" i="93"/>
  <c r="AN36" i="93"/>
  <c r="AR35" i="93"/>
  <c r="AR39" i="93"/>
  <c r="AR36" i="93"/>
  <c r="AV39" i="93"/>
  <c r="AV35" i="93"/>
  <c r="AV36" i="93"/>
  <c r="AZ39" i="93"/>
  <c r="AZ35" i="93"/>
  <c r="AZ36" i="93"/>
  <c r="BD35" i="93"/>
  <c r="BD39" i="93"/>
  <c r="BD36" i="93"/>
  <c r="BH35" i="93"/>
  <c r="BH39" i="93"/>
  <c r="BH36" i="93"/>
  <c r="BL39" i="93"/>
  <c r="BL35" i="93"/>
  <c r="BL36" i="93"/>
  <c r="BQ5" i="93"/>
  <c r="CT5" i="93" s="1"/>
  <c r="BU5" i="93"/>
  <c r="CX5" i="93" s="1"/>
  <c r="BY5" i="93"/>
  <c r="CC5" i="93"/>
  <c r="DF5" i="93" s="1"/>
  <c r="CG5" i="93"/>
  <c r="DJ5" i="93" s="1"/>
  <c r="CK5" i="93"/>
  <c r="DN5" i="93" s="1"/>
  <c r="CO5" i="93"/>
  <c r="DR5" i="93" s="1"/>
  <c r="CQ32" i="93"/>
  <c r="CG97" i="93"/>
  <c r="CJ41" i="93"/>
  <c r="CK32" i="93"/>
  <c r="CR32" i="93"/>
  <c r="CJ32" i="93"/>
  <c r="EQ5" i="93" l="1"/>
  <c r="DN39" i="93"/>
  <c r="DN36" i="93"/>
  <c r="DN35" i="93"/>
  <c r="DN6" i="93"/>
  <c r="EA5" i="93"/>
  <c r="CX39" i="93"/>
  <c r="CX35" i="93"/>
  <c r="CX6" i="93"/>
  <c r="CX36" i="93"/>
  <c r="FC5" i="93"/>
  <c r="EH5" i="93"/>
  <c r="DE39" i="93"/>
  <c r="DE36" i="93"/>
  <c r="DE6" i="93"/>
  <c r="DE35" i="93"/>
  <c r="EM5" i="93"/>
  <c r="DJ39" i="93"/>
  <c r="DJ36" i="93"/>
  <c r="DJ6" i="93"/>
  <c r="DJ35" i="93"/>
  <c r="CT35" i="93"/>
  <c r="CT39" i="93"/>
  <c r="CT6" i="93"/>
  <c r="CT36" i="93"/>
  <c r="DV5" i="93"/>
  <c r="DA5" i="93"/>
  <c r="DC5" i="93"/>
  <c r="DX5" i="93"/>
  <c r="CY38" i="93"/>
  <c r="CY37" i="93"/>
  <c r="EI5" i="93"/>
  <c r="DF36" i="93"/>
  <c r="DF35" i="93"/>
  <c r="DF6" i="93"/>
  <c r="DF39" i="93"/>
  <c r="EP5" i="93"/>
  <c r="DM35" i="93"/>
  <c r="DM39" i="93"/>
  <c r="DM6" i="93"/>
  <c r="DM36" i="93"/>
  <c r="EN5" i="93"/>
  <c r="DK36" i="93"/>
  <c r="DK35" i="93"/>
  <c r="DK39" i="93"/>
  <c r="DK6" i="93"/>
  <c r="EU5" i="93"/>
  <c r="DR36" i="93"/>
  <c r="DR6" i="93"/>
  <c r="DR35" i="93"/>
  <c r="DR39" i="93"/>
  <c r="DW5" i="93"/>
  <c r="DB5" i="93"/>
  <c r="EL5" i="93"/>
  <c r="DI35" i="93"/>
  <c r="DI39" i="93"/>
  <c r="DI6" i="93"/>
  <c r="DI36" i="93"/>
  <c r="EJ5" i="93"/>
  <c r="DG39" i="93"/>
  <c r="DG36" i="93"/>
  <c r="DG35" i="93"/>
  <c r="DG6" i="93"/>
  <c r="CP36" i="93"/>
  <c r="DS5" i="93"/>
  <c r="CU37" i="93"/>
  <c r="CU38" i="93"/>
  <c r="EB35" i="93"/>
  <c r="EB6" i="93"/>
  <c r="EB39" i="93"/>
  <c r="EB36" i="93"/>
  <c r="CE5" i="93"/>
  <c r="BB35" i="93"/>
  <c r="AQ35" i="93"/>
  <c r="BJ35" i="93"/>
  <c r="AT36" i="93"/>
  <c r="BK39" i="93"/>
  <c r="BS5" i="93"/>
  <c r="BT5" i="93"/>
  <c r="AQ39" i="93"/>
  <c r="BJ39" i="93"/>
  <c r="BB39" i="93"/>
  <c r="AL36" i="93"/>
  <c r="BM36" i="93"/>
  <c r="CP35" i="93"/>
  <c r="BK35" i="93"/>
  <c r="BF36" i="93"/>
  <c r="AP36" i="93"/>
  <c r="CM5" i="93"/>
  <c r="BW5" i="93"/>
  <c r="BO5" i="93"/>
  <c r="BO39" i="93" s="1"/>
  <c r="AT35" i="93"/>
  <c r="AL35" i="93"/>
  <c r="BM35" i="93"/>
  <c r="BM39" i="93"/>
  <c r="CP6" i="93"/>
  <c r="CP38" i="93" s="1"/>
  <c r="CN5" i="93"/>
  <c r="CI5" i="93"/>
  <c r="BF35" i="93"/>
  <c r="AX39" i="93"/>
  <c r="AP35" i="93"/>
  <c r="CA5" i="93"/>
  <c r="AX35" i="93"/>
  <c r="CG39" i="93"/>
  <c r="CG35" i="93"/>
  <c r="CG36" i="93"/>
  <c r="CG6" i="93"/>
  <c r="BQ39" i="93"/>
  <c r="BQ35" i="93"/>
  <c r="BQ36" i="93"/>
  <c r="CH39" i="93"/>
  <c r="CH36" i="93"/>
  <c r="CH35" i="93"/>
  <c r="CH6" i="93"/>
  <c r="CC39" i="93"/>
  <c r="CC35" i="93"/>
  <c r="CC36" i="93"/>
  <c r="CB39" i="93"/>
  <c r="CB36" i="93"/>
  <c r="CB35" i="93"/>
  <c r="AI38" i="93"/>
  <c r="AI37" i="93"/>
  <c r="CO35" i="93"/>
  <c r="CO39" i="93"/>
  <c r="CO36" i="93"/>
  <c r="CO6" i="93"/>
  <c r="BY35" i="93"/>
  <c r="BY39" i="93"/>
  <c r="BY36" i="93"/>
  <c r="BX39" i="93"/>
  <c r="BX36" i="93"/>
  <c r="BX35" i="93"/>
  <c r="CF39" i="93"/>
  <c r="CF36" i="93"/>
  <c r="CF35" i="93"/>
  <c r="BP39" i="93"/>
  <c r="BP36" i="93"/>
  <c r="BP35" i="93"/>
  <c r="CK35" i="93"/>
  <c r="CK39" i="93"/>
  <c r="CK36" i="93"/>
  <c r="CR5" i="93"/>
  <c r="CK6" i="93"/>
  <c r="BU35" i="93"/>
  <c r="BU39" i="93"/>
  <c r="BU36" i="93"/>
  <c r="CJ39" i="93"/>
  <c r="CJ36" i="93"/>
  <c r="CJ35" i="93"/>
  <c r="CJ6" i="93"/>
  <c r="CQ5" i="93"/>
  <c r="DT5" i="93" s="1"/>
  <c r="CD39" i="93"/>
  <c r="CD35" i="93"/>
  <c r="CD36" i="93"/>
  <c r="BZ39" i="93"/>
  <c r="BZ36" i="93"/>
  <c r="BZ35" i="93"/>
  <c r="CY33" i="93" l="1"/>
  <c r="CU33" i="93"/>
  <c r="CN39" i="93"/>
  <c r="DQ5" i="93"/>
  <c r="CM36" i="93"/>
  <c r="DP5" i="93"/>
  <c r="EZ5" i="93"/>
  <c r="DW39" i="93"/>
  <c r="DW36" i="93"/>
  <c r="DW35" i="93"/>
  <c r="DW6" i="93"/>
  <c r="FR5" i="93"/>
  <c r="EP36" i="93"/>
  <c r="EP6" i="93"/>
  <c r="EP35" i="93"/>
  <c r="EP39" i="93"/>
  <c r="ED5" i="93"/>
  <c r="DA6" i="93"/>
  <c r="DA36" i="93"/>
  <c r="DA35" i="93"/>
  <c r="DA39" i="93"/>
  <c r="DJ38" i="93"/>
  <c r="DJ37" i="93"/>
  <c r="FJ5" i="93"/>
  <c r="EH35" i="93"/>
  <c r="EH39" i="93"/>
  <c r="EH36" i="93"/>
  <c r="EH6" i="93"/>
  <c r="EW5" i="93"/>
  <c r="DT39" i="93"/>
  <c r="DT6" i="93"/>
  <c r="DT36" i="93"/>
  <c r="DT35" i="93"/>
  <c r="CE39" i="93"/>
  <c r="DH5" i="93"/>
  <c r="EB38" i="93"/>
  <c r="EB37" i="93"/>
  <c r="DG38" i="93"/>
  <c r="DG37" i="93"/>
  <c r="GG5" i="93"/>
  <c r="FL5" i="93"/>
  <c r="EJ39" i="93"/>
  <c r="EJ36" i="93"/>
  <c r="EJ35" i="93"/>
  <c r="EJ6" i="93"/>
  <c r="FW5" i="93"/>
  <c r="EU36" i="93"/>
  <c r="EU35" i="93"/>
  <c r="EU6" i="93"/>
  <c r="EU39" i="93"/>
  <c r="DM37" i="93"/>
  <c r="DM38" i="93"/>
  <c r="GF5" i="93"/>
  <c r="FK5" i="93"/>
  <c r="EI39" i="93"/>
  <c r="EI36" i="93"/>
  <c r="EI35" i="93"/>
  <c r="EI6" i="93"/>
  <c r="EY5" i="93"/>
  <c r="DV36" i="93"/>
  <c r="DV35" i="93"/>
  <c r="DV6" i="93"/>
  <c r="DV39" i="93"/>
  <c r="DE38" i="93"/>
  <c r="DE37" i="93"/>
  <c r="FC6" i="93"/>
  <c r="GE5" i="93"/>
  <c r="FC35" i="93"/>
  <c r="FC39" i="93"/>
  <c r="FC36" i="93"/>
  <c r="BT36" i="93"/>
  <c r="CW5" i="93"/>
  <c r="FN5" i="93"/>
  <c r="GI5" i="93"/>
  <c r="EL39" i="93"/>
  <c r="EL36" i="93"/>
  <c r="EL35" i="93"/>
  <c r="EL6" i="93"/>
  <c r="DF38" i="93"/>
  <c r="DF37" i="93"/>
  <c r="DX36" i="93"/>
  <c r="DX35" i="93"/>
  <c r="DX6" i="93"/>
  <c r="DX39" i="93"/>
  <c r="EA39" i="93"/>
  <c r="EA36" i="93"/>
  <c r="EA6" i="93"/>
  <c r="EA35" i="93"/>
  <c r="CA39" i="93"/>
  <c r="DD5" i="93"/>
  <c r="CI36" i="93"/>
  <c r="DL5" i="93"/>
  <c r="BW36" i="93"/>
  <c r="DU5" i="93"/>
  <c r="CZ5" i="93"/>
  <c r="BS39" i="93"/>
  <c r="CV5" i="93"/>
  <c r="EV5" i="93"/>
  <c r="DS39" i="93"/>
  <c r="DS6" i="93"/>
  <c r="DS35" i="93"/>
  <c r="DS36" i="93"/>
  <c r="DI37" i="93"/>
  <c r="DI38" i="93"/>
  <c r="EE5" i="93"/>
  <c r="DB36" i="93"/>
  <c r="DB6" i="93"/>
  <c r="DB35" i="93"/>
  <c r="DB39" i="93"/>
  <c r="DR38" i="93"/>
  <c r="DR37" i="93"/>
  <c r="DK37" i="93"/>
  <c r="DK38" i="93"/>
  <c r="FP5" i="93"/>
  <c r="EN35" i="93"/>
  <c r="EN39" i="93"/>
  <c r="EN6" i="93"/>
  <c r="EN36" i="93"/>
  <c r="EF5" i="93"/>
  <c r="FA5" i="93"/>
  <c r="DC39" i="93"/>
  <c r="DC6" i="93"/>
  <c r="DC36" i="93"/>
  <c r="DC35" i="93"/>
  <c r="CT38" i="93"/>
  <c r="CT37" i="93"/>
  <c r="FO5" i="93"/>
  <c r="EM39" i="93"/>
  <c r="EM36" i="93"/>
  <c r="EM35" i="93"/>
  <c r="EM6" i="93"/>
  <c r="CX38" i="93"/>
  <c r="CX37" i="93"/>
  <c r="DN38" i="93"/>
  <c r="DN37" i="93"/>
  <c r="EQ6" i="93"/>
  <c r="FS5" i="93"/>
  <c r="EQ36" i="93"/>
  <c r="EQ35" i="93"/>
  <c r="EQ39" i="93"/>
  <c r="CE35" i="93"/>
  <c r="CE36" i="93"/>
  <c r="BT35" i="93"/>
  <c r="CI39" i="93"/>
  <c r="BW35" i="93"/>
  <c r="CP37" i="93"/>
  <c r="CP33" i="93" s="1"/>
  <c r="BW39" i="93"/>
  <c r="CI35" i="93"/>
  <c r="CA36" i="93"/>
  <c r="BS36" i="93"/>
  <c r="CI6" i="93"/>
  <c r="CI37" i="93" s="1"/>
  <c r="CA35" i="93"/>
  <c r="BS35" i="93"/>
  <c r="CM35" i="93"/>
  <c r="BT39" i="93"/>
  <c r="BO36" i="93"/>
  <c r="CM39" i="93"/>
  <c r="CN6" i="93"/>
  <c r="CN37" i="93" s="1"/>
  <c r="CM6" i="93"/>
  <c r="CM38" i="93" s="1"/>
  <c r="BO35" i="93"/>
  <c r="CN36" i="93"/>
  <c r="CN35" i="93"/>
  <c r="BI5" i="93"/>
  <c r="CJ38" i="93"/>
  <c r="CJ37" i="93"/>
  <c r="CQ39" i="93"/>
  <c r="CQ36" i="93"/>
  <c r="CQ35" i="93"/>
  <c r="CQ6" i="93"/>
  <c r="CK38" i="93"/>
  <c r="CK37" i="93"/>
  <c r="CR39" i="93"/>
  <c r="CR36" i="93"/>
  <c r="CR35" i="93"/>
  <c r="CR6" i="93"/>
  <c r="CH37" i="93"/>
  <c r="CH38" i="93"/>
  <c r="CO38" i="93"/>
  <c r="CO37" i="93"/>
  <c r="CG38" i="93"/>
  <c r="CG37" i="93"/>
  <c r="C12" i="93"/>
  <c r="DI12" i="93" s="1"/>
  <c r="DJ19" i="93" s="1"/>
  <c r="C11" i="93"/>
  <c r="DM11" i="93" s="1"/>
  <c r="DN18" i="93" s="1"/>
  <c r="DN28" i="93" s="1"/>
  <c r="C10" i="93"/>
  <c r="EB10" i="93" s="1"/>
  <c r="C9" i="93"/>
  <c r="C8" i="93"/>
  <c r="C7" i="93"/>
  <c r="BN119" i="93"/>
  <c r="BN118" i="93"/>
  <c r="AH119" i="93"/>
  <c r="AH118" i="93"/>
  <c r="DG33" i="93" l="1"/>
  <c r="DJ33" i="93"/>
  <c r="DM33" i="93"/>
  <c r="DK33" i="93"/>
  <c r="DK40" i="93" s="1"/>
  <c r="DK96" i="93" s="1"/>
  <c r="DK117" i="93" s="1"/>
  <c r="DK120" i="93" s="1"/>
  <c r="DK123" i="93" s="1"/>
  <c r="EB33" i="93"/>
  <c r="DN33" i="93"/>
  <c r="CX33" i="93"/>
  <c r="CX40" i="93" s="1"/>
  <c r="CX96" i="93" s="1"/>
  <c r="CX117" i="93" s="1"/>
  <c r="CX120" i="93" s="1"/>
  <c r="CX123" i="93" s="1"/>
  <c r="DR33" i="93"/>
  <c r="DR40" i="93" s="1"/>
  <c r="DR96" i="93" s="1"/>
  <c r="DR117" i="93" s="1"/>
  <c r="DR120" i="93" s="1"/>
  <c r="DR123" i="93" s="1"/>
  <c r="DI33" i="93"/>
  <c r="DE33" i="93"/>
  <c r="DE40" i="93" s="1"/>
  <c r="DE96" i="93" s="1"/>
  <c r="DE117" i="93" s="1"/>
  <c r="DE120" i="93" s="1"/>
  <c r="DE123" i="93" s="1"/>
  <c r="CO7" i="93"/>
  <c r="CU7" i="93"/>
  <c r="CY7" i="93"/>
  <c r="DA14" i="93" s="1"/>
  <c r="CY8" i="93"/>
  <c r="CZ15" i="93" s="1"/>
  <c r="CU8" i="93"/>
  <c r="CV15" i="93" s="1"/>
  <c r="CY9" i="93"/>
  <c r="CZ16" i="93" s="1"/>
  <c r="CZ26" i="93" s="1"/>
  <c r="CU9" i="93"/>
  <c r="CV16" i="93" s="1"/>
  <c r="CV26" i="93" s="1"/>
  <c r="EQ37" i="93"/>
  <c r="EQ7" i="93"/>
  <c r="EQ8" i="93"/>
  <c r="EQ38" i="93"/>
  <c r="EQ10" i="93"/>
  <c r="EQ9" i="93"/>
  <c r="EQ11" i="93"/>
  <c r="EQ12" i="93"/>
  <c r="DN12" i="93"/>
  <c r="DO19" i="93" s="1"/>
  <c r="DN11" i="93"/>
  <c r="DO18" i="93" s="1"/>
  <c r="DO28" i="93" s="1"/>
  <c r="CX7" i="93"/>
  <c r="CX10" i="93"/>
  <c r="FA39" i="93"/>
  <c r="FA36" i="93"/>
  <c r="GC5" i="93"/>
  <c r="FA35" i="93"/>
  <c r="FA6" i="93"/>
  <c r="EN37" i="93"/>
  <c r="EN8" i="93"/>
  <c r="EO15" i="93" s="1"/>
  <c r="EN10" i="93"/>
  <c r="EO17" i="93" s="1"/>
  <c r="EO27" i="93" s="1"/>
  <c r="EN11" i="93"/>
  <c r="EO18" i="93" s="1"/>
  <c r="EO28" i="93" s="1"/>
  <c r="EN38" i="93"/>
  <c r="EN12" i="93"/>
  <c r="EO19" i="93" s="1"/>
  <c r="EN9" i="93"/>
  <c r="EO16" i="93" s="1"/>
  <c r="EO26" i="93" s="1"/>
  <c r="EN7" i="93"/>
  <c r="DK11" i="93"/>
  <c r="DK7" i="93"/>
  <c r="DR9" i="93"/>
  <c r="FG5" i="93"/>
  <c r="EE39" i="93"/>
  <c r="EE6" i="93"/>
  <c r="EE36" i="93"/>
  <c r="EE35" i="93"/>
  <c r="DI8" i="93"/>
  <c r="DJ15" i="93" s="1"/>
  <c r="EC5" i="93"/>
  <c r="CZ39" i="93"/>
  <c r="CZ36" i="93"/>
  <c r="CZ6" i="93"/>
  <c r="CZ35" i="93"/>
  <c r="EA38" i="93"/>
  <c r="EA8" i="93"/>
  <c r="EB15" i="93" s="1"/>
  <c r="EA37" i="93"/>
  <c r="EA9" i="93"/>
  <c r="EB16" i="93" s="1"/>
  <c r="EB26" i="93" s="1"/>
  <c r="EA7" i="93"/>
  <c r="EA10" i="93"/>
  <c r="EB17" i="93" s="1"/>
  <c r="EB27" i="93" s="1"/>
  <c r="EA12" i="93"/>
  <c r="EB19" i="93" s="1"/>
  <c r="EA11" i="93"/>
  <c r="EB18" i="93" s="1"/>
  <c r="EB28" i="93" s="1"/>
  <c r="DF11" i="93"/>
  <c r="DG18" i="93" s="1"/>
  <c r="DG28" i="93" s="1"/>
  <c r="DF7" i="93"/>
  <c r="DH14" i="93" s="1"/>
  <c r="EL8" i="93"/>
  <c r="EM15" i="93" s="1"/>
  <c r="EL9" i="93"/>
  <c r="EM16" i="93" s="1"/>
  <c r="EM26" i="93" s="1"/>
  <c r="EL38" i="93"/>
  <c r="EL10" i="93"/>
  <c r="EM17" i="93" s="1"/>
  <c r="EM27" i="93" s="1"/>
  <c r="EL7" i="93"/>
  <c r="EN14" i="93" s="1"/>
  <c r="EL12" i="93"/>
  <c r="EM19" i="93" s="1"/>
  <c r="EL11" i="93"/>
  <c r="EM18" i="93" s="1"/>
  <c r="EM28" i="93" s="1"/>
  <c r="EL37" i="93"/>
  <c r="GI6" i="93"/>
  <c r="GI36" i="93"/>
  <c r="GI35" i="93"/>
  <c r="GI39" i="93"/>
  <c r="DZ5" i="93"/>
  <c r="CW35" i="93"/>
  <c r="CW39" i="93"/>
  <c r="CW6" i="93"/>
  <c r="CW36" i="93"/>
  <c r="DV12" i="93"/>
  <c r="DW19" i="93" s="1"/>
  <c r="DV10" i="93"/>
  <c r="DW17" i="93" s="1"/>
  <c r="DW27" i="93" s="1"/>
  <c r="DV9" i="93"/>
  <c r="DW16" i="93" s="1"/>
  <c r="DW26" i="93" s="1"/>
  <c r="DV8" i="93"/>
  <c r="DW15" i="93" s="1"/>
  <c r="DV7" i="93"/>
  <c r="DV37" i="93"/>
  <c r="DV38" i="93"/>
  <c r="DV11" i="93"/>
  <c r="DW18" i="93" s="1"/>
  <c r="DW28" i="93" s="1"/>
  <c r="EI38" i="93"/>
  <c r="EI8" i="93"/>
  <c r="EI37" i="93"/>
  <c r="EI9" i="93"/>
  <c r="EI12" i="93"/>
  <c r="EI11" i="93"/>
  <c r="EI7" i="93"/>
  <c r="EI10" i="93"/>
  <c r="GN5" i="93"/>
  <c r="FK36" i="93"/>
  <c r="FK39" i="93"/>
  <c r="FK35" i="93"/>
  <c r="FK6" i="93"/>
  <c r="DM8" i="93"/>
  <c r="DN15" i="93" s="1"/>
  <c r="EJ38" i="93"/>
  <c r="EJ12" i="93"/>
  <c r="EJ37" i="93"/>
  <c r="EJ8" i="93"/>
  <c r="EJ10" i="93"/>
  <c r="EJ9" i="93"/>
  <c r="EJ11" i="93"/>
  <c r="EJ7" i="93"/>
  <c r="GO5" i="93"/>
  <c r="FL36" i="93"/>
  <c r="FL35" i="93"/>
  <c r="FL6" i="93"/>
  <c r="FL39" i="93"/>
  <c r="DG12" i="93"/>
  <c r="DH19" i="93" s="1"/>
  <c r="EB9" i="93"/>
  <c r="FY5" i="93"/>
  <c r="EW35" i="93"/>
  <c r="EW39" i="93"/>
  <c r="EW6" i="93"/>
  <c r="EW36" i="93"/>
  <c r="DJ7" i="93"/>
  <c r="DJ9" i="93"/>
  <c r="DA10" i="93"/>
  <c r="DB17" i="93" s="1"/>
  <c r="DB27" i="93" s="1"/>
  <c r="DA7" i="93"/>
  <c r="DA38" i="93"/>
  <c r="DA37" i="93"/>
  <c r="DA12" i="93"/>
  <c r="DB19" i="93" s="1"/>
  <c r="DA9" i="93"/>
  <c r="DB16" i="93" s="1"/>
  <c r="DB26" i="93" s="1"/>
  <c r="DA11" i="93"/>
  <c r="DB18" i="93" s="1"/>
  <c r="DB28" i="93" s="1"/>
  <c r="DA8" i="93"/>
  <c r="DB15" i="93" s="1"/>
  <c r="EP8" i="93"/>
  <c r="EP9" i="93"/>
  <c r="EP38" i="93"/>
  <c r="EP11" i="93"/>
  <c r="EP12" i="93"/>
  <c r="EP10" i="93"/>
  <c r="EP7" i="93"/>
  <c r="EP37" i="93"/>
  <c r="ES5" i="93"/>
  <c r="DP39" i="93"/>
  <c r="DP36" i="93"/>
  <c r="DP35" i="93"/>
  <c r="DP6" i="93"/>
  <c r="CG10" i="93"/>
  <c r="CH17" i="93" s="1"/>
  <c r="CH27" i="93" s="1"/>
  <c r="CY10" i="93"/>
  <c r="CZ17" i="93" s="1"/>
  <c r="CZ27" i="93" s="1"/>
  <c r="CU10" i="93"/>
  <c r="CV17" i="93" s="1"/>
  <c r="CV27" i="93" s="1"/>
  <c r="DN9" i="93"/>
  <c r="DO16" i="93" s="1"/>
  <c r="DO26" i="93" s="1"/>
  <c r="CX9" i="93"/>
  <c r="EM11" i="93"/>
  <c r="EN18" i="93" s="1"/>
  <c r="EN28" i="93" s="1"/>
  <c r="EM10" i="93"/>
  <c r="EN17" i="93" s="1"/>
  <c r="EN27" i="93" s="1"/>
  <c r="EM7" i="93"/>
  <c r="EO14" i="93" s="1"/>
  <c r="EM8" i="93"/>
  <c r="EN15" i="93" s="1"/>
  <c r="EM12" i="93"/>
  <c r="EN19" i="93" s="1"/>
  <c r="EM38" i="93"/>
  <c r="EM37" i="93"/>
  <c r="EM9" i="93"/>
  <c r="EN16" i="93" s="1"/>
  <c r="EN26" i="93" s="1"/>
  <c r="GR5" i="93"/>
  <c r="HM5" i="93"/>
  <c r="FO39" i="93"/>
  <c r="FO6" i="93"/>
  <c r="FO36" i="93"/>
  <c r="FO35" i="93"/>
  <c r="CT7" i="93"/>
  <c r="CT12" i="93"/>
  <c r="FH5" i="93"/>
  <c r="EF39" i="93"/>
  <c r="EF36" i="93"/>
  <c r="EF6" i="93"/>
  <c r="EF35" i="93"/>
  <c r="DK12" i="93"/>
  <c r="DR8" i="93"/>
  <c r="DI7" i="93"/>
  <c r="DI10" i="93"/>
  <c r="DJ17" i="93" s="1"/>
  <c r="DJ27" i="93" s="1"/>
  <c r="FX5" i="93"/>
  <c r="EV39" i="93"/>
  <c r="EV36" i="93"/>
  <c r="EV6" i="93"/>
  <c r="EV35" i="93"/>
  <c r="EX5" i="93"/>
  <c r="DU39" i="93"/>
  <c r="DU36" i="93"/>
  <c r="DU6" i="93"/>
  <c r="DU35" i="93"/>
  <c r="EG5" i="93"/>
  <c r="FB5" i="93"/>
  <c r="DD39" i="93"/>
  <c r="DD6" i="93"/>
  <c r="DD36" i="93"/>
  <c r="DD35" i="93"/>
  <c r="DX10" i="93"/>
  <c r="DZ17" i="93" s="1"/>
  <c r="DX7" i="93"/>
  <c r="EA14" i="93" s="1"/>
  <c r="DX38" i="93"/>
  <c r="DX8" i="93"/>
  <c r="DZ15" i="93" s="1"/>
  <c r="DX12" i="93"/>
  <c r="DX9" i="93"/>
  <c r="DZ16" i="93" s="1"/>
  <c r="DX11" i="93"/>
  <c r="DZ18" i="93" s="1"/>
  <c r="DX37" i="93"/>
  <c r="DF33" i="93"/>
  <c r="DF12" i="93"/>
  <c r="DG19" i="93" s="1"/>
  <c r="HL5" i="93"/>
  <c r="GQ5" i="93"/>
  <c r="FN35" i="93"/>
  <c r="FN39" i="93"/>
  <c r="FN6" i="93"/>
  <c r="FN36" i="93"/>
  <c r="GE6" i="93"/>
  <c r="HH5" i="93"/>
  <c r="GE39" i="93"/>
  <c r="GE35" i="93"/>
  <c r="GE36" i="93"/>
  <c r="CT33" i="93"/>
  <c r="HI5" i="93"/>
  <c r="GF35" i="93"/>
  <c r="GF39" i="93"/>
  <c r="GF36" i="93"/>
  <c r="GF6" i="93"/>
  <c r="DM12" i="93"/>
  <c r="DN19" i="93" s="1"/>
  <c r="HJ5" i="93"/>
  <c r="GG39" i="93"/>
  <c r="GG35" i="93"/>
  <c r="GG36" i="93"/>
  <c r="GG6" i="93"/>
  <c r="DG9" i="93"/>
  <c r="DH16" i="93" s="1"/>
  <c r="DH26" i="93" s="1"/>
  <c r="EB7" i="93"/>
  <c r="EB12" i="93"/>
  <c r="DJ10" i="93"/>
  <c r="FF5" i="93"/>
  <c r="ED36" i="93"/>
  <c r="ED35" i="93"/>
  <c r="ED6" i="93"/>
  <c r="ED39" i="93"/>
  <c r="CU11" i="93"/>
  <c r="CV18" i="93" s="1"/>
  <c r="CV28" i="93" s="1"/>
  <c r="CY11" i="93"/>
  <c r="CZ18" i="93" s="1"/>
  <c r="CZ28" i="93" s="1"/>
  <c r="DN8" i="93"/>
  <c r="DO15" i="93" s="1"/>
  <c r="CX11" i="93"/>
  <c r="CT11" i="93"/>
  <c r="CT9" i="93"/>
  <c r="DC38" i="93"/>
  <c r="DC11" i="93"/>
  <c r="DC37" i="93"/>
  <c r="DC7" i="93"/>
  <c r="DC9" i="93"/>
  <c r="DC10" i="93"/>
  <c r="DC8" i="93"/>
  <c r="DC12" i="93"/>
  <c r="DK9" i="93"/>
  <c r="DK8" i="93"/>
  <c r="DR7" i="93"/>
  <c r="DR10" i="93"/>
  <c r="DB37" i="93"/>
  <c r="DB11" i="93"/>
  <c r="DC18" i="93" s="1"/>
  <c r="DC28" i="93" s="1"/>
  <c r="DB7" i="93"/>
  <c r="DB38" i="93"/>
  <c r="DB10" i="93"/>
  <c r="DC17" i="93" s="1"/>
  <c r="DC27" i="93" s="1"/>
  <c r="DB9" i="93"/>
  <c r="DC16" i="93" s="1"/>
  <c r="DC26" i="93" s="1"/>
  <c r="DB8" i="93"/>
  <c r="DC15" i="93" s="1"/>
  <c r="DB12" i="93"/>
  <c r="DC19" i="93" s="1"/>
  <c r="DI11" i="93"/>
  <c r="DJ18" i="93" s="1"/>
  <c r="DJ28" i="93" s="1"/>
  <c r="CV35" i="93"/>
  <c r="CV39" i="93"/>
  <c r="CV6" i="93"/>
  <c r="CV36" i="93"/>
  <c r="DF8" i="93"/>
  <c r="DG15" i="93" s="1"/>
  <c r="FC11" i="93"/>
  <c r="FE18" i="93" s="1"/>
  <c r="FC10" i="93"/>
  <c r="FE17" i="93" s="1"/>
  <c r="FC38" i="93"/>
  <c r="FC12" i="93"/>
  <c r="FC37" i="93"/>
  <c r="FC8" i="93"/>
  <c r="FE15" i="93" s="1"/>
  <c r="FC7" i="93"/>
  <c r="FC9" i="93"/>
  <c r="FE16" i="93" s="1"/>
  <c r="FE26" i="93" s="1"/>
  <c r="DM7" i="93"/>
  <c r="DO14" i="93" s="1"/>
  <c r="DM10" i="93"/>
  <c r="DN17" i="93" s="1"/>
  <c r="DN27" i="93" s="1"/>
  <c r="FW6" i="93"/>
  <c r="GZ5" i="93"/>
  <c r="FW35" i="93"/>
  <c r="FW39" i="93"/>
  <c r="FW36" i="93"/>
  <c r="DG7" i="93"/>
  <c r="DI14" i="93" s="1"/>
  <c r="DG10" i="93"/>
  <c r="DH17" i="93" s="1"/>
  <c r="DH27" i="93" s="1"/>
  <c r="EB11" i="93"/>
  <c r="EB8" i="93"/>
  <c r="EK5" i="93"/>
  <c r="DH36" i="93"/>
  <c r="DH35" i="93"/>
  <c r="DH6" i="93"/>
  <c r="DH39" i="93"/>
  <c r="DT12" i="93"/>
  <c r="DU19" i="93" s="1"/>
  <c r="DT7" i="93"/>
  <c r="DV14" i="93" s="1"/>
  <c r="DT38" i="93"/>
  <c r="DT9" i="93"/>
  <c r="DU16" i="93" s="1"/>
  <c r="DU26" i="93" s="1"/>
  <c r="DT8" i="93"/>
  <c r="DU15" i="93" s="1"/>
  <c r="DT11" i="93"/>
  <c r="DU18" i="93" s="1"/>
  <c r="DU28" i="93" s="1"/>
  <c r="DT37" i="93"/>
  <c r="DT10" i="93"/>
  <c r="DU17" i="93" s="1"/>
  <c r="DU27" i="93" s="1"/>
  <c r="DJ8" i="93"/>
  <c r="DJ11" i="93"/>
  <c r="GU5" i="93"/>
  <c r="FR36" i="93"/>
  <c r="FR35" i="93"/>
  <c r="FR6" i="93"/>
  <c r="FR39" i="93"/>
  <c r="ET5" i="93"/>
  <c r="DQ6" i="93"/>
  <c r="DQ36" i="93"/>
  <c r="DQ35" i="93"/>
  <c r="DQ39" i="93"/>
  <c r="CJ12" i="93"/>
  <c r="CU12" i="93"/>
  <c r="CV19" i="93" s="1"/>
  <c r="CY12" i="93"/>
  <c r="CZ19" i="93" s="1"/>
  <c r="GV5" i="93"/>
  <c r="FS36" i="93"/>
  <c r="FS35" i="93"/>
  <c r="FS6" i="93"/>
  <c r="FS39" i="93"/>
  <c r="DN7" i="93"/>
  <c r="DP14" i="93" s="1"/>
  <c r="DN10" i="93"/>
  <c r="DO17" i="93" s="1"/>
  <c r="DO27" i="93" s="1"/>
  <c r="CX8" i="93"/>
  <c r="CX12" i="93"/>
  <c r="CT10" i="93"/>
  <c r="CT8" i="93"/>
  <c r="HN5" i="93"/>
  <c r="GS5" i="93"/>
  <c r="FP35" i="93"/>
  <c r="FP39" i="93"/>
  <c r="FP36" i="93"/>
  <c r="FP6" i="93"/>
  <c r="DK10" i="93"/>
  <c r="DR12" i="93"/>
  <c r="DR11" i="93"/>
  <c r="DI9" i="93"/>
  <c r="DJ16" i="93" s="1"/>
  <c r="DJ26" i="93" s="1"/>
  <c r="DS37" i="93"/>
  <c r="DS38" i="93"/>
  <c r="EO5" i="93"/>
  <c r="DL35" i="93"/>
  <c r="DL39" i="93"/>
  <c r="DL6" i="93"/>
  <c r="DL36" i="93"/>
  <c r="DF9" i="93"/>
  <c r="DG16" i="93" s="1"/>
  <c r="DG26" i="93" s="1"/>
  <c r="DF10" i="93"/>
  <c r="DG17" i="93" s="1"/>
  <c r="DG27" i="93" s="1"/>
  <c r="GA5" i="93"/>
  <c r="EY36" i="93"/>
  <c r="EY35" i="93"/>
  <c r="EY6" i="93"/>
  <c r="EY39" i="93"/>
  <c r="DM9" i="93"/>
  <c r="DN16" i="93" s="1"/>
  <c r="DN26" i="93" s="1"/>
  <c r="EU38" i="93"/>
  <c r="EU10" i="93"/>
  <c r="EV17" i="93" s="1"/>
  <c r="EV27" i="93" s="1"/>
  <c r="EU37" i="93"/>
  <c r="EU11" i="93"/>
  <c r="EV18" i="93" s="1"/>
  <c r="EV28" i="93" s="1"/>
  <c r="EU8" i="93"/>
  <c r="EV15" i="93" s="1"/>
  <c r="EU12" i="93"/>
  <c r="EV19" i="93" s="1"/>
  <c r="EU7" i="93"/>
  <c r="EU9" i="93"/>
  <c r="EV16" i="93" s="1"/>
  <c r="EV26" i="93" s="1"/>
  <c r="DG8" i="93"/>
  <c r="DH15" i="93" s="1"/>
  <c r="DG11" i="93"/>
  <c r="DH18" i="93" s="1"/>
  <c r="DH28" i="93" s="1"/>
  <c r="EH11" i="93"/>
  <c r="EI18" i="93" s="1"/>
  <c r="EI28" i="93" s="1"/>
  <c r="EH8" i="93"/>
  <c r="EI15" i="93" s="1"/>
  <c r="EH7" i="93"/>
  <c r="EH12" i="93"/>
  <c r="EI19" i="93" s="1"/>
  <c r="EH37" i="93"/>
  <c r="EH10" i="93"/>
  <c r="EI17" i="93" s="1"/>
  <c r="EI27" i="93" s="1"/>
  <c r="EH9" i="93"/>
  <c r="EI16" i="93" s="1"/>
  <c r="EI26" i="93" s="1"/>
  <c r="EH38" i="93"/>
  <c r="GM5" i="93"/>
  <c r="FJ39" i="93"/>
  <c r="FJ36" i="93"/>
  <c r="FJ6" i="93"/>
  <c r="FJ35" i="93"/>
  <c r="DJ12" i="93"/>
  <c r="DM19" i="93" s="1"/>
  <c r="DW38" i="93"/>
  <c r="DW8" i="93"/>
  <c r="DX15" i="93" s="1"/>
  <c r="DW12" i="93"/>
  <c r="DX19" i="93" s="1"/>
  <c r="DW7" i="93"/>
  <c r="DZ14" i="93" s="1"/>
  <c r="DW37" i="93"/>
  <c r="DW9" i="93"/>
  <c r="DX16" i="93" s="1"/>
  <c r="DX26" i="93" s="1"/>
  <c r="DW11" i="93"/>
  <c r="DX18" i="93" s="1"/>
  <c r="DX28" i="93" s="1"/>
  <c r="DW10" i="93"/>
  <c r="DX17" i="93" s="1"/>
  <c r="DX27" i="93" s="1"/>
  <c r="GB5" i="93"/>
  <c r="EZ35" i="93"/>
  <c r="EZ39" i="93"/>
  <c r="EZ6" i="93"/>
  <c r="EZ36" i="93"/>
  <c r="CI38" i="93"/>
  <c r="CI33" i="93" s="1"/>
  <c r="CN38" i="93"/>
  <c r="CN33" i="93" s="1"/>
  <c r="CM11" i="93"/>
  <c r="CN18" i="93" s="1"/>
  <c r="CN28" i="93" s="1"/>
  <c r="CM37" i="93"/>
  <c r="CM33" i="93" s="1"/>
  <c r="CM8" i="93"/>
  <c r="CN15" i="93" s="1"/>
  <c r="CN8" i="93"/>
  <c r="CO15" i="93" s="1"/>
  <c r="CO11" i="93"/>
  <c r="CP18" i="93" s="1"/>
  <c r="CP28" i="93" s="1"/>
  <c r="CI7" i="93"/>
  <c r="CM7" i="93"/>
  <c r="CO14" i="93" s="1"/>
  <c r="CG12" i="93"/>
  <c r="CH19" i="93" s="1"/>
  <c r="CI12" i="93"/>
  <c r="CH8" i="93"/>
  <c r="CI15" i="93" s="1"/>
  <c r="CN7" i="93"/>
  <c r="BX49" i="93"/>
  <c r="CS49" i="93" s="1"/>
  <c r="AR49" i="93"/>
  <c r="BE63" i="93"/>
  <c r="CK63" i="93"/>
  <c r="CE76" i="93"/>
  <c r="BT76" i="93"/>
  <c r="AY76" i="93"/>
  <c r="AN76" i="93"/>
  <c r="AI9" i="93"/>
  <c r="AJ26" i="93" s="1"/>
  <c r="CP9" i="93"/>
  <c r="I20" i="86"/>
  <c r="BS46" i="93"/>
  <c r="CS46" i="93" s="1"/>
  <c r="AN46" i="93"/>
  <c r="AW54" i="93"/>
  <c r="CB54" i="93"/>
  <c r="CS54" i="93" s="1"/>
  <c r="CP59" i="93"/>
  <c r="CP55" i="93" s="1"/>
  <c r="BQ59" i="93"/>
  <c r="AK59" i="93"/>
  <c r="CI59" i="93"/>
  <c r="CI55" i="93" s="1"/>
  <c r="BF59" i="93"/>
  <c r="CB59" i="93"/>
  <c r="AY59" i="93"/>
  <c r="BU59" i="93"/>
  <c r="AR59" i="93"/>
  <c r="CB69" i="93"/>
  <c r="BF69" i="93"/>
  <c r="AV69" i="93"/>
  <c r="CM69" i="93"/>
  <c r="CM67" i="93" s="1"/>
  <c r="BR73" i="93"/>
  <c r="CS73" i="93" s="1"/>
  <c r="AK73" i="93"/>
  <c r="BI78" i="93"/>
  <c r="AQ78" i="93"/>
  <c r="CO78" i="93"/>
  <c r="BX78" i="93"/>
  <c r="BU82" i="93"/>
  <c r="BB82" i="93"/>
  <c r="AO82" i="93"/>
  <c r="CH82" i="93"/>
  <c r="CN87" i="93"/>
  <c r="CN83" i="93" s="1"/>
  <c r="BK87" i="93"/>
  <c r="AI87" i="93"/>
  <c r="CG87" i="93"/>
  <c r="CG83" i="93" s="1"/>
  <c r="BD87" i="93"/>
  <c r="BZ87" i="93"/>
  <c r="AW87" i="93"/>
  <c r="BS87" i="93"/>
  <c r="AP87" i="93"/>
  <c r="BT92" i="93"/>
  <c r="CS92" i="93" s="1"/>
  <c r="AN92" i="93"/>
  <c r="CL108" i="93"/>
  <c r="CL103" i="93" s="1"/>
  <c r="BF108" i="93"/>
  <c r="BF103" i="93" s="1"/>
  <c r="AI10" i="93"/>
  <c r="AJ27" i="93" s="1"/>
  <c r="CP10" i="93"/>
  <c r="CG7" i="93"/>
  <c r="CG9" i="93"/>
  <c r="CH16" i="93" s="1"/>
  <c r="CH26" i="93" s="1"/>
  <c r="CO10" i="93"/>
  <c r="CP17" i="93" s="1"/>
  <c r="CP27" i="93" s="1"/>
  <c r="CI8" i="93"/>
  <c r="CI11" i="93"/>
  <c r="CH10" i="93"/>
  <c r="CI17" i="93" s="1"/>
  <c r="CI27" i="93" s="1"/>
  <c r="CH12" i="93"/>
  <c r="CI19" i="93" s="1"/>
  <c r="CN12" i="93"/>
  <c r="CO19" i="93" s="1"/>
  <c r="CN11" i="93"/>
  <c r="CO18" i="93" s="1"/>
  <c r="CO28" i="93" s="1"/>
  <c r="CJ10" i="93"/>
  <c r="AN45" i="93"/>
  <c r="BS45" i="93"/>
  <c r="CS45" i="93" s="1"/>
  <c r="BQ58" i="93"/>
  <c r="CS58" i="93" s="1"/>
  <c r="AK58" i="93"/>
  <c r="CI72" i="93"/>
  <c r="CS72" i="93" s="1"/>
  <c r="BC72" i="93"/>
  <c r="CM81" i="93"/>
  <c r="CM77" i="93" s="1"/>
  <c r="CG81" i="93"/>
  <c r="CG77" i="93" s="1"/>
  <c r="CA81" i="93"/>
  <c r="BU81" i="93"/>
  <c r="BQ81" i="93"/>
  <c r="BJ81" i="93"/>
  <c r="BD81" i="93"/>
  <c r="AX81" i="93"/>
  <c r="AR81" i="93"/>
  <c r="AN81" i="93"/>
  <c r="AE81" i="93"/>
  <c r="CP81" i="93"/>
  <c r="CP77" i="93" s="1"/>
  <c r="CL81" i="93"/>
  <c r="CL77" i="93" s="1"/>
  <c r="CF81" i="93"/>
  <c r="BZ81" i="93"/>
  <c r="BT81" i="93"/>
  <c r="BM81" i="93"/>
  <c r="BI81" i="93"/>
  <c r="BC81" i="93"/>
  <c r="AW81" i="93"/>
  <c r="AQ81" i="93"/>
  <c r="AK81" i="93"/>
  <c r="CO81" i="93"/>
  <c r="CI81" i="93"/>
  <c r="CI77" i="93" s="1"/>
  <c r="CE81" i="93"/>
  <c r="BY81" i="93"/>
  <c r="BS81" i="93"/>
  <c r="BL81" i="93"/>
  <c r="BF81" i="93"/>
  <c r="BB81" i="93"/>
  <c r="AV81" i="93"/>
  <c r="AP81" i="93"/>
  <c r="AJ81" i="93"/>
  <c r="CN81" i="93"/>
  <c r="CN77" i="93" s="1"/>
  <c r="BR81" i="93"/>
  <c r="AU81" i="93"/>
  <c r="CH81" i="93"/>
  <c r="BK81" i="93"/>
  <c r="AO81" i="93"/>
  <c r="BX81" i="93"/>
  <c r="CB81" i="93"/>
  <c r="BE81" i="93"/>
  <c r="AI81" i="93"/>
  <c r="AY81" i="93"/>
  <c r="CH9" i="93"/>
  <c r="CI16" i="93" s="1"/>
  <c r="CI26" i="93" s="1"/>
  <c r="I21" i="86"/>
  <c r="AN43" i="93"/>
  <c r="CH43" i="93"/>
  <c r="BS43" i="93"/>
  <c r="BB43" i="93"/>
  <c r="AP47" i="93"/>
  <c r="BV47" i="93"/>
  <c r="CS47" i="93" s="1"/>
  <c r="CL51" i="93"/>
  <c r="BI51" i="93"/>
  <c r="CE51" i="93"/>
  <c r="BB51" i="93"/>
  <c r="BX51" i="93"/>
  <c r="AU51" i="93"/>
  <c r="AN51" i="93"/>
  <c r="BQ51" i="93"/>
  <c r="CG56" i="93"/>
  <c r="CG55" i="93" s="1"/>
  <c r="AW56" i="93"/>
  <c r="BZ56" i="93"/>
  <c r="AP56" i="93"/>
  <c r="BS56" i="93"/>
  <c r="AI56" i="93"/>
  <c r="CN56" i="93"/>
  <c r="CN55" i="93" s="1"/>
  <c r="BD56" i="93"/>
  <c r="AV61" i="93"/>
  <c r="CB61" i="93"/>
  <c r="CS61" i="93" s="1"/>
  <c r="BT70" i="93"/>
  <c r="CS70" i="93" s="1"/>
  <c r="AN70" i="93"/>
  <c r="BQ79" i="93"/>
  <c r="CS79" i="93" s="1"/>
  <c r="AJ79" i="93"/>
  <c r="CB84" i="93"/>
  <c r="AY84" i="93"/>
  <c r="BU84" i="93"/>
  <c r="AR84" i="93"/>
  <c r="CP84" i="93"/>
  <c r="CP83" i="93" s="1"/>
  <c r="BM84" i="93"/>
  <c r="AK84" i="93"/>
  <c r="BF84" i="93"/>
  <c r="CI84" i="93"/>
  <c r="CI83" i="93" s="1"/>
  <c r="CM88" i="93"/>
  <c r="CM83" i="93" s="1"/>
  <c r="BJ88" i="93"/>
  <c r="AE88" i="93"/>
  <c r="CF88" i="93"/>
  <c r="BC88" i="93"/>
  <c r="BY88" i="93"/>
  <c r="AV88" i="93"/>
  <c r="BR88" i="93"/>
  <c r="AO88" i="93"/>
  <c r="BT93" i="93"/>
  <c r="CS93" i="93" s="1"/>
  <c r="AN93" i="93"/>
  <c r="AI7" i="93"/>
  <c r="CP7" i="93"/>
  <c r="CP11" i="93"/>
  <c r="AI11" i="93"/>
  <c r="AJ28" i="93" s="1"/>
  <c r="CG11" i="93"/>
  <c r="CH18" i="93" s="1"/>
  <c r="CH28" i="93" s="1"/>
  <c r="CO8" i="93"/>
  <c r="CP15" i="93" s="1"/>
  <c r="CI9" i="93"/>
  <c r="CH7" i="93"/>
  <c r="CN9" i="93"/>
  <c r="CO16" i="93" s="1"/>
  <c r="CO26" i="93" s="1"/>
  <c r="CJ7" i="93"/>
  <c r="CM9" i="93"/>
  <c r="CN16" i="93" s="1"/>
  <c r="CN26" i="93" s="1"/>
  <c r="BB53" i="93"/>
  <c r="AN53" i="93"/>
  <c r="CH53" i="93"/>
  <c r="BS53" i="93"/>
  <c r="CI68" i="93"/>
  <c r="BC68" i="93"/>
  <c r="BT86" i="93"/>
  <c r="AQ86" i="93"/>
  <c r="CO86" i="93"/>
  <c r="CO83" i="93" s="1"/>
  <c r="BL86" i="93"/>
  <c r="AJ86" i="93"/>
  <c r="CH86" i="93"/>
  <c r="CH83" i="93" s="1"/>
  <c r="BE86" i="93"/>
  <c r="CA86" i="93"/>
  <c r="AX86" i="93"/>
  <c r="CO9" i="93"/>
  <c r="CP16" i="93" s="1"/>
  <c r="CP26" i="93" s="1"/>
  <c r="CJ9" i="93"/>
  <c r="I22" i="86"/>
  <c r="BS44" i="93"/>
  <c r="CS44" i="93" s="1"/>
  <c r="AN44" i="93"/>
  <c r="CE48" i="93"/>
  <c r="BB48" i="93"/>
  <c r="BX48" i="93"/>
  <c r="AU48" i="93"/>
  <c r="BQ48" i="93"/>
  <c r="AN48" i="93"/>
  <c r="CL48" i="93"/>
  <c r="BI48" i="93"/>
  <c r="CH57" i="93"/>
  <c r="BB57" i="93"/>
  <c r="AV62" i="93"/>
  <c r="CB62" i="93"/>
  <c r="CS62" i="93" s="1"/>
  <c r="CH66" i="93"/>
  <c r="BB66" i="93"/>
  <c r="CO71" i="93"/>
  <c r="BI71" i="93"/>
  <c r="BQ80" i="93"/>
  <c r="CS80" i="93" s="1"/>
  <c r="AJ80" i="93"/>
  <c r="AN94" i="93"/>
  <c r="BT94" i="93"/>
  <c r="CS94" i="93" s="1"/>
  <c r="BS110" i="93"/>
  <c r="AN110" i="93"/>
  <c r="AN103" i="93" s="1"/>
  <c r="AI8" i="93"/>
  <c r="CP8" i="93"/>
  <c r="AI12" i="93"/>
  <c r="CP12" i="93"/>
  <c r="CG8" i="93"/>
  <c r="CH15" i="93" s="1"/>
  <c r="CO12" i="93"/>
  <c r="CP19" i="93" s="1"/>
  <c r="CI10" i="93"/>
  <c r="CH11" i="93"/>
  <c r="CI18" i="93" s="1"/>
  <c r="CI28" i="93" s="1"/>
  <c r="CN10" i="93"/>
  <c r="CO17" i="93" s="1"/>
  <c r="CO27" i="93" s="1"/>
  <c r="CJ8" i="93"/>
  <c r="CJ11" i="93"/>
  <c r="CM10" i="93"/>
  <c r="CN17" i="93" s="1"/>
  <c r="CN27" i="93" s="1"/>
  <c r="CM12" i="93"/>
  <c r="CN19" i="93" s="1"/>
  <c r="CL5" i="93"/>
  <c r="DO5" i="93" s="1"/>
  <c r="BI36" i="93"/>
  <c r="BI39" i="93"/>
  <c r="BI35" i="93"/>
  <c r="CJ33" i="93"/>
  <c r="CJ40" i="93" s="1"/>
  <c r="CJ96" i="93" s="1"/>
  <c r="CJ117" i="93" s="1"/>
  <c r="CJ120" i="93" s="1"/>
  <c r="CJ123" i="93" s="1"/>
  <c r="CH33" i="93"/>
  <c r="CK33" i="93"/>
  <c r="CK40" i="93" s="1"/>
  <c r="CG33" i="93"/>
  <c r="CO33" i="93"/>
  <c r="CR38" i="93"/>
  <c r="CR37" i="93"/>
  <c r="CQ38" i="93"/>
  <c r="CQ37" i="93"/>
  <c r="CQ9" i="93"/>
  <c r="CQ12" i="93"/>
  <c r="CQ8" i="93"/>
  <c r="CQ11" i="93"/>
  <c r="CQ7" i="93"/>
  <c r="CT14" i="93" s="1"/>
  <c r="CQ10" i="93"/>
  <c r="ES15" i="93" l="1"/>
  <c r="DT33" i="93"/>
  <c r="DW33" i="93"/>
  <c r="ES18" i="93"/>
  <c r="ES28" i="93" s="1"/>
  <c r="DM14" i="93"/>
  <c r="DM15" i="93"/>
  <c r="DM18" i="93"/>
  <c r="DM28" i="93" s="1"/>
  <c r="ES14" i="93"/>
  <c r="CP14" i="93"/>
  <c r="CP20" i="93" s="1"/>
  <c r="ES16" i="93"/>
  <c r="ES26" i="93" s="1"/>
  <c r="CS110" i="93"/>
  <c r="BS103" i="93"/>
  <c r="EJ33" i="93"/>
  <c r="EJ40" i="93" s="1"/>
  <c r="EJ96" i="93" s="1"/>
  <c r="EJ117" i="93" s="1"/>
  <c r="EJ120" i="93" s="1"/>
  <c r="EJ123" i="93" s="1"/>
  <c r="ES17" i="93"/>
  <c r="ES27" i="93" s="1"/>
  <c r="DV33" i="93"/>
  <c r="FE14" i="93"/>
  <c r="FF14" i="93"/>
  <c r="EM33" i="93"/>
  <c r="EU33" i="93"/>
  <c r="FC33" i="93"/>
  <c r="EL33" i="93"/>
  <c r="EQ33" i="93"/>
  <c r="EQ40" i="93" s="1"/>
  <c r="EQ96" i="93" s="1"/>
  <c r="EQ117" i="93" s="1"/>
  <c r="EQ120" i="93" s="1"/>
  <c r="EQ123" i="93" s="1"/>
  <c r="DS33" i="93"/>
  <c r="DS40" i="93" s="1"/>
  <c r="DS96" i="93" s="1"/>
  <c r="DS117" i="93" s="1"/>
  <c r="DS120" i="93" s="1"/>
  <c r="DS123" i="93" s="1"/>
  <c r="ES19" i="93"/>
  <c r="FE27" i="93"/>
  <c r="EL15" i="93"/>
  <c r="FE28" i="93"/>
  <c r="DX33" i="93"/>
  <c r="EP33" i="93"/>
  <c r="DA33" i="93"/>
  <c r="EH33" i="93"/>
  <c r="ER5" i="93"/>
  <c r="FD5" i="93" s="1"/>
  <c r="DO35" i="93"/>
  <c r="DY35" i="93" s="1"/>
  <c r="DO6" i="93"/>
  <c r="DY6" i="93" s="1"/>
  <c r="DO39" i="93"/>
  <c r="DY39" i="93" s="1"/>
  <c r="DO36" i="93"/>
  <c r="DY36" i="93" s="1"/>
  <c r="FJ8" i="93"/>
  <c r="FK15" i="93" s="1"/>
  <c r="FJ9" i="93"/>
  <c r="FK16" i="93" s="1"/>
  <c r="FK26" i="93" s="1"/>
  <c r="FJ38" i="93"/>
  <c r="FJ11" i="93"/>
  <c r="FK18" i="93" s="1"/>
  <c r="FK28" i="93" s="1"/>
  <c r="FJ10" i="93"/>
  <c r="FK17" i="93" s="1"/>
  <c r="FK27" i="93" s="1"/>
  <c r="FJ12" i="93"/>
  <c r="FK19" i="93" s="1"/>
  <c r="FJ37" i="93"/>
  <c r="FJ7" i="93"/>
  <c r="FL14" i="93" s="1"/>
  <c r="EY38" i="93"/>
  <c r="EY37" i="93"/>
  <c r="CU15" i="93"/>
  <c r="FR12" i="93"/>
  <c r="FS19" i="93" s="1"/>
  <c r="FR10" i="93"/>
  <c r="FS17" i="93" s="1"/>
  <c r="FS27" i="93" s="1"/>
  <c r="FR38" i="93"/>
  <c r="FR8" i="93"/>
  <c r="FS15" i="93" s="1"/>
  <c r="FR11" i="93"/>
  <c r="FS18" i="93" s="1"/>
  <c r="FS28" i="93" s="1"/>
  <c r="FR37" i="93"/>
  <c r="FR9" i="93"/>
  <c r="FS16" i="93" s="1"/>
  <c r="FS26" i="93" s="1"/>
  <c r="FR7" i="93"/>
  <c r="FT14" i="93" s="1"/>
  <c r="DH12" i="93"/>
  <c r="DI19" i="93" s="1"/>
  <c r="DH7" i="93"/>
  <c r="DJ14" i="93" s="1"/>
  <c r="DH38" i="93"/>
  <c r="DH8" i="93"/>
  <c r="DI15" i="93" s="1"/>
  <c r="DH9" i="93"/>
  <c r="DI16" i="93" s="1"/>
  <c r="DI26" i="93" s="1"/>
  <c r="DH11" i="93"/>
  <c r="DI18" i="93" s="1"/>
  <c r="DI28" i="93" s="1"/>
  <c r="DH10" i="93"/>
  <c r="DI17" i="93" s="1"/>
  <c r="DI27" i="93" s="1"/>
  <c r="DH37" i="93"/>
  <c r="FW38" i="93"/>
  <c r="FW37" i="93"/>
  <c r="DY5" i="93"/>
  <c r="CU18" i="93"/>
  <c r="GE37" i="93"/>
  <c r="GE8" i="93"/>
  <c r="GF15" i="93" s="1"/>
  <c r="GE10" i="93"/>
  <c r="GF17" i="93" s="1"/>
  <c r="GF27" i="93" s="1"/>
  <c r="GE11" i="93"/>
  <c r="GF18" i="93" s="1"/>
  <c r="GF28" i="93" s="1"/>
  <c r="GE12" i="93"/>
  <c r="GF19" i="93" s="1"/>
  <c r="GE7" i="93"/>
  <c r="GG14" i="93" s="1"/>
  <c r="GE38" i="93"/>
  <c r="GE9" i="93"/>
  <c r="GF16" i="93" s="1"/>
  <c r="GF26" i="93" s="1"/>
  <c r="DZ26" i="93"/>
  <c r="DD12" i="93"/>
  <c r="DF19" i="93" s="1"/>
  <c r="DD7" i="93"/>
  <c r="DF14" i="93" s="1"/>
  <c r="DD38" i="93"/>
  <c r="DD9" i="93"/>
  <c r="DF16" i="93" s="1"/>
  <c r="DF26" i="93" s="1"/>
  <c r="DD8" i="93"/>
  <c r="DF15" i="93" s="1"/>
  <c r="DD37" i="93"/>
  <c r="DD10" i="93"/>
  <c r="DF17" i="93" s="1"/>
  <c r="DF27" i="93" s="1"/>
  <c r="DD11" i="93"/>
  <c r="DF18" i="93" s="1"/>
  <c r="DF28" i="93" s="1"/>
  <c r="FZ5" i="93"/>
  <c r="EX35" i="93"/>
  <c r="EX6" i="93"/>
  <c r="EX39" i="93"/>
  <c r="EX36" i="93"/>
  <c r="CV14" i="93"/>
  <c r="EO20" i="93"/>
  <c r="EO13" i="93"/>
  <c r="EO29" i="93" s="1"/>
  <c r="EO21" i="93" s="1"/>
  <c r="HR5" i="93"/>
  <c r="GO39" i="93"/>
  <c r="GO36" i="93"/>
  <c r="GO6" i="93"/>
  <c r="GO35" i="93"/>
  <c r="EL17" i="93"/>
  <c r="EL27" i="93" s="1"/>
  <c r="EL16" i="93"/>
  <c r="EL26" i="93" s="1"/>
  <c r="EC39" i="93"/>
  <c r="FE5" i="93"/>
  <c r="EC36" i="93"/>
  <c r="EC35" i="93"/>
  <c r="EC6" i="93"/>
  <c r="EE9" i="93"/>
  <c r="EF16" i="93" s="1"/>
  <c r="EF26" i="93" s="1"/>
  <c r="EE11" i="93"/>
  <c r="EF18" i="93" s="1"/>
  <c r="EF28" i="93" s="1"/>
  <c r="EE38" i="93"/>
  <c r="EE12" i="93"/>
  <c r="EF19" i="93" s="1"/>
  <c r="EE7" i="93"/>
  <c r="EG14" i="93" s="1"/>
  <c r="EE10" i="93"/>
  <c r="EF17" i="93" s="1"/>
  <c r="EF27" i="93" s="1"/>
  <c r="EE8" i="93"/>
  <c r="EF15" i="93" s="1"/>
  <c r="EE37" i="93"/>
  <c r="HF5" i="93"/>
  <c r="GC39" i="93"/>
  <c r="GC36" i="93"/>
  <c r="GC35" i="93"/>
  <c r="GC6" i="93"/>
  <c r="HE5" i="93"/>
  <c r="GB36" i="93"/>
  <c r="GB35" i="93"/>
  <c r="GB6" i="93"/>
  <c r="GB39" i="93"/>
  <c r="FP37" i="93"/>
  <c r="FP38" i="93"/>
  <c r="HV5" i="93"/>
  <c r="IX5" i="93" s="1"/>
  <c r="GS36" i="93"/>
  <c r="GS35" i="93"/>
  <c r="GS6" i="93"/>
  <c r="GS39" i="93"/>
  <c r="CU17" i="93"/>
  <c r="DQ12" i="93"/>
  <c r="DT19" i="93" s="1"/>
  <c r="DQ11" i="93"/>
  <c r="DT18" i="93" s="1"/>
  <c r="DT28" i="93" s="1"/>
  <c r="DQ37" i="93"/>
  <c r="DQ9" i="93"/>
  <c r="DT16" i="93" s="1"/>
  <c r="DT26" i="93" s="1"/>
  <c r="DQ8" i="93"/>
  <c r="DT15" i="93" s="1"/>
  <c r="DQ38" i="93"/>
  <c r="DQ10" i="93"/>
  <c r="DT17" i="93" s="1"/>
  <c r="DT27" i="93" s="1"/>
  <c r="DQ7" i="93"/>
  <c r="DT14" i="93" s="1"/>
  <c r="FF35" i="93"/>
  <c r="FF39" i="93"/>
  <c r="FF6" i="93"/>
  <c r="FF36" i="93"/>
  <c r="GF38" i="93"/>
  <c r="GF8" i="93"/>
  <c r="GG15" i="93" s="1"/>
  <c r="GF37" i="93"/>
  <c r="GF11" i="93"/>
  <c r="GG18" i="93" s="1"/>
  <c r="GG28" i="93" s="1"/>
  <c r="GF10" i="93"/>
  <c r="GG17" i="93" s="1"/>
  <c r="GG27" i="93" s="1"/>
  <c r="GF12" i="93"/>
  <c r="GG19" i="93" s="1"/>
  <c r="GF7" i="93"/>
  <c r="GH14" i="93" s="1"/>
  <c r="GF9" i="93"/>
  <c r="GG16" i="93" s="1"/>
  <c r="GG26" i="93" s="1"/>
  <c r="IL5" i="93"/>
  <c r="JN5" i="93" s="1"/>
  <c r="HI39" i="93"/>
  <c r="HI36" i="93"/>
  <c r="HI35" i="93"/>
  <c r="HI6" i="93"/>
  <c r="HT5" i="93"/>
  <c r="IV5" i="93" s="1"/>
  <c r="GQ6" i="93"/>
  <c r="GQ36" i="93"/>
  <c r="GQ35" i="93"/>
  <c r="GQ39" i="93"/>
  <c r="DZ27" i="93"/>
  <c r="DU38" i="93"/>
  <c r="DU10" i="93"/>
  <c r="DV17" i="93" s="1"/>
  <c r="DV27" i="93" s="1"/>
  <c r="DU7" i="93"/>
  <c r="DW14" i="93" s="1"/>
  <c r="DU37" i="93"/>
  <c r="DU8" i="93"/>
  <c r="DV15" i="93" s="1"/>
  <c r="DU9" i="93"/>
  <c r="DV16" i="93" s="1"/>
  <c r="DV26" i="93" s="1"/>
  <c r="DU12" i="93"/>
  <c r="DV19" i="93" s="1"/>
  <c r="DU11" i="93"/>
  <c r="DV18" i="93" s="1"/>
  <c r="DV28" i="93" s="1"/>
  <c r="HA5" i="93"/>
  <c r="FX39" i="93"/>
  <c r="FX6" i="93"/>
  <c r="FX36" i="93"/>
  <c r="FX35" i="93"/>
  <c r="IP5" i="93"/>
  <c r="JR5" i="93" s="1"/>
  <c r="HM39" i="93"/>
  <c r="HM35" i="93"/>
  <c r="HM36" i="93"/>
  <c r="HM6" i="93"/>
  <c r="DP9" i="93"/>
  <c r="DQ16" i="93" s="1"/>
  <c r="DQ26" i="93" s="1"/>
  <c r="DP12" i="93"/>
  <c r="DQ19" i="93" s="1"/>
  <c r="DP11" i="93"/>
  <c r="DQ18" i="93" s="1"/>
  <c r="DQ28" i="93" s="1"/>
  <c r="DP8" i="93"/>
  <c r="DQ15" i="93" s="1"/>
  <c r="DP37" i="93"/>
  <c r="DP7" i="93"/>
  <c r="DP38" i="93"/>
  <c r="DP10" i="93"/>
  <c r="DQ17" i="93" s="1"/>
  <c r="DQ27" i="93" s="1"/>
  <c r="ES39" i="93"/>
  <c r="FU5" i="93"/>
  <c r="ES6" i="93"/>
  <c r="ES36" i="93"/>
  <c r="ES35" i="93"/>
  <c r="DC14" i="93"/>
  <c r="HB5" i="93"/>
  <c r="FY39" i="93"/>
  <c r="FY35" i="93"/>
  <c r="FY36" i="93"/>
  <c r="FY6" i="93"/>
  <c r="FL38" i="93"/>
  <c r="FL12" i="93"/>
  <c r="FM19" i="93" s="1"/>
  <c r="FL37" i="93"/>
  <c r="FL8" i="93"/>
  <c r="FM15" i="93" s="1"/>
  <c r="FL9" i="93"/>
  <c r="FM16" i="93" s="1"/>
  <c r="FM26" i="93" s="1"/>
  <c r="FL7" i="93"/>
  <c r="FL10" i="93"/>
  <c r="FM17" i="93" s="1"/>
  <c r="FM27" i="93" s="1"/>
  <c r="FL11" i="93"/>
  <c r="FM18" i="93" s="1"/>
  <c r="FM28" i="93" s="1"/>
  <c r="EL14" i="93"/>
  <c r="DZ39" i="93"/>
  <c r="DZ6" i="93"/>
  <c r="DZ36" i="93"/>
  <c r="DZ35" i="93"/>
  <c r="GI9" i="93"/>
  <c r="GK16" i="93" s="1"/>
  <c r="GI7" i="93"/>
  <c r="GL14" i="93" s="1"/>
  <c r="GI37" i="93"/>
  <c r="GI38" i="93"/>
  <c r="GI12" i="93"/>
  <c r="GI8" i="93"/>
  <c r="GK15" i="93" s="1"/>
  <c r="GI11" i="93"/>
  <c r="GK18" i="93" s="1"/>
  <c r="GI10" i="93"/>
  <c r="GK17" i="93" s="1"/>
  <c r="EN20" i="93"/>
  <c r="EN13" i="93"/>
  <c r="EN29" i="93" s="1"/>
  <c r="EN21" i="93" s="1"/>
  <c r="EM20" i="93"/>
  <c r="EM13" i="93"/>
  <c r="EM29" i="93" s="1"/>
  <c r="EM21" i="93" s="1"/>
  <c r="EA33" i="93"/>
  <c r="CZ11" i="93"/>
  <c r="DA18" i="93" s="1"/>
  <c r="DA28" i="93" s="1"/>
  <c r="CZ10" i="93"/>
  <c r="DA17" i="93" s="1"/>
  <c r="DA27" i="93" s="1"/>
  <c r="CZ12" i="93"/>
  <c r="DA19" i="93" s="1"/>
  <c r="CZ7" i="93"/>
  <c r="DB14" i="93" s="1"/>
  <c r="CZ37" i="93"/>
  <c r="CZ9" i="93"/>
  <c r="DA16" i="93" s="1"/>
  <c r="DA26" i="93" s="1"/>
  <c r="CZ8" i="93"/>
  <c r="DA15" i="93" s="1"/>
  <c r="CZ38" i="93"/>
  <c r="EN33" i="93"/>
  <c r="EZ38" i="93"/>
  <c r="EZ11" i="93"/>
  <c r="FA18" i="93" s="1"/>
  <c r="FA28" i="93" s="1"/>
  <c r="EZ37" i="93"/>
  <c r="EZ7" i="93"/>
  <c r="FB14" i="93" s="1"/>
  <c r="EZ8" i="93"/>
  <c r="FA15" i="93" s="1"/>
  <c r="EZ10" i="93"/>
  <c r="FA17" i="93" s="1"/>
  <c r="FA27" i="93" s="1"/>
  <c r="EZ9" i="93"/>
  <c r="FA16" i="93" s="1"/>
  <c r="FA26" i="93" s="1"/>
  <c r="EZ12" i="93"/>
  <c r="FA19" i="93" s="1"/>
  <c r="FQ5" i="93"/>
  <c r="EO36" i="93"/>
  <c r="EO6" i="93"/>
  <c r="EO35" i="93"/>
  <c r="EO39" i="93"/>
  <c r="IQ5" i="93"/>
  <c r="JS5" i="93" s="1"/>
  <c r="HN36" i="93"/>
  <c r="HN35" i="93"/>
  <c r="HN6" i="93"/>
  <c r="HN39" i="93"/>
  <c r="IT5" i="93"/>
  <c r="JV5" i="93" s="1"/>
  <c r="HY5" i="93"/>
  <c r="JA5" i="93" s="1"/>
  <c r="GV39" i="93"/>
  <c r="GV35" i="93"/>
  <c r="GV6" i="93"/>
  <c r="GV36" i="93"/>
  <c r="FV5" i="93"/>
  <c r="ET36" i="93"/>
  <c r="ET35" i="93"/>
  <c r="ET6" i="93"/>
  <c r="ET39" i="93"/>
  <c r="DU20" i="93"/>
  <c r="DU13" i="93"/>
  <c r="DU29" i="93" s="1"/>
  <c r="DU21" i="93" s="1"/>
  <c r="DO13" i="93"/>
  <c r="DO29" i="93" s="1"/>
  <c r="DO21" i="93" s="1"/>
  <c r="DO20" i="93"/>
  <c r="CV12" i="93"/>
  <c r="CV7" i="93"/>
  <c r="CV38" i="93"/>
  <c r="CV10" i="93"/>
  <c r="CV11" i="93"/>
  <c r="CV9" i="93"/>
  <c r="CV8" i="93"/>
  <c r="CV37" i="93"/>
  <c r="DB33" i="93"/>
  <c r="ED38" i="93"/>
  <c r="ED9" i="93"/>
  <c r="ED37" i="93"/>
  <c r="ED10" i="93"/>
  <c r="ED7" i="93"/>
  <c r="ED12" i="93"/>
  <c r="ED8" i="93"/>
  <c r="ED11" i="93"/>
  <c r="DM17" i="93"/>
  <c r="DM27" i="93" s="1"/>
  <c r="GG12" i="93"/>
  <c r="GH19" i="93" s="1"/>
  <c r="GG10" i="93"/>
  <c r="GH17" i="93" s="1"/>
  <c r="GH27" i="93" s="1"/>
  <c r="GG8" i="93"/>
  <c r="GH15" i="93" s="1"/>
  <c r="GG9" i="93"/>
  <c r="GH16" i="93" s="1"/>
  <c r="GH26" i="93" s="1"/>
  <c r="GG7" i="93"/>
  <c r="GG37" i="93"/>
  <c r="GG38" i="93"/>
  <c r="GG11" i="93"/>
  <c r="GH18" i="93" s="1"/>
  <c r="GH28" i="93" s="1"/>
  <c r="IM5" i="93"/>
  <c r="JO5" i="93" s="1"/>
  <c r="HJ36" i="93"/>
  <c r="HJ6" i="93"/>
  <c r="HJ35" i="93"/>
  <c r="HJ39" i="93"/>
  <c r="FN12" i="93"/>
  <c r="FN10" i="93"/>
  <c r="FN8" i="93"/>
  <c r="FN9" i="93"/>
  <c r="FN38" i="93"/>
  <c r="FN7" i="93"/>
  <c r="FN37" i="93"/>
  <c r="FN11" i="93"/>
  <c r="IO5" i="93"/>
  <c r="JQ5" i="93" s="1"/>
  <c r="HL36" i="93"/>
  <c r="HL35" i="93"/>
  <c r="HL39" i="93"/>
  <c r="HL6" i="93"/>
  <c r="GD5" i="93"/>
  <c r="FB39" i="93"/>
  <c r="FB36" i="93"/>
  <c r="FB35" i="93"/>
  <c r="FB6" i="93"/>
  <c r="EV11" i="93"/>
  <c r="EW18" i="93" s="1"/>
  <c r="EW28" i="93" s="1"/>
  <c r="EV10" i="93"/>
  <c r="EW17" i="93" s="1"/>
  <c r="EW27" i="93" s="1"/>
  <c r="EV7" i="93"/>
  <c r="EW14" i="93" s="1"/>
  <c r="EV8" i="93"/>
  <c r="EW15" i="93" s="1"/>
  <c r="EV12" i="93"/>
  <c r="EW19" i="93" s="1"/>
  <c r="EV38" i="93"/>
  <c r="EV37" i="93"/>
  <c r="EV9" i="93"/>
  <c r="EW16" i="93" s="1"/>
  <c r="EW26" i="93" s="1"/>
  <c r="GK5" i="93"/>
  <c r="FH39" i="93"/>
  <c r="FH36" i="93"/>
  <c r="FH6" i="93"/>
  <c r="FH35" i="93"/>
  <c r="GR6" i="93"/>
  <c r="GR36" i="93"/>
  <c r="HU5" i="93"/>
  <c r="IW5" i="93" s="1"/>
  <c r="GR39" i="93"/>
  <c r="GR35" i="93"/>
  <c r="EW37" i="93"/>
  <c r="EW8" i="93"/>
  <c r="EW10" i="93"/>
  <c r="EW7" i="93"/>
  <c r="EW38" i="93"/>
  <c r="EW9" i="93"/>
  <c r="EW12" i="93"/>
  <c r="EW11" i="93"/>
  <c r="DN20" i="93"/>
  <c r="DN13" i="93"/>
  <c r="DN29" i="93" s="1"/>
  <c r="DN21" i="93" s="1"/>
  <c r="EL18" i="93"/>
  <c r="EL28" i="93" s="1"/>
  <c r="CW10" i="93"/>
  <c r="CW9" i="93"/>
  <c r="CW12" i="93"/>
  <c r="CW7" i="93"/>
  <c r="CW37" i="93"/>
  <c r="CW8" i="93"/>
  <c r="CW11" i="93"/>
  <c r="CW38" i="93"/>
  <c r="DH13" i="93"/>
  <c r="DH29" i="93" s="1"/>
  <c r="DH21" i="93" s="1"/>
  <c r="DH20" i="93"/>
  <c r="FG35" i="93"/>
  <c r="FG39" i="93"/>
  <c r="FG6" i="93"/>
  <c r="FG36" i="93"/>
  <c r="FA11" i="93"/>
  <c r="FB18" i="93" s="1"/>
  <c r="FB28" i="93" s="1"/>
  <c r="FA10" i="93"/>
  <c r="FB17" i="93" s="1"/>
  <c r="FB27" i="93" s="1"/>
  <c r="FA7" i="93"/>
  <c r="FC14" i="93" s="1"/>
  <c r="FA12" i="93"/>
  <c r="FB19" i="93" s="1"/>
  <c r="FA38" i="93"/>
  <c r="FA9" i="93"/>
  <c r="FB16" i="93" s="1"/>
  <c r="FB26" i="93" s="1"/>
  <c r="FA37" i="93"/>
  <c r="FA8" i="93"/>
  <c r="FB15" i="93" s="1"/>
  <c r="GM6" i="93"/>
  <c r="GM39" i="93"/>
  <c r="GM36" i="93"/>
  <c r="GM35" i="93"/>
  <c r="GA6" i="93"/>
  <c r="HD5" i="93"/>
  <c r="GA39" i="93"/>
  <c r="GA36" i="93"/>
  <c r="GA35" i="93"/>
  <c r="DL37" i="93"/>
  <c r="DL38" i="93"/>
  <c r="FS37" i="93"/>
  <c r="FS7" i="93"/>
  <c r="FS12" i="93"/>
  <c r="FT19" i="93" s="1"/>
  <c r="FS10" i="93"/>
  <c r="FT17" i="93" s="1"/>
  <c r="FT27" i="93" s="1"/>
  <c r="FS9" i="93"/>
  <c r="FT16" i="93" s="1"/>
  <c r="FT26" i="93" s="1"/>
  <c r="FS8" i="93"/>
  <c r="FT15" i="93" s="1"/>
  <c r="FS38" i="93"/>
  <c r="FS11" i="93"/>
  <c r="FT18" i="93" s="1"/>
  <c r="FT28" i="93" s="1"/>
  <c r="GU6" i="93"/>
  <c r="IS5" i="93"/>
  <c r="JU5" i="93" s="1"/>
  <c r="HX5" i="93"/>
  <c r="IZ5" i="93" s="1"/>
  <c r="GU35" i="93"/>
  <c r="GU39" i="93"/>
  <c r="GU36" i="93"/>
  <c r="EK36" i="93"/>
  <c r="GH5" i="93"/>
  <c r="FM5" i="93"/>
  <c r="EK39" i="93"/>
  <c r="EK6" i="93"/>
  <c r="EK35" i="93"/>
  <c r="GZ39" i="93"/>
  <c r="IC5" i="93"/>
  <c r="GZ6" i="93"/>
  <c r="GZ35" i="93"/>
  <c r="GZ36" i="93"/>
  <c r="DG20" i="93"/>
  <c r="DG13" i="93"/>
  <c r="DG29" i="93" s="1"/>
  <c r="DG21" i="93" s="1"/>
  <c r="CU16" i="93"/>
  <c r="HH39" i="93"/>
  <c r="HH36" i="93"/>
  <c r="IK5" i="93"/>
  <c r="JM5" i="93" s="1"/>
  <c r="HH35" i="93"/>
  <c r="HH6" i="93"/>
  <c r="DZ28" i="93"/>
  <c r="FI5" i="93"/>
  <c r="EG39" i="93"/>
  <c r="EG36" i="93"/>
  <c r="EG35" i="93"/>
  <c r="EG6" i="93"/>
  <c r="EF37" i="93"/>
  <c r="EF8" i="93"/>
  <c r="EG15" i="93" s="1"/>
  <c r="EF9" i="93"/>
  <c r="EG16" i="93" s="1"/>
  <c r="EG26" i="93" s="1"/>
  <c r="EF11" i="93"/>
  <c r="EG18" i="93" s="1"/>
  <c r="EG28" i="93" s="1"/>
  <c r="EF38" i="93"/>
  <c r="EF12" i="93"/>
  <c r="EG19" i="93" s="1"/>
  <c r="EF7" i="93"/>
  <c r="EH14" i="93" s="1"/>
  <c r="EF10" i="93"/>
  <c r="EG17" i="93" s="1"/>
  <c r="EG27" i="93" s="1"/>
  <c r="CU19" i="93"/>
  <c r="FO10" i="93"/>
  <c r="FO7" i="93"/>
  <c r="FO38" i="93"/>
  <c r="FO9" i="93"/>
  <c r="FO37" i="93"/>
  <c r="FO8" i="93"/>
  <c r="FO11" i="93"/>
  <c r="FO12" i="93"/>
  <c r="DM16" i="93"/>
  <c r="DM26" i="93" s="1"/>
  <c r="FK38" i="93"/>
  <c r="FK9" i="93"/>
  <c r="FL16" i="93" s="1"/>
  <c r="FL26" i="93" s="1"/>
  <c r="FK37" i="93"/>
  <c r="FK12" i="93"/>
  <c r="FL19" i="93" s="1"/>
  <c r="FK7" i="93"/>
  <c r="FM14" i="93" s="1"/>
  <c r="FK10" i="93"/>
  <c r="FL17" i="93" s="1"/>
  <c r="FL27" i="93" s="1"/>
  <c r="FK8" i="93"/>
  <c r="FL15" i="93" s="1"/>
  <c r="FK11" i="93"/>
  <c r="FL18" i="93" s="1"/>
  <c r="FL28" i="93" s="1"/>
  <c r="HQ5" i="93"/>
  <c r="GN35" i="93"/>
  <c r="GN39" i="93"/>
  <c r="GN36" i="93"/>
  <c r="GN6" i="93"/>
  <c r="EL19" i="93"/>
  <c r="DX14" i="93"/>
  <c r="CZ13" i="93"/>
  <c r="CZ29" i="93" s="1"/>
  <c r="CZ21" i="93" s="1"/>
  <c r="CZ20" i="93"/>
  <c r="CL42" i="93"/>
  <c r="CL41" i="93" s="1"/>
  <c r="CS43" i="93"/>
  <c r="CS78" i="93"/>
  <c r="CS76" i="93"/>
  <c r="CL19" i="93"/>
  <c r="CL16" i="93"/>
  <c r="CL26" i="93" s="1"/>
  <c r="CL14" i="93"/>
  <c r="CI14" i="93"/>
  <c r="CI13" i="93" s="1"/>
  <c r="CI29" i="93" s="1"/>
  <c r="CI21" i="93" s="1"/>
  <c r="CL18" i="93"/>
  <c r="CL28" i="93" s="1"/>
  <c r="CS56" i="93"/>
  <c r="CL17" i="93"/>
  <c r="CL27" i="93" s="1"/>
  <c r="CO13" i="93"/>
  <c r="CO29" i="93" s="1"/>
  <c r="CO21" i="93" s="1"/>
  <c r="CL15" i="93"/>
  <c r="CR33" i="93"/>
  <c r="CR40" i="93" s="1"/>
  <c r="CR96" i="93" s="1"/>
  <c r="CR117" i="93" s="1"/>
  <c r="CR120" i="93" s="1"/>
  <c r="CR123" i="93" s="1"/>
  <c r="CH77" i="93"/>
  <c r="CS84" i="93"/>
  <c r="CS48" i="93"/>
  <c r="CS68" i="93"/>
  <c r="CI67" i="93"/>
  <c r="CI41" i="93" s="1"/>
  <c r="CS81" i="93"/>
  <c r="CM41" i="93"/>
  <c r="CO20" i="93"/>
  <c r="CS71" i="93"/>
  <c r="CO67" i="93"/>
  <c r="CS86" i="93"/>
  <c r="CN41" i="93"/>
  <c r="CS69" i="93"/>
  <c r="CS59" i="93"/>
  <c r="CS66" i="93"/>
  <c r="CH60" i="93"/>
  <c r="CS57" i="93"/>
  <c r="CH55" i="93"/>
  <c r="CS53" i="93"/>
  <c r="CS88" i="93"/>
  <c r="CG41" i="93"/>
  <c r="CH42" i="93"/>
  <c r="CS87" i="93"/>
  <c r="CS82" i="93"/>
  <c r="CO77" i="93"/>
  <c r="CP41" i="93"/>
  <c r="CS63" i="93"/>
  <c r="CK60" i="93"/>
  <c r="CK41" i="93" s="1"/>
  <c r="CK96" i="93" s="1"/>
  <c r="CK117" i="93" s="1"/>
  <c r="CK120" i="93" s="1"/>
  <c r="CK123" i="93" s="1"/>
  <c r="CL36" i="93"/>
  <c r="CS36" i="93" s="1"/>
  <c r="CL35" i="93"/>
  <c r="CL6" i="93"/>
  <c r="CL39" i="93"/>
  <c r="CS39" i="93" s="1"/>
  <c r="CS5" i="93"/>
  <c r="CS108" i="93"/>
  <c r="CL97" i="93"/>
  <c r="CS51" i="93"/>
  <c r="CQ33" i="93"/>
  <c r="CQ40" i="93" s="1"/>
  <c r="CQ96" i="93" s="1"/>
  <c r="CQ117" i="93" s="1"/>
  <c r="CQ120" i="93" s="1"/>
  <c r="CQ123" i="93" s="1"/>
  <c r="CS103" i="93" l="1"/>
  <c r="DP33" i="93"/>
  <c r="FJ33" i="93"/>
  <c r="CP13" i="93"/>
  <c r="CP29" i="93" s="1"/>
  <c r="CP21" i="93" s="1"/>
  <c r="CP32" i="93" s="1"/>
  <c r="CP40" i="93" s="1"/>
  <c r="CP96" i="93" s="1"/>
  <c r="CP117" i="93" s="1"/>
  <c r="CP120" i="93" s="1"/>
  <c r="CP123" i="93" s="1"/>
  <c r="FR33" i="93"/>
  <c r="FW33" i="93"/>
  <c r="FW40" i="93" s="1"/>
  <c r="FW96" i="93" s="1"/>
  <c r="FW117" i="93" s="1"/>
  <c r="FW120" i="93" s="1"/>
  <c r="FW123" i="93" s="1"/>
  <c r="ES20" i="93"/>
  <c r="GI33" i="93"/>
  <c r="EE33" i="93"/>
  <c r="ES13" i="93"/>
  <c r="ES29" i="93" s="1"/>
  <c r="DI20" i="93"/>
  <c r="DD33" i="93"/>
  <c r="DD40" i="93" s="1"/>
  <c r="DD96" i="93" s="1"/>
  <c r="DD117" i="93" s="1"/>
  <c r="DD120" i="93" s="1"/>
  <c r="DD123" i="93" s="1"/>
  <c r="DH33" i="93"/>
  <c r="EY33" i="93"/>
  <c r="EY40" i="93" s="1"/>
  <c r="EY96" i="93" s="1"/>
  <c r="EY117" i="93" s="1"/>
  <c r="EY120" i="93" s="1"/>
  <c r="EY123" i="93" s="1"/>
  <c r="DL33" i="93"/>
  <c r="DL40" i="93" s="1"/>
  <c r="DL96" i="93" s="1"/>
  <c r="DL117" i="93" s="1"/>
  <c r="DL120" i="93" s="1"/>
  <c r="DL123" i="93" s="1"/>
  <c r="JZ5" i="93"/>
  <c r="JE5" i="93"/>
  <c r="KV5" i="93"/>
  <c r="JS35" i="93"/>
  <c r="JS6" i="93"/>
  <c r="JS39" i="93"/>
  <c r="JS36" i="93"/>
  <c r="IV39" i="93"/>
  <c r="IV6" i="93"/>
  <c r="IV36" i="93"/>
  <c r="IV35" i="93"/>
  <c r="KP5" i="93"/>
  <c r="JM39" i="93"/>
  <c r="JM6" i="93"/>
  <c r="JM36" i="93"/>
  <c r="JM35" i="93"/>
  <c r="KC5" i="93"/>
  <c r="IZ35" i="93"/>
  <c r="IZ39" i="93"/>
  <c r="IZ6" i="93"/>
  <c r="IZ36" i="93"/>
  <c r="IW39" i="93"/>
  <c r="IW6" i="93"/>
  <c r="IW36" i="93"/>
  <c r="IW35" i="93"/>
  <c r="KU5" i="93"/>
  <c r="JR39" i="93"/>
  <c r="JR36" i="93"/>
  <c r="JR35" i="93"/>
  <c r="JR6" i="93"/>
  <c r="KQ5" i="93"/>
  <c r="JN39" i="93"/>
  <c r="JN6" i="93"/>
  <c r="JN36" i="93"/>
  <c r="JN35" i="93"/>
  <c r="FP33" i="93"/>
  <c r="FP40" i="93" s="1"/>
  <c r="FP96" i="93" s="1"/>
  <c r="FP117" i="93" s="1"/>
  <c r="FP120" i="93" s="1"/>
  <c r="FP123" i="93" s="1"/>
  <c r="KX5" i="93"/>
  <c r="JU35" i="93"/>
  <c r="JU39" i="93"/>
  <c r="JU6" i="93"/>
  <c r="JU36" i="93"/>
  <c r="KT5" i="93"/>
  <c r="JQ36" i="93"/>
  <c r="JQ35" i="93"/>
  <c r="JQ6" i="93"/>
  <c r="JQ39" i="93"/>
  <c r="ED33" i="93"/>
  <c r="ED40" i="93" s="1"/>
  <c r="ED96" i="93" s="1"/>
  <c r="ED117" i="93" s="1"/>
  <c r="ED120" i="93" s="1"/>
  <c r="ED123" i="93" s="1"/>
  <c r="KD5" i="93"/>
  <c r="JA36" i="93"/>
  <c r="JA35" i="93"/>
  <c r="JA6" i="93"/>
  <c r="JA39" i="93"/>
  <c r="KR5" i="93"/>
  <c r="JO35" i="93"/>
  <c r="JO6" i="93"/>
  <c r="JO39" i="93"/>
  <c r="JO36" i="93"/>
  <c r="KY5" i="93"/>
  <c r="JV36" i="93"/>
  <c r="JV35" i="93"/>
  <c r="JV39" i="93"/>
  <c r="JV6" i="93"/>
  <c r="IX39" i="93"/>
  <c r="IX6" i="93"/>
  <c r="IX36" i="93"/>
  <c r="IX35" i="93"/>
  <c r="EF33" i="93"/>
  <c r="EZ33" i="93"/>
  <c r="EN32" i="93"/>
  <c r="EN40" i="93" s="1"/>
  <c r="EN96" i="93" s="1"/>
  <c r="EN117" i="93" s="1"/>
  <c r="EN120" i="93" s="1"/>
  <c r="EN123" i="93" s="1"/>
  <c r="FL33" i="93"/>
  <c r="DU33" i="93"/>
  <c r="EO32" i="93"/>
  <c r="GE33" i="93"/>
  <c r="GG33" i="93"/>
  <c r="DI13" i="93"/>
  <c r="DI29" i="93" s="1"/>
  <c r="DI21" i="93" s="1"/>
  <c r="FA33" i="93"/>
  <c r="DO32" i="93"/>
  <c r="DA20" i="93"/>
  <c r="GF33" i="93"/>
  <c r="FK33" i="93"/>
  <c r="FS33" i="93"/>
  <c r="CW33" i="93"/>
  <c r="CW40" i="93" s="1"/>
  <c r="CW96" i="93" s="1"/>
  <c r="CW117" i="93" s="1"/>
  <c r="CW120" i="93" s="1"/>
  <c r="CW123" i="93" s="1"/>
  <c r="EW33" i="93"/>
  <c r="CZ33" i="93"/>
  <c r="DV13" i="93"/>
  <c r="DV29" i="93" s="1"/>
  <c r="DV21" i="93" s="1"/>
  <c r="GN12" i="93"/>
  <c r="GN10" i="93"/>
  <c r="GN38" i="93"/>
  <c r="GN8" i="93"/>
  <c r="GN11" i="93"/>
  <c r="GN7" i="93"/>
  <c r="GN37" i="93"/>
  <c r="GN9" i="93"/>
  <c r="HQ36" i="93"/>
  <c r="HQ35" i="93"/>
  <c r="HQ39" i="93"/>
  <c r="HQ6" i="93"/>
  <c r="FM20" i="93"/>
  <c r="FM13" i="93"/>
  <c r="FM29" i="93" s="1"/>
  <c r="FM21" i="93" s="1"/>
  <c r="EG37" i="93"/>
  <c r="EG7" i="93"/>
  <c r="EI14" i="93" s="1"/>
  <c r="EG12" i="93"/>
  <c r="EH19" i="93" s="1"/>
  <c r="EG10" i="93"/>
  <c r="EH17" i="93" s="1"/>
  <c r="EH27" i="93" s="1"/>
  <c r="EG38" i="93"/>
  <c r="EG11" i="93"/>
  <c r="EH18" i="93" s="1"/>
  <c r="EH28" i="93" s="1"/>
  <c r="EG9" i="93"/>
  <c r="EH16" i="93" s="1"/>
  <c r="EH26" i="93" s="1"/>
  <c r="EG8" i="93"/>
  <c r="EH15" i="93" s="1"/>
  <c r="GL5" i="93"/>
  <c r="FI39" i="93"/>
  <c r="FI36" i="93"/>
  <c r="FI6" i="93"/>
  <c r="FI35" i="93"/>
  <c r="CU26" i="93"/>
  <c r="GZ10" i="93"/>
  <c r="HA17" i="93" s="1"/>
  <c r="HA27" i="93" s="1"/>
  <c r="GZ12" i="93"/>
  <c r="HA19" i="93" s="1"/>
  <c r="GZ38" i="93"/>
  <c r="GZ8" i="93"/>
  <c r="HA15" i="93" s="1"/>
  <c r="GZ7" i="93"/>
  <c r="GZ11" i="93"/>
  <c r="HA18" i="93" s="1"/>
  <c r="HA28" i="93" s="1"/>
  <c r="GZ9" i="93"/>
  <c r="HA16" i="93" s="1"/>
  <c r="HA26" i="93" s="1"/>
  <c r="GZ37" i="93"/>
  <c r="GP5" i="93"/>
  <c r="FM36" i="93"/>
  <c r="FM35" i="93"/>
  <c r="FM6" i="93"/>
  <c r="FM39" i="93"/>
  <c r="IS39" i="93"/>
  <c r="IS6" i="93"/>
  <c r="IS36" i="93"/>
  <c r="IS35" i="93"/>
  <c r="GA37" i="93"/>
  <c r="GA11" i="93"/>
  <c r="GB18" i="93" s="1"/>
  <c r="GB28" i="93" s="1"/>
  <c r="GA9" i="93"/>
  <c r="GB16" i="93" s="1"/>
  <c r="GB26" i="93" s="1"/>
  <c r="GA7" i="93"/>
  <c r="GA8" i="93"/>
  <c r="GB15" i="93" s="1"/>
  <c r="GA10" i="93"/>
  <c r="GB17" i="93" s="1"/>
  <c r="GB27" i="93" s="1"/>
  <c r="GA38" i="93"/>
  <c r="GA12" i="93"/>
  <c r="GB19" i="93" s="1"/>
  <c r="FB8" i="93"/>
  <c r="FC15" i="93" s="1"/>
  <c r="FB11" i="93"/>
  <c r="FC18" i="93" s="1"/>
  <c r="FC28" i="93" s="1"/>
  <c r="FB38" i="93"/>
  <c r="FB9" i="93"/>
  <c r="FC16" i="93" s="1"/>
  <c r="FC26" i="93" s="1"/>
  <c r="FB7" i="93"/>
  <c r="FB10" i="93"/>
  <c r="FC17" i="93" s="1"/>
  <c r="FC27" i="93" s="1"/>
  <c r="FB37" i="93"/>
  <c r="FB12" i="93"/>
  <c r="FC19" i="93" s="1"/>
  <c r="HG5" i="93"/>
  <c r="GD35" i="93"/>
  <c r="GD39" i="93"/>
  <c r="GD6" i="93"/>
  <c r="GD36" i="93"/>
  <c r="FQ15" i="93"/>
  <c r="CY17" i="93"/>
  <c r="CY27" i="93" s="1"/>
  <c r="DU32" i="93"/>
  <c r="IQ35" i="93"/>
  <c r="IQ6" i="93"/>
  <c r="IQ36" i="93"/>
  <c r="IQ39" i="93"/>
  <c r="GK27" i="93"/>
  <c r="DC20" i="93"/>
  <c r="DC13" i="93"/>
  <c r="DC29" i="93" s="1"/>
  <c r="DC21" i="93" s="1"/>
  <c r="GX5" i="93"/>
  <c r="FU6" i="93"/>
  <c r="FU39" i="93"/>
  <c r="FU36" i="93"/>
  <c r="FU35" i="93"/>
  <c r="HI10" i="93"/>
  <c r="HI11" i="93"/>
  <c r="HI9" i="93"/>
  <c r="HI7" i="93"/>
  <c r="HI38" i="93"/>
  <c r="HI37" i="93"/>
  <c r="HI8" i="93"/>
  <c r="HI12" i="93"/>
  <c r="IL6" i="93"/>
  <c r="IL39" i="93"/>
  <c r="IL36" i="93"/>
  <c r="IL35" i="93"/>
  <c r="DV20" i="93"/>
  <c r="GC11" i="93"/>
  <c r="GC8" i="93"/>
  <c r="GC10" i="93"/>
  <c r="GC7" i="93"/>
  <c r="GC12" i="93"/>
  <c r="GC37" i="93"/>
  <c r="GC9" i="93"/>
  <c r="GC38" i="93"/>
  <c r="II5" i="93"/>
  <c r="JK5" i="93" s="1"/>
  <c r="HF39" i="93"/>
  <c r="HF36" i="93"/>
  <c r="HF35" i="93"/>
  <c r="HF6" i="93"/>
  <c r="EG13" i="93"/>
  <c r="EG29" i="93" s="1"/>
  <c r="EG21" i="93" s="1"/>
  <c r="EG20" i="93"/>
  <c r="FE6" i="93"/>
  <c r="FE36" i="93"/>
  <c r="FE39" i="93"/>
  <c r="FE35" i="93"/>
  <c r="GO37" i="93"/>
  <c r="GO7" i="93"/>
  <c r="GO12" i="93"/>
  <c r="GO10" i="93"/>
  <c r="GO8" i="93"/>
  <c r="GO9" i="93"/>
  <c r="GO38" i="93"/>
  <c r="GO11" i="93"/>
  <c r="CV20" i="93"/>
  <c r="CV13" i="93"/>
  <c r="CV29" i="93" s="1"/>
  <c r="CV21" i="93" s="1"/>
  <c r="GG20" i="93"/>
  <c r="GG13" i="93"/>
  <c r="GG29" i="93" s="1"/>
  <c r="GG21" i="93" s="1"/>
  <c r="GF20" i="93"/>
  <c r="GF13" i="93"/>
  <c r="GF29" i="93" s="1"/>
  <c r="GF21" i="93" s="1"/>
  <c r="FO33" i="93"/>
  <c r="FO40" i="93" s="1"/>
  <c r="FO96" i="93" s="1"/>
  <c r="FO117" i="93" s="1"/>
  <c r="FO120" i="93" s="1"/>
  <c r="FO123" i="93" s="1"/>
  <c r="IK39" i="93"/>
  <c r="IK36" i="93"/>
  <c r="IK35" i="93"/>
  <c r="IK6" i="93"/>
  <c r="DF20" i="93"/>
  <c r="DF13" i="93"/>
  <c r="DF29" i="93" s="1"/>
  <c r="DF21" i="93" s="1"/>
  <c r="DG32" i="93"/>
  <c r="DG40" i="93" s="1"/>
  <c r="DG96" i="93" s="1"/>
  <c r="DG117" i="93" s="1"/>
  <c r="DG120" i="93" s="1"/>
  <c r="DG123" i="93" s="1"/>
  <c r="IC39" i="93"/>
  <c r="IC36" i="93"/>
  <c r="IC35" i="93"/>
  <c r="IC6" i="93"/>
  <c r="HK5" i="93"/>
  <c r="GH35" i="93"/>
  <c r="GH6" i="93"/>
  <c r="GH39" i="93"/>
  <c r="GH36" i="93"/>
  <c r="GU38" i="93"/>
  <c r="GU12" i="93"/>
  <c r="GU37" i="93"/>
  <c r="GU8" i="93"/>
  <c r="GU7" i="93"/>
  <c r="GU10" i="93"/>
  <c r="GU9" i="93"/>
  <c r="GU11" i="93"/>
  <c r="EW13" i="93"/>
  <c r="EW29" i="93" s="1"/>
  <c r="EW21" i="93" s="1"/>
  <c r="EW20" i="93"/>
  <c r="GM37" i="93"/>
  <c r="GM8" i="93"/>
  <c r="GM10" i="93"/>
  <c r="GM7" i="93"/>
  <c r="GM38" i="93"/>
  <c r="GM9" i="93"/>
  <c r="GM11" i="93"/>
  <c r="GM12" i="93"/>
  <c r="FG37" i="93"/>
  <c r="FG12" i="93"/>
  <c r="FG11" i="93"/>
  <c r="FG8" i="93"/>
  <c r="FG38" i="93"/>
  <c r="FG10" i="93"/>
  <c r="FG9" i="93"/>
  <c r="FG7" i="93"/>
  <c r="DH32" i="93"/>
  <c r="DN32" i="93"/>
  <c r="DN40" i="93" s="1"/>
  <c r="DN96" i="93" s="1"/>
  <c r="DN117" i="93" s="1"/>
  <c r="DN120" i="93" s="1"/>
  <c r="DN123" i="93" s="1"/>
  <c r="GR9" i="93"/>
  <c r="GS16" i="93" s="1"/>
  <c r="GS26" i="93" s="1"/>
  <c r="GR7" i="93"/>
  <c r="GR12" i="93"/>
  <c r="GS19" i="93" s="1"/>
  <c r="GR38" i="93"/>
  <c r="GR8" i="93"/>
  <c r="GS15" i="93" s="1"/>
  <c r="GR37" i="93"/>
  <c r="GR11" i="93"/>
  <c r="GS18" i="93" s="1"/>
  <c r="GS28" i="93" s="1"/>
  <c r="GR10" i="93"/>
  <c r="GS17" i="93" s="1"/>
  <c r="GS27" i="93" s="1"/>
  <c r="EV33" i="93"/>
  <c r="FQ14" i="93"/>
  <c r="FQ17" i="93"/>
  <c r="FQ27" i="93" s="1"/>
  <c r="HJ37" i="93"/>
  <c r="HJ38" i="93"/>
  <c r="CY15" i="93"/>
  <c r="GY5" i="93"/>
  <c r="FV35" i="93"/>
  <c r="FV39" i="93"/>
  <c r="FV6" i="93"/>
  <c r="FV36" i="93"/>
  <c r="HN38" i="93"/>
  <c r="HN12" i="93"/>
  <c r="HO19" i="93" s="1"/>
  <c r="HN37" i="93"/>
  <c r="HN8" i="93"/>
  <c r="HO15" i="93" s="1"/>
  <c r="HN10" i="93"/>
  <c r="HO17" i="93" s="1"/>
  <c r="HO27" i="93" s="1"/>
  <c r="HN11" i="93"/>
  <c r="HO18" i="93" s="1"/>
  <c r="HO28" i="93" s="1"/>
  <c r="HN9" i="93"/>
  <c r="HO16" i="93" s="1"/>
  <c r="HO26" i="93" s="1"/>
  <c r="HN7" i="93"/>
  <c r="HQ14" i="93" s="1"/>
  <c r="HO5" i="93"/>
  <c r="GT5" i="93"/>
  <c r="FQ35" i="93"/>
  <c r="FQ39" i="93"/>
  <c r="FQ6" i="93"/>
  <c r="FQ36" i="93"/>
  <c r="FA20" i="93"/>
  <c r="FA13" i="93"/>
  <c r="FA29" i="93" s="1"/>
  <c r="FA21" i="93" s="1"/>
  <c r="EM32" i="93"/>
  <c r="EM40" i="93" s="1"/>
  <c r="EM96" i="93" s="1"/>
  <c r="EM117" i="93" s="1"/>
  <c r="EM120" i="93" s="1"/>
  <c r="EM123" i="93" s="1"/>
  <c r="GK28" i="93"/>
  <c r="ES22" i="93"/>
  <c r="FD22" i="93" s="1"/>
  <c r="ES23" i="93"/>
  <c r="FD23" i="93" s="1"/>
  <c r="ES24" i="93"/>
  <c r="FD24" i="93" s="1"/>
  <c r="FX37" i="93"/>
  <c r="FX7" i="93"/>
  <c r="FZ14" i="93" s="1"/>
  <c r="FX12" i="93"/>
  <c r="FY19" i="93" s="1"/>
  <c r="FX10" i="93"/>
  <c r="FY17" i="93" s="1"/>
  <c r="FY27" i="93" s="1"/>
  <c r="FX38" i="93"/>
  <c r="FX11" i="93"/>
  <c r="FY18" i="93" s="1"/>
  <c r="FY28" i="93" s="1"/>
  <c r="FX8" i="93"/>
  <c r="FY15" i="93" s="1"/>
  <c r="FX9" i="93"/>
  <c r="FY16" i="93" s="1"/>
  <c r="FY26" i="93" s="1"/>
  <c r="DW20" i="93"/>
  <c r="DW13" i="93"/>
  <c r="DW29" i="93" s="1"/>
  <c r="DW21" i="93" s="1"/>
  <c r="GQ11" i="93"/>
  <c r="GR18" i="93" s="1"/>
  <c r="GR28" i="93" s="1"/>
  <c r="GQ9" i="93"/>
  <c r="GR16" i="93" s="1"/>
  <c r="GR26" i="93" s="1"/>
  <c r="GQ7" i="93"/>
  <c r="GS14" i="93" s="1"/>
  <c r="GQ38" i="93"/>
  <c r="GQ12" i="93"/>
  <c r="GR19" i="93" s="1"/>
  <c r="GQ8" i="93"/>
  <c r="GR15" i="93" s="1"/>
  <c r="GQ10" i="93"/>
  <c r="GR17" i="93" s="1"/>
  <c r="GR27" i="93" s="1"/>
  <c r="GQ37" i="93"/>
  <c r="CU27" i="93"/>
  <c r="IH5" i="93"/>
  <c r="JJ5" i="93" s="1"/>
  <c r="HE36" i="93"/>
  <c r="HE35" i="93"/>
  <c r="HE6" i="93"/>
  <c r="HE39" i="93"/>
  <c r="EC8" i="93"/>
  <c r="EE15" i="93" s="1"/>
  <c r="EC9" i="93"/>
  <c r="EE16" i="93" s="1"/>
  <c r="EE26" i="93" s="1"/>
  <c r="EC38" i="93"/>
  <c r="EC10" i="93"/>
  <c r="EE17" i="93" s="1"/>
  <c r="EE27" i="93" s="1"/>
  <c r="EC7" i="93"/>
  <c r="EE14" i="93" s="1"/>
  <c r="EC12" i="93"/>
  <c r="EE19" i="93" s="1"/>
  <c r="EC11" i="93"/>
  <c r="EE18" i="93" s="1"/>
  <c r="EE28" i="93" s="1"/>
  <c r="EC37" i="93"/>
  <c r="DM13" i="93"/>
  <c r="DM29" i="93" s="1"/>
  <c r="HC5" i="93"/>
  <c r="FZ35" i="93"/>
  <c r="FZ6" i="93"/>
  <c r="FZ39" i="93"/>
  <c r="FZ36" i="93"/>
  <c r="CV33" i="93"/>
  <c r="FT20" i="93"/>
  <c r="FT13" i="93"/>
  <c r="FT29" i="93" s="1"/>
  <c r="FT21" i="93" s="1"/>
  <c r="DO12" i="93"/>
  <c r="DO9" i="93"/>
  <c r="DO38" i="93"/>
  <c r="DY38" i="93" s="1"/>
  <c r="DO11" i="93"/>
  <c r="DP18" i="93" s="1"/>
  <c r="DP28" i="93" s="1"/>
  <c r="DO7" i="93"/>
  <c r="DQ14" i="93" s="1"/>
  <c r="DO10" i="93"/>
  <c r="DP17" i="93" s="1"/>
  <c r="DP27" i="93" s="1"/>
  <c r="DO37" i="93"/>
  <c r="DO8" i="93"/>
  <c r="DP15" i="93" s="1"/>
  <c r="DX20" i="93"/>
  <c r="DX13" i="93"/>
  <c r="DX29" i="93" s="1"/>
  <c r="DX21" i="93" s="1"/>
  <c r="EK37" i="93"/>
  <c r="EK38" i="93"/>
  <c r="GK6" i="93"/>
  <c r="GK39" i="93"/>
  <c r="GK36" i="93"/>
  <c r="GK35" i="93"/>
  <c r="HL37" i="93"/>
  <c r="HL7" i="93"/>
  <c r="HN14" i="93" s="1"/>
  <c r="HL12" i="93"/>
  <c r="HM19" i="93" s="1"/>
  <c r="HL10" i="93"/>
  <c r="HM17" i="93" s="1"/>
  <c r="HM27" i="93" s="1"/>
  <c r="HL8" i="93"/>
  <c r="HM15" i="93" s="1"/>
  <c r="HL9" i="93"/>
  <c r="HM16" i="93" s="1"/>
  <c r="HM26" i="93" s="1"/>
  <c r="HL38" i="93"/>
  <c r="HL11" i="93"/>
  <c r="HM18" i="93" s="1"/>
  <c r="HM28" i="93" s="1"/>
  <c r="IO35" i="93"/>
  <c r="IO6" i="93"/>
  <c r="IO39" i="93"/>
  <c r="IO36" i="93"/>
  <c r="FQ19" i="93"/>
  <c r="CY16" i="93"/>
  <c r="CY26" i="93" s="1"/>
  <c r="CY14" i="93"/>
  <c r="ET38" i="93"/>
  <c r="ET12" i="93"/>
  <c r="EU19" i="93" s="1"/>
  <c r="ET37" i="93"/>
  <c r="ET8" i="93"/>
  <c r="EU15" i="93" s="1"/>
  <c r="ET11" i="93"/>
  <c r="EU18" i="93" s="1"/>
  <c r="EU28" i="93" s="1"/>
  <c r="ET9" i="93"/>
  <c r="EU16" i="93" s="1"/>
  <c r="EU26" i="93" s="1"/>
  <c r="ET7" i="93"/>
  <c r="EV14" i="93" s="1"/>
  <c r="ET10" i="93"/>
  <c r="EU17" i="93" s="1"/>
  <c r="EU27" i="93" s="1"/>
  <c r="HY39" i="93"/>
  <c r="HY36" i="93"/>
  <c r="HY6" i="93"/>
  <c r="HY35" i="93"/>
  <c r="FB13" i="93"/>
  <c r="FB29" i="93" s="1"/>
  <c r="FB21" i="93" s="1"/>
  <c r="FB20" i="93"/>
  <c r="EL20" i="93"/>
  <c r="EL13" i="93"/>
  <c r="EL29" i="93" s="1"/>
  <c r="EL21" i="93" s="1"/>
  <c r="HM37" i="93"/>
  <c r="HM9" i="93"/>
  <c r="HN16" i="93" s="1"/>
  <c r="HN26" i="93" s="1"/>
  <c r="HM11" i="93"/>
  <c r="HN18" i="93" s="1"/>
  <c r="HN28" i="93" s="1"/>
  <c r="HM12" i="93"/>
  <c r="HN19" i="93" s="1"/>
  <c r="HM8" i="93"/>
  <c r="HN15" i="93" s="1"/>
  <c r="HM38" i="93"/>
  <c r="HM10" i="93"/>
  <c r="HN17" i="93" s="1"/>
  <c r="HN27" i="93" s="1"/>
  <c r="HM7" i="93"/>
  <c r="IP35" i="93"/>
  <c r="IP6" i="93"/>
  <c r="IP36" i="93"/>
  <c r="IP39" i="93"/>
  <c r="HT35" i="93"/>
  <c r="HT6" i="93"/>
  <c r="HT36" i="93"/>
  <c r="HT39" i="93"/>
  <c r="GH20" i="93"/>
  <c r="GH13" i="93"/>
  <c r="GH29" i="93" s="1"/>
  <c r="GH21" i="93" s="1"/>
  <c r="DT20" i="93"/>
  <c r="DT13" i="93"/>
  <c r="DT29" i="93" s="1"/>
  <c r="DT21" i="93" s="1"/>
  <c r="HV6" i="93"/>
  <c r="HV39" i="93"/>
  <c r="HV36" i="93"/>
  <c r="HV35" i="93"/>
  <c r="GB38" i="93"/>
  <c r="GB11" i="93"/>
  <c r="GB37" i="93"/>
  <c r="GB7" i="93"/>
  <c r="GB12" i="93"/>
  <c r="GB8" i="93"/>
  <c r="GB10" i="93"/>
  <c r="GB9" i="93"/>
  <c r="DA13" i="93"/>
  <c r="DA29" i="93" s="1"/>
  <c r="DA21" i="93" s="1"/>
  <c r="EF13" i="93"/>
  <c r="EF29" i="93" s="1"/>
  <c r="EF21" i="93" s="1"/>
  <c r="EF20" i="93"/>
  <c r="DM20" i="93"/>
  <c r="CU28" i="93"/>
  <c r="DM23" i="93"/>
  <c r="DY23" i="93" s="1"/>
  <c r="DM24" i="93"/>
  <c r="DY24" i="93" s="1"/>
  <c r="DM22" i="93"/>
  <c r="DY22" i="93" s="1"/>
  <c r="CU20" i="93"/>
  <c r="CU13" i="93"/>
  <c r="CU29" i="93" s="1"/>
  <c r="FK20" i="93"/>
  <c r="FK13" i="93"/>
  <c r="FK29" i="93" s="1"/>
  <c r="FK21" i="93" s="1"/>
  <c r="CZ32" i="93"/>
  <c r="HH37" i="93"/>
  <c r="HH12" i="93"/>
  <c r="HH11" i="93"/>
  <c r="HH9" i="93"/>
  <c r="HH38" i="93"/>
  <c r="HH8" i="93"/>
  <c r="HH10" i="93"/>
  <c r="HH7" i="93"/>
  <c r="HX35" i="93"/>
  <c r="HX6" i="93"/>
  <c r="HX39" i="93"/>
  <c r="HX36" i="93"/>
  <c r="IG5" i="93"/>
  <c r="JI5" i="93" s="1"/>
  <c r="HD39" i="93"/>
  <c r="HD36" i="93"/>
  <c r="HD6" i="93"/>
  <c r="HD35" i="93"/>
  <c r="HU39" i="93"/>
  <c r="HU36" i="93"/>
  <c r="HU35" i="93"/>
  <c r="HU6" i="93"/>
  <c r="FH10" i="93"/>
  <c r="FH11" i="93"/>
  <c r="FH9" i="93"/>
  <c r="FH7" i="93"/>
  <c r="FH38" i="93"/>
  <c r="FH37" i="93"/>
  <c r="FH12" i="93"/>
  <c r="FH8" i="93"/>
  <c r="FQ18" i="93"/>
  <c r="FQ28" i="93" s="1"/>
  <c r="FQ16" i="93"/>
  <c r="FQ26" i="93" s="1"/>
  <c r="IM35" i="93"/>
  <c r="IM6" i="93"/>
  <c r="IM39" i="93"/>
  <c r="IM36" i="93"/>
  <c r="CY18" i="93"/>
  <c r="CY28" i="93" s="1"/>
  <c r="CY19" i="93"/>
  <c r="GV38" i="93"/>
  <c r="GV37" i="93"/>
  <c r="IT39" i="93"/>
  <c r="IT6" i="93"/>
  <c r="IT36" i="93"/>
  <c r="IT35" i="93"/>
  <c r="EO37" i="93"/>
  <c r="EO8" i="93"/>
  <c r="EP15" i="93" s="1"/>
  <c r="EO9" i="93"/>
  <c r="EP16" i="93" s="1"/>
  <c r="EP26" i="93" s="1"/>
  <c r="EO11" i="93"/>
  <c r="EP18" i="93" s="1"/>
  <c r="EP28" i="93" s="1"/>
  <c r="EO12" i="93"/>
  <c r="EP19" i="93" s="1"/>
  <c r="EO38" i="93"/>
  <c r="EO7" i="93"/>
  <c r="EP14" i="93" s="1"/>
  <c r="EO10" i="93"/>
  <c r="EP17" i="93" s="1"/>
  <c r="EP27" i="93" s="1"/>
  <c r="DB20" i="93"/>
  <c r="DB13" i="93"/>
  <c r="DB29" i="93" s="1"/>
  <c r="DB21" i="93" s="1"/>
  <c r="GK26" i="93"/>
  <c r="DZ7" i="93"/>
  <c r="DZ12" i="93"/>
  <c r="DZ38" i="93"/>
  <c r="DZ10" i="93"/>
  <c r="DZ8" i="93"/>
  <c r="DZ11" i="93"/>
  <c r="DZ9" i="93"/>
  <c r="DZ37" i="93"/>
  <c r="FY11" i="93"/>
  <c r="FZ18" i="93" s="1"/>
  <c r="FZ28" i="93" s="1"/>
  <c r="FY8" i="93"/>
  <c r="FZ15" i="93" s="1"/>
  <c r="FY10" i="93"/>
  <c r="FZ17" i="93" s="1"/>
  <c r="FZ27" i="93" s="1"/>
  <c r="FY7" i="93"/>
  <c r="GA14" i="93" s="1"/>
  <c r="FY12" i="93"/>
  <c r="FZ19" i="93" s="1"/>
  <c r="FY37" i="93"/>
  <c r="FY38" i="93"/>
  <c r="FY9" i="93"/>
  <c r="FZ16" i="93" s="1"/>
  <c r="FZ26" i="93" s="1"/>
  <c r="HB39" i="93"/>
  <c r="IE5" i="93"/>
  <c r="JG5" i="93" s="1"/>
  <c r="HB35" i="93"/>
  <c r="HB36" i="93"/>
  <c r="HB6" i="93"/>
  <c r="ES12" i="93"/>
  <c r="ET19" i="93" s="1"/>
  <c r="ES7" i="93"/>
  <c r="EU14" i="93" s="1"/>
  <c r="ES38" i="93"/>
  <c r="ES8" i="93"/>
  <c r="ET15" i="93" s="1"/>
  <c r="ES11" i="93"/>
  <c r="ET18" i="93" s="1"/>
  <c r="ET28" i="93" s="1"/>
  <c r="ES10" i="93"/>
  <c r="ET17" i="93" s="1"/>
  <c r="ET27" i="93" s="1"/>
  <c r="ES9" i="93"/>
  <c r="ET16" i="93" s="1"/>
  <c r="ET26" i="93" s="1"/>
  <c r="ES37" i="93"/>
  <c r="HA39" i="93"/>
  <c r="ID5" i="93"/>
  <c r="JF5" i="93" s="1"/>
  <c r="HA6" i="93"/>
  <c r="HA36" i="93"/>
  <c r="HA35" i="93"/>
  <c r="FF38" i="93"/>
  <c r="FF7" i="93"/>
  <c r="FF37" i="93"/>
  <c r="FF10" i="93"/>
  <c r="FG17" i="93" s="1"/>
  <c r="FG27" i="93" s="1"/>
  <c r="FF8" i="93"/>
  <c r="FG15" i="93" s="1"/>
  <c r="FF11" i="93"/>
  <c r="FG18" i="93" s="1"/>
  <c r="FG28" i="93" s="1"/>
  <c r="FF9" i="93"/>
  <c r="FG16" i="93" s="1"/>
  <c r="FG26" i="93" s="1"/>
  <c r="FF12" i="93"/>
  <c r="FG19" i="93" s="1"/>
  <c r="DQ33" i="93"/>
  <c r="GS12" i="93"/>
  <c r="GT19" i="93" s="1"/>
  <c r="GS10" i="93"/>
  <c r="GT17" i="93" s="1"/>
  <c r="GT27" i="93" s="1"/>
  <c r="GS8" i="93"/>
  <c r="GT15" i="93" s="1"/>
  <c r="GS9" i="93"/>
  <c r="GT16" i="93" s="1"/>
  <c r="GT26" i="93" s="1"/>
  <c r="GS38" i="93"/>
  <c r="GS37" i="93"/>
  <c r="GS7" i="93"/>
  <c r="GS11" i="93"/>
  <c r="GT18" i="93" s="1"/>
  <c r="GT28" i="93" s="1"/>
  <c r="HR6" i="93"/>
  <c r="HR39" i="93"/>
  <c r="HR35" i="93"/>
  <c r="HR36" i="93"/>
  <c r="EX37" i="93"/>
  <c r="EX8" i="93"/>
  <c r="EZ15" i="93" s="1"/>
  <c r="EX9" i="93"/>
  <c r="EZ16" i="93" s="1"/>
  <c r="EZ26" i="93" s="1"/>
  <c r="EX11" i="93"/>
  <c r="EZ18" i="93" s="1"/>
  <c r="EZ28" i="93" s="1"/>
  <c r="EX12" i="93"/>
  <c r="EZ19" i="93" s="1"/>
  <c r="EX38" i="93"/>
  <c r="EX7" i="93"/>
  <c r="EZ14" i="93" s="1"/>
  <c r="EX10" i="93"/>
  <c r="EZ17" i="93" s="1"/>
  <c r="EZ27" i="93" s="1"/>
  <c r="DJ20" i="93"/>
  <c r="DJ13" i="93"/>
  <c r="DJ29" i="93" s="1"/>
  <c r="DJ21" i="93" s="1"/>
  <c r="FL13" i="93"/>
  <c r="FL29" i="93" s="1"/>
  <c r="FL21" i="93" s="1"/>
  <c r="FL20" i="93"/>
  <c r="FT5" i="93"/>
  <c r="ER36" i="93"/>
  <c r="FD36" i="93" s="1"/>
  <c r="ER6" i="93"/>
  <c r="ER35" i="93"/>
  <c r="ER39" i="93"/>
  <c r="FD39" i="93" s="1"/>
  <c r="CO32" i="93"/>
  <c r="CO40" i="93" s="1"/>
  <c r="CI20" i="93"/>
  <c r="CI32" i="93" s="1"/>
  <c r="CI40" i="93" s="1"/>
  <c r="CI96" i="93" s="1"/>
  <c r="CI117" i="93" s="1"/>
  <c r="CI120" i="93" s="1"/>
  <c r="CI123" i="93" s="1"/>
  <c r="CL20" i="93"/>
  <c r="CL13" i="93"/>
  <c r="CL29" i="93" s="1"/>
  <c r="CL21" i="93" s="1"/>
  <c r="CH41" i="93"/>
  <c r="CO41" i="93"/>
  <c r="CS35" i="93"/>
  <c r="CH24" i="93"/>
  <c r="CS24" i="93" s="1"/>
  <c r="CH22" i="93"/>
  <c r="CS22" i="93" s="1"/>
  <c r="CH23" i="93"/>
  <c r="CS23" i="93" s="1"/>
  <c r="CL9" i="93"/>
  <c r="CM16" i="93" s="1"/>
  <c r="CM26" i="93" s="1"/>
  <c r="CL7" i="93"/>
  <c r="CN14" i="93" s="1"/>
  <c r="CL12" i="93"/>
  <c r="CM19" i="93" s="1"/>
  <c r="CL10" i="93"/>
  <c r="CM17" i="93" s="1"/>
  <c r="CM27" i="93" s="1"/>
  <c r="CL37" i="93"/>
  <c r="CL8" i="93"/>
  <c r="CM15" i="93" s="1"/>
  <c r="CL38" i="93"/>
  <c r="CL11" i="93"/>
  <c r="CM18" i="93" s="1"/>
  <c r="CM28" i="93" s="1"/>
  <c r="CC20" i="93"/>
  <c r="BV20" i="93"/>
  <c r="DA32" i="93" l="1"/>
  <c r="DA40" i="93" s="1"/>
  <c r="DA96" i="93" s="1"/>
  <c r="DA117" i="93" s="1"/>
  <c r="DA120" i="93" s="1"/>
  <c r="DA123" i="93" s="1"/>
  <c r="DH40" i="93"/>
  <c r="DH96" i="93" s="1"/>
  <c r="DH117" i="93" s="1"/>
  <c r="DH120" i="93" s="1"/>
  <c r="DH123" i="93" s="1"/>
  <c r="HK19" i="93"/>
  <c r="GE17" i="93"/>
  <c r="GE27" i="93" s="1"/>
  <c r="GQ33" i="93"/>
  <c r="GN33" i="93"/>
  <c r="GN40" i="93" s="1"/>
  <c r="GN96" i="93" s="1"/>
  <c r="GN117" i="93" s="1"/>
  <c r="GN120" i="93" s="1"/>
  <c r="GN123" i="93" s="1"/>
  <c r="DO33" i="93"/>
  <c r="DO40" i="93" s="1"/>
  <c r="DO96" i="93" s="1"/>
  <c r="DO117" i="93" s="1"/>
  <c r="DO120" i="93" s="1"/>
  <c r="DO123" i="93" s="1"/>
  <c r="FB33" i="93"/>
  <c r="GM33" i="93"/>
  <c r="GP17" i="93"/>
  <c r="GP27" i="93" s="1"/>
  <c r="GE16" i="93"/>
  <c r="GE26" i="93" s="1"/>
  <c r="CZ40" i="93"/>
  <c r="CZ96" i="93" s="1"/>
  <c r="CZ117" i="93" s="1"/>
  <c r="CZ120" i="93" s="1"/>
  <c r="CZ123" i="93" s="1"/>
  <c r="HK14" i="93"/>
  <c r="DI32" i="93"/>
  <c r="DI40" i="93" s="1"/>
  <c r="DI96" i="93" s="1"/>
  <c r="DI117" i="93" s="1"/>
  <c r="DI120" i="93" s="1"/>
  <c r="DI123" i="93" s="1"/>
  <c r="DY7" i="93"/>
  <c r="FX33" i="93"/>
  <c r="DU40" i="93"/>
  <c r="DU96" i="93" s="1"/>
  <c r="DU117" i="93" s="1"/>
  <c r="DU120" i="93" s="1"/>
  <c r="DU123" i="93" s="1"/>
  <c r="HM33" i="93"/>
  <c r="GO33" i="93"/>
  <c r="GO40" i="93" s="1"/>
  <c r="GO96" i="93" s="1"/>
  <c r="GO117" i="93" s="1"/>
  <c r="GO120" i="93" s="1"/>
  <c r="GO123" i="93" s="1"/>
  <c r="HK17" i="93"/>
  <c r="HK27" i="93" s="1"/>
  <c r="GE14" i="93"/>
  <c r="HI33" i="93"/>
  <c r="HI40" i="93" s="1"/>
  <c r="HI96" i="93" s="1"/>
  <c r="HI117" i="93" s="1"/>
  <c r="HI120" i="93" s="1"/>
  <c r="HI123" i="93" s="1"/>
  <c r="DY15" i="93"/>
  <c r="FK32" i="93"/>
  <c r="FK40" i="93" s="1"/>
  <c r="FK96" i="93" s="1"/>
  <c r="FK117" i="93" s="1"/>
  <c r="FK120" i="93" s="1"/>
  <c r="FK123" i="93" s="1"/>
  <c r="HK18" i="93"/>
  <c r="HK28" i="93" s="1"/>
  <c r="GE18" i="93"/>
  <c r="GE28" i="93" s="1"/>
  <c r="EH20" i="93"/>
  <c r="HK15" i="93"/>
  <c r="GE19" i="93"/>
  <c r="GB33" i="93"/>
  <c r="ET33" i="93"/>
  <c r="GG32" i="93"/>
  <c r="GG40" i="93" s="1"/>
  <c r="GG96" i="93" s="1"/>
  <c r="GG117" i="93" s="1"/>
  <c r="GG120" i="93" s="1"/>
  <c r="GG123" i="93" s="1"/>
  <c r="GU33" i="93"/>
  <c r="GU40" i="93" s="1"/>
  <c r="GU96" i="93" s="1"/>
  <c r="GU117" i="93" s="1"/>
  <c r="GU120" i="93" s="1"/>
  <c r="GU123" i="93" s="1"/>
  <c r="DY8" i="93"/>
  <c r="LE5" i="93"/>
  <c r="KJ5" i="93"/>
  <c r="JG36" i="93"/>
  <c r="JG35" i="93"/>
  <c r="JG6" i="93"/>
  <c r="JG39" i="93"/>
  <c r="JO38" i="93"/>
  <c r="JO12" i="93"/>
  <c r="JP19" i="93" s="1"/>
  <c r="JO37" i="93"/>
  <c r="JO8" i="93"/>
  <c r="JP15" i="93" s="1"/>
  <c r="JO10" i="93"/>
  <c r="JP17" i="93" s="1"/>
  <c r="JP27" i="93" s="1"/>
  <c r="JO11" i="93"/>
  <c r="JP18" i="93" s="1"/>
  <c r="JP28" i="93" s="1"/>
  <c r="JO9" i="93"/>
  <c r="JP16" i="93" s="1"/>
  <c r="JP26" i="93" s="1"/>
  <c r="JO7" i="93"/>
  <c r="JQ14" i="93" s="1"/>
  <c r="JA37" i="93"/>
  <c r="JA8" i="93"/>
  <c r="JB15" i="93" s="1"/>
  <c r="JA10" i="93"/>
  <c r="JB17" i="93" s="1"/>
  <c r="JB27" i="93" s="1"/>
  <c r="JA11" i="93"/>
  <c r="JB18" i="93" s="1"/>
  <c r="JB28" i="93" s="1"/>
  <c r="JA9" i="93"/>
  <c r="JB16" i="93" s="1"/>
  <c r="JB26" i="93" s="1"/>
  <c r="JA7" i="93"/>
  <c r="JC14" i="93" s="1"/>
  <c r="JA38" i="93"/>
  <c r="JA12" i="93"/>
  <c r="JB19" i="93" s="1"/>
  <c r="LS5" i="93"/>
  <c r="KQ6" i="93"/>
  <c r="KQ39" i="93"/>
  <c r="KQ36" i="93"/>
  <c r="KQ35" i="93"/>
  <c r="IW10" i="93"/>
  <c r="IX17" i="93" s="1"/>
  <c r="IX27" i="93" s="1"/>
  <c r="IW11" i="93"/>
  <c r="IX18" i="93" s="1"/>
  <c r="IX28" i="93" s="1"/>
  <c r="IW9" i="93"/>
  <c r="IX16" i="93" s="1"/>
  <c r="IX26" i="93" s="1"/>
  <c r="IW7" i="93"/>
  <c r="IW38" i="93"/>
  <c r="IW12" i="93"/>
  <c r="IX19" i="93" s="1"/>
  <c r="IW37" i="93"/>
  <c r="IW8" i="93"/>
  <c r="IX15" i="93" s="1"/>
  <c r="ES33" i="93"/>
  <c r="GV33" i="93"/>
  <c r="GV40" i="93" s="1"/>
  <c r="GV96" i="93" s="1"/>
  <c r="GV117" i="93" s="1"/>
  <c r="GV120" i="93" s="1"/>
  <c r="GV123" i="93" s="1"/>
  <c r="KM5" i="93"/>
  <c r="JJ35" i="93"/>
  <c r="JJ6" i="93"/>
  <c r="JJ39" i="93"/>
  <c r="JJ36" i="93"/>
  <c r="KN5" i="93"/>
  <c r="JK39" i="93"/>
  <c r="JK36" i="93"/>
  <c r="JK35" i="93"/>
  <c r="JK6" i="93"/>
  <c r="JV12" i="93"/>
  <c r="JW19" i="93" s="1"/>
  <c r="JV10" i="93"/>
  <c r="JW17" i="93" s="1"/>
  <c r="JW27" i="93" s="1"/>
  <c r="JV8" i="93"/>
  <c r="JW15" i="93" s="1"/>
  <c r="JV9" i="93"/>
  <c r="JW16" i="93" s="1"/>
  <c r="JW26" i="93" s="1"/>
  <c r="JV38" i="93"/>
  <c r="JV11" i="93"/>
  <c r="JW18" i="93" s="1"/>
  <c r="JW28" i="93" s="1"/>
  <c r="JV37" i="93"/>
  <c r="JV7" i="93"/>
  <c r="JX14" i="93" s="1"/>
  <c r="MA5" i="93"/>
  <c r="KY36" i="93"/>
  <c r="KY35" i="93"/>
  <c r="KY6" i="93"/>
  <c r="KY39" i="93"/>
  <c r="LV5" i="93"/>
  <c r="KT39" i="93"/>
  <c r="KT6" i="93"/>
  <c r="KT36" i="93"/>
  <c r="KT35" i="93"/>
  <c r="JR11" i="93"/>
  <c r="JS18" i="93" s="1"/>
  <c r="JS28" i="93" s="1"/>
  <c r="JR12" i="93"/>
  <c r="JS19" i="93" s="1"/>
  <c r="JR7" i="93"/>
  <c r="JR8" i="93"/>
  <c r="JS15" i="93" s="1"/>
  <c r="JR38" i="93"/>
  <c r="JR10" i="93"/>
  <c r="JS17" i="93" s="1"/>
  <c r="JS27" i="93" s="1"/>
  <c r="JR37" i="93"/>
  <c r="JR9" i="93"/>
  <c r="JS16" i="93" s="1"/>
  <c r="JS26" i="93" s="1"/>
  <c r="LW5" i="93"/>
  <c r="KU39" i="93"/>
  <c r="KU36" i="93"/>
  <c r="KU6" i="93"/>
  <c r="KU35" i="93"/>
  <c r="JM11" i="93"/>
  <c r="JM12" i="93"/>
  <c r="JM7" i="93"/>
  <c r="JM8" i="93"/>
  <c r="JM38" i="93"/>
  <c r="JM10" i="93"/>
  <c r="JM37" i="93"/>
  <c r="JM9" i="93"/>
  <c r="LX5" i="93"/>
  <c r="KV36" i="93"/>
  <c r="KV35" i="93"/>
  <c r="KV6" i="93"/>
  <c r="KV39" i="93"/>
  <c r="LD5" i="93"/>
  <c r="KI5" i="93"/>
  <c r="JF36" i="93"/>
  <c r="JF35" i="93"/>
  <c r="JF39" i="93"/>
  <c r="JF6" i="93"/>
  <c r="LT5" i="93"/>
  <c r="KR39" i="93"/>
  <c r="KR6" i="93"/>
  <c r="KR36" i="93"/>
  <c r="KR35" i="93"/>
  <c r="JQ37" i="93"/>
  <c r="JQ7" i="93"/>
  <c r="JQ12" i="93"/>
  <c r="JR19" i="93" s="1"/>
  <c r="JQ10" i="93"/>
  <c r="JR17" i="93" s="1"/>
  <c r="JR27" i="93" s="1"/>
  <c r="JQ8" i="93"/>
  <c r="JR15" i="93" s="1"/>
  <c r="JQ9" i="93"/>
  <c r="JR16" i="93" s="1"/>
  <c r="JR26" i="93" s="1"/>
  <c r="JQ38" i="93"/>
  <c r="JQ11" i="93"/>
  <c r="JR18" i="93" s="1"/>
  <c r="JR28" i="93" s="1"/>
  <c r="LZ5" i="93"/>
  <c r="KX36" i="93"/>
  <c r="KX35" i="93"/>
  <c r="KX6" i="93"/>
  <c r="KX39" i="93"/>
  <c r="JN38" i="93"/>
  <c r="JN37" i="93"/>
  <c r="KC6" i="93"/>
  <c r="KC39" i="93"/>
  <c r="KC36" i="93"/>
  <c r="KC35" i="93"/>
  <c r="IV37" i="93"/>
  <c r="IV11" i="93"/>
  <c r="IV9" i="93"/>
  <c r="IV7" i="93"/>
  <c r="IV12" i="93"/>
  <c r="IV38" i="93"/>
  <c r="IV10" i="93"/>
  <c r="IV8" i="93"/>
  <c r="KH5" i="93"/>
  <c r="LC5" i="93"/>
  <c r="JE35" i="93"/>
  <c r="JE39" i="93"/>
  <c r="JE6" i="93"/>
  <c r="JE36" i="93"/>
  <c r="KL5" i="93"/>
  <c r="JI39" i="93"/>
  <c r="JI36" i="93"/>
  <c r="JI35" i="93"/>
  <c r="JI6" i="93"/>
  <c r="IX9" i="93"/>
  <c r="IX7" i="93"/>
  <c r="IX12" i="93"/>
  <c r="IX10" i="93"/>
  <c r="IX38" i="93"/>
  <c r="IX8" i="93"/>
  <c r="IX37" i="93"/>
  <c r="IX11" i="93"/>
  <c r="KD39" i="93"/>
  <c r="KD6" i="93"/>
  <c r="KD36" i="93"/>
  <c r="KD35" i="93"/>
  <c r="JU38" i="93"/>
  <c r="JU37" i="93"/>
  <c r="IZ38" i="93"/>
  <c r="IZ10" i="93"/>
  <c r="IZ37" i="93"/>
  <c r="IZ9" i="93"/>
  <c r="IZ11" i="93"/>
  <c r="IZ12" i="93"/>
  <c r="IZ7" i="93"/>
  <c r="IZ8" i="93"/>
  <c r="LR5" i="93"/>
  <c r="KP39" i="93"/>
  <c r="KP36" i="93"/>
  <c r="KP35" i="93"/>
  <c r="KP6" i="93"/>
  <c r="JS10" i="93"/>
  <c r="JS11" i="93"/>
  <c r="JS9" i="93"/>
  <c r="JS7" i="93"/>
  <c r="JS38" i="93"/>
  <c r="JS12" i="93"/>
  <c r="JS37" i="93"/>
  <c r="JS8" i="93"/>
  <c r="JZ35" i="93"/>
  <c r="JZ6" i="93"/>
  <c r="JZ39" i="93"/>
  <c r="JZ36" i="93"/>
  <c r="FG33" i="93"/>
  <c r="FY33" i="93"/>
  <c r="EW32" i="93"/>
  <c r="EW40" i="93" s="1"/>
  <c r="EW96" i="93" s="1"/>
  <c r="EW117" i="93" s="1"/>
  <c r="EW120" i="93" s="1"/>
  <c r="EW123" i="93" s="1"/>
  <c r="GC33" i="93"/>
  <c r="GC40" i="93" s="1"/>
  <c r="GC96" i="93" s="1"/>
  <c r="GC117" i="93" s="1"/>
  <c r="GC120" i="93" s="1"/>
  <c r="GC123" i="93" s="1"/>
  <c r="GZ33" i="93"/>
  <c r="HL33" i="93"/>
  <c r="HJ33" i="93"/>
  <c r="HJ40" i="93" s="1"/>
  <c r="HJ96" i="93" s="1"/>
  <c r="HJ117" i="93" s="1"/>
  <c r="HJ120" i="93" s="1"/>
  <c r="HJ123" i="93" s="1"/>
  <c r="GR33" i="93"/>
  <c r="DJ32" i="93"/>
  <c r="DJ40" i="93" s="1"/>
  <c r="DJ96" i="93" s="1"/>
  <c r="DJ117" i="93" s="1"/>
  <c r="DJ120" i="93" s="1"/>
  <c r="DJ123" i="93" s="1"/>
  <c r="EX33" i="93"/>
  <c r="EX40" i="93" s="1"/>
  <c r="EX96" i="93" s="1"/>
  <c r="EX117" i="93" s="1"/>
  <c r="EX120" i="93" s="1"/>
  <c r="EX123" i="93" s="1"/>
  <c r="FH33" i="93"/>
  <c r="FH40" i="93" s="1"/>
  <c r="FH96" i="93" s="1"/>
  <c r="FH117" i="93" s="1"/>
  <c r="FH120" i="93" s="1"/>
  <c r="FH123" i="93" s="1"/>
  <c r="HH33" i="93"/>
  <c r="HO14" i="93"/>
  <c r="HO13" i="93" s="1"/>
  <c r="HO29" i="93" s="1"/>
  <c r="HO21" i="93" s="1"/>
  <c r="HN33" i="93"/>
  <c r="GS33" i="93"/>
  <c r="FF33" i="93"/>
  <c r="HK16" i="93"/>
  <c r="HK26" i="93" s="1"/>
  <c r="DW32" i="93"/>
  <c r="DW40" i="93" s="1"/>
  <c r="DW96" i="93" s="1"/>
  <c r="DW117" i="93" s="1"/>
  <c r="DW120" i="93" s="1"/>
  <c r="DW123" i="93" s="1"/>
  <c r="DF32" i="93"/>
  <c r="DF40" i="93" s="1"/>
  <c r="DF96" i="93" s="1"/>
  <c r="DF117" i="93" s="1"/>
  <c r="DF120" i="93" s="1"/>
  <c r="DF123" i="93" s="1"/>
  <c r="DV32" i="93"/>
  <c r="DV40" i="93" s="1"/>
  <c r="DV96" i="93" s="1"/>
  <c r="DV117" i="93" s="1"/>
  <c r="DV120" i="93" s="1"/>
  <c r="DV123" i="93" s="1"/>
  <c r="FC20" i="93"/>
  <c r="GA33" i="93"/>
  <c r="GE15" i="93"/>
  <c r="GP16" i="93"/>
  <c r="GP26" i="93" s="1"/>
  <c r="GP15" i="93"/>
  <c r="EH13" i="93"/>
  <c r="EH29" i="93" s="1"/>
  <c r="EH21" i="93" s="1"/>
  <c r="EG32" i="93"/>
  <c r="EZ20" i="93"/>
  <c r="EZ13" i="93"/>
  <c r="EZ29" i="93" s="1"/>
  <c r="EZ21" i="93" s="1"/>
  <c r="FL32" i="93"/>
  <c r="FL40" i="93" s="1"/>
  <c r="FL96" i="93" s="1"/>
  <c r="FL117" i="93" s="1"/>
  <c r="FL120" i="93" s="1"/>
  <c r="FL123" i="93" s="1"/>
  <c r="ER38" i="93"/>
  <c r="FD38" i="93" s="1"/>
  <c r="ER37" i="93"/>
  <c r="ID6" i="93"/>
  <c r="ID39" i="93"/>
  <c r="ID36" i="93"/>
  <c r="ID35" i="93"/>
  <c r="FD6" i="93"/>
  <c r="EA15" i="93"/>
  <c r="FD8" i="93"/>
  <c r="EB14" i="93"/>
  <c r="FD7" i="93"/>
  <c r="DB32" i="93"/>
  <c r="DB40" i="93" s="1"/>
  <c r="DB96" i="93" s="1"/>
  <c r="DB117" i="93" s="1"/>
  <c r="DB120" i="93" s="1"/>
  <c r="DB123" i="93" s="1"/>
  <c r="EO33" i="93"/>
  <c r="EO40" i="93" s="1"/>
  <c r="EO96" i="93" s="1"/>
  <c r="EO117" i="93" s="1"/>
  <c r="EO120" i="93" s="1"/>
  <c r="EO123" i="93" s="1"/>
  <c r="DY28" i="93"/>
  <c r="EF32" i="93"/>
  <c r="EF40" i="93" s="1"/>
  <c r="EF96" i="93" s="1"/>
  <c r="EF117" i="93" s="1"/>
  <c r="EF120" i="93" s="1"/>
  <c r="EF123" i="93" s="1"/>
  <c r="DT32" i="93"/>
  <c r="DT40" i="93" s="1"/>
  <c r="DT96" i="93" s="1"/>
  <c r="DT117" i="93" s="1"/>
  <c r="DT120" i="93" s="1"/>
  <c r="DT123" i="93" s="1"/>
  <c r="EL32" i="93"/>
  <c r="EL40" i="93" s="1"/>
  <c r="EL96" i="93" s="1"/>
  <c r="EL117" i="93" s="1"/>
  <c r="EL120" i="93" s="1"/>
  <c r="EL123" i="93" s="1"/>
  <c r="HY37" i="93"/>
  <c r="HY9" i="93"/>
  <c r="HZ16" i="93" s="1"/>
  <c r="HZ26" i="93" s="1"/>
  <c r="HY11" i="93"/>
  <c r="HZ18" i="93" s="1"/>
  <c r="HZ28" i="93" s="1"/>
  <c r="HY12" i="93"/>
  <c r="HZ19" i="93" s="1"/>
  <c r="HY7" i="93"/>
  <c r="HY8" i="93"/>
  <c r="HZ15" i="93" s="1"/>
  <c r="HY38" i="93"/>
  <c r="HY10" i="93"/>
  <c r="HZ17" i="93" s="1"/>
  <c r="HZ27" i="93" s="1"/>
  <c r="EV20" i="93"/>
  <c r="EV13" i="93"/>
  <c r="EV29" i="93" s="1"/>
  <c r="EV21" i="93" s="1"/>
  <c r="IO9" i="93"/>
  <c r="IO7" i="93"/>
  <c r="IO12" i="93"/>
  <c r="IO10" i="93"/>
  <c r="IO38" i="93"/>
  <c r="IO8" i="93"/>
  <c r="IO37" i="93"/>
  <c r="IO11" i="93"/>
  <c r="HN20" i="93"/>
  <c r="HN13" i="93"/>
  <c r="HN29" i="93" s="1"/>
  <c r="HN21" i="93" s="1"/>
  <c r="EK33" i="93"/>
  <c r="EK40" i="93" s="1"/>
  <c r="EK96" i="93" s="1"/>
  <c r="EK117" i="93" s="1"/>
  <c r="EK120" i="93" s="1"/>
  <c r="EK123" i="93" s="1"/>
  <c r="FT32" i="93"/>
  <c r="FZ37" i="93"/>
  <c r="FZ8" i="93"/>
  <c r="GA15" i="93" s="1"/>
  <c r="FZ10" i="93"/>
  <c r="GA17" i="93" s="1"/>
  <c r="GA27" i="93" s="1"/>
  <c r="FZ11" i="93"/>
  <c r="GA18" i="93" s="1"/>
  <c r="GA28" i="93" s="1"/>
  <c r="FZ9" i="93"/>
  <c r="GA16" i="93" s="1"/>
  <c r="GA26" i="93" s="1"/>
  <c r="FZ38" i="93"/>
  <c r="FZ12" i="93"/>
  <c r="GA19" i="93" s="1"/>
  <c r="FZ7" i="93"/>
  <c r="GB14" i="93" s="1"/>
  <c r="EC33" i="93"/>
  <c r="EC40" i="93" s="1"/>
  <c r="EC96" i="93" s="1"/>
  <c r="EC117" i="93" s="1"/>
  <c r="EC120" i="93" s="1"/>
  <c r="EC123" i="93" s="1"/>
  <c r="FA32" i="93"/>
  <c r="FA40" i="93" s="1"/>
  <c r="FA96" i="93" s="1"/>
  <c r="FA117" i="93" s="1"/>
  <c r="FA120" i="93" s="1"/>
  <c r="FA123" i="93" s="1"/>
  <c r="FV37" i="93"/>
  <c r="FV11" i="93"/>
  <c r="FV9" i="93"/>
  <c r="FV7" i="93"/>
  <c r="FV12" i="93"/>
  <c r="FV10" i="93"/>
  <c r="FV8" i="93"/>
  <c r="FV38" i="93"/>
  <c r="FJ14" i="93"/>
  <c r="FJ15" i="93"/>
  <c r="HK6" i="93"/>
  <c r="IN5" i="93"/>
  <c r="JP5" i="93" s="1"/>
  <c r="HK35" i="93"/>
  <c r="HK36" i="93"/>
  <c r="HK39" i="93"/>
  <c r="IK37" i="93"/>
  <c r="IK11" i="93"/>
  <c r="IL18" i="93" s="1"/>
  <c r="IL28" i="93" s="1"/>
  <c r="IK9" i="93"/>
  <c r="IL16" i="93" s="1"/>
  <c r="IL26" i="93" s="1"/>
  <c r="IK7" i="93"/>
  <c r="IM14" i="93" s="1"/>
  <c r="IK12" i="93"/>
  <c r="IL19" i="93" s="1"/>
  <c r="IK10" i="93"/>
  <c r="IL17" i="93" s="1"/>
  <c r="IL27" i="93" s="1"/>
  <c r="IK38" i="93"/>
  <c r="IK8" i="93"/>
  <c r="IL15" i="93" s="1"/>
  <c r="CV32" i="93"/>
  <c r="CV40" i="93" s="1"/>
  <c r="CV96" i="93" s="1"/>
  <c r="CV117" i="93" s="1"/>
  <c r="CV120" i="93" s="1"/>
  <c r="CV123" i="93" s="1"/>
  <c r="DY10" i="93"/>
  <c r="FD35" i="93"/>
  <c r="GD38" i="93"/>
  <c r="GD37" i="93"/>
  <c r="IS10" i="93"/>
  <c r="IT17" i="93" s="1"/>
  <c r="IT27" i="93" s="1"/>
  <c r="IS11" i="93"/>
  <c r="IT18" i="93" s="1"/>
  <c r="IT28" i="93" s="1"/>
  <c r="IS9" i="93"/>
  <c r="IT16" i="93" s="1"/>
  <c r="IT26" i="93" s="1"/>
  <c r="IS7" i="93"/>
  <c r="IS38" i="93"/>
  <c r="IS12" i="93"/>
  <c r="IT19" i="93" s="1"/>
  <c r="IS37" i="93"/>
  <c r="IS8" i="93"/>
  <c r="IT15" i="93" s="1"/>
  <c r="FM32" i="93"/>
  <c r="GP14" i="93"/>
  <c r="HR38" i="93"/>
  <c r="HR12" i="93"/>
  <c r="HS19" i="93" s="1"/>
  <c r="HR37" i="93"/>
  <c r="HR8" i="93"/>
  <c r="HS15" i="93" s="1"/>
  <c r="HR10" i="93"/>
  <c r="HS17" i="93" s="1"/>
  <c r="HS27" i="93" s="1"/>
  <c r="HR11" i="93"/>
  <c r="HS18" i="93" s="1"/>
  <c r="HS28" i="93" s="1"/>
  <c r="HR9" i="93"/>
  <c r="HS16" i="93" s="1"/>
  <c r="HS26" i="93" s="1"/>
  <c r="HR7" i="93"/>
  <c r="EU20" i="93"/>
  <c r="EU13" i="93"/>
  <c r="EU29" i="93" s="1"/>
  <c r="EU21" i="93" s="1"/>
  <c r="FD37" i="93"/>
  <c r="EA17" i="93"/>
  <c r="FD10" i="93"/>
  <c r="IM37" i="93"/>
  <c r="IM9" i="93"/>
  <c r="IN16" i="93" s="1"/>
  <c r="IN26" i="93" s="1"/>
  <c r="IM11" i="93"/>
  <c r="IN18" i="93" s="1"/>
  <c r="IN28" i="93" s="1"/>
  <c r="IM12" i="93"/>
  <c r="IN19" i="93" s="1"/>
  <c r="IM7" i="93"/>
  <c r="IM8" i="93"/>
  <c r="IN15" i="93" s="1"/>
  <c r="IM38" i="93"/>
  <c r="IM10" i="93"/>
  <c r="IN17" i="93" s="1"/>
  <c r="IN27" i="93" s="1"/>
  <c r="HU37" i="93"/>
  <c r="HU9" i="93"/>
  <c r="HU11" i="93"/>
  <c r="HU12" i="93"/>
  <c r="HU7" i="93"/>
  <c r="HU8" i="93"/>
  <c r="HU38" i="93"/>
  <c r="HU10" i="93"/>
  <c r="HX37" i="93"/>
  <c r="HX7" i="93"/>
  <c r="HZ14" i="93" s="1"/>
  <c r="HX12" i="93"/>
  <c r="HY19" i="93" s="1"/>
  <c r="HX10" i="93"/>
  <c r="HY17" i="93" s="1"/>
  <c r="HY27" i="93" s="1"/>
  <c r="HX8" i="93"/>
  <c r="HY15" i="93" s="1"/>
  <c r="HX9" i="93"/>
  <c r="HY16" i="93" s="1"/>
  <c r="HY26" i="93" s="1"/>
  <c r="HX38" i="93"/>
  <c r="HX11" i="93"/>
  <c r="HY18" i="93" s="1"/>
  <c r="HY28" i="93" s="1"/>
  <c r="HT37" i="93"/>
  <c r="HT7" i="93"/>
  <c r="HT12" i="93"/>
  <c r="HT10" i="93"/>
  <c r="HT8" i="93"/>
  <c r="HT9" i="93"/>
  <c r="HT38" i="93"/>
  <c r="HT11" i="93"/>
  <c r="IP38" i="93"/>
  <c r="IP37" i="93"/>
  <c r="FB32" i="93"/>
  <c r="GK12" i="93"/>
  <c r="GK10" i="93"/>
  <c r="GK8" i="93"/>
  <c r="GK38" i="93"/>
  <c r="GK11" i="93"/>
  <c r="GK9" i="93"/>
  <c r="GK37" i="93"/>
  <c r="GK7" i="93"/>
  <c r="DP16" i="93"/>
  <c r="DP26" i="93" s="1"/>
  <c r="DY26" i="93" s="1"/>
  <c r="DY9" i="93"/>
  <c r="IH6" i="93"/>
  <c r="IH39" i="93"/>
  <c r="IH35" i="93"/>
  <c r="IH36" i="93"/>
  <c r="FY20" i="93"/>
  <c r="FY13" i="93"/>
  <c r="FY29" i="93" s="1"/>
  <c r="FY21" i="93" s="1"/>
  <c r="HW5" i="93"/>
  <c r="IY5" i="93" s="1"/>
  <c r="IR5" i="93"/>
  <c r="JT5" i="93" s="1"/>
  <c r="GT6" i="93"/>
  <c r="GT39" i="93"/>
  <c r="GT36" i="93"/>
  <c r="GT35" i="93"/>
  <c r="FQ13" i="93"/>
  <c r="FQ29" i="93" s="1"/>
  <c r="FQ21" i="93" s="1"/>
  <c r="FQ20" i="93"/>
  <c r="GT14" i="93"/>
  <c r="FJ16" i="93"/>
  <c r="FJ26" i="93" s="1"/>
  <c r="FJ18" i="93"/>
  <c r="FJ28" i="93" s="1"/>
  <c r="IC37" i="93"/>
  <c r="IC7" i="93"/>
  <c r="IE14" i="93" s="1"/>
  <c r="IC12" i="93"/>
  <c r="ID19" i="93" s="1"/>
  <c r="IC10" i="93"/>
  <c r="ID17" i="93" s="1"/>
  <c r="ID27" i="93" s="1"/>
  <c r="IC8" i="93"/>
  <c r="ID15" i="93" s="1"/>
  <c r="IC9" i="93"/>
  <c r="ID16" i="93" s="1"/>
  <c r="ID26" i="93" s="1"/>
  <c r="IC38" i="93"/>
  <c r="IC11" i="93"/>
  <c r="ID18" i="93" s="1"/>
  <c r="ID28" i="93" s="1"/>
  <c r="FE37" i="93"/>
  <c r="FE11" i="93"/>
  <c r="FE9" i="93"/>
  <c r="FE7" i="93"/>
  <c r="FE12" i="93"/>
  <c r="FE8" i="93"/>
  <c r="FE10" i="93"/>
  <c r="FE38" i="93"/>
  <c r="IL38" i="93"/>
  <c r="IL11" i="93"/>
  <c r="IM18" i="93" s="1"/>
  <c r="IM28" i="93" s="1"/>
  <c r="IL37" i="93"/>
  <c r="IL7" i="93"/>
  <c r="IL12" i="93"/>
  <c r="IM19" i="93" s="1"/>
  <c r="IL10" i="93"/>
  <c r="IM17" i="93" s="1"/>
  <c r="IM27" i="93" s="1"/>
  <c r="IL8" i="93"/>
  <c r="IM15" i="93" s="1"/>
  <c r="IL9" i="93"/>
  <c r="IM16" i="93" s="1"/>
  <c r="IM26" i="93" s="1"/>
  <c r="DC32" i="93"/>
  <c r="IQ37" i="93"/>
  <c r="IQ7" i="93"/>
  <c r="IS14" i="93" s="1"/>
  <c r="IQ12" i="93"/>
  <c r="IR19" i="93" s="1"/>
  <c r="IQ10" i="93"/>
  <c r="IR17" i="93" s="1"/>
  <c r="IR27" i="93" s="1"/>
  <c r="IQ8" i="93"/>
  <c r="IR15" i="93" s="1"/>
  <c r="IQ9" i="93"/>
  <c r="IR16" i="93" s="1"/>
  <c r="IR26" i="93" s="1"/>
  <c r="IQ38" i="93"/>
  <c r="IQ11" i="93"/>
  <c r="IR18" i="93" s="1"/>
  <c r="IR28" i="93" s="1"/>
  <c r="EI20" i="93"/>
  <c r="EI13" i="93"/>
  <c r="EI29" i="93" s="1"/>
  <c r="EI21" i="93" s="1"/>
  <c r="HQ7" i="93"/>
  <c r="HQ12" i="93"/>
  <c r="HQ38" i="93"/>
  <c r="HQ10" i="93"/>
  <c r="HQ8" i="93"/>
  <c r="HQ37" i="93"/>
  <c r="HQ11" i="93"/>
  <c r="HQ9" i="93"/>
  <c r="GP18" i="93"/>
  <c r="GP28" i="93" s="1"/>
  <c r="GP19" i="93"/>
  <c r="GW5" i="93"/>
  <c r="FT6" i="93"/>
  <c r="FT39" i="93"/>
  <c r="GJ39" i="93" s="1"/>
  <c r="FT36" i="93"/>
  <c r="GJ36" i="93" s="1"/>
  <c r="FT35" i="93"/>
  <c r="GJ35" i="93" s="1"/>
  <c r="IE35" i="93"/>
  <c r="IE6" i="93"/>
  <c r="IE39" i="93"/>
  <c r="IE36" i="93"/>
  <c r="FD9" i="93"/>
  <c r="EA16" i="93"/>
  <c r="EP20" i="93"/>
  <c r="EP13" i="93"/>
  <c r="EP29" i="93" s="1"/>
  <c r="EP21" i="93" s="1"/>
  <c r="IG39" i="93"/>
  <c r="IG36" i="93"/>
  <c r="IG6" i="93"/>
  <c r="IG35" i="93"/>
  <c r="HV38" i="93"/>
  <c r="HV12" i="93"/>
  <c r="HW19" i="93" s="1"/>
  <c r="HV37" i="93"/>
  <c r="HV8" i="93"/>
  <c r="HW15" i="93" s="1"/>
  <c r="HV10" i="93"/>
  <c r="HW17" i="93" s="1"/>
  <c r="HW27" i="93" s="1"/>
  <c r="HV11" i="93"/>
  <c r="HW18" i="93" s="1"/>
  <c r="HW28" i="93" s="1"/>
  <c r="HV9" i="93"/>
  <c r="HW16" i="93" s="1"/>
  <c r="HW26" i="93" s="1"/>
  <c r="HV7" i="93"/>
  <c r="HX14" i="93" s="1"/>
  <c r="GH32" i="93"/>
  <c r="DX32" i="93"/>
  <c r="DX40" i="93" s="1"/>
  <c r="DX96" i="93" s="1"/>
  <c r="DX117" i="93" s="1"/>
  <c r="DX120" i="93" s="1"/>
  <c r="DX123" i="93" s="1"/>
  <c r="DQ20" i="93"/>
  <c r="DQ13" i="93"/>
  <c r="DQ29" i="93" s="1"/>
  <c r="DQ21" i="93" s="1"/>
  <c r="DP19" i="93"/>
  <c r="DY12" i="93"/>
  <c r="DZ19" i="93" s="1"/>
  <c r="HC6" i="93"/>
  <c r="IF5" i="93"/>
  <c r="JH5" i="93" s="1"/>
  <c r="HC39" i="93"/>
  <c r="HC36" i="93"/>
  <c r="HC35" i="93"/>
  <c r="HE10" i="93"/>
  <c r="HF17" i="93" s="1"/>
  <c r="HF27" i="93" s="1"/>
  <c r="HE7" i="93"/>
  <c r="HG14" i="93" s="1"/>
  <c r="HE9" i="93"/>
  <c r="HF16" i="93" s="1"/>
  <c r="HF26" i="93" s="1"/>
  <c r="HE11" i="93"/>
  <c r="HF18" i="93" s="1"/>
  <c r="HF28" i="93" s="1"/>
  <c r="HE38" i="93"/>
  <c r="HE12" i="93"/>
  <c r="HF19" i="93" s="1"/>
  <c r="HE37" i="93"/>
  <c r="HE8" i="93"/>
  <c r="HF15" i="93" s="1"/>
  <c r="DY17" i="93"/>
  <c r="FZ20" i="93"/>
  <c r="FZ13" i="93"/>
  <c r="FZ29" i="93" s="1"/>
  <c r="FZ21" i="93" s="1"/>
  <c r="FQ10" i="93"/>
  <c r="FR17" i="93" s="1"/>
  <c r="FR27" i="93" s="1"/>
  <c r="FQ11" i="93"/>
  <c r="FR18" i="93" s="1"/>
  <c r="FR28" i="93" s="1"/>
  <c r="FQ9" i="93"/>
  <c r="FR16" i="93" s="1"/>
  <c r="FR26" i="93" s="1"/>
  <c r="FQ7" i="93"/>
  <c r="FS14" i="93" s="1"/>
  <c r="FQ8" i="93"/>
  <c r="FR15" i="93" s="1"/>
  <c r="FQ37" i="93"/>
  <c r="FQ12" i="93"/>
  <c r="FR19" i="93" s="1"/>
  <c r="FQ38" i="93"/>
  <c r="HO39" i="93"/>
  <c r="HO6" i="93"/>
  <c r="HO36" i="93"/>
  <c r="HO35" i="93"/>
  <c r="FJ17" i="93"/>
  <c r="FJ27" i="93" s="1"/>
  <c r="FJ19" i="93"/>
  <c r="GH10" i="93"/>
  <c r="GI17" i="93" s="1"/>
  <c r="GI27" i="93" s="1"/>
  <c r="GH7" i="93"/>
  <c r="GH38" i="93"/>
  <c r="GH9" i="93"/>
  <c r="GI16" i="93" s="1"/>
  <c r="GI26" i="93" s="1"/>
  <c r="GH12" i="93"/>
  <c r="GI19" i="93" s="1"/>
  <c r="GH8" i="93"/>
  <c r="GI15" i="93" s="1"/>
  <c r="GH37" i="93"/>
  <c r="GH11" i="93"/>
  <c r="GI18" i="93" s="1"/>
  <c r="GI28" i="93" s="1"/>
  <c r="GJ5" i="93"/>
  <c r="HF9" i="93"/>
  <c r="HG16" i="93" s="1"/>
  <c r="HG26" i="93" s="1"/>
  <c r="HF7" i="93"/>
  <c r="HF12" i="93"/>
  <c r="HG19" i="93" s="1"/>
  <c r="HF10" i="93"/>
  <c r="HG17" i="93" s="1"/>
  <c r="HG27" i="93" s="1"/>
  <c r="HF38" i="93"/>
  <c r="HF8" i="93"/>
  <c r="HG15" i="93" s="1"/>
  <c r="HF37" i="93"/>
  <c r="HF11" i="93"/>
  <c r="HG18" i="93" s="1"/>
  <c r="HG28" i="93" s="1"/>
  <c r="II35" i="93"/>
  <c r="II6" i="93"/>
  <c r="II36" i="93"/>
  <c r="II39" i="93"/>
  <c r="FU37" i="93"/>
  <c r="FU8" i="93"/>
  <c r="FU10" i="93"/>
  <c r="FU11" i="93"/>
  <c r="FU9" i="93"/>
  <c r="FU38" i="93"/>
  <c r="FU12" i="93"/>
  <c r="FU7" i="93"/>
  <c r="DY37" i="93"/>
  <c r="FC13" i="93"/>
  <c r="FC29" i="93" s="1"/>
  <c r="FC21" i="93" s="1"/>
  <c r="HS5" i="93"/>
  <c r="GP35" i="93"/>
  <c r="GP36" i="93"/>
  <c r="GP6" i="93"/>
  <c r="GP39" i="93"/>
  <c r="GL36" i="93"/>
  <c r="GL35" i="93"/>
  <c r="GL6" i="93"/>
  <c r="GL39" i="93"/>
  <c r="EG33" i="93"/>
  <c r="HA38" i="93"/>
  <c r="HA8" i="93"/>
  <c r="HA37" i="93"/>
  <c r="HA11" i="93"/>
  <c r="HA7" i="93"/>
  <c r="HA10" i="93"/>
  <c r="HA12" i="93"/>
  <c r="HA9" i="93"/>
  <c r="ET20" i="93"/>
  <c r="ET13" i="93"/>
  <c r="ET29" i="93" s="1"/>
  <c r="ET21" i="93" s="1"/>
  <c r="HB12" i="93"/>
  <c r="HB10" i="93"/>
  <c r="HB8" i="93"/>
  <c r="HB9" i="93"/>
  <c r="HB38" i="93"/>
  <c r="HB11" i="93"/>
  <c r="HB37" i="93"/>
  <c r="HB7" i="93"/>
  <c r="EA18" i="93"/>
  <c r="FD11" i="93"/>
  <c r="EA19" i="93"/>
  <c r="FD12" i="93"/>
  <c r="FE19" i="93" s="1"/>
  <c r="IT12" i="93"/>
  <c r="IT10" i="93"/>
  <c r="IT38" i="93"/>
  <c r="IT8" i="93"/>
  <c r="IT37" i="93"/>
  <c r="IT11" i="93"/>
  <c r="IT9" i="93"/>
  <c r="IT7" i="93"/>
  <c r="IV14" i="93" s="1"/>
  <c r="HD38" i="93"/>
  <c r="HD10" i="93"/>
  <c r="HE17" i="93" s="1"/>
  <c r="HE27" i="93" s="1"/>
  <c r="HD7" i="93"/>
  <c r="HF14" i="93" s="1"/>
  <c r="HD9" i="93"/>
  <c r="HE16" i="93" s="1"/>
  <c r="HE26" i="93" s="1"/>
  <c r="HD12" i="93"/>
  <c r="HE19" i="93" s="1"/>
  <c r="HD37" i="93"/>
  <c r="HD11" i="93"/>
  <c r="HE18" i="93" s="1"/>
  <c r="HE28" i="93" s="1"/>
  <c r="HD8" i="93"/>
  <c r="HE15" i="93" s="1"/>
  <c r="DY18" i="93"/>
  <c r="CY20" i="93"/>
  <c r="CY13" i="93"/>
  <c r="CY29" i="93" s="1"/>
  <c r="CY21" i="93" s="1"/>
  <c r="DY14" i="93"/>
  <c r="EE20" i="93"/>
  <c r="EE13" i="93"/>
  <c r="EE29" i="93" s="1"/>
  <c r="EE21" i="93" s="1"/>
  <c r="DY27" i="93"/>
  <c r="GS13" i="93"/>
  <c r="GS29" i="93" s="1"/>
  <c r="GS21" i="93" s="1"/>
  <c r="GS20" i="93"/>
  <c r="IB5" i="93"/>
  <c r="GY6" i="93"/>
  <c r="GY39" i="93"/>
  <c r="GY35" i="93"/>
  <c r="GY36" i="93"/>
  <c r="GF32" i="93"/>
  <c r="GF40" i="93" s="1"/>
  <c r="GF96" i="93" s="1"/>
  <c r="GF117" i="93" s="1"/>
  <c r="GF120" i="93" s="1"/>
  <c r="GF123" i="93" s="1"/>
  <c r="IA5" i="93"/>
  <c r="GX39" i="93"/>
  <c r="GX36" i="93"/>
  <c r="GX6" i="93"/>
  <c r="GX35" i="93"/>
  <c r="DZ33" i="93"/>
  <c r="HG6" i="93"/>
  <c r="IJ5" i="93"/>
  <c r="JL5" i="93" s="1"/>
  <c r="HG36" i="93"/>
  <c r="HG35" i="93"/>
  <c r="HG39" i="93"/>
  <c r="FM38" i="93"/>
  <c r="FM8" i="93"/>
  <c r="FN15" i="93" s="1"/>
  <c r="FM37" i="93"/>
  <c r="FM11" i="93"/>
  <c r="FN18" i="93" s="1"/>
  <c r="FN28" i="93" s="1"/>
  <c r="FM10" i="93"/>
  <c r="FN17" i="93" s="1"/>
  <c r="FN27" i="93" s="1"/>
  <c r="FM12" i="93"/>
  <c r="FN19" i="93" s="1"/>
  <c r="FM9" i="93"/>
  <c r="FN16" i="93" s="1"/>
  <c r="FN26" i="93" s="1"/>
  <c r="FM7" i="93"/>
  <c r="FN14" i="93" s="1"/>
  <c r="CU21" i="93"/>
  <c r="FI38" i="93"/>
  <c r="FI8" i="93"/>
  <c r="FI37" i="93"/>
  <c r="FI11" i="93"/>
  <c r="FI9" i="93"/>
  <c r="FI7" i="93"/>
  <c r="FI10" i="93"/>
  <c r="FI12" i="93"/>
  <c r="DY11" i="93"/>
  <c r="CO96" i="93"/>
  <c r="CO117" i="93" s="1"/>
  <c r="CO120" i="93" s="1"/>
  <c r="CO123" i="93" s="1"/>
  <c r="CL32" i="93"/>
  <c r="CL33" i="93"/>
  <c r="CM20" i="93"/>
  <c r="CM13" i="93"/>
  <c r="CM29" i="93" s="1"/>
  <c r="CM21" i="93" s="1"/>
  <c r="CN20" i="93"/>
  <c r="CN13" i="93"/>
  <c r="CN29" i="93" s="1"/>
  <c r="CN21" i="93" s="1"/>
  <c r="CC13" i="93"/>
  <c r="CC29" i="93" s="1"/>
  <c r="BV13" i="93"/>
  <c r="BV29" i="93" s="1"/>
  <c r="D4" i="93"/>
  <c r="J57" i="79"/>
  <c r="L15" i="79"/>
  <c r="A123" i="81"/>
  <c r="A122" i="81"/>
  <c r="A121" i="81"/>
  <c r="A120" i="81"/>
  <c r="A119" i="81"/>
  <c r="A118" i="81"/>
  <c r="A117" i="81"/>
  <c r="A116" i="81"/>
  <c r="A115" i="81"/>
  <c r="A114" i="81"/>
  <c r="A103" i="81"/>
  <c r="A102" i="81"/>
  <c r="A101" i="81"/>
  <c r="A100" i="81"/>
  <c r="A99" i="81"/>
  <c r="A97" i="81"/>
  <c r="A96" i="81"/>
  <c r="A95" i="81"/>
  <c r="A94" i="81"/>
  <c r="A93" i="81"/>
  <c r="A91" i="81"/>
  <c r="A90" i="81"/>
  <c r="A89" i="81"/>
  <c r="A88" i="81"/>
  <c r="A87" i="81"/>
  <c r="A86" i="81"/>
  <c r="A84" i="81"/>
  <c r="A83" i="81"/>
  <c r="A82" i="81"/>
  <c r="A81" i="81"/>
  <c r="A80" i="81"/>
  <c r="A79" i="81"/>
  <c r="A78" i="81"/>
  <c r="A77" i="81"/>
  <c r="A76" i="81"/>
  <c r="A75" i="81"/>
  <c r="A74" i="81"/>
  <c r="A73" i="81"/>
  <c r="A72" i="81"/>
  <c r="A71" i="81"/>
  <c r="A70" i="81"/>
  <c r="A68" i="81"/>
  <c r="A67" i="81"/>
  <c r="A66" i="81"/>
  <c r="A65" i="81"/>
  <c r="A64" i="81"/>
  <c r="A62" i="81"/>
  <c r="A61" i="81"/>
  <c r="A60" i="81"/>
  <c r="A59" i="81"/>
  <c r="A58" i="81"/>
  <c r="A57" i="81"/>
  <c r="A56" i="81"/>
  <c r="A55" i="81"/>
  <c r="A54" i="81"/>
  <c r="A53" i="81"/>
  <c r="A51" i="81"/>
  <c r="A50" i="81"/>
  <c r="A49" i="81"/>
  <c r="A48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3" i="81"/>
  <c r="A22" i="81"/>
  <c r="A21" i="81"/>
  <c r="A20" i="81"/>
  <c r="A19" i="81"/>
  <c r="A18" i="81"/>
  <c r="A14" i="81"/>
  <c r="A13" i="81"/>
  <c r="A12" i="81"/>
  <c r="A11" i="81"/>
  <c r="A10" i="81"/>
  <c r="A9" i="81"/>
  <c r="A8" i="81"/>
  <c r="A7" i="81"/>
  <c r="A6" i="81"/>
  <c r="A5" i="81"/>
  <c r="A4" i="81"/>
  <c r="A3" i="81"/>
  <c r="A2" i="81"/>
  <c r="D6" i="89"/>
  <c r="D3" i="89" s="1"/>
  <c r="E117" i="86"/>
  <c r="E116" i="86"/>
  <c r="E114" i="86"/>
  <c r="E113" i="86"/>
  <c r="E112" i="86"/>
  <c r="E111" i="86"/>
  <c r="E110" i="86"/>
  <c r="E109" i="86"/>
  <c r="E108" i="86"/>
  <c r="E107" i="86"/>
  <c r="E106" i="86"/>
  <c r="E105" i="86"/>
  <c r="E104" i="86"/>
  <c r="E103" i="86"/>
  <c r="E102" i="86"/>
  <c r="J100" i="86"/>
  <c r="M100" i="86" s="1"/>
  <c r="N100" i="86" s="1"/>
  <c r="E100" i="86"/>
  <c r="J99" i="86"/>
  <c r="E99" i="86"/>
  <c r="J98" i="86"/>
  <c r="M98" i="86" s="1"/>
  <c r="N98" i="86" s="1"/>
  <c r="E98" i="86"/>
  <c r="J97" i="86"/>
  <c r="M97" i="86" s="1"/>
  <c r="E97" i="86"/>
  <c r="D95" i="86"/>
  <c r="E93" i="86"/>
  <c r="E92" i="86"/>
  <c r="E90" i="86"/>
  <c r="E89" i="86"/>
  <c r="E87" i="86"/>
  <c r="E86" i="86"/>
  <c r="E85" i="86"/>
  <c r="E84" i="86"/>
  <c r="E83" i="86"/>
  <c r="E82" i="86"/>
  <c r="E80" i="86"/>
  <c r="E79" i="86"/>
  <c r="E78" i="86"/>
  <c r="E77" i="86"/>
  <c r="E76" i="86"/>
  <c r="E74" i="86"/>
  <c r="E73" i="86"/>
  <c r="E72" i="86"/>
  <c r="E71" i="86"/>
  <c r="E70" i="86"/>
  <c r="E69" i="86"/>
  <c r="E68" i="86"/>
  <c r="E67" i="86"/>
  <c r="E66" i="86"/>
  <c r="E64" i="86"/>
  <c r="E63" i="86"/>
  <c r="E62" i="86"/>
  <c r="E61" i="86"/>
  <c r="E60" i="86"/>
  <c r="E59" i="86"/>
  <c r="E57" i="86"/>
  <c r="E56" i="86"/>
  <c r="E55" i="86"/>
  <c r="E54" i="86"/>
  <c r="E52" i="86"/>
  <c r="E51" i="86"/>
  <c r="E50" i="86"/>
  <c r="E49" i="86"/>
  <c r="E48" i="86"/>
  <c r="E47" i="86"/>
  <c r="E46" i="86"/>
  <c r="E45" i="86"/>
  <c r="E44" i="86"/>
  <c r="E43" i="86"/>
  <c r="E42" i="86"/>
  <c r="E41" i="86"/>
  <c r="D39" i="86"/>
  <c r="E37" i="86"/>
  <c r="E36" i="86"/>
  <c r="E35" i="86"/>
  <c r="E34" i="86"/>
  <c r="E32" i="86"/>
  <c r="E31" i="86"/>
  <c r="D29" i="86"/>
  <c r="E27" i="86"/>
  <c r="E26" i="86"/>
  <c r="E25" i="86"/>
  <c r="E23" i="86"/>
  <c r="E22" i="86"/>
  <c r="E21" i="86"/>
  <c r="E20" i="86"/>
  <c r="E18" i="86"/>
  <c r="E17" i="86"/>
  <c r="E16" i="86"/>
  <c r="E15" i="86"/>
  <c r="D13" i="86"/>
  <c r="J12" i="86"/>
  <c r="M12" i="86" s="1"/>
  <c r="E12" i="86"/>
  <c r="J11" i="86"/>
  <c r="E11" i="86"/>
  <c r="J10" i="86"/>
  <c r="M10" i="86" s="1"/>
  <c r="E10" i="86"/>
  <c r="J9" i="86"/>
  <c r="M9" i="86" s="1"/>
  <c r="J8" i="86"/>
  <c r="D6" i="86"/>
  <c r="P116" i="86"/>
  <c r="G1" i="79"/>
  <c r="K15" i="79"/>
  <c r="C31" i="93"/>
  <c r="C30" i="93"/>
  <c r="G19" i="86"/>
  <c r="CC6" i="93"/>
  <c r="U6" i="93"/>
  <c r="M8" i="86" l="1"/>
  <c r="J6" i="86"/>
  <c r="FB40" i="93"/>
  <c r="FB96" i="93" s="1"/>
  <c r="FB117" i="93" s="1"/>
  <c r="FB120" i="93" s="1"/>
  <c r="FB123" i="93" s="1"/>
  <c r="JS14" i="93"/>
  <c r="JS13" i="93" s="1"/>
  <c r="JS29" i="93" s="1"/>
  <c r="JS21" i="93" s="1"/>
  <c r="FX16" i="93"/>
  <c r="FX26" i="93" s="1"/>
  <c r="C3" i="89"/>
  <c r="FX18" i="93"/>
  <c r="FX28" i="93" s="1"/>
  <c r="IL33" i="93"/>
  <c r="HT33" i="93"/>
  <c r="HT40" i="93" s="1"/>
  <c r="HT96" i="93" s="1"/>
  <c r="HT117" i="93" s="1"/>
  <c r="HT120" i="93" s="1"/>
  <c r="HT123" i="93" s="1"/>
  <c r="JO33" i="93"/>
  <c r="GH33" i="93"/>
  <c r="HE33" i="93"/>
  <c r="D21" i="89"/>
  <c r="E21" i="89" s="1"/>
  <c r="F21" i="89" s="1"/>
  <c r="G21" i="89" s="1"/>
  <c r="H21" i="89" s="1"/>
  <c r="I21" i="89" s="1"/>
  <c r="J21" i="89" s="1"/>
  <c r="K21" i="89" s="1"/>
  <c r="L21" i="89" s="1"/>
  <c r="M21" i="89" s="1"/>
  <c r="N21" i="89" s="1"/>
  <c r="O21" i="89" s="1"/>
  <c r="P21" i="89" s="1"/>
  <c r="Q21" i="89" s="1"/>
  <c r="R21" i="89" s="1"/>
  <c r="S21" i="89" s="1"/>
  <c r="T21" i="89" s="1"/>
  <c r="U21" i="89" s="1"/>
  <c r="V21" i="89" s="1"/>
  <c r="W21" i="89" s="1"/>
  <c r="X21" i="89" s="1"/>
  <c r="Y21" i="89" s="1"/>
  <c r="C4" i="89"/>
  <c r="FX17" i="93"/>
  <c r="FX27" i="93" s="1"/>
  <c r="EH32" i="93"/>
  <c r="EH40" i="93" s="1"/>
  <c r="EH96" i="93" s="1"/>
  <c r="EH117" i="93" s="1"/>
  <c r="EH120" i="93" s="1"/>
  <c r="EH123" i="93" s="1"/>
  <c r="GE13" i="93"/>
  <c r="GE29" i="93" s="1"/>
  <c r="GE21" i="93" s="1"/>
  <c r="GD33" i="93"/>
  <c r="GD40" i="93" s="1"/>
  <c r="GD96" i="93" s="1"/>
  <c r="GD117" i="93" s="1"/>
  <c r="GD120" i="93" s="1"/>
  <c r="GD123" i="93" s="1"/>
  <c r="GE20" i="93"/>
  <c r="JM33" i="93"/>
  <c r="JM40" i="93" s="1"/>
  <c r="JM96" i="93" s="1"/>
  <c r="JM117" i="93" s="1"/>
  <c r="JM120" i="93" s="1"/>
  <c r="JM123" i="93" s="1"/>
  <c r="EG40" i="93"/>
  <c r="EG96" i="93" s="1"/>
  <c r="EG117" i="93" s="1"/>
  <c r="EG120" i="93" s="1"/>
  <c r="EG123" i="93" s="1"/>
  <c r="IN14" i="93"/>
  <c r="IN20" i="93" s="1"/>
  <c r="FE33" i="93"/>
  <c r="DP20" i="93"/>
  <c r="FX15" i="93"/>
  <c r="FV33" i="93"/>
  <c r="FV40" i="93" s="1"/>
  <c r="FV96" i="93" s="1"/>
  <c r="FV117" i="93" s="1"/>
  <c r="FV120" i="93" s="1"/>
  <c r="FV123" i="93" s="1"/>
  <c r="D25" i="93"/>
  <c r="D29" i="93"/>
  <c r="D37" i="93"/>
  <c r="D26" i="93"/>
  <c r="D30" i="93"/>
  <c r="D38" i="93"/>
  <c r="D23" i="93"/>
  <c r="D27" i="93"/>
  <c r="D31" i="93"/>
  <c r="D35" i="93"/>
  <c r="D39" i="93"/>
  <c r="D24" i="93"/>
  <c r="D28" i="93"/>
  <c r="D22" i="93"/>
  <c r="D36" i="93"/>
  <c r="D34" i="93"/>
  <c r="D108" i="93"/>
  <c r="D112" i="93"/>
  <c r="D116" i="93"/>
  <c r="D102" i="93"/>
  <c r="D105" i="93"/>
  <c r="D109" i="93"/>
  <c r="D113" i="93"/>
  <c r="D104" i="93"/>
  <c r="D99" i="93"/>
  <c r="D106" i="93"/>
  <c r="D110" i="93"/>
  <c r="D114" i="93"/>
  <c r="D100" i="93"/>
  <c r="D107" i="93"/>
  <c r="D111" i="93"/>
  <c r="D115" i="93"/>
  <c r="D101" i="93"/>
  <c r="D92" i="93"/>
  <c r="D95" i="93"/>
  <c r="D85" i="93"/>
  <c r="D89" i="93"/>
  <c r="D80" i="93"/>
  <c r="D91" i="93"/>
  <c r="D86" i="93"/>
  <c r="D84" i="93"/>
  <c r="D81" i="93"/>
  <c r="D93" i="93"/>
  <c r="D87" i="93"/>
  <c r="D82" i="93"/>
  <c r="D94" i="93"/>
  <c r="D88" i="93"/>
  <c r="D79" i="93"/>
  <c r="D78" i="93"/>
  <c r="D71" i="93"/>
  <c r="D75" i="93"/>
  <c r="D65" i="93"/>
  <c r="D58" i="93"/>
  <c r="D72" i="93"/>
  <c r="D76" i="93"/>
  <c r="D62" i="93"/>
  <c r="D66" i="93"/>
  <c r="D59" i="93"/>
  <c r="D69" i="93"/>
  <c r="D73" i="93"/>
  <c r="D68" i="93"/>
  <c r="D63" i="93"/>
  <c r="D61" i="93"/>
  <c r="D56" i="93"/>
  <c r="D70" i="93"/>
  <c r="D74" i="93"/>
  <c r="D64" i="93"/>
  <c r="D57" i="93"/>
  <c r="D54" i="93"/>
  <c r="D50" i="93"/>
  <c r="D46" i="93"/>
  <c r="D53" i="93"/>
  <c r="D49" i="93"/>
  <c r="D45" i="93"/>
  <c r="D44" i="93"/>
  <c r="D47" i="93"/>
  <c r="D52" i="93"/>
  <c r="D48" i="93"/>
  <c r="D43" i="93"/>
  <c r="D51" i="93"/>
  <c r="DP13" i="93"/>
  <c r="DP29" i="93" s="1"/>
  <c r="DP21" i="93" s="1"/>
  <c r="HO20" i="93"/>
  <c r="HO32" i="93" s="1"/>
  <c r="FC32" i="93"/>
  <c r="FC40" i="93" s="1"/>
  <c r="FC96" i="93" s="1"/>
  <c r="FC117" i="93" s="1"/>
  <c r="FC120" i="93" s="1"/>
  <c r="FC123" i="93" s="1"/>
  <c r="FX19" i="93"/>
  <c r="HV33" i="93"/>
  <c r="IQ33" i="93"/>
  <c r="JA33" i="93"/>
  <c r="JU33" i="93"/>
  <c r="JU40" i="93" s="1"/>
  <c r="JU96" i="93" s="1"/>
  <c r="JU117" i="93" s="1"/>
  <c r="JU120" i="93" s="1"/>
  <c r="JU123" i="93" s="1"/>
  <c r="IS33" i="93"/>
  <c r="FZ33" i="93"/>
  <c r="HK20" i="93"/>
  <c r="IX33" i="93"/>
  <c r="HK13" i="93"/>
  <c r="HK29" i="93" s="1"/>
  <c r="HK21" i="93" s="1"/>
  <c r="JV33" i="93"/>
  <c r="IW33" i="93"/>
  <c r="IZ33" i="93"/>
  <c r="IZ40" i="93" s="1"/>
  <c r="IZ96" i="93" s="1"/>
  <c r="IZ117" i="93" s="1"/>
  <c r="IZ120" i="93" s="1"/>
  <c r="IZ123" i="93" s="1"/>
  <c r="JN33" i="93"/>
  <c r="JN40" i="93" s="1"/>
  <c r="JN96" i="93" s="1"/>
  <c r="JN117" i="93" s="1"/>
  <c r="JN120" i="93" s="1"/>
  <c r="JN123" i="93" s="1"/>
  <c r="IK33" i="93"/>
  <c r="KK5" i="93"/>
  <c r="JH36" i="93"/>
  <c r="JH35" i="93"/>
  <c r="JH39" i="93"/>
  <c r="JH6" i="93"/>
  <c r="JZ8" i="93"/>
  <c r="KB15" i="93" s="1"/>
  <c r="JZ9" i="93"/>
  <c r="KB16" i="93" s="1"/>
  <c r="JZ38" i="93"/>
  <c r="JZ11" i="93"/>
  <c r="KB18" i="93" s="1"/>
  <c r="JZ37" i="93"/>
  <c r="JZ7" i="93"/>
  <c r="KC14" i="93" s="1"/>
  <c r="JZ12" i="93"/>
  <c r="JZ10" i="93"/>
  <c r="KB17" i="93" s="1"/>
  <c r="ME5" i="93"/>
  <c r="LC35" i="93"/>
  <c r="LC39" i="93"/>
  <c r="LC36" i="93"/>
  <c r="LC6" i="93"/>
  <c r="IW18" i="93"/>
  <c r="KR38" i="93"/>
  <c r="KR7" i="93"/>
  <c r="KR37" i="93"/>
  <c r="KR12" i="93"/>
  <c r="KR8" i="93"/>
  <c r="KR10" i="93"/>
  <c r="KR11" i="93"/>
  <c r="KR9" i="93"/>
  <c r="MF5" i="93"/>
  <c r="LD39" i="93"/>
  <c r="LD36" i="93"/>
  <c r="LD35" i="93"/>
  <c r="LD6" i="93"/>
  <c r="KU38" i="93"/>
  <c r="KU9" i="93"/>
  <c r="KV16" i="93" s="1"/>
  <c r="KV26" i="93" s="1"/>
  <c r="KU37" i="93"/>
  <c r="KU8" i="93"/>
  <c r="KV15" i="93" s="1"/>
  <c r="KU12" i="93"/>
  <c r="KV19" i="93" s="1"/>
  <c r="KU11" i="93"/>
  <c r="KV18" i="93" s="1"/>
  <c r="KV28" i="93" s="1"/>
  <c r="KU10" i="93"/>
  <c r="KV17" i="93" s="1"/>
  <c r="KV27" i="93" s="1"/>
  <c r="KU7" i="93"/>
  <c r="KW14" i="93" s="1"/>
  <c r="ND5" i="93"/>
  <c r="MA6" i="93"/>
  <c r="MA39" i="93"/>
  <c r="MA36" i="93"/>
  <c r="MA35" i="93"/>
  <c r="LS39" i="93"/>
  <c r="NQ5" i="93"/>
  <c r="MV5" i="93"/>
  <c r="LS36" i="93"/>
  <c r="LS6" i="93"/>
  <c r="LS35" i="93"/>
  <c r="JB20" i="93"/>
  <c r="JB13" i="93"/>
  <c r="JB29" i="93" s="1"/>
  <c r="JB21" i="93" s="1"/>
  <c r="JC5" i="93"/>
  <c r="JX5" i="93"/>
  <c r="JD5" i="93"/>
  <c r="JY5" i="93"/>
  <c r="IP33" i="93"/>
  <c r="IP40" i="93" s="1"/>
  <c r="IP96" i="93" s="1"/>
  <c r="IP117" i="93" s="1"/>
  <c r="IP120" i="93" s="1"/>
  <c r="IP123" i="93" s="1"/>
  <c r="JS33" i="93"/>
  <c r="KD38" i="93"/>
  <c r="KD8" i="93"/>
  <c r="KD37" i="93"/>
  <c r="KD11" i="93"/>
  <c r="KD9" i="93"/>
  <c r="KD7" i="93"/>
  <c r="KD12" i="93"/>
  <c r="KD10" i="93"/>
  <c r="JE10" i="93"/>
  <c r="JE11" i="93"/>
  <c r="JE9" i="93"/>
  <c r="JE7" i="93"/>
  <c r="JE38" i="93"/>
  <c r="JE12" i="93"/>
  <c r="JE37" i="93"/>
  <c r="JE8" i="93"/>
  <c r="LJ5" i="93"/>
  <c r="KH36" i="93"/>
  <c r="KH35" i="93"/>
  <c r="KH6" i="93"/>
  <c r="KH39" i="93"/>
  <c r="IW19" i="93"/>
  <c r="NC5" i="93"/>
  <c r="LZ36" i="93"/>
  <c r="LZ6" i="93"/>
  <c r="LZ35" i="93"/>
  <c r="LZ39" i="93"/>
  <c r="JQ33" i="93"/>
  <c r="NA5" i="93"/>
  <c r="LX36" i="93"/>
  <c r="LX35" i="93"/>
  <c r="LX39" i="93"/>
  <c r="LX6" i="93"/>
  <c r="JR33" i="93"/>
  <c r="MY5" i="93"/>
  <c r="LV36" i="93"/>
  <c r="LV35" i="93"/>
  <c r="LV39" i="93"/>
  <c r="LV6" i="93"/>
  <c r="KY38" i="93"/>
  <c r="KY9" i="93"/>
  <c r="KY37" i="93"/>
  <c r="KY8" i="93"/>
  <c r="KY10" i="93"/>
  <c r="KY11" i="93"/>
  <c r="KY12" i="93"/>
  <c r="KY7" i="93"/>
  <c r="JJ9" i="93"/>
  <c r="JK16" i="93" s="1"/>
  <c r="JK26" i="93" s="1"/>
  <c r="JJ7" i="93"/>
  <c r="JJ38" i="93"/>
  <c r="JJ12" i="93"/>
  <c r="JK19" i="93" s="1"/>
  <c r="JJ37" i="93"/>
  <c r="JJ8" i="93"/>
  <c r="JK15" i="93" s="1"/>
  <c r="JJ10" i="93"/>
  <c r="JK17" i="93" s="1"/>
  <c r="JK27" i="93" s="1"/>
  <c r="JJ11" i="93"/>
  <c r="JK18" i="93" s="1"/>
  <c r="JK28" i="93" s="1"/>
  <c r="KO5" i="93"/>
  <c r="JL39" i="93"/>
  <c r="JL6" i="93"/>
  <c r="JL36" i="93"/>
  <c r="JL35" i="93"/>
  <c r="IT33" i="93"/>
  <c r="HA33" i="93"/>
  <c r="KW5" i="93"/>
  <c r="JT35" i="93"/>
  <c r="JT39" i="93"/>
  <c r="JT6" i="93"/>
  <c r="JT36" i="93"/>
  <c r="KS5" i="93"/>
  <c r="JP35" i="93"/>
  <c r="JP39" i="93"/>
  <c r="JP6" i="93"/>
  <c r="JP36" i="93"/>
  <c r="IW15" i="93"/>
  <c r="IX14" i="93"/>
  <c r="KC37" i="93"/>
  <c r="KC8" i="93"/>
  <c r="KD15" i="93" s="1"/>
  <c r="KC10" i="93"/>
  <c r="KD17" i="93" s="1"/>
  <c r="KD27" i="93" s="1"/>
  <c r="KC11" i="93"/>
  <c r="KD18" i="93" s="1"/>
  <c r="KD28" i="93" s="1"/>
  <c r="KC9" i="93"/>
  <c r="KD16" i="93" s="1"/>
  <c r="KD26" i="93" s="1"/>
  <c r="KC7" i="93"/>
  <c r="KC38" i="93"/>
  <c r="KC12" i="93"/>
  <c r="KD19" i="93" s="1"/>
  <c r="KX38" i="93"/>
  <c r="KX10" i="93"/>
  <c r="KY17" i="93" s="1"/>
  <c r="KY27" i="93" s="1"/>
  <c r="KX37" i="93"/>
  <c r="KX12" i="93"/>
  <c r="KY19" i="93" s="1"/>
  <c r="KX11" i="93"/>
  <c r="KY18" i="93" s="1"/>
  <c r="KY28" i="93" s="1"/>
  <c r="KX9" i="93"/>
  <c r="KY16" i="93" s="1"/>
  <c r="KY26" i="93" s="1"/>
  <c r="KX7" i="93"/>
  <c r="KX8" i="93"/>
  <c r="KY15" i="93" s="1"/>
  <c r="MW5" i="93"/>
  <c r="LT39" i="93"/>
  <c r="LT36" i="93"/>
  <c r="LT35" i="93"/>
  <c r="LT6" i="93"/>
  <c r="KV38" i="93"/>
  <c r="KV8" i="93"/>
  <c r="KW15" i="93" s="1"/>
  <c r="KV37" i="93"/>
  <c r="KV11" i="93"/>
  <c r="KW18" i="93" s="1"/>
  <c r="KW28" i="93" s="1"/>
  <c r="KV12" i="93"/>
  <c r="KW19" i="93" s="1"/>
  <c r="KV7" i="93"/>
  <c r="KX14" i="93" s="1"/>
  <c r="KV9" i="93"/>
  <c r="KW16" i="93" s="1"/>
  <c r="KW26" i="93" s="1"/>
  <c r="KV10" i="93"/>
  <c r="KW17" i="93" s="1"/>
  <c r="KW27" i="93" s="1"/>
  <c r="JW20" i="93"/>
  <c r="JW13" i="93"/>
  <c r="JW29" i="93" s="1"/>
  <c r="JW21" i="93" s="1"/>
  <c r="JK37" i="93"/>
  <c r="JK11" i="93"/>
  <c r="JL18" i="93" s="1"/>
  <c r="JL28" i="93" s="1"/>
  <c r="JK9" i="93"/>
  <c r="JL16" i="93" s="1"/>
  <c r="JL26" i="93" s="1"/>
  <c r="JK7" i="93"/>
  <c r="JK12" i="93"/>
  <c r="JL19" i="93" s="1"/>
  <c r="JK10" i="93"/>
  <c r="JL17" i="93" s="1"/>
  <c r="JL27" i="93" s="1"/>
  <c r="JK38" i="93"/>
  <c r="JK8" i="93"/>
  <c r="JL15" i="93" s="1"/>
  <c r="MK5" i="93"/>
  <c r="LP5" i="93"/>
  <c r="KN39" i="93"/>
  <c r="KN36" i="93"/>
  <c r="KN35" i="93"/>
  <c r="KN6" i="93"/>
  <c r="IV33" i="93"/>
  <c r="JP20" i="93"/>
  <c r="JP13" i="93"/>
  <c r="JP29" i="93" s="1"/>
  <c r="JP21" i="93" s="1"/>
  <c r="LL5" i="93"/>
  <c r="KJ35" i="93"/>
  <c r="KJ39" i="93"/>
  <c r="KJ6" i="93"/>
  <c r="KJ36" i="93"/>
  <c r="KB5" i="93"/>
  <c r="IY35" i="93"/>
  <c r="IY6" i="93"/>
  <c r="IY39" i="93"/>
  <c r="IY36" i="93"/>
  <c r="KP38" i="93"/>
  <c r="KP8" i="93"/>
  <c r="KQ15" i="93" s="1"/>
  <c r="KP37" i="93"/>
  <c r="KP11" i="93"/>
  <c r="KQ18" i="93" s="1"/>
  <c r="KQ28" i="93" s="1"/>
  <c r="KP10" i="93"/>
  <c r="KQ17" i="93" s="1"/>
  <c r="KQ27" i="93" s="1"/>
  <c r="KP12" i="93"/>
  <c r="KQ19" i="93" s="1"/>
  <c r="KP9" i="93"/>
  <c r="KQ16" i="93" s="1"/>
  <c r="KQ26" i="93" s="1"/>
  <c r="KP7" i="93"/>
  <c r="MU5" i="93"/>
  <c r="NP5" i="93"/>
  <c r="LR36" i="93"/>
  <c r="LR35" i="93"/>
  <c r="LR6" i="93"/>
  <c r="LR39" i="93"/>
  <c r="JI11" i="93"/>
  <c r="JJ18" i="93" s="1"/>
  <c r="JJ28" i="93" s="1"/>
  <c r="JI12" i="93"/>
  <c r="JJ19" i="93" s="1"/>
  <c r="JI7" i="93"/>
  <c r="JK14" i="93" s="1"/>
  <c r="JI8" i="93"/>
  <c r="JJ15" i="93" s="1"/>
  <c r="JI38" i="93"/>
  <c r="JI10" i="93"/>
  <c r="JJ17" i="93" s="1"/>
  <c r="JJ27" i="93" s="1"/>
  <c r="JI37" i="93"/>
  <c r="JI9" i="93"/>
  <c r="JJ16" i="93" s="1"/>
  <c r="JJ26" i="93" s="1"/>
  <c r="LN5" i="93"/>
  <c r="MI5" i="93"/>
  <c r="KL35" i="93"/>
  <c r="KL39" i="93"/>
  <c r="KL6" i="93"/>
  <c r="KL36" i="93"/>
  <c r="IW17" i="93"/>
  <c r="IW16" i="93"/>
  <c r="JF9" i="93"/>
  <c r="JF7" i="93"/>
  <c r="JF12" i="93"/>
  <c r="JF10" i="93"/>
  <c r="JF38" i="93"/>
  <c r="JF8" i="93"/>
  <c r="JF37" i="93"/>
  <c r="JF11" i="93"/>
  <c r="LK5" i="93"/>
  <c r="KI36" i="93"/>
  <c r="KI35" i="93"/>
  <c r="KI6" i="93"/>
  <c r="KI39" i="93"/>
  <c r="MZ5" i="93"/>
  <c r="LW35" i="93"/>
  <c r="LW39" i="93"/>
  <c r="LW36" i="93"/>
  <c r="LW6" i="93"/>
  <c r="KT38" i="93"/>
  <c r="KT37" i="93"/>
  <c r="MJ5" i="93"/>
  <c r="LO5" i="93"/>
  <c r="KM35" i="93"/>
  <c r="KM39" i="93"/>
  <c r="KM36" i="93"/>
  <c r="KM6" i="93"/>
  <c r="KQ12" i="93"/>
  <c r="KR19" i="93" s="1"/>
  <c r="KQ7" i="93"/>
  <c r="KQ9" i="93"/>
  <c r="KR16" i="93" s="1"/>
  <c r="KR26" i="93" s="1"/>
  <c r="KQ10" i="93"/>
  <c r="KR17" i="93" s="1"/>
  <c r="KR27" i="93" s="1"/>
  <c r="KQ38" i="93"/>
  <c r="KQ8" i="93"/>
  <c r="KR15" i="93" s="1"/>
  <c r="KQ37" i="93"/>
  <c r="KQ11" i="93"/>
  <c r="KR18" i="93" s="1"/>
  <c r="KR28" i="93" s="1"/>
  <c r="JG38" i="93"/>
  <c r="JG37" i="93"/>
  <c r="MG5" i="93"/>
  <c r="LE6" i="93"/>
  <c r="LE39" i="93"/>
  <c r="LE36" i="93"/>
  <c r="LE35" i="93"/>
  <c r="FQ33" i="93"/>
  <c r="IC33" i="93"/>
  <c r="GK33" i="93"/>
  <c r="HX33" i="93"/>
  <c r="IM33" i="93"/>
  <c r="GA20" i="93"/>
  <c r="ER33" i="93"/>
  <c r="ER40" i="93" s="1"/>
  <c r="ER96" i="93" s="1"/>
  <c r="ER117" i="93" s="1"/>
  <c r="ER120" i="93" s="1"/>
  <c r="ER123" i="93" s="1"/>
  <c r="EE32" i="93"/>
  <c r="EE40" i="93" s="1"/>
  <c r="EE96" i="93" s="1"/>
  <c r="EE117" i="93" s="1"/>
  <c r="EE120" i="93" s="1"/>
  <c r="EE123" i="93" s="1"/>
  <c r="FE13" i="93"/>
  <c r="FE20" i="93"/>
  <c r="HD17" i="93"/>
  <c r="HD27" i="93" s="1"/>
  <c r="HD15" i="93"/>
  <c r="DQ32" i="93"/>
  <c r="DQ40" i="93" s="1"/>
  <c r="DQ96" i="93" s="1"/>
  <c r="DQ117" i="93" s="1"/>
  <c r="DQ120" i="93" s="1"/>
  <c r="DQ123" i="93" s="1"/>
  <c r="EP32" i="93"/>
  <c r="EP40" i="93" s="1"/>
  <c r="EP96" i="93" s="1"/>
  <c r="EP117" i="93" s="1"/>
  <c r="EP120" i="93" s="1"/>
  <c r="EP123" i="93" s="1"/>
  <c r="EI32" i="93"/>
  <c r="HR33" i="93"/>
  <c r="EZ32" i="93"/>
  <c r="EZ40" i="93" s="1"/>
  <c r="EZ96" i="93" s="1"/>
  <c r="EZ117" i="93" s="1"/>
  <c r="EZ120" i="93" s="1"/>
  <c r="EZ123" i="93" s="1"/>
  <c r="FM33" i="93"/>
  <c r="FM40" i="93" s="1"/>
  <c r="FM96" i="93" s="1"/>
  <c r="FM117" i="93" s="1"/>
  <c r="FM120" i="93" s="1"/>
  <c r="FM123" i="93" s="1"/>
  <c r="HB33" i="93"/>
  <c r="HB40" i="93" s="1"/>
  <c r="HB96" i="93" s="1"/>
  <c r="HB117" i="93" s="1"/>
  <c r="HB120" i="93" s="1"/>
  <c r="HB123" i="93" s="1"/>
  <c r="FX14" i="93"/>
  <c r="FZ32" i="93"/>
  <c r="EV32" i="93"/>
  <c r="EV40" i="93" s="1"/>
  <c r="EV96" i="93" s="1"/>
  <c r="EV117" i="93" s="1"/>
  <c r="EV120" i="93" s="1"/>
  <c r="EV123" i="93" s="1"/>
  <c r="HY33" i="93"/>
  <c r="IA36" i="93"/>
  <c r="IA35" i="93"/>
  <c r="IA6" i="93"/>
  <c r="IA39" i="93"/>
  <c r="GY38" i="93"/>
  <c r="GY8" i="93"/>
  <c r="GZ15" i="93" s="1"/>
  <c r="GY11" i="93"/>
  <c r="GZ18" i="93" s="1"/>
  <c r="GZ28" i="93" s="1"/>
  <c r="GY37" i="93"/>
  <c r="GY12" i="93"/>
  <c r="GZ19" i="93" s="1"/>
  <c r="GY10" i="93"/>
  <c r="GZ17" i="93" s="1"/>
  <c r="GZ27" i="93" s="1"/>
  <c r="GY9" i="93"/>
  <c r="GZ16" i="93" s="1"/>
  <c r="GZ26" i="93" s="1"/>
  <c r="GY7" i="93"/>
  <c r="HA14" i="93" s="1"/>
  <c r="HD33" i="93"/>
  <c r="HD16" i="93"/>
  <c r="HD26" i="93" s="1"/>
  <c r="HD18" i="93"/>
  <c r="HD28" i="93" s="1"/>
  <c r="GL38" i="93"/>
  <c r="GL10" i="93"/>
  <c r="GM17" i="93" s="1"/>
  <c r="GM27" i="93" s="1"/>
  <c r="GL37" i="93"/>
  <c r="GL9" i="93"/>
  <c r="GM16" i="93" s="1"/>
  <c r="GM26" i="93" s="1"/>
  <c r="GL8" i="93"/>
  <c r="GM15" i="93" s="1"/>
  <c r="GL12" i="93"/>
  <c r="GM19" i="93" s="1"/>
  <c r="GL11" i="93"/>
  <c r="GM18" i="93" s="1"/>
  <c r="GM28" i="93" s="1"/>
  <c r="GL7" i="93"/>
  <c r="GM14" i="93" s="1"/>
  <c r="GP37" i="93"/>
  <c r="GP9" i="93"/>
  <c r="GQ16" i="93" s="1"/>
  <c r="GQ26" i="93" s="1"/>
  <c r="GP11" i="93"/>
  <c r="GQ18" i="93" s="1"/>
  <c r="GQ28" i="93" s="1"/>
  <c r="GP12" i="93"/>
  <c r="GQ19" i="93" s="1"/>
  <c r="GP7" i="93"/>
  <c r="GR14" i="93" s="1"/>
  <c r="GP8" i="93"/>
  <c r="GQ15" i="93" s="1"/>
  <c r="GP38" i="93"/>
  <c r="GP10" i="93"/>
  <c r="GQ17" i="93" s="1"/>
  <c r="GQ27" i="93" s="1"/>
  <c r="FU33" i="93"/>
  <c r="II37" i="93"/>
  <c r="II38" i="93"/>
  <c r="FS13" i="93"/>
  <c r="FS29" i="93" s="1"/>
  <c r="FS21" i="93" s="1"/>
  <c r="FS20" i="93"/>
  <c r="HZ5" i="93"/>
  <c r="GW35" i="93"/>
  <c r="GW39" i="93"/>
  <c r="HP39" i="93" s="1"/>
  <c r="GW36" i="93"/>
  <c r="HP36" i="93" s="1"/>
  <c r="GW6" i="93"/>
  <c r="HP6" i="93" s="1"/>
  <c r="HP5" i="93"/>
  <c r="HR16" i="93"/>
  <c r="HR26" i="93" s="1"/>
  <c r="HR15" i="93"/>
  <c r="HS14" i="93"/>
  <c r="FF19" i="93"/>
  <c r="IR35" i="93"/>
  <c r="IR6" i="93"/>
  <c r="IR36" i="93"/>
  <c r="IR39" i="93"/>
  <c r="HZ20" i="93"/>
  <c r="HZ13" i="93"/>
  <c r="HZ29" i="93" s="1"/>
  <c r="HZ21" i="93" s="1"/>
  <c r="EA27" i="93"/>
  <c r="FD27" i="93" s="1"/>
  <c r="FD17" i="93"/>
  <c r="EU32" i="93"/>
  <c r="EU40" i="93" s="1"/>
  <c r="EU96" i="93" s="1"/>
  <c r="EU117" i="93" s="1"/>
  <c r="EU120" i="93" s="1"/>
  <c r="EU123" i="93" s="1"/>
  <c r="IM13" i="93"/>
  <c r="IM29" i="93" s="1"/>
  <c r="IM21" i="93" s="1"/>
  <c r="IM20" i="93"/>
  <c r="HK38" i="93"/>
  <c r="HK8" i="93"/>
  <c r="HL15" i="93" s="1"/>
  <c r="HK37" i="93"/>
  <c r="HK11" i="93"/>
  <c r="HL18" i="93" s="1"/>
  <c r="HL28" i="93" s="1"/>
  <c r="HK7" i="93"/>
  <c r="HM14" i="93" s="1"/>
  <c r="HK10" i="93"/>
  <c r="HL17" i="93" s="1"/>
  <c r="HL27" i="93" s="1"/>
  <c r="HK9" i="93"/>
  <c r="HL16" i="93" s="1"/>
  <c r="HL26" i="93" s="1"/>
  <c r="HK12" i="93"/>
  <c r="HL19" i="93" s="1"/>
  <c r="FI33" i="93"/>
  <c r="FI40" i="93" s="1"/>
  <c r="FI96" i="93" s="1"/>
  <c r="FI117" i="93" s="1"/>
  <c r="FI120" i="93" s="1"/>
  <c r="FI123" i="93" s="1"/>
  <c r="IJ35" i="93"/>
  <c r="IJ6" i="93"/>
  <c r="IJ36" i="93"/>
  <c r="IJ39" i="93"/>
  <c r="GX38" i="93"/>
  <c r="GX12" i="93"/>
  <c r="GY19" i="93" s="1"/>
  <c r="GX10" i="93"/>
  <c r="GY17" i="93" s="1"/>
  <c r="GY27" i="93" s="1"/>
  <c r="GX8" i="93"/>
  <c r="GY15" i="93" s="1"/>
  <c r="GX9" i="93"/>
  <c r="GY16" i="93" s="1"/>
  <c r="GY26" i="93" s="1"/>
  <c r="GX37" i="93"/>
  <c r="GX11" i="93"/>
  <c r="GY18" i="93" s="1"/>
  <c r="GY28" i="93" s="1"/>
  <c r="GX7" i="93"/>
  <c r="GZ14" i="93" s="1"/>
  <c r="IB35" i="93"/>
  <c r="IB6" i="93"/>
  <c r="IB36" i="93"/>
  <c r="IB39" i="93"/>
  <c r="GS32" i="93"/>
  <c r="GS40" i="93" s="1"/>
  <c r="GS96" i="93" s="1"/>
  <c r="GS117" i="93" s="1"/>
  <c r="GS120" i="93" s="1"/>
  <c r="GS123" i="93" s="1"/>
  <c r="EA28" i="93"/>
  <c r="FD28" i="93" s="1"/>
  <c r="FD18" i="93"/>
  <c r="HD19" i="93"/>
  <c r="HF33" i="93"/>
  <c r="HG13" i="93"/>
  <c r="HG29" i="93" s="1"/>
  <c r="HG21" i="93" s="1"/>
  <c r="HG20" i="93"/>
  <c r="IG37" i="93"/>
  <c r="IG7" i="93"/>
  <c r="IG12" i="93"/>
  <c r="IG10" i="93"/>
  <c r="IG8" i="93"/>
  <c r="IG9" i="93"/>
  <c r="IG38" i="93"/>
  <c r="IG11" i="93"/>
  <c r="HR18" i="93"/>
  <c r="HR28" i="93" s="1"/>
  <c r="HR17" i="93"/>
  <c r="HR27" i="93" s="1"/>
  <c r="FF17" i="93"/>
  <c r="FG14" i="93"/>
  <c r="GT13" i="93"/>
  <c r="GT29" i="93" s="1"/>
  <c r="GT21" i="93" s="1"/>
  <c r="GT20" i="93"/>
  <c r="HW39" i="93"/>
  <c r="HW6" i="93"/>
  <c r="HW36" i="93"/>
  <c r="HW35" i="93"/>
  <c r="GL16" i="93"/>
  <c r="GL15" i="93"/>
  <c r="CU32" i="93"/>
  <c r="CU40" i="93" s="1"/>
  <c r="CU96" i="93" s="1"/>
  <c r="CU117" i="93" s="1"/>
  <c r="CU120" i="93" s="1"/>
  <c r="CU123" i="93" s="1"/>
  <c r="HU33" i="93"/>
  <c r="HU40" i="93" s="1"/>
  <c r="HU96" i="93" s="1"/>
  <c r="HU117" i="93" s="1"/>
  <c r="HU120" i="93" s="1"/>
  <c r="HU123" i="93" s="1"/>
  <c r="DY16" i="93"/>
  <c r="IO33" i="93"/>
  <c r="IO40" i="93" s="1"/>
  <c r="IO96" i="93" s="1"/>
  <c r="IO117" i="93" s="1"/>
  <c r="IO120" i="93" s="1"/>
  <c r="IO123" i="93" s="1"/>
  <c r="EB20" i="93"/>
  <c r="EB13" i="93"/>
  <c r="EB29" i="93" s="1"/>
  <c r="EB21" i="93" s="1"/>
  <c r="FD14" i="93"/>
  <c r="GA13" i="93"/>
  <c r="GA29" i="93" s="1"/>
  <c r="FN13" i="93"/>
  <c r="FN29" i="93" s="1"/>
  <c r="FN21" i="93" s="1"/>
  <c r="FN20" i="93"/>
  <c r="HG12" i="93"/>
  <c r="HH19" i="93" s="1"/>
  <c r="HG10" i="93"/>
  <c r="HH17" i="93" s="1"/>
  <c r="HH27" i="93" s="1"/>
  <c r="HG8" i="93"/>
  <c r="HH15" i="93" s="1"/>
  <c r="HG7" i="93"/>
  <c r="HH14" i="93" s="1"/>
  <c r="HG38" i="93"/>
  <c r="HG37" i="93"/>
  <c r="HG9" i="93"/>
  <c r="HH16" i="93" s="1"/>
  <c r="HH26" i="93" s="1"/>
  <c r="HG11" i="93"/>
  <c r="HH18" i="93" s="1"/>
  <c r="HH28" i="93" s="1"/>
  <c r="CY32" i="93"/>
  <c r="CY40" i="93" s="1"/>
  <c r="CY96" i="93" s="1"/>
  <c r="CY117" i="93" s="1"/>
  <c r="CY120" i="93" s="1"/>
  <c r="CY123" i="93" s="1"/>
  <c r="HE20" i="93"/>
  <c r="HE13" i="93"/>
  <c r="HE29" i="93" s="1"/>
  <c r="HE21" i="93" s="1"/>
  <c r="FX23" i="93"/>
  <c r="GJ23" i="93" s="1"/>
  <c r="FX24" i="93"/>
  <c r="GJ24" i="93" s="1"/>
  <c r="FX22" i="93"/>
  <c r="GJ22" i="93" s="1"/>
  <c r="HO38" i="93"/>
  <c r="HO10" i="93"/>
  <c r="HQ17" i="93" s="1"/>
  <c r="HO9" i="93"/>
  <c r="HQ16" i="93" s="1"/>
  <c r="HO37" i="93"/>
  <c r="HO11" i="93"/>
  <c r="HQ18" i="93" s="1"/>
  <c r="HO7" i="93"/>
  <c r="HR14" i="93" s="1"/>
  <c r="HO8" i="93"/>
  <c r="HQ15" i="93" s="1"/>
  <c r="HO12" i="93"/>
  <c r="IF35" i="93"/>
  <c r="IF6" i="93"/>
  <c r="IF39" i="93"/>
  <c r="IF36" i="93"/>
  <c r="FD19" i="93"/>
  <c r="DZ13" i="93"/>
  <c r="DZ20" i="93"/>
  <c r="GH40" i="93"/>
  <c r="GH96" i="93" s="1"/>
  <c r="GH117" i="93" s="1"/>
  <c r="GH120" i="93" s="1"/>
  <c r="GH123" i="93" s="1"/>
  <c r="EA26" i="93"/>
  <c r="FD16" i="93"/>
  <c r="IE9" i="93"/>
  <c r="IF16" i="93" s="1"/>
  <c r="IF26" i="93" s="1"/>
  <c r="IE7" i="93"/>
  <c r="IE38" i="93"/>
  <c r="IE12" i="93"/>
  <c r="IF19" i="93" s="1"/>
  <c r="IE37" i="93"/>
  <c r="IE8" i="93"/>
  <c r="IF15" i="93" s="1"/>
  <c r="IE10" i="93"/>
  <c r="IF17" i="93" s="1"/>
  <c r="IF27" i="93" s="1"/>
  <c r="IE11" i="93"/>
  <c r="IF18" i="93" s="1"/>
  <c r="IF28" i="93" s="1"/>
  <c r="IR13" i="93"/>
  <c r="IR29" i="93" s="1"/>
  <c r="IR21" i="93" s="1"/>
  <c r="IR20" i="93"/>
  <c r="FF15" i="93"/>
  <c r="FF16" i="93"/>
  <c r="ID20" i="93"/>
  <c r="ID13" i="93"/>
  <c r="ID29" i="93" s="1"/>
  <c r="ID21" i="93" s="1"/>
  <c r="FQ32" i="93"/>
  <c r="GL18" i="93"/>
  <c r="GL17" i="93"/>
  <c r="GP20" i="93"/>
  <c r="GP13" i="93"/>
  <c r="GP29" i="93" s="1"/>
  <c r="GP21" i="93" s="1"/>
  <c r="FJ13" i="93"/>
  <c r="FJ29" i="93" s="1"/>
  <c r="FJ21" i="93" s="1"/>
  <c r="FJ20" i="93"/>
  <c r="GA21" i="93"/>
  <c r="HF20" i="93"/>
  <c r="HF13" i="93"/>
  <c r="HF29" i="93" s="1"/>
  <c r="HF21" i="93" s="1"/>
  <c r="ET32" i="93"/>
  <c r="ET40" i="93" s="1"/>
  <c r="ET96" i="93" s="1"/>
  <c r="ET117" i="93" s="1"/>
  <c r="ET120" i="93" s="1"/>
  <c r="ET123" i="93" s="1"/>
  <c r="HD14" i="93"/>
  <c r="HS39" i="93"/>
  <c r="HS36" i="93"/>
  <c r="HS6" i="93"/>
  <c r="HS35" i="93"/>
  <c r="GK14" i="93"/>
  <c r="GI14" i="93"/>
  <c r="FR13" i="93"/>
  <c r="FR29" i="93" s="1"/>
  <c r="FR21" i="93" s="1"/>
  <c r="FR20" i="93"/>
  <c r="HC38" i="93"/>
  <c r="HC37" i="93"/>
  <c r="HW20" i="93"/>
  <c r="HW13" i="93"/>
  <c r="HW29" i="93" s="1"/>
  <c r="HW21" i="93" s="1"/>
  <c r="FT10" i="93"/>
  <c r="FU17" i="93" s="1"/>
  <c r="FU27" i="93" s="1"/>
  <c r="FT7" i="93"/>
  <c r="FU14" i="93" s="1"/>
  <c r="FT38" i="93"/>
  <c r="GJ38" i="93" s="1"/>
  <c r="FT9" i="93"/>
  <c r="FU16" i="93" s="1"/>
  <c r="FU26" i="93" s="1"/>
  <c r="FT37" i="93"/>
  <c r="FT12" i="93"/>
  <c r="FU19" i="93" s="1"/>
  <c r="FT11" i="93"/>
  <c r="FU18" i="93" s="1"/>
  <c r="FU28" i="93" s="1"/>
  <c r="FT8" i="93"/>
  <c r="FU15" i="93" s="1"/>
  <c r="HQ33" i="93"/>
  <c r="HR19" i="93"/>
  <c r="GJ6" i="93"/>
  <c r="FF18" i="93"/>
  <c r="GT7" i="93"/>
  <c r="GW14" i="93" s="1"/>
  <c r="GT8" i="93"/>
  <c r="GW15" i="93" s="1"/>
  <c r="GT38" i="93"/>
  <c r="GT10" i="93"/>
  <c r="GW17" i="93" s="1"/>
  <c r="GW27" i="93" s="1"/>
  <c r="GT37" i="93"/>
  <c r="GT11" i="93"/>
  <c r="GW18" i="93" s="1"/>
  <c r="GW28" i="93" s="1"/>
  <c r="GT12" i="93"/>
  <c r="GW19" i="93" s="1"/>
  <c r="GT9" i="93"/>
  <c r="GW16" i="93" s="1"/>
  <c r="GW26" i="93" s="1"/>
  <c r="FY32" i="93"/>
  <c r="FY40" i="93" s="1"/>
  <c r="FY96" i="93" s="1"/>
  <c r="FY117" i="93" s="1"/>
  <c r="FY120" i="93" s="1"/>
  <c r="FY123" i="93" s="1"/>
  <c r="IH38" i="93"/>
  <c r="IH10" i="93"/>
  <c r="IH37" i="93"/>
  <c r="IH9" i="93"/>
  <c r="IH11" i="93"/>
  <c r="IH12" i="93"/>
  <c r="IH7" i="93"/>
  <c r="IH8" i="93"/>
  <c r="GL19" i="93"/>
  <c r="IN35" i="93"/>
  <c r="IN6" i="93"/>
  <c r="IN39" i="93"/>
  <c r="IN36" i="93"/>
  <c r="GB20" i="93"/>
  <c r="GB13" i="93"/>
  <c r="GB29" i="93" s="1"/>
  <c r="GB21" i="93" s="1"/>
  <c r="HN32" i="93"/>
  <c r="HN40" i="93" s="1"/>
  <c r="HN96" i="93" s="1"/>
  <c r="HN117" i="93" s="1"/>
  <c r="HN120" i="93" s="1"/>
  <c r="HN123" i="93" s="1"/>
  <c r="EA13" i="93"/>
  <c r="EA29" i="93" s="1"/>
  <c r="EA20" i="93"/>
  <c r="FD15" i="93"/>
  <c r="ID38" i="93"/>
  <c r="ID10" i="93"/>
  <c r="IE17" i="93" s="1"/>
  <c r="IE27" i="93" s="1"/>
  <c r="ID37" i="93"/>
  <c r="ID9" i="93"/>
  <c r="IE16" i="93" s="1"/>
  <c r="IE26" i="93" s="1"/>
  <c r="ID11" i="93"/>
  <c r="IE18" i="93" s="1"/>
  <c r="IE28" i="93" s="1"/>
  <c r="ID12" i="93"/>
  <c r="IE19" i="93" s="1"/>
  <c r="ID7" i="93"/>
  <c r="IF14" i="93" s="1"/>
  <c r="ID8" i="93"/>
  <c r="IE15" i="93" s="1"/>
  <c r="P117" i="86"/>
  <c r="C13" i="89" s="1"/>
  <c r="Q5" i="86"/>
  <c r="Q113" i="86" s="1"/>
  <c r="C5" i="89"/>
  <c r="P4" i="86"/>
  <c r="E6" i="89"/>
  <c r="E5" i="89" s="1"/>
  <c r="P84" i="86"/>
  <c r="E6" i="86"/>
  <c r="CL40" i="93"/>
  <c r="CL96" i="93" s="1"/>
  <c r="CL117" i="93" s="1"/>
  <c r="CL120" i="93" s="1"/>
  <c r="CL123" i="93" s="1"/>
  <c r="D28" i="86"/>
  <c r="D38" i="86" s="1"/>
  <c r="D94" i="86" s="1"/>
  <c r="D115" i="86" s="1"/>
  <c r="D118" i="86" s="1"/>
  <c r="CN32" i="93"/>
  <c r="CN40" i="93" s="1"/>
  <c r="CN96" i="93" s="1"/>
  <c r="CN117" i="93" s="1"/>
  <c r="CN120" i="93" s="1"/>
  <c r="CN123" i="93" s="1"/>
  <c r="J96" i="86"/>
  <c r="CM32" i="93"/>
  <c r="CM40" i="93" s="1"/>
  <c r="CM96" i="93" s="1"/>
  <c r="CM117" i="93" s="1"/>
  <c r="CM120" i="93" s="1"/>
  <c r="CM123" i="93" s="1"/>
  <c r="E13" i="86"/>
  <c r="E29" i="86"/>
  <c r="E39" i="86"/>
  <c r="E95" i="86"/>
  <c r="U11" i="93"/>
  <c r="U9" i="93"/>
  <c r="U7" i="93"/>
  <c r="U12" i="93"/>
  <c r="U10" i="93"/>
  <c r="U8" i="93"/>
  <c r="CC38" i="93"/>
  <c r="CC37" i="93"/>
  <c r="CC11" i="93"/>
  <c r="CC7" i="93"/>
  <c r="CC10" i="93"/>
  <c r="CC9" i="93"/>
  <c r="CC12" i="93"/>
  <c r="CC8" i="93"/>
  <c r="E4" i="93"/>
  <c r="D3" i="93"/>
  <c r="D4" i="89"/>
  <c r="D5" i="89"/>
  <c r="P22" i="86"/>
  <c r="P31" i="86"/>
  <c r="P52" i="86"/>
  <c r="P44" i="86"/>
  <c r="P73" i="86"/>
  <c r="P80" i="86"/>
  <c r="P114" i="86"/>
  <c r="P23" i="86"/>
  <c r="P32" i="86"/>
  <c r="P45" i="86"/>
  <c r="P54" i="86"/>
  <c r="P83" i="86"/>
  <c r="P79" i="86"/>
  <c r="P64" i="86"/>
  <c r="P72" i="86"/>
  <c r="P34" i="86"/>
  <c r="G24" i="86"/>
  <c r="G6" i="86"/>
  <c r="H91" i="86" s="1"/>
  <c r="G75" i="86"/>
  <c r="G88" i="86"/>
  <c r="G58" i="86"/>
  <c r="C10" i="89"/>
  <c r="BV6" i="93"/>
  <c r="G33" i="86"/>
  <c r="G53" i="86"/>
  <c r="G96" i="86"/>
  <c r="M99" i="86"/>
  <c r="N99" i="86" s="1"/>
  <c r="G101" i="86"/>
  <c r="M11" i="86"/>
  <c r="G40" i="86"/>
  <c r="G81" i="86"/>
  <c r="G65" i="86"/>
  <c r="G14" i="86"/>
  <c r="G30" i="86"/>
  <c r="N97" i="86"/>
  <c r="P47" i="86"/>
  <c r="P46" i="86"/>
  <c r="P56" i="86"/>
  <c r="P55" i="86"/>
  <c r="P59" i="86"/>
  <c r="P74" i="86"/>
  <c r="P67" i="86"/>
  <c r="P66" i="86"/>
  <c r="P86" i="86"/>
  <c r="P85" i="86"/>
  <c r="P90" i="86"/>
  <c r="P89" i="86"/>
  <c r="P108" i="86"/>
  <c r="P106" i="86"/>
  <c r="P105" i="86"/>
  <c r="P113" i="86"/>
  <c r="P21" i="86"/>
  <c r="P20" i="86"/>
  <c r="P37" i="86"/>
  <c r="P36" i="86"/>
  <c r="P27" i="86"/>
  <c r="P18" i="86"/>
  <c r="P17" i="86"/>
  <c r="P35" i="86"/>
  <c r="P51" i="86"/>
  <c r="P50" i="86"/>
  <c r="P43" i="86"/>
  <c r="P42" i="86"/>
  <c r="P63" i="86"/>
  <c r="P62" i="86"/>
  <c r="P71" i="86"/>
  <c r="P70" i="86"/>
  <c r="P78" i="86"/>
  <c r="P77" i="86"/>
  <c r="P82" i="86"/>
  <c r="P93" i="86"/>
  <c r="P112" i="86"/>
  <c r="P111" i="86"/>
  <c r="P103" i="86"/>
  <c r="P26" i="86"/>
  <c r="P25" i="86"/>
  <c r="P16" i="86"/>
  <c r="P15" i="86"/>
  <c r="P49" i="86"/>
  <c r="P48" i="86"/>
  <c r="P41" i="86"/>
  <c r="P57" i="86"/>
  <c r="P61" i="86"/>
  <c r="P60" i="86"/>
  <c r="P69" i="86"/>
  <c r="P68" i="86"/>
  <c r="P76" i="86"/>
  <c r="P87" i="86"/>
  <c r="P92" i="86"/>
  <c r="P91" i="86"/>
  <c r="P110" i="86"/>
  <c r="P109" i="86"/>
  <c r="P107" i="86"/>
  <c r="P104" i="86"/>
  <c r="P102" i="86"/>
  <c r="JS20" i="93" l="1"/>
  <c r="Q109" i="86"/>
  <c r="Q68" i="86"/>
  <c r="Q49" i="86"/>
  <c r="Q87" i="86"/>
  <c r="Q64" i="86"/>
  <c r="Q57" i="86"/>
  <c r="Q43" i="86"/>
  <c r="Q48" i="86"/>
  <c r="Q82" i="86"/>
  <c r="Q111" i="86"/>
  <c r="Q36" i="86"/>
  <c r="Q89" i="86"/>
  <c r="Q62" i="86"/>
  <c r="Q106" i="86"/>
  <c r="Q114" i="86"/>
  <c r="Q85" i="86"/>
  <c r="Q42" i="86"/>
  <c r="Q26" i="86"/>
  <c r="Q105" i="86"/>
  <c r="Q92" i="86"/>
  <c r="Q54" i="86"/>
  <c r="Q18" i="86"/>
  <c r="Q47" i="86"/>
  <c r="Q74" i="86"/>
  <c r="Q83" i="86"/>
  <c r="Q76" i="86"/>
  <c r="Q41" i="86"/>
  <c r="Q23" i="86"/>
  <c r="R5" i="86"/>
  <c r="R116" i="86" s="1"/>
  <c r="Q4" i="86"/>
  <c r="Z21" i="89"/>
  <c r="AA21" i="89" s="1"/>
  <c r="AB21" i="89" s="1"/>
  <c r="AC21" i="89" s="1"/>
  <c r="AD21" i="89" s="1"/>
  <c r="AE21" i="89" s="1"/>
  <c r="AF21" i="89" s="1"/>
  <c r="AG21" i="89" s="1"/>
  <c r="KX33" i="93"/>
  <c r="JZ33" i="93"/>
  <c r="Q110" i="86"/>
  <c r="Q79" i="86"/>
  <c r="Q51" i="86"/>
  <c r="Q84" i="86"/>
  <c r="Q44" i="86"/>
  <c r="Q93" i="86"/>
  <c r="Q45" i="86"/>
  <c r="Q90" i="86"/>
  <c r="Q55" i="86"/>
  <c r="Q27" i="86"/>
  <c r="Q116" i="86"/>
  <c r="Q103" i="86"/>
  <c r="Q108" i="86"/>
  <c r="Q59" i="86"/>
  <c r="Q20" i="86"/>
  <c r="Q69" i="86"/>
  <c r="Q37" i="86"/>
  <c r="Q66" i="86"/>
  <c r="Q31" i="86"/>
  <c r="Q78" i="86"/>
  <c r="Q50" i="86"/>
  <c r="KC33" i="93"/>
  <c r="Q112" i="86"/>
  <c r="Q71" i="86"/>
  <c r="Q15" i="86"/>
  <c r="Q80" i="86"/>
  <c r="Q52" i="86"/>
  <c r="Q77" i="86"/>
  <c r="Q34" i="86"/>
  <c r="Q86" i="86"/>
  <c r="Q46" i="86"/>
  <c r="Q104" i="86"/>
  <c r="Q63" i="86"/>
  <c r="Q25" i="86"/>
  <c r="Q72" i="86"/>
  <c r="Q16" i="86"/>
  <c r="Q73" i="86"/>
  <c r="Q17" i="86"/>
  <c r="Q67" i="86"/>
  <c r="Q35" i="86"/>
  <c r="FZ40" i="93"/>
  <c r="FZ96" i="93" s="1"/>
  <c r="FZ117" i="93" s="1"/>
  <c r="FZ120" i="93" s="1"/>
  <c r="FZ123" i="93" s="1"/>
  <c r="Q107" i="86"/>
  <c r="Q91" i="86"/>
  <c r="Q56" i="86"/>
  <c r="Q102" i="86"/>
  <c r="Q60" i="86"/>
  <c r="Q21" i="86"/>
  <c r="Q61" i="86"/>
  <c r="Q22" i="86"/>
  <c r="Q70" i="86"/>
  <c r="Q32" i="86"/>
  <c r="E4" i="89"/>
  <c r="Q117" i="86"/>
  <c r="IN13" i="93"/>
  <c r="IN29" i="93" s="1"/>
  <c r="IN21" i="93" s="1"/>
  <c r="IN32" i="93" s="1"/>
  <c r="DP32" i="93"/>
  <c r="DP40" i="93" s="1"/>
  <c r="DP96" i="93" s="1"/>
  <c r="DP117" i="93" s="1"/>
  <c r="DP120" i="93" s="1"/>
  <c r="DP123" i="93" s="1"/>
  <c r="GE32" i="93"/>
  <c r="GE40" i="93" s="1"/>
  <c r="GE96" i="93" s="1"/>
  <c r="GE117" i="93" s="1"/>
  <c r="GE120" i="93" s="1"/>
  <c r="GE123" i="93" s="1"/>
  <c r="E3" i="89"/>
  <c r="F6" i="89"/>
  <c r="F5" i="89" s="1"/>
  <c r="JJ33" i="93"/>
  <c r="KY33" i="93"/>
  <c r="JK33" i="93"/>
  <c r="HG33" i="93"/>
  <c r="KV33" i="93"/>
  <c r="KD33" i="93"/>
  <c r="HK32" i="93"/>
  <c r="E22" i="93"/>
  <c r="E26" i="93"/>
  <c r="E30" i="93"/>
  <c r="E34" i="93"/>
  <c r="E38" i="93"/>
  <c r="E116" i="93"/>
  <c r="E23" i="93"/>
  <c r="E27" i="93"/>
  <c r="E31" i="93"/>
  <c r="E35" i="93"/>
  <c r="E39" i="93"/>
  <c r="E115" i="93"/>
  <c r="E24" i="93"/>
  <c r="E28" i="93"/>
  <c r="E36" i="93"/>
  <c r="E114" i="93"/>
  <c r="E25" i="93"/>
  <c r="E29" i="93"/>
  <c r="E37" i="93"/>
  <c r="E112" i="93"/>
  <c r="E108" i="93"/>
  <c r="E104" i="93"/>
  <c r="E101" i="93"/>
  <c r="E93" i="93"/>
  <c r="E111" i="93"/>
  <c r="E107" i="93"/>
  <c r="E102" i="93"/>
  <c r="E94" i="93"/>
  <c r="E110" i="93"/>
  <c r="E106" i="93"/>
  <c r="E99" i="93"/>
  <c r="E91" i="93"/>
  <c r="E95" i="93"/>
  <c r="E113" i="93"/>
  <c r="E109" i="93"/>
  <c r="E105" i="93"/>
  <c r="E100" i="93"/>
  <c r="E92" i="93"/>
  <c r="E86" i="93"/>
  <c r="E80" i="93"/>
  <c r="E68" i="93"/>
  <c r="E72" i="93"/>
  <c r="E76" i="93"/>
  <c r="E87" i="93"/>
  <c r="E81" i="93"/>
  <c r="E69" i="93"/>
  <c r="E73" i="93"/>
  <c r="E84" i="93"/>
  <c r="E88" i="93"/>
  <c r="E78" i="93"/>
  <c r="E82" i="93"/>
  <c r="E70" i="93"/>
  <c r="E74" i="93"/>
  <c r="E85" i="93"/>
  <c r="E89" i="93"/>
  <c r="E79" i="93"/>
  <c r="E71" i="93"/>
  <c r="E75" i="93"/>
  <c r="E62" i="93"/>
  <c r="E66" i="93"/>
  <c r="E57" i="93"/>
  <c r="E44" i="93"/>
  <c r="E48" i="93"/>
  <c r="E63" i="93"/>
  <c r="E58" i="93"/>
  <c r="E45" i="93"/>
  <c r="E49" i="93"/>
  <c r="E64" i="93"/>
  <c r="E59" i="93"/>
  <c r="E46" i="93"/>
  <c r="E50" i="93"/>
  <c r="E61" i="93"/>
  <c r="E65" i="93"/>
  <c r="E56" i="93"/>
  <c r="E43" i="93"/>
  <c r="E47" i="93"/>
  <c r="E51" i="93"/>
  <c r="E52" i="93"/>
  <c r="E53" i="93"/>
  <c r="E54" i="93"/>
  <c r="FQ40" i="93"/>
  <c r="FQ96" i="93" s="1"/>
  <c r="FQ117" i="93" s="1"/>
  <c r="FQ120" i="93" s="1"/>
  <c r="FQ123" i="93" s="1"/>
  <c r="FX20" i="93"/>
  <c r="KP33" i="93"/>
  <c r="D103" i="93"/>
  <c r="IW27" i="93"/>
  <c r="GA32" i="93"/>
  <c r="GA40" i="93" s="1"/>
  <c r="GA96" i="93" s="1"/>
  <c r="GA117" i="93" s="1"/>
  <c r="GA120" i="93" s="1"/>
  <c r="GA123" i="93" s="1"/>
  <c r="FX13" i="93"/>
  <c r="FX29" i="93" s="1"/>
  <c r="IW13" i="93"/>
  <c r="IW29" i="93" s="1"/>
  <c r="IW20" i="93"/>
  <c r="IE33" i="93"/>
  <c r="IW26" i="93"/>
  <c r="IW28" i="93"/>
  <c r="KU33" i="93"/>
  <c r="GY33" i="93"/>
  <c r="JI33" i="93"/>
  <c r="KQ33" i="93"/>
  <c r="GX33" i="93"/>
  <c r="JW5" i="93"/>
  <c r="JB5" i="93"/>
  <c r="MG6" i="93"/>
  <c r="NJ5" i="93"/>
  <c r="MG39" i="93"/>
  <c r="MG36" i="93"/>
  <c r="MG35" i="93"/>
  <c r="KM38" i="93"/>
  <c r="KM37" i="93"/>
  <c r="MR5" i="93"/>
  <c r="LO36" i="93"/>
  <c r="LO35" i="93"/>
  <c r="LO6" i="93"/>
  <c r="LO39" i="93"/>
  <c r="JF33" i="93"/>
  <c r="JF40" i="93" s="1"/>
  <c r="JF96" i="93" s="1"/>
  <c r="JF117" i="93" s="1"/>
  <c r="JF120" i="93" s="1"/>
  <c r="JF123" i="93" s="1"/>
  <c r="JK13" i="93"/>
  <c r="JK29" i="93" s="1"/>
  <c r="JK21" i="93" s="1"/>
  <c r="JK20" i="93"/>
  <c r="KN37" i="93"/>
  <c r="KN7" i="93"/>
  <c r="KP14" i="93" s="1"/>
  <c r="KN8" i="93"/>
  <c r="KO15" i="93" s="1"/>
  <c r="KN10" i="93"/>
  <c r="KO17" i="93" s="1"/>
  <c r="KO27" i="93" s="1"/>
  <c r="KN12" i="93"/>
  <c r="KO19" i="93" s="1"/>
  <c r="KN9" i="93"/>
  <c r="KO16" i="93" s="1"/>
  <c r="KO26" i="93" s="1"/>
  <c r="KN38" i="93"/>
  <c r="KN11" i="93"/>
  <c r="KO18" i="93" s="1"/>
  <c r="KO28" i="93" s="1"/>
  <c r="NN5" i="93"/>
  <c r="MS5" i="93"/>
  <c r="LP39" i="93"/>
  <c r="LP6" i="93"/>
  <c r="LP36" i="93"/>
  <c r="LP35" i="93"/>
  <c r="IX13" i="93"/>
  <c r="IX29" i="93" s="1"/>
  <c r="IX21" i="93" s="1"/>
  <c r="IX20" i="93"/>
  <c r="JT12" i="93"/>
  <c r="JV19" i="93" s="1"/>
  <c r="JT10" i="93"/>
  <c r="JV17" i="93" s="1"/>
  <c r="JV27" i="93" s="1"/>
  <c r="JT38" i="93"/>
  <c r="JT8" i="93"/>
  <c r="JV15" i="93" s="1"/>
  <c r="JT37" i="93"/>
  <c r="JT11" i="93"/>
  <c r="JV18" i="93" s="1"/>
  <c r="JV28" i="93" s="1"/>
  <c r="JT9" i="93"/>
  <c r="JV16" i="93" s="1"/>
  <c r="JV26" i="93" s="1"/>
  <c r="JT7" i="93"/>
  <c r="JV14" i="93" s="1"/>
  <c r="JL37" i="93"/>
  <c r="JL7" i="93"/>
  <c r="JO14" i="93" s="1"/>
  <c r="JL12" i="93"/>
  <c r="JO19" i="93" s="1"/>
  <c r="JL10" i="93"/>
  <c r="JO17" i="93" s="1"/>
  <c r="JO27" i="93" s="1"/>
  <c r="JL8" i="93"/>
  <c r="JO15" i="93" s="1"/>
  <c r="JL9" i="93"/>
  <c r="JO16" i="93" s="1"/>
  <c r="JO26" i="93" s="1"/>
  <c r="JL38" i="93"/>
  <c r="JL11" i="93"/>
  <c r="JO18" i="93" s="1"/>
  <c r="JO28" i="93" s="1"/>
  <c r="LX8" i="93"/>
  <c r="LX9" i="93"/>
  <c r="LX38" i="93"/>
  <c r="LX11" i="93"/>
  <c r="LX37" i="93"/>
  <c r="LX7" i="93"/>
  <c r="LX12" i="93"/>
  <c r="LX10" i="93"/>
  <c r="OD5" i="93"/>
  <c r="NA39" i="93"/>
  <c r="NA6" i="93"/>
  <c r="NA36" i="93"/>
  <c r="NA35" i="93"/>
  <c r="LZ11" i="93"/>
  <c r="MA18" i="93" s="1"/>
  <c r="MA28" i="93" s="1"/>
  <c r="LZ10" i="93"/>
  <c r="MA17" i="93" s="1"/>
  <c r="MA27" i="93" s="1"/>
  <c r="LZ7" i="93"/>
  <c r="MB14" i="93" s="1"/>
  <c r="LZ9" i="93"/>
  <c r="MA16" i="93" s="1"/>
  <c r="MA26" i="93" s="1"/>
  <c r="LZ38" i="93"/>
  <c r="LZ12" i="93"/>
  <c r="MA19" i="93" s="1"/>
  <c r="LZ37" i="93"/>
  <c r="LZ8" i="93"/>
  <c r="MA15" i="93" s="1"/>
  <c r="JH19" i="93"/>
  <c r="JH18" i="93"/>
  <c r="JH28" i="93" s="1"/>
  <c r="LB5" i="93"/>
  <c r="JY39" i="93"/>
  <c r="JY36" i="93"/>
  <c r="JY35" i="93"/>
  <c r="JY6" i="93"/>
  <c r="NQ39" i="93"/>
  <c r="NQ36" i="93"/>
  <c r="NQ35" i="93"/>
  <c r="NQ6" i="93"/>
  <c r="KW20" i="93"/>
  <c r="KW13" i="93"/>
  <c r="KW29" i="93" s="1"/>
  <c r="KW21" i="93" s="1"/>
  <c r="KV20" i="93"/>
  <c r="KV13" i="93"/>
  <c r="KV29" i="93" s="1"/>
  <c r="KV21" i="93" s="1"/>
  <c r="LD37" i="93"/>
  <c r="LD8" i="93"/>
  <c r="LE15" i="93" s="1"/>
  <c r="LD10" i="93"/>
  <c r="LE17" i="93" s="1"/>
  <c r="LE27" i="93" s="1"/>
  <c r="LD7" i="93"/>
  <c r="LD9" i="93"/>
  <c r="LE16" i="93" s="1"/>
  <c r="LE26" i="93" s="1"/>
  <c r="LD11" i="93"/>
  <c r="LE18" i="93" s="1"/>
  <c r="LE28" i="93" s="1"/>
  <c r="LD38" i="93"/>
  <c r="LD12" i="93"/>
  <c r="LE19" i="93" s="1"/>
  <c r="NI5" i="93"/>
  <c r="MF39" i="93"/>
  <c r="MF6" i="93"/>
  <c r="MF36" i="93"/>
  <c r="MF35" i="93"/>
  <c r="KR33" i="93"/>
  <c r="KB26" i="93"/>
  <c r="JG33" i="93"/>
  <c r="JG40" i="93" s="1"/>
  <c r="JG96" i="93" s="1"/>
  <c r="JG117" i="93" s="1"/>
  <c r="JG120" i="93" s="1"/>
  <c r="JG123" i="93" s="1"/>
  <c r="NM5" i="93"/>
  <c r="MJ39" i="93"/>
  <c r="MJ36" i="93"/>
  <c r="MJ35" i="93"/>
  <c r="MJ6" i="93"/>
  <c r="LW37" i="93"/>
  <c r="LW8" i="93"/>
  <c r="LW9" i="93"/>
  <c r="LW11" i="93"/>
  <c r="LW10" i="93"/>
  <c r="LW7" i="93"/>
  <c r="LW38" i="93"/>
  <c r="LW12" i="93"/>
  <c r="OC5" i="93"/>
  <c r="MZ36" i="93"/>
  <c r="MZ35" i="93"/>
  <c r="MZ39" i="93"/>
  <c r="MZ6" i="93"/>
  <c r="MI39" i="93"/>
  <c r="MI35" i="93"/>
  <c r="NL5" i="93"/>
  <c r="MI36" i="93"/>
  <c r="MI6" i="93"/>
  <c r="NP39" i="93"/>
  <c r="OS5" i="93"/>
  <c r="NP35" i="93"/>
  <c r="NP6" i="93"/>
  <c r="NP36" i="93"/>
  <c r="KB39" i="93"/>
  <c r="KB6" i="93"/>
  <c r="KB36" i="93"/>
  <c r="KB35" i="93"/>
  <c r="MO5" i="93"/>
  <c r="LL35" i="93"/>
  <c r="LL6" i="93"/>
  <c r="LL39" i="93"/>
  <c r="LL36" i="93"/>
  <c r="MK35" i="93"/>
  <c r="MK6" i="93"/>
  <c r="MK39" i="93"/>
  <c r="MK36" i="93"/>
  <c r="LT38" i="93"/>
  <c r="LT11" i="93"/>
  <c r="LU18" i="93" s="1"/>
  <c r="LU28" i="93" s="1"/>
  <c r="LT37" i="93"/>
  <c r="LT7" i="93"/>
  <c r="LV14" i="93" s="1"/>
  <c r="LT12" i="93"/>
  <c r="LU19" i="93" s="1"/>
  <c r="LT10" i="93"/>
  <c r="LU17" i="93" s="1"/>
  <c r="LU27" i="93" s="1"/>
  <c r="LT8" i="93"/>
  <c r="LU15" i="93" s="1"/>
  <c r="LT9" i="93"/>
  <c r="LU16" i="93" s="1"/>
  <c r="LU26" i="93" s="1"/>
  <c r="NZ5" i="93"/>
  <c r="MW39" i="93"/>
  <c r="MW36" i="93"/>
  <c r="MW6" i="93"/>
  <c r="MW35" i="93"/>
  <c r="MM5" i="93"/>
  <c r="LJ35" i="93"/>
  <c r="LJ6" i="93"/>
  <c r="LJ39" i="93"/>
  <c r="LJ36" i="93"/>
  <c r="JH17" i="93"/>
  <c r="JH27" i="93" s="1"/>
  <c r="KG5" i="93"/>
  <c r="JD35" i="93"/>
  <c r="JD39" i="93"/>
  <c r="JD6" i="93"/>
  <c r="JD36" i="93"/>
  <c r="JB32" i="93"/>
  <c r="LS37" i="93"/>
  <c r="LS11" i="93"/>
  <c r="LT18" i="93" s="1"/>
  <c r="LT28" i="93" s="1"/>
  <c r="LS12" i="93"/>
  <c r="LT19" i="93" s="1"/>
  <c r="LS7" i="93"/>
  <c r="LU14" i="93" s="1"/>
  <c r="LS8" i="93"/>
  <c r="LT15" i="93" s="1"/>
  <c r="LS38" i="93"/>
  <c r="LS9" i="93"/>
  <c r="LT16" i="93" s="1"/>
  <c r="LT26" i="93" s="1"/>
  <c r="LS10" i="93"/>
  <c r="LT17" i="93" s="1"/>
  <c r="LT27" i="93" s="1"/>
  <c r="MA11" i="93"/>
  <c r="MB18" i="93" s="1"/>
  <c r="MB28" i="93" s="1"/>
  <c r="MA8" i="93"/>
  <c r="MB15" i="93" s="1"/>
  <c r="MA38" i="93"/>
  <c r="MA9" i="93"/>
  <c r="MB16" i="93" s="1"/>
  <c r="MB26" i="93" s="1"/>
  <c r="MA37" i="93"/>
  <c r="MA7" i="93"/>
  <c r="MC14" i="93" s="1"/>
  <c r="MA10" i="93"/>
  <c r="MB17" i="93" s="1"/>
  <c r="MB27" i="93" s="1"/>
  <c r="MA12" i="93"/>
  <c r="MB19" i="93" s="1"/>
  <c r="MN5" i="93"/>
  <c r="LK39" i="93"/>
  <c r="LK6" i="93"/>
  <c r="LK36" i="93"/>
  <c r="LK35" i="93"/>
  <c r="KL12" i="93"/>
  <c r="KL7" i="93"/>
  <c r="KL9" i="93"/>
  <c r="KL10" i="93"/>
  <c r="KL38" i="93"/>
  <c r="KL8" i="93"/>
  <c r="KL37" i="93"/>
  <c r="KL11" i="93"/>
  <c r="MQ5" i="93"/>
  <c r="LN39" i="93"/>
  <c r="LN6" i="93"/>
  <c r="LN36" i="93"/>
  <c r="LN35" i="93"/>
  <c r="LR38" i="93"/>
  <c r="LR37" i="93"/>
  <c r="NX5" i="93"/>
  <c r="MU6" i="93"/>
  <c r="MU39" i="93"/>
  <c r="MU36" i="93"/>
  <c r="MU35" i="93"/>
  <c r="KJ11" i="93"/>
  <c r="KK18" i="93" s="1"/>
  <c r="KK28" i="93" s="1"/>
  <c r="KJ12" i="93"/>
  <c r="KK19" i="93" s="1"/>
  <c r="KJ7" i="93"/>
  <c r="KJ8" i="93"/>
  <c r="KK15" i="93" s="1"/>
  <c r="KJ38" i="93"/>
  <c r="KJ10" i="93"/>
  <c r="KK17" i="93" s="1"/>
  <c r="KK27" i="93" s="1"/>
  <c r="KJ37" i="93"/>
  <c r="KJ9" i="93"/>
  <c r="KK16" i="93" s="1"/>
  <c r="KK26" i="93" s="1"/>
  <c r="KS6" i="93"/>
  <c r="LU5" i="93"/>
  <c r="KS39" i="93"/>
  <c r="KS36" i="93"/>
  <c r="KS35" i="93"/>
  <c r="LQ5" i="93"/>
  <c r="KO6" i="93"/>
  <c r="KO39" i="93"/>
  <c r="KO36" i="93"/>
  <c r="KO35" i="93"/>
  <c r="JL14" i="93"/>
  <c r="LV10" i="93"/>
  <c r="LW17" i="93" s="1"/>
  <c r="LW27" i="93" s="1"/>
  <c r="LV8" i="93"/>
  <c r="LW15" i="93" s="1"/>
  <c r="LV11" i="93"/>
  <c r="LW18" i="93" s="1"/>
  <c r="LW28" i="93" s="1"/>
  <c r="LV7" i="93"/>
  <c r="LV38" i="93"/>
  <c r="LV9" i="93"/>
  <c r="LW16" i="93" s="1"/>
  <c r="LW26" i="93" s="1"/>
  <c r="LV37" i="93"/>
  <c r="LV12" i="93"/>
  <c r="LW19" i="93" s="1"/>
  <c r="OB5" i="93"/>
  <c r="MY39" i="93"/>
  <c r="MY36" i="93"/>
  <c r="MY6" i="93"/>
  <c r="MY35" i="93"/>
  <c r="OF5" i="93"/>
  <c r="NC36" i="93"/>
  <c r="NC35" i="93"/>
  <c r="NC6" i="93"/>
  <c r="NC39" i="93"/>
  <c r="KH38" i="93"/>
  <c r="KH8" i="93"/>
  <c r="KI15" i="93" s="1"/>
  <c r="KH37" i="93"/>
  <c r="KH11" i="93"/>
  <c r="KI18" i="93" s="1"/>
  <c r="KI28" i="93" s="1"/>
  <c r="KH9" i="93"/>
  <c r="KI16" i="93" s="1"/>
  <c r="KI26" i="93" s="1"/>
  <c r="KH7" i="93"/>
  <c r="KJ14" i="93" s="1"/>
  <c r="KH12" i="93"/>
  <c r="KI19" i="93" s="1"/>
  <c r="KH10" i="93"/>
  <c r="KI17" i="93" s="1"/>
  <c r="KI27" i="93" s="1"/>
  <c r="JH15" i="93"/>
  <c r="JH14" i="93"/>
  <c r="LA5" i="93"/>
  <c r="JX36" i="93"/>
  <c r="JX35" i="93"/>
  <c r="JX39" i="93"/>
  <c r="JX6" i="93"/>
  <c r="OG5" i="93"/>
  <c r="ND35" i="93"/>
  <c r="ND6" i="93"/>
  <c r="ND39" i="93"/>
  <c r="ND36" i="93"/>
  <c r="JS32" i="93"/>
  <c r="JS40" i="93" s="1"/>
  <c r="JS96" i="93" s="1"/>
  <c r="JS117" i="93" s="1"/>
  <c r="JS120" i="93" s="1"/>
  <c r="JS123" i="93" s="1"/>
  <c r="LC38" i="93"/>
  <c r="LC10" i="93"/>
  <c r="LD17" i="93" s="1"/>
  <c r="LD27" i="93" s="1"/>
  <c r="LC37" i="93"/>
  <c r="LC9" i="93"/>
  <c r="LD16" i="93" s="1"/>
  <c r="LD26" i="93" s="1"/>
  <c r="LC11" i="93"/>
  <c r="LD18" i="93" s="1"/>
  <c r="LD28" i="93" s="1"/>
  <c r="LC12" i="93"/>
  <c r="LD19" i="93" s="1"/>
  <c r="LC7" i="93"/>
  <c r="LE14" i="93" s="1"/>
  <c r="LC8" i="93"/>
  <c r="LD15" i="93" s="1"/>
  <c r="NH5" i="93"/>
  <c r="ME39" i="93"/>
  <c r="ME36" i="93"/>
  <c r="ME6" i="93"/>
  <c r="ME35" i="93"/>
  <c r="KB27" i="93"/>
  <c r="KB28" i="93"/>
  <c r="JH37" i="93"/>
  <c r="JH7" i="93"/>
  <c r="JJ14" i="93" s="1"/>
  <c r="JH12" i="93"/>
  <c r="JI19" i="93" s="1"/>
  <c r="JH10" i="93"/>
  <c r="JI17" i="93" s="1"/>
  <c r="JI27" i="93" s="1"/>
  <c r="JH8" i="93"/>
  <c r="JI15" i="93" s="1"/>
  <c r="JH9" i="93"/>
  <c r="JI16" i="93" s="1"/>
  <c r="JI26" i="93" s="1"/>
  <c r="JH38" i="93"/>
  <c r="JH11" i="93"/>
  <c r="JI18" i="93" s="1"/>
  <c r="JI28" i="93" s="1"/>
  <c r="LE10" i="93"/>
  <c r="LE12" i="93"/>
  <c r="LE7" i="93"/>
  <c r="LG14" i="93" s="1"/>
  <c r="LE9" i="93"/>
  <c r="LE38" i="93"/>
  <c r="LE8" i="93"/>
  <c r="LE37" i="93"/>
  <c r="LE11" i="93"/>
  <c r="KT33" i="93"/>
  <c r="KT40" i="93" s="1"/>
  <c r="KT96" i="93" s="1"/>
  <c r="KT117" i="93" s="1"/>
  <c r="KT120" i="93" s="1"/>
  <c r="KT123" i="93" s="1"/>
  <c r="KI38" i="93"/>
  <c r="KI11" i="93"/>
  <c r="KJ18" i="93" s="1"/>
  <c r="KJ28" i="93" s="1"/>
  <c r="KI37" i="93"/>
  <c r="KI7" i="93"/>
  <c r="KI12" i="93"/>
  <c r="KJ19" i="93" s="1"/>
  <c r="KI10" i="93"/>
  <c r="KJ17" i="93" s="1"/>
  <c r="KJ27" i="93" s="1"/>
  <c r="KI8" i="93"/>
  <c r="KJ15" i="93" s="1"/>
  <c r="KI9" i="93"/>
  <c r="KJ16" i="93" s="1"/>
  <c r="KJ26" i="93" s="1"/>
  <c r="KR14" i="93"/>
  <c r="IY38" i="93"/>
  <c r="IY11" i="93"/>
  <c r="IY37" i="93"/>
  <c r="IY7" i="93"/>
  <c r="IY12" i="93"/>
  <c r="IY10" i="93"/>
  <c r="IY8" i="93"/>
  <c r="IY9" i="93"/>
  <c r="JP32" i="93"/>
  <c r="JW32" i="93"/>
  <c r="JP38" i="93"/>
  <c r="JP8" i="93"/>
  <c r="JQ15" i="93" s="1"/>
  <c r="JP37" i="93"/>
  <c r="JP11" i="93"/>
  <c r="JQ18" i="93" s="1"/>
  <c r="JQ28" i="93" s="1"/>
  <c r="JP9" i="93"/>
  <c r="JQ16" i="93" s="1"/>
  <c r="JQ26" i="93" s="1"/>
  <c r="JP7" i="93"/>
  <c r="JR14" i="93" s="1"/>
  <c r="JP12" i="93"/>
  <c r="JQ19" i="93" s="1"/>
  <c r="JP10" i="93"/>
  <c r="JQ17" i="93" s="1"/>
  <c r="JQ27" i="93" s="1"/>
  <c r="KW6" i="93"/>
  <c r="LY5" i="93"/>
  <c r="KW36" i="93"/>
  <c r="KW35" i="93"/>
  <c r="KW39" i="93"/>
  <c r="JH16" i="93"/>
  <c r="JH26" i="93" s="1"/>
  <c r="KF5" i="93"/>
  <c r="JC35" i="93"/>
  <c r="JC6" i="93"/>
  <c r="JC39" i="93"/>
  <c r="JC36" i="93"/>
  <c r="OT5" i="93"/>
  <c r="NY5" i="93"/>
  <c r="MV36" i="93"/>
  <c r="MV35" i="93"/>
  <c r="MV39" i="93"/>
  <c r="MV6" i="93"/>
  <c r="MH5" i="93"/>
  <c r="LM5" i="93"/>
  <c r="KK35" i="93"/>
  <c r="KK6" i="93"/>
  <c r="KK39" i="93"/>
  <c r="KK36" i="93"/>
  <c r="IE13" i="93"/>
  <c r="IE29" i="93" s="1"/>
  <c r="IE21" i="93" s="1"/>
  <c r="IG33" i="93"/>
  <c r="HK33" i="93"/>
  <c r="HK40" i="93" s="1"/>
  <c r="HK96" i="93" s="1"/>
  <c r="HK117" i="93" s="1"/>
  <c r="HK120" i="93" s="1"/>
  <c r="HK123" i="93" s="1"/>
  <c r="IU5" i="93"/>
  <c r="IJ23" i="93" s="1"/>
  <c r="IU23" i="93" s="1"/>
  <c r="II33" i="93"/>
  <c r="II40" i="93" s="1"/>
  <c r="II96" i="93" s="1"/>
  <c r="II117" i="93" s="1"/>
  <c r="II120" i="93" s="1"/>
  <c r="II123" i="93" s="1"/>
  <c r="GL33" i="93"/>
  <c r="FT33" i="93"/>
  <c r="FT40" i="93" s="1"/>
  <c r="FT96" i="93" s="1"/>
  <c r="FT117" i="93" s="1"/>
  <c r="FT120" i="93" s="1"/>
  <c r="FT123" i="93" s="1"/>
  <c r="HF32" i="93"/>
  <c r="HF40" i="93" s="1"/>
  <c r="HF96" i="93" s="1"/>
  <c r="HF117" i="93" s="1"/>
  <c r="HF120" i="93" s="1"/>
  <c r="HF123" i="93" s="1"/>
  <c r="FF28" i="93"/>
  <c r="GJ28" i="93" s="1"/>
  <c r="GJ18" i="93"/>
  <c r="HC33" i="93"/>
  <c r="HC40" i="93" s="1"/>
  <c r="HC96" i="93" s="1"/>
  <c r="HC117" i="93" s="1"/>
  <c r="HC120" i="93" s="1"/>
  <c r="HC123" i="93" s="1"/>
  <c r="FF26" i="93"/>
  <c r="GJ26" i="93" s="1"/>
  <c r="GJ16" i="93"/>
  <c r="FF27" i="93"/>
  <c r="GJ27" i="93" s="1"/>
  <c r="GJ17" i="93"/>
  <c r="GJ14" i="93"/>
  <c r="FR32" i="93"/>
  <c r="FR40" i="93" s="1"/>
  <c r="FR96" i="93" s="1"/>
  <c r="FR117" i="93" s="1"/>
  <c r="FR120" i="93" s="1"/>
  <c r="FR123" i="93" s="1"/>
  <c r="FF13" i="93"/>
  <c r="FF29" i="93" s="1"/>
  <c r="GJ15" i="93"/>
  <c r="FF20" i="93"/>
  <c r="FE29" i="93"/>
  <c r="HH20" i="93"/>
  <c r="HH13" i="93"/>
  <c r="HH29" i="93" s="1"/>
  <c r="HH21" i="93" s="1"/>
  <c r="ID33" i="93"/>
  <c r="ID32" i="93"/>
  <c r="GJ8" i="93"/>
  <c r="FD20" i="93"/>
  <c r="HQ26" i="93"/>
  <c r="HE32" i="93"/>
  <c r="HE40" i="93" s="1"/>
  <c r="HE96" i="93" s="1"/>
  <c r="HE117" i="93" s="1"/>
  <c r="HE120" i="93" s="1"/>
  <c r="HE123" i="93" s="1"/>
  <c r="GL26" i="93"/>
  <c r="IE20" i="93"/>
  <c r="IJ19" i="93"/>
  <c r="GJ19" i="93"/>
  <c r="GW37" i="93"/>
  <c r="HP37" i="93" s="1"/>
  <c r="GW11" i="93"/>
  <c r="GX18" i="93" s="1"/>
  <c r="GX28" i="93" s="1"/>
  <c r="GW9" i="93"/>
  <c r="GX16" i="93" s="1"/>
  <c r="GX26" i="93" s="1"/>
  <c r="GW7" i="93"/>
  <c r="GW10" i="93"/>
  <c r="GX17" i="93" s="1"/>
  <c r="GX27" i="93" s="1"/>
  <c r="GW38" i="93"/>
  <c r="HP38" i="93" s="1"/>
  <c r="GW8" i="93"/>
  <c r="GX15" i="93" s="1"/>
  <c r="HP15" i="93" s="1"/>
  <c r="GW12" i="93"/>
  <c r="HZ6" i="93"/>
  <c r="IU6" i="93" s="1"/>
  <c r="HZ39" i="93"/>
  <c r="HZ35" i="93"/>
  <c r="IU35" i="93" s="1"/>
  <c r="HZ36" i="93"/>
  <c r="IA38" i="93"/>
  <c r="IA8" i="93"/>
  <c r="IA37" i="93"/>
  <c r="IA11" i="93"/>
  <c r="IA9" i="93"/>
  <c r="IA7" i="93"/>
  <c r="IA12" i="93"/>
  <c r="IA10" i="93"/>
  <c r="GM20" i="93"/>
  <c r="GM13" i="93"/>
  <c r="GM29" i="93" s="1"/>
  <c r="GM21" i="93" s="1"/>
  <c r="IH33" i="93"/>
  <c r="IH40" i="93" s="1"/>
  <c r="IH96" i="93" s="1"/>
  <c r="IH117" i="93" s="1"/>
  <c r="IH120" i="93" s="1"/>
  <c r="IH123" i="93" s="1"/>
  <c r="FU13" i="93"/>
  <c r="FU29" i="93" s="1"/>
  <c r="FU21" i="93" s="1"/>
  <c r="FU20" i="93"/>
  <c r="HW32" i="93"/>
  <c r="FJ32" i="93"/>
  <c r="FJ40" i="93" s="1"/>
  <c r="FJ96" i="93" s="1"/>
  <c r="FJ117" i="93" s="1"/>
  <c r="FJ120" i="93" s="1"/>
  <c r="FJ123" i="93" s="1"/>
  <c r="GP32" i="93"/>
  <c r="GL28" i="93"/>
  <c r="GJ9" i="93"/>
  <c r="IR32" i="93"/>
  <c r="DZ29" i="93"/>
  <c r="DZ21" i="93" s="1"/>
  <c r="DZ32" i="93" s="1"/>
  <c r="FD13" i="93"/>
  <c r="EI34" i="93" s="1"/>
  <c r="IF12" i="93"/>
  <c r="IG19" i="93" s="1"/>
  <c r="IF10" i="93"/>
  <c r="IG17" i="93" s="1"/>
  <c r="IG27" i="93" s="1"/>
  <c r="IF38" i="93"/>
  <c r="IF8" i="93"/>
  <c r="IG15" i="93" s="1"/>
  <c r="IF37" i="93"/>
  <c r="IF11" i="93"/>
  <c r="IG18" i="93" s="1"/>
  <c r="IG28" i="93" s="1"/>
  <c r="IF9" i="93"/>
  <c r="IG16" i="93" s="1"/>
  <c r="IG26" i="93" s="1"/>
  <c r="IF7" i="93"/>
  <c r="IG14" i="93" s="1"/>
  <c r="HR13" i="93"/>
  <c r="HR29" i="93" s="1"/>
  <c r="HR21" i="93" s="1"/>
  <c r="HR20" i="93"/>
  <c r="HQ27" i="93"/>
  <c r="GL13" i="93"/>
  <c r="GL29" i="93" s="1"/>
  <c r="GL20" i="93"/>
  <c r="GT32" i="93"/>
  <c r="GJ7" i="93"/>
  <c r="IJ16" i="93"/>
  <c r="IJ26" i="93" s="1"/>
  <c r="IJ14" i="93"/>
  <c r="GZ13" i="93"/>
  <c r="GZ29" i="93" s="1"/>
  <c r="GZ21" i="93" s="1"/>
  <c r="GZ20" i="93"/>
  <c r="HL13" i="93"/>
  <c r="HL29" i="93" s="1"/>
  <c r="HL21" i="93" s="1"/>
  <c r="HL20" i="93"/>
  <c r="IR7" i="93"/>
  <c r="IT14" i="93" s="1"/>
  <c r="IR8" i="93"/>
  <c r="IS15" i="93" s="1"/>
  <c r="IR38" i="93"/>
  <c r="IR10" i="93"/>
  <c r="IS17" i="93" s="1"/>
  <c r="IS27" i="93" s="1"/>
  <c r="IR37" i="93"/>
  <c r="IR9" i="93"/>
  <c r="IS16" i="93" s="1"/>
  <c r="IS26" i="93" s="1"/>
  <c r="IR11" i="93"/>
  <c r="IS18" i="93" s="1"/>
  <c r="IS28" i="93" s="1"/>
  <c r="IR12" i="93"/>
  <c r="IS19" i="93" s="1"/>
  <c r="GJ12" i="93"/>
  <c r="GK19" i="93" s="1"/>
  <c r="GK13" i="93" s="1"/>
  <c r="IF20" i="93"/>
  <c r="IF13" i="93"/>
  <c r="IF29" i="93" s="1"/>
  <c r="IF21" i="93" s="1"/>
  <c r="IN9" i="93"/>
  <c r="IQ16" i="93" s="1"/>
  <c r="IQ26" i="93" s="1"/>
  <c r="IN7" i="93"/>
  <c r="IQ14" i="93" s="1"/>
  <c r="IN38" i="93"/>
  <c r="IN12" i="93"/>
  <c r="IQ19" i="93" s="1"/>
  <c r="IN37" i="93"/>
  <c r="IN8" i="93"/>
  <c r="IQ15" i="93" s="1"/>
  <c r="IN10" i="93"/>
  <c r="IQ17" i="93" s="1"/>
  <c r="IQ27" i="93" s="1"/>
  <c r="IN11" i="93"/>
  <c r="IQ18" i="93" s="1"/>
  <c r="IQ28" i="93" s="1"/>
  <c r="GW20" i="93"/>
  <c r="GW13" i="93"/>
  <c r="GW29" i="93" s="1"/>
  <c r="GW21" i="93" s="1"/>
  <c r="GI13" i="93"/>
  <c r="GI29" i="93" s="1"/>
  <c r="GI21" i="93" s="1"/>
  <c r="GI20" i="93"/>
  <c r="HD20" i="93"/>
  <c r="HD13" i="93"/>
  <c r="HD29" i="93" s="1"/>
  <c r="EA21" i="93"/>
  <c r="EA32" i="93" s="1"/>
  <c r="EA40" i="93" s="1"/>
  <c r="EA96" i="93" s="1"/>
  <c r="EA117" i="93" s="1"/>
  <c r="EA120" i="93" s="1"/>
  <c r="EA123" i="93" s="1"/>
  <c r="FD26" i="93"/>
  <c r="HQ28" i="93"/>
  <c r="FN32" i="93"/>
  <c r="FG20" i="93"/>
  <c r="FG13" i="93"/>
  <c r="FG29" i="93" s="1"/>
  <c r="FG21" i="93" s="1"/>
  <c r="IJ15" i="93"/>
  <c r="HM13" i="93"/>
  <c r="HM29" i="93" s="1"/>
  <c r="HM21" i="93" s="1"/>
  <c r="HM20" i="93"/>
  <c r="HS20" i="93"/>
  <c r="HS13" i="93"/>
  <c r="HS29" i="93" s="1"/>
  <c r="HS21" i="93" s="1"/>
  <c r="FS32" i="93"/>
  <c r="FS40" i="93" s="1"/>
  <c r="FS96" i="93" s="1"/>
  <c r="FS117" i="93" s="1"/>
  <c r="FS120" i="93" s="1"/>
  <c r="FS123" i="93" s="1"/>
  <c r="GQ20" i="93"/>
  <c r="GQ13" i="93"/>
  <c r="GQ29" i="93" s="1"/>
  <c r="GQ21" i="93" s="1"/>
  <c r="GB32" i="93"/>
  <c r="GB40" i="93" s="1"/>
  <c r="GB96" i="93" s="1"/>
  <c r="GB117" i="93" s="1"/>
  <c r="GB120" i="93" s="1"/>
  <c r="GB123" i="93" s="1"/>
  <c r="GJ11" i="93"/>
  <c r="HS9" i="93"/>
  <c r="HS7" i="93"/>
  <c r="HS12" i="93"/>
  <c r="HS10" i="93"/>
  <c r="HS38" i="93"/>
  <c r="HS8" i="93"/>
  <c r="HS37" i="93"/>
  <c r="HS11" i="93"/>
  <c r="GL27" i="93"/>
  <c r="HO33" i="93"/>
  <c r="HO40" i="93" s="1"/>
  <c r="HO96" i="93" s="1"/>
  <c r="HO117" i="93" s="1"/>
  <c r="HO120" i="93" s="1"/>
  <c r="HO123" i="93" s="1"/>
  <c r="EB32" i="93"/>
  <c r="EB40" i="93" s="1"/>
  <c r="EB96" i="93" s="1"/>
  <c r="EB117" i="93" s="1"/>
  <c r="EB120" i="93" s="1"/>
  <c r="EB123" i="93" s="1"/>
  <c r="HW38" i="93"/>
  <c r="HW8" i="93"/>
  <c r="HX15" i="93" s="1"/>
  <c r="HW37" i="93"/>
  <c r="HW11" i="93"/>
  <c r="HX18" i="93" s="1"/>
  <c r="HX28" i="93" s="1"/>
  <c r="HW9" i="93"/>
  <c r="HX16" i="93" s="1"/>
  <c r="HX26" i="93" s="1"/>
  <c r="HW7" i="93"/>
  <c r="HY14" i="93" s="1"/>
  <c r="HW12" i="93"/>
  <c r="HX19" i="93" s="1"/>
  <c r="HW10" i="93"/>
  <c r="HX17" i="93" s="1"/>
  <c r="HX27" i="93" s="1"/>
  <c r="GJ10" i="93"/>
  <c r="IJ18" i="93"/>
  <c r="IJ28" i="93" s="1"/>
  <c r="IJ17" i="93"/>
  <c r="IJ27" i="93" s="1"/>
  <c r="HG32" i="93"/>
  <c r="IB38" i="93"/>
  <c r="IB37" i="93"/>
  <c r="IJ9" i="93"/>
  <c r="IK16" i="93" s="1"/>
  <c r="IK26" i="93" s="1"/>
  <c r="IJ7" i="93"/>
  <c r="IL14" i="93" s="1"/>
  <c r="IJ38" i="93"/>
  <c r="IJ12" i="93"/>
  <c r="IK19" i="93" s="1"/>
  <c r="IJ37" i="93"/>
  <c r="IJ8" i="93"/>
  <c r="IK15" i="93" s="1"/>
  <c r="IJ10" i="93"/>
  <c r="IK17" i="93" s="1"/>
  <c r="IK27" i="93" s="1"/>
  <c r="IJ11" i="93"/>
  <c r="IK18" i="93" s="1"/>
  <c r="IK28" i="93" s="1"/>
  <c r="IM32" i="93"/>
  <c r="IM40" i="93" s="1"/>
  <c r="IM96" i="93" s="1"/>
  <c r="IM117" i="93" s="1"/>
  <c r="IM120" i="93" s="1"/>
  <c r="IM123" i="93" s="1"/>
  <c r="HZ32" i="93"/>
  <c r="GJ37" i="93"/>
  <c r="HD23" i="93"/>
  <c r="HP23" i="93" s="1"/>
  <c r="HD24" i="93"/>
  <c r="HP24" i="93" s="1"/>
  <c r="HD22" i="93"/>
  <c r="HP22" i="93" s="1"/>
  <c r="GR13" i="93"/>
  <c r="GR29" i="93" s="1"/>
  <c r="GR21" i="93" s="1"/>
  <c r="GR20" i="93"/>
  <c r="GP33" i="93"/>
  <c r="HA20" i="93"/>
  <c r="HA13" i="93"/>
  <c r="HA29" i="93" s="1"/>
  <c r="HA21" i="93" s="1"/>
  <c r="HP35" i="93"/>
  <c r="E28" i="86"/>
  <c r="E38" i="86" s="1"/>
  <c r="E94" i="86" s="1"/>
  <c r="E115" i="86" s="1"/>
  <c r="E118" i="86" s="1"/>
  <c r="BV37" i="93"/>
  <c r="BV38" i="93"/>
  <c r="BV9" i="93"/>
  <c r="BV12" i="93"/>
  <c r="BV8" i="93"/>
  <c r="BV11" i="93"/>
  <c r="BV7" i="93"/>
  <c r="BV10" i="93"/>
  <c r="H71" i="86"/>
  <c r="H66" i="86"/>
  <c r="H14" i="86"/>
  <c r="H54" i="86"/>
  <c r="H32" i="86"/>
  <c r="H19" i="86"/>
  <c r="H56" i="86"/>
  <c r="H107" i="86"/>
  <c r="H73" i="86"/>
  <c r="H106" i="86"/>
  <c r="H63" i="86"/>
  <c r="H114" i="86"/>
  <c r="H47" i="86"/>
  <c r="D42" i="93"/>
  <c r="F4" i="93"/>
  <c r="E3" i="93"/>
  <c r="D98" i="93"/>
  <c r="D60" i="93"/>
  <c r="D77" i="93"/>
  <c r="D83" i="93"/>
  <c r="D67" i="93"/>
  <c r="D55" i="93"/>
  <c r="D90" i="93"/>
  <c r="H108" i="86"/>
  <c r="H12" i="86"/>
  <c r="M96" i="86"/>
  <c r="H116" i="86"/>
  <c r="H98" i="86"/>
  <c r="H25" i="86"/>
  <c r="H9" i="86"/>
  <c r="H44" i="86"/>
  <c r="H67" i="86"/>
  <c r="H103" i="86"/>
  <c r="H48" i="86"/>
  <c r="H27" i="86"/>
  <c r="H110" i="86"/>
  <c r="H84" i="86"/>
  <c r="H21" i="86"/>
  <c r="H65" i="86"/>
  <c r="H41" i="86"/>
  <c r="H40" i="86"/>
  <c r="H101" i="86"/>
  <c r="H64" i="86"/>
  <c r="H50" i="86"/>
  <c r="H24" i="86"/>
  <c r="H86" i="86"/>
  <c r="H68" i="86"/>
  <c r="H26" i="86"/>
  <c r="H7" i="86"/>
  <c r="H46" i="86"/>
  <c r="H10" i="86"/>
  <c r="H61" i="86"/>
  <c r="H80" i="86"/>
  <c r="H109" i="86"/>
  <c r="H51" i="86"/>
  <c r="H16" i="86"/>
  <c r="H35" i="86"/>
  <c r="H70" i="86"/>
  <c r="H112" i="86"/>
  <c r="H83" i="86"/>
  <c r="H11" i="86"/>
  <c r="H99" i="86"/>
  <c r="H58" i="86"/>
  <c r="H34" i="86"/>
  <c r="H89" i="86"/>
  <c r="H59" i="86"/>
  <c r="H77" i="86"/>
  <c r="H37" i="86"/>
  <c r="H76" i="86"/>
  <c r="H85" i="86"/>
  <c r="H93" i="86"/>
  <c r="H62" i="86"/>
  <c r="H8" i="86"/>
  <c r="H57" i="86"/>
  <c r="H111" i="86"/>
  <c r="H92" i="86"/>
  <c r="H60" i="86"/>
  <c r="H81" i="86"/>
  <c r="H55" i="86"/>
  <c r="G13" i="86"/>
  <c r="G28" i="86" s="1"/>
  <c r="H75" i="86"/>
  <c r="H20" i="86"/>
  <c r="H79" i="86"/>
  <c r="H42" i="86"/>
  <c r="H31" i="86"/>
  <c r="H87" i="86"/>
  <c r="H104" i="86"/>
  <c r="H18" i="86"/>
  <c r="C25" i="93" s="1"/>
  <c r="H43" i="86"/>
  <c r="H78" i="86"/>
  <c r="H69" i="86"/>
  <c r="H23" i="86"/>
  <c r="H117" i="86"/>
  <c r="H45" i="86"/>
  <c r="H105" i="86"/>
  <c r="H82" i="86"/>
  <c r="H49" i="86"/>
  <c r="H102" i="86"/>
  <c r="H22" i="86"/>
  <c r="H90" i="86"/>
  <c r="H113" i="86"/>
  <c r="H52" i="86"/>
  <c r="H15" i="86"/>
  <c r="H6" i="86"/>
  <c r="H72" i="86"/>
  <c r="H74" i="86"/>
  <c r="H97" i="86"/>
  <c r="H100" i="86"/>
  <c r="H36" i="86"/>
  <c r="H17" i="86"/>
  <c r="H33" i="86"/>
  <c r="H88" i="86"/>
  <c r="BG6" i="93"/>
  <c r="G29" i="86"/>
  <c r="H29" i="86" s="1"/>
  <c r="H30" i="86"/>
  <c r="G95" i="86"/>
  <c r="H95" i="86" s="1"/>
  <c r="H96" i="86"/>
  <c r="G39" i="86"/>
  <c r="H39" i="86" s="1"/>
  <c r="H53" i="86"/>
  <c r="P29" i="86"/>
  <c r="P13" i="86"/>
  <c r="P28" i="86" s="1"/>
  <c r="P39" i="86"/>
  <c r="P95" i="86"/>
  <c r="C12" i="89" s="1"/>
  <c r="R27" i="86" l="1"/>
  <c r="R51" i="86"/>
  <c r="R63" i="86"/>
  <c r="R77" i="86"/>
  <c r="S5" i="86"/>
  <c r="G6" i="89"/>
  <c r="G3" i="89" s="1"/>
  <c r="R113" i="86"/>
  <c r="R20" i="86"/>
  <c r="R42" i="86"/>
  <c r="R70" i="86"/>
  <c r="R45" i="86"/>
  <c r="R83" i="86"/>
  <c r="R59" i="86"/>
  <c r="R57" i="86"/>
  <c r="R69" i="86"/>
  <c r="R47" i="86"/>
  <c r="R37" i="86"/>
  <c r="R76" i="86"/>
  <c r="R82" i="86"/>
  <c r="R110" i="86"/>
  <c r="R50" i="86"/>
  <c r="R43" i="86"/>
  <c r="R86" i="86"/>
  <c r="R61" i="86"/>
  <c r="R67" i="86"/>
  <c r="R112" i="86"/>
  <c r="R49" i="86"/>
  <c r="R102" i="86"/>
  <c r="R74" i="86"/>
  <c r="R25" i="86"/>
  <c r="R34" i="86"/>
  <c r="R91" i="86"/>
  <c r="R114" i="86"/>
  <c r="R41" i="86"/>
  <c r="R111" i="86"/>
  <c r="R105" i="86"/>
  <c r="R92" i="86"/>
  <c r="R17" i="86"/>
  <c r="R106" i="86"/>
  <c r="R73" i="86"/>
  <c r="R85" i="86"/>
  <c r="R52" i="86"/>
  <c r="R62" i="86"/>
  <c r="R22" i="86"/>
  <c r="R55" i="86"/>
  <c r="R71" i="86"/>
  <c r="R84" i="86"/>
  <c r="R54" i="86"/>
  <c r="R78" i="86"/>
  <c r="R48" i="86"/>
  <c r="R60" i="86"/>
  <c r="R46" i="86"/>
  <c r="R72" i="86"/>
  <c r="R108" i="86"/>
  <c r="R89" i="86"/>
  <c r="R18" i="86"/>
  <c r="R15" i="86"/>
  <c r="R66" i="86"/>
  <c r="R26" i="86"/>
  <c r="R32" i="86"/>
  <c r="R87" i="86"/>
  <c r="R44" i="86"/>
  <c r="R31" i="86"/>
  <c r="R36" i="86"/>
  <c r="R117" i="86"/>
  <c r="E13" i="89" s="1"/>
  <c r="R103" i="86"/>
  <c r="R107" i="86"/>
  <c r="R64" i="86"/>
  <c r="R93" i="86"/>
  <c r="R4" i="86"/>
  <c r="R16" i="86"/>
  <c r="R23" i="86"/>
  <c r="R79" i="86"/>
  <c r="R35" i="86"/>
  <c r="R80" i="86"/>
  <c r="R56" i="86"/>
  <c r="R90" i="86"/>
  <c r="R109" i="86"/>
  <c r="R21" i="86"/>
  <c r="R68" i="86"/>
  <c r="R104" i="86"/>
  <c r="HG40" i="93"/>
  <c r="HG96" i="93" s="1"/>
  <c r="HG117" i="93" s="1"/>
  <c r="HG120" i="93" s="1"/>
  <c r="HG123" i="93" s="1"/>
  <c r="KM33" i="93"/>
  <c r="KM40" i="93" s="1"/>
  <c r="KM96" i="93" s="1"/>
  <c r="KM117" i="93" s="1"/>
  <c r="KM120" i="93" s="1"/>
  <c r="KM123" i="93" s="1"/>
  <c r="LD33" i="93"/>
  <c r="F4" i="89"/>
  <c r="F3" i="89"/>
  <c r="D13" i="89"/>
  <c r="Q13" i="86"/>
  <c r="Q28" i="86" s="1"/>
  <c r="Q95" i="86"/>
  <c r="D12" i="89" s="1"/>
  <c r="Q29" i="86"/>
  <c r="Q39" i="86"/>
  <c r="MA33" i="93"/>
  <c r="IA33" i="93"/>
  <c r="IA40" i="93" s="1"/>
  <c r="IA96" i="93" s="1"/>
  <c r="IA117" i="93" s="1"/>
  <c r="IA120" i="93" s="1"/>
  <c r="IA123" i="93" s="1"/>
  <c r="FD29" i="93"/>
  <c r="HP9" i="93"/>
  <c r="GK20" i="93"/>
  <c r="HP8" i="93"/>
  <c r="HP10" i="93"/>
  <c r="LT33" i="93"/>
  <c r="LZ16" i="93"/>
  <c r="LZ26" i="93" s="1"/>
  <c r="KJ33" i="93"/>
  <c r="LR33" i="93"/>
  <c r="LR40" i="93" s="1"/>
  <c r="LR96" i="93" s="1"/>
  <c r="LR117" i="93" s="1"/>
  <c r="LR120" i="93" s="1"/>
  <c r="LR123" i="93" s="1"/>
  <c r="LZ14" i="93"/>
  <c r="LZ15" i="93"/>
  <c r="E103" i="93"/>
  <c r="F25" i="93"/>
  <c r="F29" i="93"/>
  <c r="F37" i="93"/>
  <c r="F115" i="93"/>
  <c r="F22" i="93"/>
  <c r="F26" i="93"/>
  <c r="F30" i="93"/>
  <c r="F34" i="93"/>
  <c r="F38" i="93"/>
  <c r="F114" i="93"/>
  <c r="F23" i="93"/>
  <c r="F27" i="93"/>
  <c r="F31" i="93"/>
  <c r="F35" i="93"/>
  <c r="F39" i="93"/>
  <c r="F24" i="93"/>
  <c r="F28" i="93"/>
  <c r="F36" i="93"/>
  <c r="F116" i="93"/>
  <c r="F111" i="93"/>
  <c r="F107" i="93"/>
  <c r="F100" i="93"/>
  <c r="F92" i="93"/>
  <c r="F110" i="93"/>
  <c r="F106" i="93"/>
  <c r="F101" i="93"/>
  <c r="F93" i="93"/>
  <c r="F113" i="93"/>
  <c r="F109" i="93"/>
  <c r="F105" i="93"/>
  <c r="F102" i="93"/>
  <c r="F94" i="93"/>
  <c r="F112" i="93"/>
  <c r="F108" i="93"/>
  <c r="F104" i="93"/>
  <c r="F99" i="93"/>
  <c r="F91" i="93"/>
  <c r="F95" i="93"/>
  <c r="F85" i="93"/>
  <c r="F89" i="93"/>
  <c r="F79" i="93"/>
  <c r="F71" i="93"/>
  <c r="F75" i="93"/>
  <c r="F86" i="93"/>
  <c r="F80" i="93"/>
  <c r="F68" i="93"/>
  <c r="F72" i="93"/>
  <c r="F87" i="93"/>
  <c r="F81" i="93"/>
  <c r="F69" i="93"/>
  <c r="F73" i="93"/>
  <c r="F84" i="93"/>
  <c r="F88" i="93"/>
  <c r="F78" i="93"/>
  <c r="F82" i="93"/>
  <c r="F70" i="93"/>
  <c r="F74" i="93"/>
  <c r="F61" i="93"/>
  <c r="F65" i="93"/>
  <c r="F56" i="93"/>
  <c r="F43" i="93"/>
  <c r="F47" i="93"/>
  <c r="F62" i="93"/>
  <c r="F66" i="93"/>
  <c r="F57" i="93"/>
  <c r="F44" i="93"/>
  <c r="F48" i="93"/>
  <c r="F76" i="93"/>
  <c r="F63" i="93"/>
  <c r="F58" i="93"/>
  <c r="F45" i="93"/>
  <c r="F49" i="93"/>
  <c r="F64" i="93"/>
  <c r="F59" i="93"/>
  <c r="F46" i="93"/>
  <c r="F50" i="93"/>
  <c r="F54" i="93"/>
  <c r="F51" i="93"/>
  <c r="F52" i="93"/>
  <c r="F53" i="93"/>
  <c r="LZ17" i="93"/>
  <c r="LZ27" i="93" s="1"/>
  <c r="IW21" i="93"/>
  <c r="IW32" i="93" s="1"/>
  <c r="IW40" i="93" s="1"/>
  <c r="IW96" i="93" s="1"/>
  <c r="IW117" i="93" s="1"/>
  <c r="IW120" i="93" s="1"/>
  <c r="IW123" i="93" s="1"/>
  <c r="IF33" i="93"/>
  <c r="IJ22" i="93"/>
  <c r="IU22" i="93" s="1"/>
  <c r="LZ18" i="93"/>
  <c r="LZ28" i="93" s="1"/>
  <c r="IJ24" i="93"/>
  <c r="IU24" i="93" s="1"/>
  <c r="KK14" i="93"/>
  <c r="KK20" i="93" s="1"/>
  <c r="HP17" i="93"/>
  <c r="IJ25" i="93"/>
  <c r="IU25" i="93" s="1"/>
  <c r="HP27" i="93"/>
  <c r="LZ19" i="93"/>
  <c r="GJ20" i="93"/>
  <c r="LV33" i="93"/>
  <c r="LZ33" i="93"/>
  <c r="GJ13" i="93"/>
  <c r="FN34" i="93" s="1"/>
  <c r="GJ34" i="93" s="1"/>
  <c r="LE33" i="93"/>
  <c r="KN33" i="93"/>
  <c r="IY33" i="93"/>
  <c r="IY40" i="93" s="1"/>
  <c r="IY96" i="93" s="1"/>
  <c r="IY117" i="93" s="1"/>
  <c r="IY120" i="93" s="1"/>
  <c r="IY123" i="93" s="1"/>
  <c r="KL33" i="93"/>
  <c r="KL40" i="93" s="1"/>
  <c r="KL96" i="93" s="1"/>
  <c r="KL117" i="93" s="1"/>
  <c r="KL120" i="93" s="1"/>
  <c r="KL123" i="93" s="1"/>
  <c r="JT33" i="93"/>
  <c r="JT40" i="93" s="1"/>
  <c r="JT96" i="93" s="1"/>
  <c r="JT117" i="93" s="1"/>
  <c r="JT120" i="93" s="1"/>
  <c r="JT123" i="93" s="1"/>
  <c r="JP33" i="93"/>
  <c r="JP40" i="93" s="1"/>
  <c r="JP96" i="93" s="1"/>
  <c r="JP117" i="93" s="1"/>
  <c r="JP120" i="93" s="1"/>
  <c r="JP123" i="93" s="1"/>
  <c r="IN33" i="93"/>
  <c r="IN40" i="93" s="1"/>
  <c r="IN96" i="93" s="1"/>
  <c r="IN117" i="93" s="1"/>
  <c r="IN120" i="93" s="1"/>
  <c r="IN123" i="93" s="1"/>
  <c r="LX33" i="93"/>
  <c r="LX40" i="93" s="1"/>
  <c r="LX96" i="93" s="1"/>
  <c r="LX117" i="93" s="1"/>
  <c r="LX120" i="93" s="1"/>
  <c r="LX123" i="93" s="1"/>
  <c r="HA32" i="93"/>
  <c r="HA40" i="93" s="1"/>
  <c r="HA96" i="93" s="1"/>
  <c r="HA117" i="93" s="1"/>
  <c r="HA120" i="93" s="1"/>
  <c r="HA123" i="93" s="1"/>
  <c r="KI33" i="93"/>
  <c r="JH33" i="93"/>
  <c r="KV32" i="93"/>
  <c r="KV40" i="93" s="1"/>
  <c r="KV96" i="93" s="1"/>
  <c r="KV117" i="93" s="1"/>
  <c r="KV120" i="93" s="1"/>
  <c r="KV123" i="93" s="1"/>
  <c r="IJ33" i="93"/>
  <c r="HW33" i="93"/>
  <c r="HW40" i="93" s="1"/>
  <c r="HW96" i="93" s="1"/>
  <c r="HW117" i="93" s="1"/>
  <c r="HW120" i="93" s="1"/>
  <c r="HW123" i="93" s="1"/>
  <c r="LC33" i="93"/>
  <c r="LW33" i="93"/>
  <c r="KK9" i="93"/>
  <c r="KN16" i="93" s="1"/>
  <c r="KN26" i="93" s="1"/>
  <c r="KK11" i="93"/>
  <c r="KN18" i="93" s="1"/>
  <c r="KN28" i="93" s="1"/>
  <c r="KK38" i="93"/>
  <c r="KK12" i="93"/>
  <c r="KN19" i="93" s="1"/>
  <c r="KK37" i="93"/>
  <c r="KK8" i="93"/>
  <c r="KN15" i="93" s="1"/>
  <c r="KK10" i="93"/>
  <c r="KN17" i="93" s="1"/>
  <c r="KN27" i="93" s="1"/>
  <c r="KK7" i="93"/>
  <c r="KN14" i="93" s="1"/>
  <c r="LH5" i="93"/>
  <c r="KF36" i="93"/>
  <c r="KF35" i="93"/>
  <c r="KF6" i="93"/>
  <c r="KF39" i="93"/>
  <c r="NB5" i="93"/>
  <c r="LY36" i="93"/>
  <c r="LY6" i="93"/>
  <c r="LY35" i="93"/>
  <c r="LY39" i="93"/>
  <c r="JR20" i="93"/>
  <c r="JR13" i="93"/>
  <c r="JR29" i="93" s="1"/>
  <c r="JR21" i="93" s="1"/>
  <c r="JQ20" i="93"/>
  <c r="JQ13" i="93"/>
  <c r="JQ29" i="93" s="1"/>
  <c r="JQ21" i="93" s="1"/>
  <c r="JA17" i="93"/>
  <c r="JA18" i="93"/>
  <c r="JJ20" i="93"/>
  <c r="JJ13" i="93"/>
  <c r="JJ29" i="93" s="1"/>
  <c r="JJ21" i="93" s="1"/>
  <c r="LE20" i="93"/>
  <c r="LE13" i="93"/>
  <c r="LE29" i="93" s="1"/>
  <c r="LE21" i="93" s="1"/>
  <c r="PF5" i="93"/>
  <c r="OF39" i="93"/>
  <c r="OF6" i="93"/>
  <c r="OF36" i="93"/>
  <c r="OF35" i="93"/>
  <c r="OX5" i="93"/>
  <c r="NX39" i="93"/>
  <c r="NX36" i="93"/>
  <c r="NX6" i="93"/>
  <c r="NX35" i="93"/>
  <c r="KG6" i="93"/>
  <c r="LI5" i="93"/>
  <c r="KG36" i="93"/>
  <c r="KG35" i="93"/>
  <c r="KG39" i="93"/>
  <c r="MO36" i="93"/>
  <c r="MO35" i="93"/>
  <c r="MO6" i="93"/>
  <c r="MO39" i="93"/>
  <c r="KB7" i="93"/>
  <c r="KB12" i="93"/>
  <c r="KB38" i="93"/>
  <c r="KB10" i="93"/>
  <c r="KB8" i="93"/>
  <c r="KB37" i="93"/>
  <c r="KB11" i="93"/>
  <c r="KB9" i="93"/>
  <c r="NQ12" i="93"/>
  <c r="NQ10" i="93"/>
  <c r="NS17" i="93" s="1"/>
  <c r="NQ38" i="93"/>
  <c r="NQ8" i="93"/>
  <c r="NS15" i="93" s="1"/>
  <c r="NQ37" i="93"/>
  <c r="NQ11" i="93"/>
  <c r="NS18" i="93" s="1"/>
  <c r="NQ9" i="93"/>
  <c r="NS16" i="93" s="1"/>
  <c r="NQ7" i="93"/>
  <c r="NT14" i="93" s="1"/>
  <c r="JY9" i="93"/>
  <c r="JZ16" i="93" s="1"/>
  <c r="JZ26" i="93" s="1"/>
  <c r="JY7" i="93"/>
  <c r="KB14" i="93" s="1"/>
  <c r="JY12" i="93"/>
  <c r="JZ19" i="93" s="1"/>
  <c r="JY10" i="93"/>
  <c r="JZ17" i="93" s="1"/>
  <c r="JZ27" i="93" s="1"/>
  <c r="JY38" i="93"/>
  <c r="JY8" i="93"/>
  <c r="JZ15" i="93" s="1"/>
  <c r="JY37" i="93"/>
  <c r="JY11" i="93"/>
  <c r="JZ18" i="93" s="1"/>
  <c r="JZ28" i="93" s="1"/>
  <c r="MD5" i="93"/>
  <c r="LB35" i="93"/>
  <c r="LB39" i="93"/>
  <c r="LB6" i="93"/>
  <c r="LB36" i="93"/>
  <c r="JL33" i="93"/>
  <c r="OQ5" i="93"/>
  <c r="NN39" i="93"/>
  <c r="NN6" i="93"/>
  <c r="NN36" i="93"/>
  <c r="NN35" i="93"/>
  <c r="NU5" i="93"/>
  <c r="MR35" i="93"/>
  <c r="MR6" i="93"/>
  <c r="MR39" i="93"/>
  <c r="MR36" i="93"/>
  <c r="KW37" i="93"/>
  <c r="KW10" i="93"/>
  <c r="KX17" i="93" s="1"/>
  <c r="KX27" i="93" s="1"/>
  <c r="KW8" i="93"/>
  <c r="KX15" i="93" s="1"/>
  <c r="KW12" i="93"/>
  <c r="KX19" i="93" s="1"/>
  <c r="KW11" i="93"/>
  <c r="KX18" i="93" s="1"/>
  <c r="KX28" i="93" s="1"/>
  <c r="KW9" i="93"/>
  <c r="KX16" i="93" s="1"/>
  <c r="KX26" i="93" s="1"/>
  <c r="KW38" i="93"/>
  <c r="KW7" i="93"/>
  <c r="KY14" i="93" s="1"/>
  <c r="JA19" i="93"/>
  <c r="JI20" i="93"/>
  <c r="JI13" i="93"/>
  <c r="JI29" i="93" s="1"/>
  <c r="JI21" i="93" s="1"/>
  <c r="PG5" i="93"/>
  <c r="OG35" i="93"/>
  <c r="OG6" i="93"/>
  <c r="OG39" i="93"/>
  <c r="OG36" i="93"/>
  <c r="NC12" i="93"/>
  <c r="NC10" i="93"/>
  <c r="NC38" i="93"/>
  <c r="NC8" i="93"/>
  <c r="NC37" i="93"/>
  <c r="NC11" i="93"/>
  <c r="NC9" i="93"/>
  <c r="NC7" i="93"/>
  <c r="OB6" i="93"/>
  <c r="PW5" i="93"/>
  <c r="PB5" i="93"/>
  <c r="OB36" i="93"/>
  <c r="OB35" i="93"/>
  <c r="OB39" i="93"/>
  <c r="JL20" i="93"/>
  <c r="JL13" i="93"/>
  <c r="JL29" i="93" s="1"/>
  <c r="JL21" i="93" s="1"/>
  <c r="KO37" i="93"/>
  <c r="KO10" i="93"/>
  <c r="KP17" i="93" s="1"/>
  <c r="KP27" i="93" s="1"/>
  <c r="KO12" i="93"/>
  <c r="KP19" i="93" s="1"/>
  <c r="KO9" i="93"/>
  <c r="KP16" i="93" s="1"/>
  <c r="KP26" i="93" s="1"/>
  <c r="KO11" i="93"/>
  <c r="KP18" i="93" s="1"/>
  <c r="KP28" i="93" s="1"/>
  <c r="KO8" i="93"/>
  <c r="KP15" i="93" s="1"/>
  <c r="KO38" i="93"/>
  <c r="KO7" i="93"/>
  <c r="KQ14" i="93" s="1"/>
  <c r="LN12" i="93"/>
  <c r="LO19" i="93" s="1"/>
  <c r="LN10" i="93"/>
  <c r="LO17" i="93" s="1"/>
  <c r="LO27" i="93" s="1"/>
  <c r="LN38" i="93"/>
  <c r="LN8" i="93"/>
  <c r="LO15" i="93" s="1"/>
  <c r="LN37" i="93"/>
  <c r="LN11" i="93"/>
  <c r="LO18" i="93" s="1"/>
  <c r="LO28" i="93" s="1"/>
  <c r="LN9" i="93"/>
  <c r="LO16" i="93" s="1"/>
  <c r="LO26" i="93" s="1"/>
  <c r="LN7" i="93"/>
  <c r="MN35" i="93"/>
  <c r="MN6" i="93"/>
  <c r="MN39" i="93"/>
  <c r="MN36" i="93"/>
  <c r="JD7" i="93"/>
  <c r="JD8" i="93"/>
  <c r="JE15" i="93" s="1"/>
  <c r="JD38" i="93"/>
  <c r="JD10" i="93"/>
  <c r="JE17" i="93" s="1"/>
  <c r="JE27" i="93" s="1"/>
  <c r="JD37" i="93"/>
  <c r="JD9" i="93"/>
  <c r="JE16" i="93" s="1"/>
  <c r="JE26" i="93" s="1"/>
  <c r="JD11" i="93"/>
  <c r="JE18" i="93" s="1"/>
  <c r="JE28" i="93" s="1"/>
  <c r="JD12" i="93"/>
  <c r="JE19" i="93" s="1"/>
  <c r="LJ9" i="93"/>
  <c r="LJ11" i="93"/>
  <c r="LJ12" i="93"/>
  <c r="LJ7" i="93"/>
  <c r="LJ38" i="93"/>
  <c r="LJ8" i="93"/>
  <c r="LJ37" i="93"/>
  <c r="LJ10" i="93"/>
  <c r="NP38" i="93"/>
  <c r="NP12" i="93"/>
  <c r="NQ19" i="93" s="1"/>
  <c r="NP37" i="93"/>
  <c r="NP8" i="93"/>
  <c r="NQ15" i="93" s="1"/>
  <c r="NP10" i="93"/>
  <c r="NQ17" i="93" s="1"/>
  <c r="NQ27" i="93" s="1"/>
  <c r="NP11" i="93"/>
  <c r="NQ18" i="93" s="1"/>
  <c r="NQ28" i="93" s="1"/>
  <c r="NP9" i="93"/>
  <c r="NQ16" i="93" s="1"/>
  <c r="NQ26" i="93" s="1"/>
  <c r="NP7" i="93"/>
  <c r="NS14" i="93" s="1"/>
  <c r="MI37" i="93"/>
  <c r="MI8" i="93"/>
  <c r="MJ15" i="93" s="1"/>
  <c r="MI11" i="93"/>
  <c r="MJ18" i="93" s="1"/>
  <c r="MJ28" i="93" s="1"/>
  <c r="MI10" i="93"/>
  <c r="MJ17" i="93" s="1"/>
  <c r="MJ27" i="93" s="1"/>
  <c r="MI7" i="93"/>
  <c r="MI9" i="93"/>
  <c r="MJ16" i="93" s="1"/>
  <c r="MJ26" i="93" s="1"/>
  <c r="MI38" i="93"/>
  <c r="MI12" i="93"/>
  <c r="MJ19" i="93" s="1"/>
  <c r="MF38" i="93"/>
  <c r="MF37" i="93"/>
  <c r="MA20" i="93"/>
  <c r="MA13" i="93"/>
  <c r="MA29" i="93" s="1"/>
  <c r="MA21" i="93" s="1"/>
  <c r="PY5" i="93"/>
  <c r="PD5" i="93"/>
  <c r="OD39" i="93"/>
  <c r="OD6" i="93"/>
  <c r="OD36" i="93"/>
  <c r="OD35" i="93"/>
  <c r="JV13" i="93"/>
  <c r="JV29" i="93" s="1"/>
  <c r="JV21" i="93" s="1"/>
  <c r="JV20" i="93"/>
  <c r="IX32" i="93"/>
  <c r="IX40" i="93" s="1"/>
  <c r="IX96" i="93" s="1"/>
  <c r="IX117" i="93" s="1"/>
  <c r="IX120" i="93" s="1"/>
  <c r="IX123" i="93" s="1"/>
  <c r="LP37" i="93"/>
  <c r="LP8" i="93"/>
  <c r="LP11" i="93"/>
  <c r="LP10" i="93"/>
  <c r="LP7" i="93"/>
  <c r="LP9" i="93"/>
  <c r="LP38" i="93"/>
  <c r="LP12" i="93"/>
  <c r="LO38" i="93"/>
  <c r="LO11" i="93"/>
  <c r="LP18" i="93" s="1"/>
  <c r="LP28" i="93" s="1"/>
  <c r="LO37" i="93"/>
  <c r="LO7" i="93"/>
  <c r="LO12" i="93"/>
  <c r="LP19" i="93" s="1"/>
  <c r="LO10" i="93"/>
  <c r="LP17" i="93" s="1"/>
  <c r="LP27" i="93" s="1"/>
  <c r="LO8" i="93"/>
  <c r="LP15" i="93" s="1"/>
  <c r="LO9" i="93"/>
  <c r="LP16" i="93" s="1"/>
  <c r="LP26" i="93" s="1"/>
  <c r="KE5" i="93"/>
  <c r="JB39" i="93"/>
  <c r="JB36" i="93"/>
  <c r="JB35" i="93"/>
  <c r="JB6" i="93"/>
  <c r="KA5" i="93"/>
  <c r="MP5" i="93"/>
  <c r="LM39" i="93"/>
  <c r="LM36" i="93"/>
  <c r="LM35" i="93"/>
  <c r="LM6" i="93"/>
  <c r="MV11" i="93"/>
  <c r="MV37" i="93"/>
  <c r="MV7" i="93"/>
  <c r="MV12" i="93"/>
  <c r="MV10" i="93"/>
  <c r="MV8" i="93"/>
  <c r="MV38" i="93"/>
  <c r="MV9" i="93"/>
  <c r="OY5" i="93"/>
  <c r="NY36" i="93"/>
  <c r="NY35" i="93"/>
  <c r="NY39" i="93"/>
  <c r="NY6" i="93"/>
  <c r="JC12" i="93"/>
  <c r="JD19" i="93" s="1"/>
  <c r="JC10" i="93"/>
  <c r="JD17" i="93" s="1"/>
  <c r="JD27" i="93" s="1"/>
  <c r="JC8" i="93"/>
  <c r="JD15" i="93" s="1"/>
  <c r="JC9" i="93"/>
  <c r="JD16" i="93" s="1"/>
  <c r="JD26" i="93" s="1"/>
  <c r="JC38" i="93"/>
  <c r="JC11" i="93"/>
  <c r="JD18" i="93" s="1"/>
  <c r="JD28" i="93" s="1"/>
  <c r="JC37" i="93"/>
  <c r="JC7" i="93"/>
  <c r="JA16" i="93"/>
  <c r="JA14" i="93"/>
  <c r="KR13" i="93"/>
  <c r="KR29" i="93" s="1"/>
  <c r="KR21" i="93" s="1"/>
  <c r="KR20" i="93"/>
  <c r="OK5" i="93"/>
  <c r="NH35" i="93"/>
  <c r="NH6" i="93"/>
  <c r="NH39" i="93"/>
  <c r="NH36" i="93"/>
  <c r="JH20" i="93"/>
  <c r="JH13" i="93"/>
  <c r="JH29" i="93" s="1"/>
  <c r="JH21" i="93" s="1"/>
  <c r="KJ13" i="93"/>
  <c r="KJ29" i="93" s="1"/>
  <c r="KJ21" i="93" s="1"/>
  <c r="KJ20" i="93"/>
  <c r="MY12" i="93"/>
  <c r="MZ19" i="93" s="1"/>
  <c r="MY10" i="93"/>
  <c r="MZ17" i="93" s="1"/>
  <c r="MZ27" i="93" s="1"/>
  <c r="MY38" i="93"/>
  <c r="MY8" i="93"/>
  <c r="MZ15" i="93" s="1"/>
  <c r="MY37" i="93"/>
  <c r="MY11" i="93"/>
  <c r="MZ18" i="93" s="1"/>
  <c r="MZ28" i="93" s="1"/>
  <c r="MY9" i="93"/>
  <c r="MZ16" i="93" s="1"/>
  <c r="MZ26" i="93" s="1"/>
  <c r="MY7" i="93"/>
  <c r="NA14" i="93" s="1"/>
  <c r="NO5" i="93"/>
  <c r="MT5" i="93"/>
  <c r="LQ35" i="93"/>
  <c r="LQ6" i="93"/>
  <c r="LQ39" i="93"/>
  <c r="LQ36" i="93"/>
  <c r="LU6" i="93"/>
  <c r="MX5" i="93"/>
  <c r="LU39" i="93"/>
  <c r="LU36" i="93"/>
  <c r="LU35" i="93"/>
  <c r="LT20" i="93"/>
  <c r="LT13" i="93"/>
  <c r="LT29" i="93" s="1"/>
  <c r="LT21" i="93" s="1"/>
  <c r="LS33" i="93"/>
  <c r="OZ5" i="93"/>
  <c r="NZ39" i="93"/>
  <c r="NZ36" i="93"/>
  <c r="NZ35" i="93"/>
  <c r="NZ6" i="93"/>
  <c r="MK37" i="93"/>
  <c r="MK8" i="93"/>
  <c r="MM15" i="93" s="1"/>
  <c r="MK9" i="93"/>
  <c r="MM16" i="93" s="1"/>
  <c r="MK11" i="93"/>
  <c r="MM18" i="93" s="1"/>
  <c r="MK10" i="93"/>
  <c r="MM17" i="93" s="1"/>
  <c r="MK7" i="93"/>
  <c r="MN14" i="93" s="1"/>
  <c r="MK38" i="93"/>
  <c r="MK12" i="93"/>
  <c r="LL37" i="93"/>
  <c r="LL12" i="93"/>
  <c r="LM19" i="93" s="1"/>
  <c r="LL11" i="93"/>
  <c r="LM18" i="93" s="1"/>
  <c r="LM28" i="93" s="1"/>
  <c r="LL8" i="93"/>
  <c r="LM15" i="93" s="1"/>
  <c r="LL7" i="93"/>
  <c r="LN14" i="93" s="1"/>
  <c r="LL9" i="93"/>
  <c r="LM16" i="93" s="1"/>
  <c r="LM26" i="93" s="1"/>
  <c r="LL38" i="93"/>
  <c r="LL10" i="93"/>
  <c r="LM17" i="93" s="1"/>
  <c r="LM27" i="93" s="1"/>
  <c r="MZ12" i="93"/>
  <c r="NA19" i="93" s="1"/>
  <c r="MZ37" i="93"/>
  <c r="MZ8" i="93"/>
  <c r="NA15" i="93" s="1"/>
  <c r="MZ10" i="93"/>
  <c r="NA17" i="93" s="1"/>
  <c r="NA27" i="93" s="1"/>
  <c r="MZ11" i="93"/>
  <c r="NA18" i="93" s="1"/>
  <c r="NA28" i="93" s="1"/>
  <c r="MZ9" i="93"/>
  <c r="NA16" i="93" s="1"/>
  <c r="NA26" i="93" s="1"/>
  <c r="MZ38" i="93"/>
  <c r="MZ7" i="93"/>
  <c r="NB14" i="93" s="1"/>
  <c r="OC39" i="93"/>
  <c r="PX5" i="93"/>
  <c r="PC5" i="93"/>
  <c r="OC36" i="93"/>
  <c r="OC6" i="93"/>
  <c r="OC35" i="93"/>
  <c r="MB20" i="93"/>
  <c r="MB13" i="93"/>
  <c r="MB29" i="93" s="1"/>
  <c r="MB21" i="93" s="1"/>
  <c r="KO13" i="93"/>
  <c r="KO29" i="93" s="1"/>
  <c r="KO21" i="93" s="1"/>
  <c r="KO20" i="93"/>
  <c r="OM5" i="93"/>
  <c r="NJ35" i="93"/>
  <c r="NJ6" i="93"/>
  <c r="NJ39" i="93"/>
  <c r="NJ36" i="93"/>
  <c r="KZ5" i="93"/>
  <c r="JW39" i="93"/>
  <c r="JW36" i="93"/>
  <c r="JW6" i="93"/>
  <c r="JW35" i="93"/>
  <c r="IR33" i="93"/>
  <c r="IR40" i="93" s="1"/>
  <c r="IR96" i="93" s="1"/>
  <c r="IR117" i="93" s="1"/>
  <c r="IR120" i="93" s="1"/>
  <c r="IR123" i="93" s="1"/>
  <c r="HP18" i="93"/>
  <c r="NK5" i="93"/>
  <c r="MH39" i="93"/>
  <c r="MH36" i="93"/>
  <c r="MH6" i="93"/>
  <c r="MH35" i="93"/>
  <c r="PT5" i="93"/>
  <c r="OT36" i="93"/>
  <c r="OT6" i="93"/>
  <c r="OT35" i="93"/>
  <c r="OT39" i="93"/>
  <c r="JA15" i="93"/>
  <c r="ME38" i="93"/>
  <c r="ME9" i="93"/>
  <c r="ME37" i="93"/>
  <c r="ME12" i="93"/>
  <c r="ME10" i="93"/>
  <c r="ME8" i="93"/>
  <c r="ME11" i="93"/>
  <c r="ME7" i="93"/>
  <c r="ND8" i="93"/>
  <c r="ND9" i="93"/>
  <c r="ND38" i="93"/>
  <c r="ND11" i="93"/>
  <c r="ND37" i="93"/>
  <c r="ND7" i="93"/>
  <c r="ND12" i="93"/>
  <c r="ND10" i="93"/>
  <c r="JX38" i="93"/>
  <c r="JX8" i="93"/>
  <c r="JY15" i="93" s="1"/>
  <c r="JX10" i="93"/>
  <c r="JY17" i="93" s="1"/>
  <c r="JY27" i="93" s="1"/>
  <c r="JX11" i="93"/>
  <c r="JY18" i="93" s="1"/>
  <c r="JY28" i="93" s="1"/>
  <c r="JX9" i="93"/>
  <c r="JY16" i="93" s="1"/>
  <c r="JY26" i="93" s="1"/>
  <c r="JX7" i="93"/>
  <c r="JX37" i="93"/>
  <c r="JX12" i="93"/>
  <c r="JY19" i="93" s="1"/>
  <c r="MC5" i="93"/>
  <c r="LA35" i="93"/>
  <c r="LA6" i="93"/>
  <c r="LA39" i="93"/>
  <c r="LA36" i="93"/>
  <c r="KH33" i="93"/>
  <c r="KS37" i="93"/>
  <c r="KS10" i="93"/>
  <c r="KU17" i="93" s="1"/>
  <c r="KU27" i="93" s="1"/>
  <c r="KS11" i="93"/>
  <c r="KU18" i="93" s="1"/>
  <c r="KU28" i="93" s="1"/>
  <c r="KS9" i="93"/>
  <c r="KU16" i="93" s="1"/>
  <c r="KU26" i="93" s="1"/>
  <c r="KS7" i="93"/>
  <c r="KU14" i="93" s="1"/>
  <c r="KS8" i="93"/>
  <c r="KU15" i="93" s="1"/>
  <c r="KS38" i="93"/>
  <c r="KS12" i="93"/>
  <c r="KU19" i="93" s="1"/>
  <c r="MU38" i="93"/>
  <c r="MU11" i="93"/>
  <c r="MV18" i="93" s="1"/>
  <c r="MV28" i="93" s="1"/>
  <c r="MU37" i="93"/>
  <c r="MU7" i="93"/>
  <c r="MU12" i="93"/>
  <c r="MV19" i="93" s="1"/>
  <c r="MU10" i="93"/>
  <c r="MV17" i="93" s="1"/>
  <c r="MV27" i="93" s="1"/>
  <c r="MU8" i="93"/>
  <c r="MV15" i="93" s="1"/>
  <c r="MU9" i="93"/>
  <c r="MV16" i="93" s="1"/>
  <c r="MV26" i="93" s="1"/>
  <c r="NT5" i="93"/>
  <c r="MQ35" i="93"/>
  <c r="MQ39" i="93"/>
  <c r="MQ36" i="93"/>
  <c r="MQ6" i="93"/>
  <c r="LK8" i="93"/>
  <c r="LK9" i="93"/>
  <c r="LK38" i="93"/>
  <c r="LK11" i="93"/>
  <c r="LK37" i="93"/>
  <c r="LK7" i="93"/>
  <c r="LK12" i="93"/>
  <c r="LK10" i="93"/>
  <c r="LU20" i="93"/>
  <c r="LU13" i="93"/>
  <c r="LU29" i="93" s="1"/>
  <c r="LU21" i="93" s="1"/>
  <c r="MM36" i="93"/>
  <c r="MM35" i="93"/>
  <c r="MM6" i="93"/>
  <c r="MM39" i="93"/>
  <c r="MW9" i="93"/>
  <c r="MW7" i="93"/>
  <c r="MW38" i="93"/>
  <c r="MW12" i="93"/>
  <c r="MW37" i="93"/>
  <c r="MW8" i="93"/>
  <c r="MW10" i="93"/>
  <c r="MW11" i="93"/>
  <c r="OS39" i="93"/>
  <c r="PS5" i="93"/>
  <c r="OS6" i="93"/>
  <c r="OS36" i="93"/>
  <c r="OS35" i="93"/>
  <c r="OO5" i="93"/>
  <c r="NL36" i="93"/>
  <c r="NL35" i="93"/>
  <c r="NL39" i="93"/>
  <c r="NL6" i="93"/>
  <c r="MJ38" i="93"/>
  <c r="MJ7" i="93"/>
  <c r="MM14" i="93" s="1"/>
  <c r="MJ37" i="93"/>
  <c r="MJ9" i="93"/>
  <c r="MK16" i="93" s="1"/>
  <c r="MK26" i="93" s="1"/>
  <c r="MJ10" i="93"/>
  <c r="MK17" i="93" s="1"/>
  <c r="MK27" i="93" s="1"/>
  <c r="MJ12" i="93"/>
  <c r="MK19" i="93" s="1"/>
  <c r="MJ11" i="93"/>
  <c r="MK18" i="93" s="1"/>
  <c r="MK28" i="93" s="1"/>
  <c r="MJ8" i="93"/>
  <c r="MK15" i="93" s="1"/>
  <c r="OP5" i="93"/>
  <c r="NM39" i="93"/>
  <c r="NM36" i="93"/>
  <c r="NM35" i="93"/>
  <c r="NM6" i="93"/>
  <c r="OL5" i="93"/>
  <c r="NI35" i="93"/>
  <c r="NI6" i="93"/>
  <c r="NI39" i="93"/>
  <c r="NI36" i="93"/>
  <c r="KW32" i="93"/>
  <c r="NA11" i="93"/>
  <c r="NB18" i="93" s="1"/>
  <c r="NB28" i="93" s="1"/>
  <c r="NA12" i="93"/>
  <c r="NB19" i="93" s="1"/>
  <c r="NA7" i="93"/>
  <c r="NA8" i="93"/>
  <c r="NB15" i="93" s="1"/>
  <c r="NA38" i="93"/>
  <c r="NA10" i="93"/>
  <c r="NB17" i="93" s="1"/>
  <c r="NB27" i="93" s="1"/>
  <c r="NA37" i="93"/>
  <c r="NA9" i="93"/>
  <c r="NB16" i="93" s="1"/>
  <c r="NB26" i="93" s="1"/>
  <c r="JO20" i="93"/>
  <c r="JO13" i="93"/>
  <c r="JO29" i="93" s="1"/>
  <c r="NV5" i="93"/>
  <c r="MS35" i="93"/>
  <c r="MS6" i="93"/>
  <c r="MS39" i="93"/>
  <c r="MS36" i="93"/>
  <c r="JK32" i="93"/>
  <c r="JK40" i="93" s="1"/>
  <c r="JK96" i="93" s="1"/>
  <c r="JK117" i="93" s="1"/>
  <c r="JK120" i="93" s="1"/>
  <c r="JK123" i="93" s="1"/>
  <c r="MG12" i="93"/>
  <c r="MH19" i="93" s="1"/>
  <c r="MG10" i="93"/>
  <c r="MH17" i="93" s="1"/>
  <c r="MH27" i="93" s="1"/>
  <c r="MG38" i="93"/>
  <c r="MG8" i="93"/>
  <c r="MH15" i="93" s="1"/>
  <c r="MG37" i="93"/>
  <c r="MG11" i="93"/>
  <c r="MH18" i="93" s="1"/>
  <c r="MH28" i="93" s="1"/>
  <c r="MG9" i="93"/>
  <c r="MH16" i="93" s="1"/>
  <c r="MH26" i="93" s="1"/>
  <c r="MG7" i="93"/>
  <c r="MI14" i="93" s="1"/>
  <c r="GQ32" i="93"/>
  <c r="GQ40" i="93" s="1"/>
  <c r="GQ96" i="93" s="1"/>
  <c r="GQ117" i="93" s="1"/>
  <c r="GQ120" i="93" s="1"/>
  <c r="GQ123" i="93" s="1"/>
  <c r="HS32" i="93"/>
  <c r="FF21" i="93"/>
  <c r="FF32" i="93" s="1"/>
  <c r="FF40" i="93" s="1"/>
  <c r="FF96" i="93" s="1"/>
  <c r="FF117" i="93" s="1"/>
  <c r="FF120" i="93" s="1"/>
  <c r="FF123" i="93" s="1"/>
  <c r="HP16" i="93"/>
  <c r="IB33" i="93"/>
  <c r="IB40" i="93" s="1"/>
  <c r="IB96" i="93" s="1"/>
  <c r="IB117" i="93" s="1"/>
  <c r="IB120" i="93" s="1"/>
  <c r="IB123" i="93" s="1"/>
  <c r="HM32" i="93"/>
  <c r="HM40" i="93" s="1"/>
  <c r="HM96" i="93" s="1"/>
  <c r="HM117" i="93" s="1"/>
  <c r="HM120" i="93" s="1"/>
  <c r="HM123" i="93" s="1"/>
  <c r="HP28" i="93"/>
  <c r="GW33" i="93"/>
  <c r="IU39" i="93"/>
  <c r="IU36" i="93"/>
  <c r="HH32" i="93"/>
  <c r="HH40" i="93" s="1"/>
  <c r="HH96" i="93" s="1"/>
  <c r="HH117" i="93" s="1"/>
  <c r="HH120" i="93" s="1"/>
  <c r="HH123" i="93" s="1"/>
  <c r="HS33" i="93"/>
  <c r="GJ29" i="93"/>
  <c r="FE21" i="93"/>
  <c r="FE32" i="93" s="1"/>
  <c r="HD25" i="93"/>
  <c r="HP25" i="93" s="1"/>
  <c r="IG20" i="93"/>
  <c r="IG13" i="93"/>
  <c r="IG29" i="93" s="1"/>
  <c r="IG21" i="93" s="1"/>
  <c r="HV18" i="93"/>
  <c r="HV17" i="93"/>
  <c r="GW32" i="93"/>
  <c r="HL32" i="93"/>
  <c r="HL40" i="93" s="1"/>
  <c r="HL96" i="93" s="1"/>
  <c r="HL117" i="93" s="1"/>
  <c r="HL120" i="93" s="1"/>
  <c r="HL123" i="93" s="1"/>
  <c r="IJ20" i="93"/>
  <c r="IJ13" i="93"/>
  <c r="IJ29" i="93" s="1"/>
  <c r="HP11" i="93"/>
  <c r="HV19" i="93"/>
  <c r="GI32" i="93"/>
  <c r="GI40" i="93" s="1"/>
  <c r="GI96" i="93" s="1"/>
  <c r="GI117" i="93" s="1"/>
  <c r="GI120" i="93" s="1"/>
  <c r="GI123" i="93" s="1"/>
  <c r="FD34" i="93"/>
  <c r="EI33" i="93"/>
  <c r="HZ38" i="93"/>
  <c r="IU38" i="93" s="1"/>
  <c r="HZ12" i="93"/>
  <c r="IC19" i="93" s="1"/>
  <c r="HZ37" i="93"/>
  <c r="IU37" i="93" s="1"/>
  <c r="HZ8" i="93"/>
  <c r="IC15" i="93" s="1"/>
  <c r="HZ10" i="93"/>
  <c r="IC17" i="93" s="1"/>
  <c r="IC27" i="93" s="1"/>
  <c r="HZ11" i="93"/>
  <c r="IC18" i="93" s="1"/>
  <c r="IC28" i="93" s="1"/>
  <c r="HZ9" i="93"/>
  <c r="IC16" i="93" s="1"/>
  <c r="IC26" i="93" s="1"/>
  <c r="HZ7" i="93"/>
  <c r="IC14" i="93" s="1"/>
  <c r="IE32" i="93"/>
  <c r="IE40" i="93" s="1"/>
  <c r="IE96" i="93" s="1"/>
  <c r="IE117" i="93" s="1"/>
  <c r="IE120" i="93" s="1"/>
  <c r="IE123" i="93" s="1"/>
  <c r="HV15" i="93"/>
  <c r="HV14" i="93"/>
  <c r="GK29" i="93"/>
  <c r="GK21" i="93" s="1"/>
  <c r="IS20" i="93"/>
  <c r="IS13" i="93"/>
  <c r="IS29" i="93" s="1"/>
  <c r="IS21" i="93" s="1"/>
  <c r="GZ32" i="93"/>
  <c r="GZ40" i="93" s="1"/>
  <c r="GZ96" i="93" s="1"/>
  <c r="GZ117" i="93" s="1"/>
  <c r="GZ120" i="93" s="1"/>
  <c r="GZ123" i="93" s="1"/>
  <c r="DZ40" i="93"/>
  <c r="GX19" i="93"/>
  <c r="GX13" i="93" s="1"/>
  <c r="GX29" i="93" s="1"/>
  <c r="GX21" i="93" s="1"/>
  <c r="HP12" i="93"/>
  <c r="HQ19" i="93" s="1"/>
  <c r="GY14" i="93"/>
  <c r="HP7" i="93"/>
  <c r="CH25" i="93"/>
  <c r="CS25" i="93" s="1"/>
  <c r="DM25" i="93"/>
  <c r="ES25" i="93"/>
  <c r="FX25" i="93"/>
  <c r="GR32" i="93"/>
  <c r="GR40" i="93" s="1"/>
  <c r="GR96" i="93" s="1"/>
  <c r="GR117" i="93" s="1"/>
  <c r="GR120" i="93" s="1"/>
  <c r="GR123" i="93" s="1"/>
  <c r="IK20" i="93"/>
  <c r="IK13" i="93"/>
  <c r="IK29" i="93" s="1"/>
  <c r="IK21" i="93" s="1"/>
  <c r="IL20" i="93"/>
  <c r="IL13" i="93"/>
  <c r="IL29" i="93" s="1"/>
  <c r="IL21" i="93" s="1"/>
  <c r="HY20" i="93"/>
  <c r="HY13" i="93"/>
  <c r="HY29" i="93" s="1"/>
  <c r="HY21" i="93" s="1"/>
  <c r="HX20" i="93"/>
  <c r="HX13" i="93"/>
  <c r="HX29" i="93" s="1"/>
  <c r="HX21" i="93" s="1"/>
  <c r="HV16" i="93"/>
  <c r="FG32" i="93"/>
  <c r="FG40" i="93" s="1"/>
  <c r="FG96" i="93" s="1"/>
  <c r="FG117" i="93" s="1"/>
  <c r="FG120" i="93" s="1"/>
  <c r="FG123" i="93" s="1"/>
  <c r="IQ13" i="93"/>
  <c r="IQ29" i="93" s="1"/>
  <c r="IQ21" i="93" s="1"/>
  <c r="IQ20" i="93"/>
  <c r="IF32" i="93"/>
  <c r="IT20" i="93"/>
  <c r="IT13" i="93"/>
  <c r="IT29" i="93" s="1"/>
  <c r="IT21" i="93" s="1"/>
  <c r="HR32" i="93"/>
  <c r="HR40" i="93" s="1"/>
  <c r="HR96" i="93" s="1"/>
  <c r="HR117" i="93" s="1"/>
  <c r="HR120" i="93" s="1"/>
  <c r="HR123" i="93" s="1"/>
  <c r="GP40" i="93"/>
  <c r="GP96" i="93" s="1"/>
  <c r="GP117" i="93" s="1"/>
  <c r="GP120" i="93" s="1"/>
  <c r="GP123" i="93" s="1"/>
  <c r="FU32" i="93"/>
  <c r="FU40" i="93" s="1"/>
  <c r="FU96" i="93" s="1"/>
  <c r="FU117" i="93" s="1"/>
  <c r="FU120" i="93" s="1"/>
  <c r="FU123" i="93" s="1"/>
  <c r="GM32" i="93"/>
  <c r="GM40" i="93" s="1"/>
  <c r="GM96" i="93" s="1"/>
  <c r="GM117" i="93" s="1"/>
  <c r="GM120" i="93" s="1"/>
  <c r="GM123" i="93" s="1"/>
  <c r="GL21" i="93"/>
  <c r="GL32" i="93" s="1"/>
  <c r="GL40" i="93" s="1"/>
  <c r="GL96" i="93" s="1"/>
  <c r="GL117" i="93" s="1"/>
  <c r="GL120" i="93" s="1"/>
  <c r="GL123" i="93" s="1"/>
  <c r="HP26" i="93"/>
  <c r="ID40" i="93"/>
  <c r="ID96" i="93" s="1"/>
  <c r="ID117" i="93" s="1"/>
  <c r="ID120" i="93" s="1"/>
  <c r="ID123" i="93" s="1"/>
  <c r="BG38" i="93"/>
  <c r="BG37" i="93"/>
  <c r="BG12" i="93"/>
  <c r="BG10" i="93"/>
  <c r="BG8" i="93"/>
  <c r="BG9" i="93"/>
  <c r="BG11" i="93"/>
  <c r="BG7" i="93"/>
  <c r="H13" i="86"/>
  <c r="G4" i="93"/>
  <c r="E83" i="93"/>
  <c r="F3" i="93"/>
  <c r="E67" i="93"/>
  <c r="E60" i="93"/>
  <c r="E42" i="93"/>
  <c r="E55" i="93"/>
  <c r="E77" i="93"/>
  <c r="E98" i="93"/>
  <c r="D41" i="93"/>
  <c r="D97" i="93"/>
  <c r="E90" i="93"/>
  <c r="BO6" i="93"/>
  <c r="G38" i="86"/>
  <c r="G94" i="86" s="1"/>
  <c r="H28" i="86"/>
  <c r="P38" i="86"/>
  <c r="P94" i="86" s="1"/>
  <c r="C11" i="89" s="1"/>
  <c r="G4" i="89" l="1"/>
  <c r="G5" i="89"/>
  <c r="H6" i="89"/>
  <c r="H3" i="89" s="1"/>
  <c r="S116" i="86"/>
  <c r="S4" i="86"/>
  <c r="T5" i="86"/>
  <c r="C14" i="89"/>
  <c r="S117" i="86"/>
  <c r="JY33" i="93"/>
  <c r="GK32" i="93"/>
  <c r="GK40" i="93" s="1"/>
  <c r="R29" i="86"/>
  <c r="R13" i="86"/>
  <c r="R28" i="86" s="1"/>
  <c r="R39" i="86"/>
  <c r="R95" i="86"/>
  <c r="E12" i="89" s="1"/>
  <c r="KW33" i="93"/>
  <c r="KW40" i="93" s="1"/>
  <c r="KW96" i="93" s="1"/>
  <c r="KW117" i="93" s="1"/>
  <c r="KW120" i="93" s="1"/>
  <c r="KW123" i="93" s="1"/>
  <c r="Q38" i="86"/>
  <c r="Q94" i="86" s="1"/>
  <c r="IF40" i="93"/>
  <c r="IF96" i="93" s="1"/>
  <c r="IF117" i="93" s="1"/>
  <c r="IF120" i="93" s="1"/>
  <c r="IF123" i="93" s="1"/>
  <c r="LK33" i="93"/>
  <c r="LK40" i="93" s="1"/>
  <c r="LK96" i="93" s="1"/>
  <c r="LK117" i="93" s="1"/>
  <c r="LK120" i="93" s="1"/>
  <c r="LK123" i="93" s="1"/>
  <c r="KP20" i="93"/>
  <c r="LZ20" i="93"/>
  <c r="LN33" i="93"/>
  <c r="KO33" i="93"/>
  <c r="NA33" i="93"/>
  <c r="MJ33" i="93"/>
  <c r="LO33" i="93"/>
  <c r="LZ13" i="93"/>
  <c r="LZ29" i="93" s="1"/>
  <c r="NP33" i="93"/>
  <c r="G24" i="93"/>
  <c r="G28" i="93"/>
  <c r="G36" i="93"/>
  <c r="G114" i="93"/>
  <c r="G25" i="93"/>
  <c r="G29" i="93"/>
  <c r="G37" i="93"/>
  <c r="G22" i="93"/>
  <c r="G26" i="93"/>
  <c r="G30" i="93"/>
  <c r="G34" i="93"/>
  <c r="G38" i="93"/>
  <c r="G116" i="93"/>
  <c r="G23" i="93"/>
  <c r="G27" i="93"/>
  <c r="G31" i="93"/>
  <c r="G35" i="93"/>
  <c r="G39" i="93"/>
  <c r="G115" i="93"/>
  <c r="G110" i="93"/>
  <c r="G106" i="93"/>
  <c r="G99" i="93"/>
  <c r="G91" i="93"/>
  <c r="G95" i="93"/>
  <c r="G113" i="93"/>
  <c r="G109" i="93"/>
  <c r="G105" i="93"/>
  <c r="G100" i="93"/>
  <c r="G92" i="93"/>
  <c r="G112" i="93"/>
  <c r="G108" i="93"/>
  <c r="G104" i="93"/>
  <c r="G101" i="93"/>
  <c r="G93" i="93"/>
  <c r="G111" i="93"/>
  <c r="G107" i="93"/>
  <c r="G102" i="93"/>
  <c r="G94" i="93"/>
  <c r="G84" i="93"/>
  <c r="G88" i="93"/>
  <c r="G78" i="93"/>
  <c r="G82" i="93"/>
  <c r="G70" i="93"/>
  <c r="G74" i="93"/>
  <c r="G85" i="93"/>
  <c r="G89" i="93"/>
  <c r="G79" i="93"/>
  <c r="G71" i="93"/>
  <c r="G75" i="93"/>
  <c r="G86" i="93"/>
  <c r="G80" i="93"/>
  <c r="G68" i="93"/>
  <c r="G72" i="93"/>
  <c r="G87" i="93"/>
  <c r="G81" i="93"/>
  <c r="G69" i="93"/>
  <c r="G73" i="93"/>
  <c r="G64" i="93"/>
  <c r="G59" i="93"/>
  <c r="G46" i="93"/>
  <c r="G61" i="93"/>
  <c r="G65" i="93"/>
  <c r="G56" i="93"/>
  <c r="G43" i="93"/>
  <c r="G47" i="93"/>
  <c r="G51" i="93"/>
  <c r="G62" i="93"/>
  <c r="G66" i="93"/>
  <c r="G57" i="93"/>
  <c r="G44" i="93"/>
  <c r="G48" i="93"/>
  <c r="G76" i="93"/>
  <c r="G63" i="93"/>
  <c r="G58" i="93"/>
  <c r="G45" i="93"/>
  <c r="G49" i="93"/>
  <c r="G50" i="93"/>
  <c r="G53" i="93"/>
  <c r="G54" i="93"/>
  <c r="G52" i="93"/>
  <c r="FN33" i="93"/>
  <c r="GJ33" i="93" s="1"/>
  <c r="JE14" i="93"/>
  <c r="JE20" i="93" s="1"/>
  <c r="KK13" i="93"/>
  <c r="KK29" i="93" s="1"/>
  <c r="KK21" i="93" s="1"/>
  <c r="KK32" i="93" s="1"/>
  <c r="JZ14" i="93"/>
  <c r="JZ13" i="93" s="1"/>
  <c r="JZ29" i="93" s="1"/>
  <c r="JZ21" i="93" s="1"/>
  <c r="KP13" i="93"/>
  <c r="KP29" i="93" s="1"/>
  <c r="KP21" i="93" s="1"/>
  <c r="NQ33" i="93"/>
  <c r="KB33" i="93"/>
  <c r="F103" i="93"/>
  <c r="JA27" i="93"/>
  <c r="JA20" i="93"/>
  <c r="JA28" i="93"/>
  <c r="JA26" i="93"/>
  <c r="IJ21" i="93"/>
  <c r="IJ32" i="93" s="1"/>
  <c r="IJ40" i="93" s="1"/>
  <c r="IJ96" i="93" s="1"/>
  <c r="IJ117" i="93" s="1"/>
  <c r="IJ120" i="93" s="1"/>
  <c r="IJ123" i="93" s="1"/>
  <c r="IU9" i="93"/>
  <c r="MU33" i="93"/>
  <c r="KS33" i="93"/>
  <c r="KS40" i="93" s="1"/>
  <c r="KS96" i="93" s="1"/>
  <c r="KS117" i="93" s="1"/>
  <c r="KS120" i="93" s="1"/>
  <c r="KS123" i="93" s="1"/>
  <c r="ND33" i="93"/>
  <c r="ND40" i="93" s="1"/>
  <c r="ND96" i="93" s="1"/>
  <c r="ND117" i="93" s="1"/>
  <c r="ND120" i="93" s="1"/>
  <c r="ND123" i="93" s="1"/>
  <c r="LL33" i="93"/>
  <c r="MF33" i="93"/>
  <c r="MF40" i="93" s="1"/>
  <c r="MF96" i="93" s="1"/>
  <c r="MF117" i="93" s="1"/>
  <c r="MF120" i="93" s="1"/>
  <c r="MF123" i="93" s="1"/>
  <c r="JJ32" i="93"/>
  <c r="JJ40" i="93" s="1"/>
  <c r="JJ96" i="93" s="1"/>
  <c r="JJ117" i="93" s="1"/>
  <c r="JJ120" i="93" s="1"/>
  <c r="JJ123" i="93" s="1"/>
  <c r="JR32" i="93"/>
  <c r="JR40" i="93" s="1"/>
  <c r="JR96" i="93" s="1"/>
  <c r="JR117" i="93" s="1"/>
  <c r="JR120" i="93" s="1"/>
  <c r="JR123" i="93" s="1"/>
  <c r="HD21" i="93"/>
  <c r="HD32" i="93" s="1"/>
  <c r="HD40" i="93" s="1"/>
  <c r="HD96" i="93" s="1"/>
  <c r="HD117" i="93" s="1"/>
  <c r="HD120" i="93" s="1"/>
  <c r="HD123" i="93" s="1"/>
  <c r="JV32" i="93"/>
  <c r="JV40" i="93" s="1"/>
  <c r="JV96" i="93" s="1"/>
  <c r="JV117" i="93" s="1"/>
  <c r="JV120" i="93" s="1"/>
  <c r="JV123" i="93" s="1"/>
  <c r="MW33" i="93"/>
  <c r="MW40" i="93" s="1"/>
  <c r="MW96" i="93" s="1"/>
  <c r="MW117" i="93" s="1"/>
  <c r="MW120" i="93" s="1"/>
  <c r="MW123" i="93" s="1"/>
  <c r="JX33" i="93"/>
  <c r="MY33" i="93"/>
  <c r="GW40" i="93"/>
  <c r="GW96" i="93" s="1"/>
  <c r="GW117" i="93" s="1"/>
  <c r="GW120" i="93" s="1"/>
  <c r="GW123" i="93" s="1"/>
  <c r="HS40" i="93"/>
  <c r="HS96" i="93" s="1"/>
  <c r="HS117" i="93" s="1"/>
  <c r="HS120" i="93" s="1"/>
  <c r="HS123" i="93" s="1"/>
  <c r="MG33" i="93"/>
  <c r="KO32" i="93"/>
  <c r="MI33" i="93"/>
  <c r="LJ33" i="93"/>
  <c r="LJ40" i="93" s="1"/>
  <c r="LJ96" i="93" s="1"/>
  <c r="LJ117" i="93" s="1"/>
  <c r="LJ120" i="93" s="1"/>
  <c r="LJ123" i="93" s="1"/>
  <c r="IL32" i="93"/>
  <c r="IL40" i="93" s="1"/>
  <c r="IL96" i="93" s="1"/>
  <c r="IL117" i="93" s="1"/>
  <c r="IL120" i="93" s="1"/>
  <c r="IL123" i="93" s="1"/>
  <c r="PL5" i="93"/>
  <c r="OL39" i="93"/>
  <c r="OL36" i="93"/>
  <c r="OL6" i="93"/>
  <c r="OL35" i="93"/>
  <c r="MQ37" i="93"/>
  <c r="MQ7" i="93"/>
  <c r="MQ12" i="93"/>
  <c r="MQ10" i="93"/>
  <c r="MQ8" i="93"/>
  <c r="MQ9" i="93"/>
  <c r="MQ38" i="93"/>
  <c r="MQ11" i="93"/>
  <c r="NT36" i="93"/>
  <c r="NT35" i="93"/>
  <c r="NT39" i="93"/>
  <c r="NT6" i="93"/>
  <c r="KU13" i="93"/>
  <c r="KU29" i="93" s="1"/>
  <c r="KU20" i="93"/>
  <c r="MC6" i="93"/>
  <c r="NF5" i="93"/>
  <c r="MC39" i="93"/>
  <c r="MC36" i="93"/>
  <c r="MC35" i="93"/>
  <c r="QW5" i="93"/>
  <c r="PT6" i="93"/>
  <c r="PT39" i="93"/>
  <c r="PT36" i="93"/>
  <c r="PT35" i="93"/>
  <c r="MB5" i="93"/>
  <c r="KZ35" i="93"/>
  <c r="KZ39" i="93"/>
  <c r="KZ6" i="93"/>
  <c r="KZ36" i="93"/>
  <c r="RA5" i="93"/>
  <c r="PX6" i="93"/>
  <c r="PX39" i="93"/>
  <c r="PX36" i="93"/>
  <c r="PX35" i="93"/>
  <c r="MZ33" i="93"/>
  <c r="MM27" i="93"/>
  <c r="MK33" i="93"/>
  <c r="OR5" i="93"/>
  <c r="NO39" i="93"/>
  <c r="NO36" i="93"/>
  <c r="NO6" i="93"/>
  <c r="NO35" i="93"/>
  <c r="LG26" i="93"/>
  <c r="KR32" i="93"/>
  <c r="KR40" i="93" s="1"/>
  <c r="KR96" i="93" s="1"/>
  <c r="KR117" i="93" s="1"/>
  <c r="KR120" i="93" s="1"/>
  <c r="KR123" i="93" s="1"/>
  <c r="JC33" i="93"/>
  <c r="MY15" i="93"/>
  <c r="JB9" i="93"/>
  <c r="JB7" i="93"/>
  <c r="JB12" i="93"/>
  <c r="JB10" i="93"/>
  <c r="JB38" i="93"/>
  <c r="JB8" i="93"/>
  <c r="JB37" i="93"/>
  <c r="JB11" i="93"/>
  <c r="KA6" i="93"/>
  <c r="LG5" i="93"/>
  <c r="KE39" i="93"/>
  <c r="KE36" i="93"/>
  <c r="KE6" i="93"/>
  <c r="KE35" i="93"/>
  <c r="LF5" i="93"/>
  <c r="QG5" i="93"/>
  <c r="PD35" i="93"/>
  <c r="PD39" i="93"/>
  <c r="PD36" i="93"/>
  <c r="PD6" i="93"/>
  <c r="MA32" i="93"/>
  <c r="MA40" i="93" s="1"/>
  <c r="MA96" i="93" s="1"/>
  <c r="MA117" i="93" s="1"/>
  <c r="MA120" i="93" s="1"/>
  <c r="MA123" i="93" s="1"/>
  <c r="MN7" i="93"/>
  <c r="MN8" i="93"/>
  <c r="MO15" i="93" s="1"/>
  <c r="MN38" i="93"/>
  <c r="MN10" i="93"/>
  <c r="MO17" i="93" s="1"/>
  <c r="MO27" i="93" s="1"/>
  <c r="MN37" i="93"/>
  <c r="MN9" i="93"/>
  <c r="MO16" i="93" s="1"/>
  <c r="MO26" i="93" s="1"/>
  <c r="MN11" i="93"/>
  <c r="MO18" i="93" s="1"/>
  <c r="MO28" i="93" s="1"/>
  <c r="MN12" i="93"/>
  <c r="MO19" i="93" s="1"/>
  <c r="JL32" i="93"/>
  <c r="JL40" i="93" s="1"/>
  <c r="JL96" i="93" s="1"/>
  <c r="JL117" i="93" s="1"/>
  <c r="JL120" i="93" s="1"/>
  <c r="JL123" i="93" s="1"/>
  <c r="NC33" i="93"/>
  <c r="NF19" i="93"/>
  <c r="KY20" i="93"/>
  <c r="KY13" i="93"/>
  <c r="KY29" i="93" s="1"/>
  <c r="KY21" i="93" s="1"/>
  <c r="NU39" i="93"/>
  <c r="NU36" i="93"/>
  <c r="NU35" i="93"/>
  <c r="NU6" i="93"/>
  <c r="LB12" i="93"/>
  <c r="LC19" i="93" s="1"/>
  <c r="LB10" i="93"/>
  <c r="LC17" i="93" s="1"/>
  <c r="LC27" i="93" s="1"/>
  <c r="LB8" i="93"/>
  <c r="LC15" i="93" s="1"/>
  <c r="LB9" i="93"/>
  <c r="LC16" i="93" s="1"/>
  <c r="LC26" i="93" s="1"/>
  <c r="LB38" i="93"/>
  <c r="LB11" i="93"/>
  <c r="LC18" i="93" s="1"/>
  <c r="LC28" i="93" s="1"/>
  <c r="LB37" i="93"/>
  <c r="LB7" i="93"/>
  <c r="LD14" i="93" s="1"/>
  <c r="KC18" i="93"/>
  <c r="KC17" i="93"/>
  <c r="OX36" i="93"/>
  <c r="OX35" i="93"/>
  <c r="OX39" i="93"/>
  <c r="OX6" i="93"/>
  <c r="OF7" i="93"/>
  <c r="OH14" i="93" s="1"/>
  <c r="OF9" i="93"/>
  <c r="OG16" i="93" s="1"/>
  <c r="OG26" i="93" s="1"/>
  <c r="OF38" i="93"/>
  <c r="OF8" i="93"/>
  <c r="OG15" i="93" s="1"/>
  <c r="OF37" i="93"/>
  <c r="OF10" i="93"/>
  <c r="OG17" i="93" s="1"/>
  <c r="OG27" i="93" s="1"/>
  <c r="OF11" i="93"/>
  <c r="OG18" i="93" s="1"/>
  <c r="OG28" i="93" s="1"/>
  <c r="OF12" i="93"/>
  <c r="OG19" i="93" s="1"/>
  <c r="OE5" i="93"/>
  <c r="NB39" i="93"/>
  <c r="NB36" i="93"/>
  <c r="NB35" i="93"/>
  <c r="NB6" i="93"/>
  <c r="MH20" i="93"/>
  <c r="MH13" i="93"/>
  <c r="MH29" i="93" s="1"/>
  <c r="MH21" i="93" s="1"/>
  <c r="MS38" i="93"/>
  <c r="MS12" i="93"/>
  <c r="MT19" i="93" s="1"/>
  <c r="MS37" i="93"/>
  <c r="MS8" i="93"/>
  <c r="MT15" i="93" s="1"/>
  <c r="MS10" i="93"/>
  <c r="MT17" i="93" s="1"/>
  <c r="MT27" i="93" s="1"/>
  <c r="MS11" i="93"/>
  <c r="MT18" i="93" s="1"/>
  <c r="MT28" i="93" s="1"/>
  <c r="MS9" i="93"/>
  <c r="MT16" i="93" s="1"/>
  <c r="MT26" i="93" s="1"/>
  <c r="MS7" i="93"/>
  <c r="MU14" i="93" s="1"/>
  <c r="NM12" i="93"/>
  <c r="NN19" i="93" s="1"/>
  <c r="NM10" i="93"/>
  <c r="NN17" i="93" s="1"/>
  <c r="NN27" i="93" s="1"/>
  <c r="NM38" i="93"/>
  <c r="NM8" i="93"/>
  <c r="NN15" i="93" s="1"/>
  <c r="NM37" i="93"/>
  <c r="NM11" i="93"/>
  <c r="NN18" i="93" s="1"/>
  <c r="NN28" i="93" s="1"/>
  <c r="NM9" i="93"/>
  <c r="NN16" i="93" s="1"/>
  <c r="NN26" i="93" s="1"/>
  <c r="NM7" i="93"/>
  <c r="NO14" i="93" s="1"/>
  <c r="PP5" i="93"/>
  <c r="OP39" i="93"/>
  <c r="OP36" i="93"/>
  <c r="OP35" i="93"/>
  <c r="OP6" i="93"/>
  <c r="MM8" i="93"/>
  <c r="MM38" i="93"/>
  <c r="MM11" i="93"/>
  <c r="MM9" i="93"/>
  <c r="MM37" i="93"/>
  <c r="MM7" i="93"/>
  <c r="MM12" i="93"/>
  <c r="MM10" i="93"/>
  <c r="ME33" i="93"/>
  <c r="ME40" i="93" s="1"/>
  <c r="ME96" i="93" s="1"/>
  <c r="ME117" i="93" s="1"/>
  <c r="ME120" i="93" s="1"/>
  <c r="ME123" i="93" s="1"/>
  <c r="ON5" i="93"/>
  <c r="NK6" i="93"/>
  <c r="NK39" i="93"/>
  <c r="NK36" i="93"/>
  <c r="NK35" i="93"/>
  <c r="JW7" i="93"/>
  <c r="JY14" i="93" s="1"/>
  <c r="JW8" i="93"/>
  <c r="JX15" i="93" s="1"/>
  <c r="JW37" i="93"/>
  <c r="JW10" i="93"/>
  <c r="JX17" i="93" s="1"/>
  <c r="JX27" i="93" s="1"/>
  <c r="JW38" i="93"/>
  <c r="JW9" i="93"/>
  <c r="JX16" i="93" s="1"/>
  <c r="JX26" i="93" s="1"/>
  <c r="JW11" i="93"/>
  <c r="JX18" i="93" s="1"/>
  <c r="JX28" i="93" s="1"/>
  <c r="JW12" i="93"/>
  <c r="JX19" i="93" s="1"/>
  <c r="PM5" i="93"/>
  <c r="OM35" i="93"/>
  <c r="OM39" i="93"/>
  <c r="OM6" i="93"/>
  <c r="OM36" i="93"/>
  <c r="OC37" i="93"/>
  <c r="OC11" i="93"/>
  <c r="OC12" i="93"/>
  <c r="OC7" i="93"/>
  <c r="OC8" i="93"/>
  <c r="OC10" i="93"/>
  <c r="OC9" i="93"/>
  <c r="OC38" i="93"/>
  <c r="LM20" i="93"/>
  <c r="LM13" i="93"/>
  <c r="LM29" i="93" s="1"/>
  <c r="LM21" i="93" s="1"/>
  <c r="MM28" i="93"/>
  <c r="NZ12" i="93"/>
  <c r="OA19" i="93" s="1"/>
  <c r="NZ7" i="93"/>
  <c r="NZ8" i="93"/>
  <c r="OA15" i="93" s="1"/>
  <c r="NZ10" i="93"/>
  <c r="OA17" i="93" s="1"/>
  <c r="OA27" i="93" s="1"/>
  <c r="NZ38" i="93"/>
  <c r="NZ9" i="93"/>
  <c r="OA16" i="93" s="1"/>
  <c r="OA26" i="93" s="1"/>
  <c r="NZ37" i="93"/>
  <c r="NZ11" i="93"/>
  <c r="OA18" i="93" s="1"/>
  <c r="OA28" i="93" s="1"/>
  <c r="QC5" i="93"/>
  <c r="OZ36" i="93"/>
  <c r="OZ35" i="93"/>
  <c r="OZ6" i="93"/>
  <c r="OZ39" i="93"/>
  <c r="LT32" i="93"/>
  <c r="LT40" i="93" s="1"/>
  <c r="LT96" i="93" s="1"/>
  <c r="LT117" i="93" s="1"/>
  <c r="LT120" i="93" s="1"/>
  <c r="LT123" i="93" s="1"/>
  <c r="OA5" i="93"/>
  <c r="MX39" i="93"/>
  <c r="MX6" i="93"/>
  <c r="MX36" i="93"/>
  <c r="MX35" i="93"/>
  <c r="LQ38" i="93"/>
  <c r="LQ9" i="93"/>
  <c r="LS16" i="93" s="1"/>
  <c r="LS26" i="93" s="1"/>
  <c r="LQ37" i="93"/>
  <c r="LQ7" i="93"/>
  <c r="LS14" i="93" s="1"/>
  <c r="LQ10" i="93"/>
  <c r="LS17" i="93" s="1"/>
  <c r="LS27" i="93" s="1"/>
  <c r="LQ12" i="93"/>
  <c r="LS19" i="93" s="1"/>
  <c r="LQ11" i="93"/>
  <c r="LS18" i="93" s="1"/>
  <c r="LS28" i="93" s="1"/>
  <c r="LQ8" i="93"/>
  <c r="LS15" i="93" s="1"/>
  <c r="NH12" i="93"/>
  <c r="NI19" i="93" s="1"/>
  <c r="NH10" i="93"/>
  <c r="NI17" i="93" s="1"/>
  <c r="NI27" i="93" s="1"/>
  <c r="NH38" i="93"/>
  <c r="NH8" i="93"/>
  <c r="NI15" i="93" s="1"/>
  <c r="NH37" i="93"/>
  <c r="NH11" i="93"/>
  <c r="NI18" i="93" s="1"/>
  <c r="NI28" i="93" s="1"/>
  <c r="NH9" i="93"/>
  <c r="NI16" i="93" s="1"/>
  <c r="NI26" i="93" s="1"/>
  <c r="NH7" i="93"/>
  <c r="NY9" i="93"/>
  <c r="NZ16" i="93" s="1"/>
  <c r="NZ26" i="93" s="1"/>
  <c r="NY11" i="93"/>
  <c r="NZ18" i="93" s="1"/>
  <c r="NZ28" i="93" s="1"/>
  <c r="NY12" i="93"/>
  <c r="NZ19" i="93" s="1"/>
  <c r="NY7" i="93"/>
  <c r="OA14" i="93" s="1"/>
  <c r="NY38" i="93"/>
  <c r="NY8" i="93"/>
  <c r="NZ15" i="93" s="1"/>
  <c r="NY37" i="93"/>
  <c r="NY10" i="93"/>
  <c r="NZ17" i="93" s="1"/>
  <c r="NZ27" i="93" s="1"/>
  <c r="QB5" i="93"/>
  <c r="OY36" i="93"/>
  <c r="OY6" i="93"/>
  <c r="OY35" i="93"/>
  <c r="OY39" i="93"/>
  <c r="MY17" i="93"/>
  <c r="MY27" i="93" s="1"/>
  <c r="MY18" i="93"/>
  <c r="MY28" i="93" s="1"/>
  <c r="KA35" i="93"/>
  <c r="RB5" i="93"/>
  <c r="PY36" i="93"/>
  <c r="PY35" i="93"/>
  <c r="PY6" i="93"/>
  <c r="PY39" i="93"/>
  <c r="JD33" i="93"/>
  <c r="QE5" i="93"/>
  <c r="PB35" i="93"/>
  <c r="PB6" i="93"/>
  <c r="PB39" i="93"/>
  <c r="PB36" i="93"/>
  <c r="NF14" i="93"/>
  <c r="NF15" i="93"/>
  <c r="QJ5" i="93"/>
  <c r="RE5" i="93"/>
  <c r="PG39" i="93"/>
  <c r="PG36" i="93"/>
  <c r="PG6" i="93"/>
  <c r="PG35" i="93"/>
  <c r="KX20" i="93"/>
  <c r="KX13" i="93"/>
  <c r="KX29" i="93" s="1"/>
  <c r="KX21" i="93" s="1"/>
  <c r="PQ5" i="93"/>
  <c r="OQ35" i="93"/>
  <c r="OQ39" i="93"/>
  <c r="OQ6" i="93"/>
  <c r="OQ36" i="93"/>
  <c r="NS26" i="93"/>
  <c r="MO9" i="93"/>
  <c r="MO7" i="93"/>
  <c r="MO38" i="93"/>
  <c r="MO12" i="93"/>
  <c r="MO37" i="93"/>
  <c r="MO8" i="93"/>
  <c r="MO10" i="93"/>
  <c r="MO11" i="93"/>
  <c r="NX11" i="93"/>
  <c r="NY18" i="93" s="1"/>
  <c r="NY28" i="93" s="1"/>
  <c r="NX8" i="93"/>
  <c r="NY15" i="93" s="1"/>
  <c r="NX38" i="93"/>
  <c r="NX7" i="93"/>
  <c r="NZ14" i="93" s="1"/>
  <c r="NX37" i="93"/>
  <c r="NX9" i="93"/>
  <c r="NY16" i="93" s="1"/>
  <c r="NY26" i="93" s="1"/>
  <c r="NX10" i="93"/>
  <c r="NY17" i="93" s="1"/>
  <c r="NY27" i="93" s="1"/>
  <c r="NX12" i="93"/>
  <c r="NY19" i="93" s="1"/>
  <c r="LE32" i="93"/>
  <c r="LE40" i="93" s="1"/>
  <c r="LE96" i="93" s="1"/>
  <c r="LE117" i="93" s="1"/>
  <c r="LE120" i="93" s="1"/>
  <c r="LE123" i="93" s="1"/>
  <c r="JQ32" i="93"/>
  <c r="JQ40" i="93" s="1"/>
  <c r="JQ96" i="93" s="1"/>
  <c r="JQ117" i="93" s="1"/>
  <c r="JQ120" i="93" s="1"/>
  <c r="JQ123" i="93" s="1"/>
  <c r="LH36" i="93"/>
  <c r="LH35" i="93"/>
  <c r="LH39" i="93"/>
  <c r="LH6" i="93"/>
  <c r="NI8" i="93"/>
  <c r="NJ15" i="93" s="1"/>
  <c r="NI9" i="93"/>
  <c r="NJ16" i="93" s="1"/>
  <c r="NJ26" i="93" s="1"/>
  <c r="NI38" i="93"/>
  <c r="NI11" i="93"/>
  <c r="NJ18" i="93" s="1"/>
  <c r="NJ28" i="93" s="1"/>
  <c r="NI37" i="93"/>
  <c r="NI7" i="93"/>
  <c r="NI12" i="93"/>
  <c r="NJ19" i="93" s="1"/>
  <c r="NI10" i="93"/>
  <c r="NJ17" i="93" s="1"/>
  <c r="NJ27" i="93" s="1"/>
  <c r="OS11" i="93"/>
  <c r="OT18" i="93" s="1"/>
  <c r="OT28" i="93" s="1"/>
  <c r="OS10" i="93"/>
  <c r="OT17" i="93" s="1"/>
  <c r="OT27" i="93" s="1"/>
  <c r="OS37" i="93"/>
  <c r="OS7" i="93"/>
  <c r="OS12" i="93"/>
  <c r="OT19" i="93" s="1"/>
  <c r="OS9" i="93"/>
  <c r="OT16" i="93" s="1"/>
  <c r="OT26" i="93" s="1"/>
  <c r="OS8" i="93"/>
  <c r="OT15" i="93" s="1"/>
  <c r="OS38" i="93"/>
  <c r="LU32" i="93"/>
  <c r="LA38" i="93"/>
  <c r="LA37" i="93"/>
  <c r="OT11" i="93"/>
  <c r="OT9" i="93"/>
  <c r="OT7" i="93"/>
  <c r="OT12" i="93"/>
  <c r="OT38" i="93"/>
  <c r="OT8" i="93"/>
  <c r="OT37" i="93"/>
  <c r="OT10" i="93"/>
  <c r="MH8" i="93"/>
  <c r="MI15" i="93" s="1"/>
  <c r="MH10" i="93"/>
  <c r="MI17" i="93" s="1"/>
  <c r="MI27" i="93" s="1"/>
  <c r="MH37" i="93"/>
  <c r="MH11" i="93"/>
  <c r="MI18" i="93" s="1"/>
  <c r="MI28" i="93" s="1"/>
  <c r="MH38" i="93"/>
  <c r="MH7" i="93"/>
  <c r="MJ14" i="93" s="1"/>
  <c r="MH12" i="93"/>
  <c r="MI19" i="93" s="1"/>
  <c r="MH9" i="93"/>
  <c r="MI16" i="93" s="1"/>
  <c r="MI26" i="93" s="1"/>
  <c r="MB32" i="93"/>
  <c r="NB13" i="93"/>
  <c r="NB29" i="93" s="1"/>
  <c r="NB21" i="93" s="1"/>
  <c r="NB20" i="93"/>
  <c r="MM26" i="93"/>
  <c r="LU7" i="93"/>
  <c r="LW14" i="93" s="1"/>
  <c r="LU8" i="93"/>
  <c r="LV15" i="93" s="1"/>
  <c r="LU38" i="93"/>
  <c r="LU12" i="93"/>
  <c r="LV19" i="93" s="1"/>
  <c r="LU37" i="93"/>
  <c r="LU10" i="93"/>
  <c r="LV17" i="93" s="1"/>
  <c r="LV27" i="93" s="1"/>
  <c r="LU11" i="93"/>
  <c r="LV18" i="93" s="1"/>
  <c r="LV28" i="93" s="1"/>
  <c r="LU9" i="93"/>
  <c r="LV16" i="93" s="1"/>
  <c r="LV26" i="93" s="1"/>
  <c r="NA20" i="93"/>
  <c r="NA13" i="93"/>
  <c r="NA29" i="93" s="1"/>
  <c r="NA21" i="93" s="1"/>
  <c r="MZ13" i="93"/>
  <c r="MZ29" i="93" s="1"/>
  <c r="MZ21" i="93" s="1"/>
  <c r="MZ20" i="93"/>
  <c r="JH32" i="93"/>
  <c r="JH40" i="93" s="1"/>
  <c r="JH96" i="93" s="1"/>
  <c r="JH117" i="93" s="1"/>
  <c r="JH120" i="93" s="1"/>
  <c r="JH123" i="93" s="1"/>
  <c r="LG27" i="93"/>
  <c r="LG28" i="93"/>
  <c r="JA13" i="93"/>
  <c r="JA29" i="93" s="1"/>
  <c r="MY16" i="93"/>
  <c r="MY26" i="93" s="1"/>
  <c r="MY19" i="93"/>
  <c r="LM11" i="93"/>
  <c r="LN18" i="93" s="1"/>
  <c r="LN28" i="93" s="1"/>
  <c r="LM8" i="93"/>
  <c r="LN15" i="93" s="1"/>
  <c r="LM38" i="93"/>
  <c r="LM7" i="93"/>
  <c r="LO14" i="93" s="1"/>
  <c r="LM37" i="93"/>
  <c r="LM9" i="93"/>
  <c r="LN16" i="93" s="1"/>
  <c r="LN26" i="93" s="1"/>
  <c r="LM10" i="93"/>
  <c r="LN17" i="93" s="1"/>
  <c r="LN27" i="93" s="1"/>
  <c r="LM12" i="93"/>
  <c r="LN19" i="93" s="1"/>
  <c r="NS5" i="93"/>
  <c r="MP6" i="93"/>
  <c r="MP39" i="93"/>
  <c r="MP36" i="93"/>
  <c r="MP35" i="93"/>
  <c r="KA36" i="93"/>
  <c r="OD38" i="93"/>
  <c r="OD37" i="93"/>
  <c r="MK14" i="93"/>
  <c r="QZ5" i="93"/>
  <c r="PW39" i="93"/>
  <c r="PW36" i="93"/>
  <c r="PW35" i="93"/>
  <c r="PW6" i="93"/>
  <c r="NF16" i="93"/>
  <c r="NF26" i="93" s="1"/>
  <c r="MR7" i="93"/>
  <c r="MT14" i="93" s="1"/>
  <c r="MR8" i="93"/>
  <c r="MS15" i="93" s="1"/>
  <c r="MR38" i="93"/>
  <c r="MR10" i="93"/>
  <c r="MS17" i="93" s="1"/>
  <c r="MS27" i="93" s="1"/>
  <c r="MR37" i="93"/>
  <c r="MR9" i="93"/>
  <c r="MS16" i="93" s="1"/>
  <c r="MS26" i="93" s="1"/>
  <c r="MR11" i="93"/>
  <c r="MS18" i="93" s="1"/>
  <c r="MS28" i="93" s="1"/>
  <c r="MR12" i="93"/>
  <c r="MS19" i="93" s="1"/>
  <c r="NS28" i="93"/>
  <c r="NS27" i="93"/>
  <c r="KC19" i="93"/>
  <c r="LI36" i="93"/>
  <c r="LI35" i="93"/>
  <c r="LI39" i="93"/>
  <c r="LI6" i="93"/>
  <c r="RD5" i="93"/>
  <c r="QI5" i="93"/>
  <c r="PF39" i="93"/>
  <c r="PF6" i="93"/>
  <c r="PF36" i="93"/>
  <c r="PF35" i="93"/>
  <c r="LY37" i="93"/>
  <c r="LY38" i="93"/>
  <c r="KF38" i="93"/>
  <c r="KF10" i="93"/>
  <c r="KF37" i="93"/>
  <c r="KF9" i="93"/>
  <c r="KF11" i="93"/>
  <c r="KF12" i="93"/>
  <c r="KF7" i="93"/>
  <c r="KF8" i="93"/>
  <c r="KN20" i="93"/>
  <c r="KN13" i="93"/>
  <c r="KN29" i="93" s="1"/>
  <c r="KN21" i="93" s="1"/>
  <c r="OV5" i="93"/>
  <c r="PV5" i="93" s="1"/>
  <c r="NV35" i="93"/>
  <c r="NV39" i="93"/>
  <c r="NV6" i="93"/>
  <c r="NV36" i="93"/>
  <c r="NL38" i="93"/>
  <c r="NL37" i="93"/>
  <c r="PO5" i="93"/>
  <c r="OO39" i="93"/>
  <c r="OO36" i="93"/>
  <c r="OO35" i="93"/>
  <c r="OO6" i="93"/>
  <c r="QV5" i="93"/>
  <c r="PS39" i="93"/>
  <c r="PS36" i="93"/>
  <c r="PS35" i="93"/>
  <c r="PS6" i="93"/>
  <c r="NJ37" i="93"/>
  <c r="NJ9" i="93"/>
  <c r="NJ11" i="93"/>
  <c r="NJ12" i="93"/>
  <c r="NJ7" i="93"/>
  <c r="NJ8" i="93"/>
  <c r="NJ38" i="93"/>
  <c r="NJ10" i="93"/>
  <c r="QF5" i="93"/>
  <c r="PC35" i="93"/>
  <c r="PC6" i="93"/>
  <c r="PC39" i="93"/>
  <c r="PC36" i="93"/>
  <c r="NW5" i="93"/>
  <c r="MT35" i="93"/>
  <c r="MT6" i="93"/>
  <c r="MT39" i="93"/>
  <c r="MT36" i="93"/>
  <c r="KJ32" i="93"/>
  <c r="KJ40" i="93" s="1"/>
  <c r="KJ96" i="93" s="1"/>
  <c r="KJ117" i="93" s="1"/>
  <c r="KJ120" i="93" s="1"/>
  <c r="KJ123" i="93" s="1"/>
  <c r="PK5" i="93"/>
  <c r="OK39" i="93"/>
  <c r="OK36" i="93"/>
  <c r="OK6" i="93"/>
  <c r="OK35" i="93"/>
  <c r="MY14" i="93"/>
  <c r="JO24" i="93"/>
  <c r="KA24" i="93" s="1"/>
  <c r="JO22" i="93"/>
  <c r="KA22" i="93" s="1"/>
  <c r="JO25" i="93"/>
  <c r="KA25" i="93" s="1"/>
  <c r="JO23" i="93"/>
  <c r="KA23" i="93" s="1"/>
  <c r="KA39" i="93"/>
  <c r="LP14" i="93"/>
  <c r="KQ13" i="93"/>
  <c r="KQ29" i="93" s="1"/>
  <c r="KQ21" i="93" s="1"/>
  <c r="KQ20" i="93"/>
  <c r="OB38" i="93"/>
  <c r="OB11" i="93"/>
  <c r="OB37" i="93"/>
  <c r="OB7" i="93"/>
  <c r="OB10" i="93"/>
  <c r="OB12" i="93"/>
  <c r="OB9" i="93"/>
  <c r="OB8" i="93"/>
  <c r="NF18" i="93"/>
  <c r="NF28" i="93" s="1"/>
  <c r="NF17" i="93"/>
  <c r="NF27" i="93" s="1"/>
  <c r="OG10" i="93"/>
  <c r="OH17" i="93" s="1"/>
  <c r="OH27" i="93" s="1"/>
  <c r="OG11" i="93"/>
  <c r="OH18" i="93" s="1"/>
  <c r="OH28" i="93" s="1"/>
  <c r="OG9" i="93"/>
  <c r="OH16" i="93" s="1"/>
  <c r="OH26" i="93" s="1"/>
  <c r="OG7" i="93"/>
  <c r="OG38" i="93"/>
  <c r="OG12" i="93"/>
  <c r="OH19" i="93" s="1"/>
  <c r="OG37" i="93"/>
  <c r="OG8" i="93"/>
  <c r="OH15" i="93" s="1"/>
  <c r="JI32" i="93"/>
  <c r="JI40" i="93" s="1"/>
  <c r="JI96" i="93" s="1"/>
  <c r="JI117" i="93" s="1"/>
  <c r="JI120" i="93" s="1"/>
  <c r="JI123" i="93" s="1"/>
  <c r="NN8" i="93"/>
  <c r="NO15" i="93" s="1"/>
  <c r="NN9" i="93"/>
  <c r="NO16" i="93" s="1"/>
  <c r="NO26" i="93" s="1"/>
  <c r="NN38" i="93"/>
  <c r="NN11" i="93"/>
  <c r="NO18" i="93" s="1"/>
  <c r="NO28" i="93" s="1"/>
  <c r="NN37" i="93"/>
  <c r="NN7" i="93"/>
  <c r="NP14" i="93" s="1"/>
  <c r="NN12" i="93"/>
  <c r="NO19" i="93" s="1"/>
  <c r="NN10" i="93"/>
  <c r="NO17" i="93" s="1"/>
  <c r="NO27" i="93" s="1"/>
  <c r="NG5" i="93"/>
  <c r="MD35" i="93"/>
  <c r="MD6" i="93"/>
  <c r="MD39" i="93"/>
  <c r="MD36" i="93"/>
  <c r="KC16" i="93"/>
  <c r="KC15" i="93"/>
  <c r="KD14" i="93"/>
  <c r="KG37" i="93"/>
  <c r="KG8" i="93"/>
  <c r="KH15" i="93" s="1"/>
  <c r="KG10" i="93"/>
  <c r="KH17" i="93" s="1"/>
  <c r="KH27" i="93" s="1"/>
  <c r="KG11" i="93"/>
  <c r="KH18" i="93" s="1"/>
  <c r="KH28" i="93" s="1"/>
  <c r="KG9" i="93"/>
  <c r="KH16" i="93" s="1"/>
  <c r="KH26" i="93" s="1"/>
  <c r="KG7" i="93"/>
  <c r="KI14" i="93" s="1"/>
  <c r="KG38" i="93"/>
  <c r="KG12" i="93"/>
  <c r="KH19" i="93" s="1"/>
  <c r="HP19" i="93"/>
  <c r="IS32" i="93"/>
  <c r="IS40" i="93" s="1"/>
  <c r="IS96" i="93" s="1"/>
  <c r="IS117" i="93" s="1"/>
  <c r="IS120" i="93" s="1"/>
  <c r="IS123" i="93" s="1"/>
  <c r="GX20" i="93"/>
  <c r="GX32" i="93" s="1"/>
  <c r="GX40" i="93" s="1"/>
  <c r="GX96" i="93" s="1"/>
  <c r="GX117" i="93" s="1"/>
  <c r="GX120" i="93" s="1"/>
  <c r="GX123" i="93" s="1"/>
  <c r="HY32" i="93"/>
  <c r="HY40" i="93" s="1"/>
  <c r="HY96" i="93" s="1"/>
  <c r="HY117" i="93" s="1"/>
  <c r="HY120" i="93" s="1"/>
  <c r="HY123" i="93" s="1"/>
  <c r="IU8" i="93"/>
  <c r="IQ32" i="93"/>
  <c r="IQ40" i="93" s="1"/>
  <c r="IQ96" i="93" s="1"/>
  <c r="IQ117" i="93" s="1"/>
  <c r="IQ120" i="93" s="1"/>
  <c r="IQ123" i="93" s="1"/>
  <c r="FE40" i="93"/>
  <c r="HX32" i="93"/>
  <c r="HX40" i="93" s="1"/>
  <c r="HX96" i="93" s="1"/>
  <c r="HX117" i="93" s="1"/>
  <c r="HX120" i="93" s="1"/>
  <c r="HX123" i="93" s="1"/>
  <c r="IU19" i="93"/>
  <c r="HQ13" i="93"/>
  <c r="HQ20" i="93"/>
  <c r="IC20" i="93"/>
  <c r="IC13" i="93"/>
  <c r="IC29" i="93" s="1"/>
  <c r="IC21" i="93" s="1"/>
  <c r="EI40" i="93"/>
  <c r="EI96" i="93" s="1"/>
  <c r="EI117" i="93" s="1"/>
  <c r="EI120" i="93" s="1"/>
  <c r="EI123" i="93" s="1"/>
  <c r="FD33" i="93"/>
  <c r="HV28" i="93"/>
  <c r="IU28" i="93" s="1"/>
  <c r="IU18" i="93"/>
  <c r="HV26" i="93"/>
  <c r="IU26" i="93" s="1"/>
  <c r="IU16" i="93"/>
  <c r="GJ25" i="93"/>
  <c r="FX21" i="93"/>
  <c r="IU15" i="93"/>
  <c r="IU12" i="93"/>
  <c r="IV19" i="93" s="1"/>
  <c r="IU10" i="93"/>
  <c r="IK32" i="93"/>
  <c r="IK40" i="93" s="1"/>
  <c r="IK96" i="93" s="1"/>
  <c r="IK117" i="93" s="1"/>
  <c r="IK120" i="93" s="1"/>
  <c r="IK123" i="93" s="1"/>
  <c r="FD25" i="93"/>
  <c r="ES21" i="93"/>
  <c r="IU7" i="93"/>
  <c r="HV27" i="93"/>
  <c r="IU27" i="93" s="1"/>
  <c r="IU17" i="93"/>
  <c r="IG32" i="93"/>
  <c r="IG40" i="93" s="1"/>
  <c r="IG96" i="93" s="1"/>
  <c r="IG117" i="93" s="1"/>
  <c r="IG120" i="93" s="1"/>
  <c r="IG123" i="93" s="1"/>
  <c r="IT32" i="93"/>
  <c r="IT40" i="93" s="1"/>
  <c r="IT96" i="93" s="1"/>
  <c r="IT117" i="93" s="1"/>
  <c r="IT120" i="93" s="1"/>
  <c r="IT123" i="93" s="1"/>
  <c r="DY25" i="93"/>
  <c r="DM21" i="93"/>
  <c r="DM32" i="93" s="1"/>
  <c r="DM40" i="93" s="1"/>
  <c r="DM96" i="93" s="1"/>
  <c r="DM117" i="93" s="1"/>
  <c r="DM120" i="93" s="1"/>
  <c r="DM123" i="93" s="1"/>
  <c r="GY20" i="93"/>
  <c r="GY13" i="93"/>
  <c r="GY29" i="93" s="1"/>
  <c r="GY21" i="93" s="1"/>
  <c r="HP14" i="93"/>
  <c r="DZ96" i="93"/>
  <c r="HV13" i="93"/>
  <c r="HV29" i="93" s="1"/>
  <c r="HV20" i="93"/>
  <c r="IU14" i="93"/>
  <c r="IU11" i="93"/>
  <c r="BO38" i="93"/>
  <c r="BO37" i="93"/>
  <c r="BO12" i="93"/>
  <c r="BO10" i="93"/>
  <c r="BO8" i="93"/>
  <c r="BO11" i="93"/>
  <c r="BO9" i="93"/>
  <c r="BO7" i="93"/>
  <c r="G3" i="93"/>
  <c r="H4" i="93"/>
  <c r="BO20" i="93"/>
  <c r="BG20" i="93"/>
  <c r="E97" i="93"/>
  <c r="E41" i="93"/>
  <c r="F60" i="93"/>
  <c r="F90" i="93"/>
  <c r="F98" i="93"/>
  <c r="F55" i="93"/>
  <c r="F67" i="93"/>
  <c r="F77" i="93"/>
  <c r="F83" i="93"/>
  <c r="F42" i="93"/>
  <c r="H38" i="86"/>
  <c r="P115" i="86"/>
  <c r="P118" i="86" s="1"/>
  <c r="C16" i="89" l="1"/>
  <c r="C17" i="89" s="1"/>
  <c r="C32" i="89" s="1"/>
  <c r="C33" i="89" s="1"/>
  <c r="I6" i="89"/>
  <c r="I4" i="89" s="1"/>
  <c r="H5" i="89"/>
  <c r="H4" i="89"/>
  <c r="F13" i="89"/>
  <c r="T4" i="86"/>
  <c r="T117" i="86"/>
  <c r="T116" i="86"/>
  <c r="U5" i="86"/>
  <c r="V5" i="86" s="1"/>
  <c r="V117" i="86" s="1"/>
  <c r="JB33" i="93"/>
  <c r="JB40" i="93" s="1"/>
  <c r="JB96" i="93" s="1"/>
  <c r="JB117" i="93" s="1"/>
  <c r="JB120" i="93" s="1"/>
  <c r="JB123" i="93" s="1"/>
  <c r="R38" i="86"/>
  <c r="R94" i="86" s="1"/>
  <c r="MM33" i="93"/>
  <c r="MN33" i="93"/>
  <c r="KO40" i="93"/>
  <c r="KO96" i="93" s="1"/>
  <c r="KO117" i="93" s="1"/>
  <c r="KO120" i="93" s="1"/>
  <c r="KO123" i="93" s="1"/>
  <c r="D11" i="89"/>
  <c r="Q115" i="86"/>
  <c r="Q118" i="86" s="1"/>
  <c r="KP32" i="93"/>
  <c r="KP40" i="93" s="1"/>
  <c r="KP96" i="93" s="1"/>
  <c r="KP117" i="93" s="1"/>
  <c r="KP120" i="93" s="1"/>
  <c r="KP123" i="93" s="1"/>
  <c r="FN40" i="93"/>
  <c r="FN96" i="93" s="1"/>
  <c r="FN117" i="93" s="1"/>
  <c r="FN120" i="93" s="1"/>
  <c r="FN123" i="93" s="1"/>
  <c r="JZ20" i="93"/>
  <c r="LF36" i="93"/>
  <c r="OF33" i="93"/>
  <c r="NH33" i="93"/>
  <c r="OE18" i="93"/>
  <c r="OE28" i="93" s="1"/>
  <c r="KF33" i="93"/>
  <c r="KF40" i="93" s="1"/>
  <c r="KF96" i="93" s="1"/>
  <c r="KF117" i="93" s="1"/>
  <c r="KF120" i="93" s="1"/>
  <c r="KF123" i="93" s="1"/>
  <c r="HP21" i="93"/>
  <c r="JE13" i="93"/>
  <c r="JE29" i="93" s="1"/>
  <c r="JE21" i="93" s="1"/>
  <c r="JE32" i="93" s="1"/>
  <c r="LY33" i="93"/>
  <c r="LY40" i="93" s="1"/>
  <c r="LY96" i="93" s="1"/>
  <c r="LY117" i="93" s="1"/>
  <c r="LY120" i="93" s="1"/>
  <c r="LY123" i="93" s="1"/>
  <c r="OE19" i="93"/>
  <c r="NY33" i="93"/>
  <c r="HP20" i="93"/>
  <c r="MR33" i="93"/>
  <c r="MO33" i="93"/>
  <c r="H23" i="93"/>
  <c r="H27" i="93"/>
  <c r="H31" i="93"/>
  <c r="H35" i="93"/>
  <c r="H39" i="93"/>
  <c r="H24" i="93"/>
  <c r="H28" i="93"/>
  <c r="H36" i="93"/>
  <c r="H116" i="93"/>
  <c r="H25" i="93"/>
  <c r="H29" i="93"/>
  <c r="H37" i="93"/>
  <c r="H115" i="93"/>
  <c r="H22" i="93"/>
  <c r="H26" i="93"/>
  <c r="H30" i="93"/>
  <c r="H34" i="93"/>
  <c r="H38" i="93"/>
  <c r="H114" i="93"/>
  <c r="H113" i="93"/>
  <c r="H109" i="93"/>
  <c r="H105" i="93"/>
  <c r="H102" i="93"/>
  <c r="H94" i="93"/>
  <c r="H112" i="93"/>
  <c r="H108" i="93"/>
  <c r="H104" i="93"/>
  <c r="H99" i="93"/>
  <c r="H91" i="93"/>
  <c r="H95" i="93"/>
  <c r="H111" i="93"/>
  <c r="H107" i="93"/>
  <c r="H100" i="93"/>
  <c r="H92" i="93"/>
  <c r="H110" i="93"/>
  <c r="H106" i="93"/>
  <c r="H101" i="93"/>
  <c r="H93" i="93"/>
  <c r="H87" i="93"/>
  <c r="H81" i="93"/>
  <c r="H69" i="93"/>
  <c r="H73" i="93"/>
  <c r="H84" i="93"/>
  <c r="H88" i="93"/>
  <c r="H78" i="93"/>
  <c r="H82" i="93"/>
  <c r="H70" i="93"/>
  <c r="H74" i="93"/>
  <c r="H85" i="93"/>
  <c r="H89" i="93"/>
  <c r="H79" i="93"/>
  <c r="H71" i="93"/>
  <c r="H75" i="93"/>
  <c r="H86" i="93"/>
  <c r="H80" i="93"/>
  <c r="H68" i="93"/>
  <c r="H72" i="93"/>
  <c r="H76" i="93"/>
  <c r="H63" i="93"/>
  <c r="H58" i="93"/>
  <c r="H45" i="93"/>
  <c r="H49" i="93"/>
  <c r="H64" i="93"/>
  <c r="H59" i="93"/>
  <c r="H46" i="93"/>
  <c r="H50" i="93"/>
  <c r="H61" i="93"/>
  <c r="H65" i="93"/>
  <c r="H56" i="93"/>
  <c r="H43" i="93"/>
  <c r="H47" i="93"/>
  <c r="H51" i="93"/>
  <c r="H62" i="93"/>
  <c r="H66" i="93"/>
  <c r="H57" i="93"/>
  <c r="H44" i="93"/>
  <c r="H48" i="93"/>
  <c r="H52" i="93"/>
  <c r="H53" i="93"/>
  <c r="H54" i="93"/>
  <c r="OE15" i="93"/>
  <c r="JA21" i="93"/>
  <c r="JA32" i="93" s="1"/>
  <c r="JA40" i="93" s="1"/>
  <c r="JA96" i="93" s="1"/>
  <c r="JA117" i="93" s="1"/>
  <c r="JA120" i="93" s="1"/>
  <c r="JA123" i="93" s="1"/>
  <c r="G103" i="93"/>
  <c r="IV13" i="93"/>
  <c r="IV20" i="93"/>
  <c r="OC33" i="93"/>
  <c r="OC40" i="93" s="1"/>
  <c r="OC96" i="93" s="1"/>
  <c r="OC117" i="93" s="1"/>
  <c r="OC120" i="93" s="1"/>
  <c r="OC123" i="93" s="1"/>
  <c r="LF39" i="93"/>
  <c r="OD33" i="93"/>
  <c r="OD40" i="93" s="1"/>
  <c r="OD96" i="93" s="1"/>
  <c r="OD117" i="93" s="1"/>
  <c r="OD120" i="93" s="1"/>
  <c r="OD123" i="93" s="1"/>
  <c r="KN32" i="93"/>
  <c r="KN40" i="93" s="1"/>
  <c r="KN96" i="93" s="1"/>
  <c r="KN117" i="93" s="1"/>
  <c r="KN120" i="93" s="1"/>
  <c r="KN123" i="93" s="1"/>
  <c r="MS33" i="93"/>
  <c r="LF35" i="93"/>
  <c r="KG33" i="93"/>
  <c r="LM33" i="93"/>
  <c r="OS33" i="93"/>
  <c r="MI20" i="93"/>
  <c r="NN33" i="93"/>
  <c r="OG33" i="93"/>
  <c r="NI33" i="93"/>
  <c r="NX33" i="93"/>
  <c r="KX32" i="93"/>
  <c r="KX40" i="93" s="1"/>
  <c r="KX96" i="93" s="1"/>
  <c r="KX117" i="93" s="1"/>
  <c r="KX120" i="93" s="1"/>
  <c r="KX123" i="93" s="1"/>
  <c r="NM33" i="93"/>
  <c r="NJ33" i="93"/>
  <c r="LU33" i="93"/>
  <c r="LU40" i="93" s="1"/>
  <c r="LU96" i="93" s="1"/>
  <c r="LU117" i="93" s="1"/>
  <c r="LU120" i="93" s="1"/>
  <c r="LU123" i="93" s="1"/>
  <c r="LN13" i="93"/>
  <c r="LN29" i="93" s="1"/>
  <c r="LN21" i="93" s="1"/>
  <c r="LS13" i="93"/>
  <c r="LS29" i="93" s="1"/>
  <c r="LS21" i="93" s="1"/>
  <c r="LS20" i="93"/>
  <c r="MD7" i="93"/>
  <c r="MG14" i="93" s="1"/>
  <c r="MD8" i="93"/>
  <c r="MG15" i="93" s="1"/>
  <c r="MD38" i="93"/>
  <c r="MD12" i="93"/>
  <c r="MG19" i="93" s="1"/>
  <c r="MD37" i="93"/>
  <c r="MD10" i="93"/>
  <c r="MG17" i="93" s="1"/>
  <c r="MG27" i="93" s="1"/>
  <c r="MD11" i="93"/>
  <c r="MG18" i="93" s="1"/>
  <c r="MG28" i="93" s="1"/>
  <c r="MD9" i="93"/>
  <c r="MG16" i="93" s="1"/>
  <c r="MG26" i="93" s="1"/>
  <c r="KQ32" i="93"/>
  <c r="KQ40" i="93" s="1"/>
  <c r="KQ96" i="93" s="1"/>
  <c r="KQ117" i="93" s="1"/>
  <c r="KQ120" i="93" s="1"/>
  <c r="KQ123" i="93" s="1"/>
  <c r="MY20" i="93"/>
  <c r="MY13" i="93"/>
  <c r="MY29" i="93" s="1"/>
  <c r="MY21" i="93" s="1"/>
  <c r="OK37" i="93"/>
  <c r="OK38" i="93"/>
  <c r="OO11" i="93"/>
  <c r="OP18" i="93" s="1"/>
  <c r="OP28" i="93" s="1"/>
  <c r="OO9" i="93"/>
  <c r="OP16" i="93" s="1"/>
  <c r="OP26" i="93" s="1"/>
  <c r="OO7" i="93"/>
  <c r="OO8" i="93"/>
  <c r="OP15" i="93" s="1"/>
  <c r="OO38" i="93"/>
  <c r="OO10" i="93"/>
  <c r="OP17" i="93" s="1"/>
  <c r="OP27" i="93" s="1"/>
  <c r="OO37" i="93"/>
  <c r="OO12" i="93"/>
  <c r="OP19" i="93" s="1"/>
  <c r="QR5" i="93"/>
  <c r="PO39" i="93"/>
  <c r="PO36" i="93"/>
  <c r="PO35" i="93"/>
  <c r="PO6" i="93"/>
  <c r="OV39" i="93"/>
  <c r="OV36" i="93"/>
  <c r="OV6" i="93"/>
  <c r="OV35" i="93"/>
  <c r="LI11" i="93"/>
  <c r="LL18" i="93" s="1"/>
  <c r="LL28" i="93" s="1"/>
  <c r="LI8" i="93"/>
  <c r="LL15" i="93" s="1"/>
  <c r="LI38" i="93"/>
  <c r="LI7" i="93"/>
  <c r="LL14" i="93" s="1"/>
  <c r="LI37" i="93"/>
  <c r="LI9" i="93"/>
  <c r="LL16" i="93" s="1"/>
  <c r="LL26" i="93" s="1"/>
  <c r="LI10" i="93"/>
  <c r="LL17" i="93" s="1"/>
  <c r="LL27" i="93" s="1"/>
  <c r="LI12" i="93"/>
  <c r="LL19" i="93" s="1"/>
  <c r="PW38" i="93"/>
  <c r="PW12" i="93"/>
  <c r="PX19" i="93" s="1"/>
  <c r="PW37" i="93"/>
  <c r="PW8" i="93"/>
  <c r="PX15" i="93" s="1"/>
  <c r="PW10" i="93"/>
  <c r="PX17" i="93" s="1"/>
  <c r="PX27" i="93" s="1"/>
  <c r="PW11" i="93"/>
  <c r="PX18" i="93" s="1"/>
  <c r="PX28" i="93" s="1"/>
  <c r="PW9" i="93"/>
  <c r="PX16" i="93" s="1"/>
  <c r="PX26" i="93" s="1"/>
  <c r="PW7" i="93"/>
  <c r="PY14" i="93" s="1"/>
  <c r="SB5" i="93"/>
  <c r="QZ6" i="93"/>
  <c r="QZ39" i="93"/>
  <c r="QZ36" i="93"/>
  <c r="QZ35" i="93"/>
  <c r="NS35" i="93"/>
  <c r="NS36" i="93"/>
  <c r="NS6" i="93"/>
  <c r="NS39" i="93"/>
  <c r="LV20" i="93"/>
  <c r="LV13" i="93"/>
  <c r="LV29" i="93" s="1"/>
  <c r="LV21" i="93" s="1"/>
  <c r="LA33" i="93"/>
  <c r="LA40" i="93" s="1"/>
  <c r="LA96" i="93" s="1"/>
  <c r="LA117" i="93" s="1"/>
  <c r="LA120" i="93" s="1"/>
  <c r="LA123" i="93" s="1"/>
  <c r="NZ20" i="93"/>
  <c r="NZ13" i="93"/>
  <c r="NZ29" i="93" s="1"/>
  <c r="NZ21" i="93" s="1"/>
  <c r="OQ9" i="93"/>
  <c r="OQ7" i="93"/>
  <c r="OQ12" i="93"/>
  <c r="OQ10" i="93"/>
  <c r="OQ38" i="93"/>
  <c r="OQ8" i="93"/>
  <c r="OQ37" i="93"/>
  <c r="OQ11" i="93"/>
  <c r="PB38" i="93"/>
  <c r="PB11" i="93"/>
  <c r="PC18" i="93" s="1"/>
  <c r="PC28" i="93" s="1"/>
  <c r="PB37" i="93"/>
  <c r="PB7" i="93"/>
  <c r="PD14" i="93" s="1"/>
  <c r="PB12" i="93"/>
  <c r="PC19" i="93" s="1"/>
  <c r="PB10" i="93"/>
  <c r="PC17" i="93" s="1"/>
  <c r="PC27" i="93" s="1"/>
  <c r="PB8" i="93"/>
  <c r="PC15" i="93" s="1"/>
  <c r="PB9" i="93"/>
  <c r="PC16" i="93" s="1"/>
  <c r="PC26" i="93" s="1"/>
  <c r="QB35" i="93"/>
  <c r="QB6" i="93"/>
  <c r="QB39" i="93"/>
  <c r="QB36" i="93"/>
  <c r="LQ33" i="93"/>
  <c r="LQ40" i="93" s="1"/>
  <c r="LQ96" i="93" s="1"/>
  <c r="LQ117" i="93" s="1"/>
  <c r="LQ120" i="93" s="1"/>
  <c r="LQ123" i="93" s="1"/>
  <c r="PA5" i="93"/>
  <c r="OA35" i="93"/>
  <c r="OA39" i="93"/>
  <c r="OA36" i="93"/>
  <c r="OA6" i="93"/>
  <c r="NZ33" i="93"/>
  <c r="OE16" i="93"/>
  <c r="OE26" i="93" s="1"/>
  <c r="OM12" i="93"/>
  <c r="ON19" i="93" s="1"/>
  <c r="OM7" i="93"/>
  <c r="OO14" i="93" s="1"/>
  <c r="OM38" i="93"/>
  <c r="OM8" i="93"/>
  <c r="ON15" i="93" s="1"/>
  <c r="OM37" i="93"/>
  <c r="OM10" i="93"/>
  <c r="ON17" i="93" s="1"/>
  <c r="ON27" i="93" s="1"/>
  <c r="OM9" i="93"/>
  <c r="ON16" i="93" s="1"/>
  <c r="ON26" i="93" s="1"/>
  <c r="OM11" i="93"/>
  <c r="ON18" i="93" s="1"/>
  <c r="ON28" i="93" s="1"/>
  <c r="ON6" i="93"/>
  <c r="PN5" i="93"/>
  <c r="ON36" i="93"/>
  <c r="ON35" i="93"/>
  <c r="ON39" i="93"/>
  <c r="MO14" i="93"/>
  <c r="NO20" i="93"/>
  <c r="NO13" i="93"/>
  <c r="NO29" i="93" s="1"/>
  <c r="NO21" i="93" s="1"/>
  <c r="NN20" i="93"/>
  <c r="NN13" i="93"/>
  <c r="NN29" i="93" s="1"/>
  <c r="NN21" i="93" s="1"/>
  <c r="MI13" i="93"/>
  <c r="MI29" i="93" s="1"/>
  <c r="MI21" i="93" s="1"/>
  <c r="KC27" i="93"/>
  <c r="LD20" i="93"/>
  <c r="LD13" i="93"/>
  <c r="LD29" i="93" s="1"/>
  <c r="LD21" i="93" s="1"/>
  <c r="NU10" i="93"/>
  <c r="NU7" i="93"/>
  <c r="NU38" i="93"/>
  <c r="NU12" i="93"/>
  <c r="NU37" i="93"/>
  <c r="NU8" i="93"/>
  <c r="NU9" i="93"/>
  <c r="NU11" i="93"/>
  <c r="JC18" i="93"/>
  <c r="KA11" i="93"/>
  <c r="JC17" i="93"/>
  <c r="KA10" i="93"/>
  <c r="NO7" i="93"/>
  <c r="NQ14" i="93" s="1"/>
  <c r="NO8" i="93"/>
  <c r="NP15" i="93" s="1"/>
  <c r="NO38" i="93"/>
  <c r="NO10" i="93"/>
  <c r="NP17" i="93" s="1"/>
  <c r="NP27" i="93" s="1"/>
  <c r="NO37" i="93"/>
  <c r="NO9" i="93"/>
  <c r="NP16" i="93" s="1"/>
  <c r="NP26" i="93" s="1"/>
  <c r="NO11" i="93"/>
  <c r="NP18" i="93" s="1"/>
  <c r="NP28" i="93" s="1"/>
  <c r="NO12" i="93"/>
  <c r="NP19" i="93" s="1"/>
  <c r="LN20" i="93"/>
  <c r="NE5" i="93"/>
  <c r="MB35" i="93"/>
  <c r="MB6" i="93"/>
  <c r="MB39" i="93"/>
  <c r="MB36" i="93"/>
  <c r="PT37" i="93"/>
  <c r="PT7" i="93"/>
  <c r="PT12" i="93"/>
  <c r="PT10" i="93"/>
  <c r="PT8" i="93"/>
  <c r="PT9" i="93"/>
  <c r="PT38" i="93"/>
  <c r="PT11" i="93"/>
  <c r="MQ33" i="93"/>
  <c r="MQ40" i="93" s="1"/>
  <c r="MQ96" i="93" s="1"/>
  <c r="MQ117" i="93" s="1"/>
  <c r="MQ120" i="93" s="1"/>
  <c r="MQ123" i="93" s="1"/>
  <c r="HV21" i="93"/>
  <c r="HV32" i="93" s="1"/>
  <c r="HV40" i="93" s="1"/>
  <c r="HV96" i="93" s="1"/>
  <c r="HV117" i="93" s="1"/>
  <c r="HV120" i="93" s="1"/>
  <c r="HV123" i="93" s="1"/>
  <c r="KI13" i="93"/>
  <c r="KI29" i="93" s="1"/>
  <c r="KI21" i="93" s="1"/>
  <c r="KI20" i="93"/>
  <c r="KH20" i="93"/>
  <c r="KH13" i="93"/>
  <c r="KH29" i="93" s="1"/>
  <c r="KH21" i="93" s="1"/>
  <c r="KC13" i="93"/>
  <c r="KC29" i="93" s="1"/>
  <c r="KC20" i="93"/>
  <c r="LP20" i="93"/>
  <c r="LP13" i="93"/>
  <c r="LP29" i="93" s="1"/>
  <c r="LP21" i="93" s="1"/>
  <c r="OV26" i="93"/>
  <c r="OW5" i="93"/>
  <c r="NW35" i="93"/>
  <c r="NW6" i="93"/>
  <c r="NW36" i="93"/>
  <c r="NW39" i="93"/>
  <c r="PC37" i="93"/>
  <c r="PC9" i="93"/>
  <c r="PD16" i="93" s="1"/>
  <c r="PD26" i="93" s="1"/>
  <c r="PC11" i="93"/>
  <c r="PD18" i="93" s="1"/>
  <c r="PD28" i="93" s="1"/>
  <c r="PC12" i="93"/>
  <c r="PD19" i="93" s="1"/>
  <c r="PC7" i="93"/>
  <c r="PC8" i="93"/>
  <c r="PD15" i="93" s="1"/>
  <c r="PC38" i="93"/>
  <c r="PC10" i="93"/>
  <c r="PD17" i="93" s="1"/>
  <c r="PD27" i="93" s="1"/>
  <c r="JZ32" i="93"/>
  <c r="JZ40" i="93" s="1"/>
  <c r="JZ96" i="93" s="1"/>
  <c r="JZ117" i="93" s="1"/>
  <c r="JZ120" i="93" s="1"/>
  <c r="JZ123" i="93" s="1"/>
  <c r="NL33" i="93"/>
  <c r="NL40" i="93" s="1"/>
  <c r="NL96" i="93" s="1"/>
  <c r="NL117" i="93" s="1"/>
  <c r="NL120" i="93" s="1"/>
  <c r="NL123" i="93" s="1"/>
  <c r="NV8" i="93"/>
  <c r="NV9" i="93"/>
  <c r="NV38" i="93"/>
  <c r="NV11" i="93"/>
  <c r="NV37" i="93"/>
  <c r="NV7" i="93"/>
  <c r="NV12" i="93"/>
  <c r="NV10" i="93"/>
  <c r="RK5" i="93"/>
  <c r="QI35" i="93"/>
  <c r="QI39" i="93"/>
  <c r="QI6" i="93"/>
  <c r="QI36" i="93"/>
  <c r="MS13" i="93"/>
  <c r="MS29" i="93" s="1"/>
  <c r="MS21" i="93" s="1"/>
  <c r="MS20" i="93"/>
  <c r="LO13" i="93"/>
  <c r="LO29" i="93" s="1"/>
  <c r="LO21" i="93" s="1"/>
  <c r="LO20" i="93"/>
  <c r="NA32" i="93"/>
  <c r="NA40" i="93" s="1"/>
  <c r="NA96" i="93" s="1"/>
  <c r="NA117" i="93" s="1"/>
  <c r="NA120" i="93" s="1"/>
  <c r="NA123" i="93" s="1"/>
  <c r="LW20" i="93"/>
  <c r="LW13" i="93"/>
  <c r="LW29" i="93" s="1"/>
  <c r="LW21" i="93" s="1"/>
  <c r="NB32" i="93"/>
  <c r="MH33" i="93"/>
  <c r="OT33" i="93"/>
  <c r="LH7" i="93"/>
  <c r="LH8" i="93"/>
  <c r="LI15" i="93" s="1"/>
  <c r="LH38" i="93"/>
  <c r="LH10" i="93"/>
  <c r="LI17" i="93" s="1"/>
  <c r="LI27" i="93" s="1"/>
  <c r="LH37" i="93"/>
  <c r="LH9" i="93"/>
  <c r="LI16" i="93" s="1"/>
  <c r="LI26" i="93" s="1"/>
  <c r="LH11" i="93"/>
  <c r="LI18" i="93" s="1"/>
  <c r="LI28" i="93" s="1"/>
  <c r="LH12" i="93"/>
  <c r="LI19" i="93" s="1"/>
  <c r="NF13" i="93"/>
  <c r="NF29" i="93" s="1"/>
  <c r="NF20" i="93"/>
  <c r="RB6" i="93"/>
  <c r="SD5" i="93"/>
  <c r="RB35" i="93"/>
  <c r="RB39" i="93"/>
  <c r="RB36" i="93"/>
  <c r="OA13" i="93"/>
  <c r="OA29" i="93" s="1"/>
  <c r="OA21" i="93" s="1"/>
  <c r="OA20" i="93"/>
  <c r="MX38" i="93"/>
  <c r="MX37" i="93"/>
  <c r="OE17" i="93"/>
  <c r="OE27" i="93" s="1"/>
  <c r="JW33" i="93"/>
  <c r="JW40" i="93" s="1"/>
  <c r="JW96" i="93" s="1"/>
  <c r="JW117" i="93" s="1"/>
  <c r="JW120" i="93" s="1"/>
  <c r="JW123" i="93" s="1"/>
  <c r="NB38" i="93"/>
  <c r="NB12" i="93"/>
  <c r="NC19" i="93" s="1"/>
  <c r="NB37" i="93"/>
  <c r="NB8" i="93"/>
  <c r="NC15" i="93" s="1"/>
  <c r="NB10" i="93"/>
  <c r="NC17" i="93" s="1"/>
  <c r="NC27" i="93" s="1"/>
  <c r="NB11" i="93"/>
  <c r="NC18" i="93" s="1"/>
  <c r="NC28" i="93" s="1"/>
  <c r="NB9" i="93"/>
  <c r="NC16" i="93" s="1"/>
  <c r="NC26" i="93" s="1"/>
  <c r="NB7" i="93"/>
  <c r="NC14" i="93" s="1"/>
  <c r="PE5" i="93"/>
  <c r="PZ5" i="93"/>
  <c r="OE35" i="93"/>
  <c r="OE39" i="93"/>
  <c r="OE36" i="93"/>
  <c r="OE6" i="93"/>
  <c r="OH20" i="93"/>
  <c r="OH13" i="93"/>
  <c r="OH29" i="93" s="1"/>
  <c r="OH21" i="93" s="1"/>
  <c r="LB33" i="93"/>
  <c r="LC13" i="93"/>
  <c r="LC29" i="93" s="1"/>
  <c r="LC21" i="93" s="1"/>
  <c r="LC20" i="93"/>
  <c r="KY32" i="93"/>
  <c r="KY40" i="93" s="1"/>
  <c r="KY96" i="93" s="1"/>
  <c r="KY117" i="93" s="1"/>
  <c r="KY120" i="93" s="1"/>
  <c r="KY123" i="93" s="1"/>
  <c r="KU24" i="93"/>
  <c r="LF24" i="93" s="1"/>
  <c r="KU22" i="93"/>
  <c r="LF22" i="93" s="1"/>
  <c r="KU25" i="93"/>
  <c r="LF25" i="93" s="1"/>
  <c r="KU23" i="93"/>
  <c r="LF23" i="93" s="1"/>
  <c r="KA37" i="93"/>
  <c r="JC19" i="93"/>
  <c r="KA19" i="93" s="1"/>
  <c r="KA12" i="93"/>
  <c r="KB19" i="93" s="1"/>
  <c r="PX37" i="93"/>
  <c r="PX11" i="93"/>
  <c r="PY18" i="93" s="1"/>
  <c r="PY28" i="93" s="1"/>
  <c r="PX9" i="93"/>
  <c r="PY16" i="93" s="1"/>
  <c r="PY26" i="93" s="1"/>
  <c r="PX7" i="93"/>
  <c r="PX12" i="93"/>
  <c r="PY19" i="93" s="1"/>
  <c r="PX10" i="93"/>
  <c r="PY17" i="93" s="1"/>
  <c r="PY27" i="93" s="1"/>
  <c r="PX38" i="93"/>
  <c r="PX8" i="93"/>
  <c r="PY15" i="93" s="1"/>
  <c r="KZ12" i="93"/>
  <c r="LB19" i="93" s="1"/>
  <c r="KZ7" i="93"/>
  <c r="LB14" i="93" s="1"/>
  <c r="KZ9" i="93"/>
  <c r="LB16" i="93" s="1"/>
  <c r="LB26" i="93" s="1"/>
  <c r="KZ10" i="93"/>
  <c r="LB17" i="93" s="1"/>
  <c r="LB27" i="93" s="1"/>
  <c r="KZ38" i="93"/>
  <c r="KZ8" i="93"/>
  <c r="LB15" i="93" s="1"/>
  <c r="KZ37" i="93"/>
  <c r="KZ11" i="93"/>
  <c r="LB18" i="93" s="1"/>
  <c r="LB28" i="93" s="1"/>
  <c r="RY5" i="93"/>
  <c r="QW39" i="93"/>
  <c r="QW36" i="93"/>
  <c r="QW35" i="93"/>
  <c r="QW6" i="93"/>
  <c r="OI5" i="93"/>
  <c r="NF36" i="93"/>
  <c r="NF35" i="93"/>
  <c r="NF39" i="93"/>
  <c r="NF6" i="93"/>
  <c r="NT10" i="93"/>
  <c r="NU17" i="93" s="1"/>
  <c r="NU27" i="93" s="1"/>
  <c r="NT11" i="93"/>
  <c r="NU18" i="93" s="1"/>
  <c r="NU28" i="93" s="1"/>
  <c r="NT9" i="93"/>
  <c r="NU16" i="93" s="1"/>
  <c r="NU26" i="93" s="1"/>
  <c r="NT7" i="93"/>
  <c r="NT38" i="93"/>
  <c r="NT12" i="93"/>
  <c r="NU19" i="93" s="1"/>
  <c r="NT37" i="93"/>
  <c r="NT8" i="93"/>
  <c r="NU15" i="93" s="1"/>
  <c r="QO5" i="93"/>
  <c r="PL6" i="93"/>
  <c r="PL39" i="93"/>
  <c r="PL36" i="93"/>
  <c r="PL35" i="93"/>
  <c r="OJ5" i="93"/>
  <c r="NG35" i="93"/>
  <c r="NG39" i="93"/>
  <c r="NG36" i="93"/>
  <c r="NG6" i="93"/>
  <c r="SF5" i="93"/>
  <c r="RD6" i="93"/>
  <c r="RD39" i="93"/>
  <c r="RD36" i="93"/>
  <c r="RD35" i="93"/>
  <c r="MT13" i="93"/>
  <c r="MT29" i="93" s="1"/>
  <c r="MT21" i="93" s="1"/>
  <c r="MT20" i="93"/>
  <c r="MK13" i="93"/>
  <c r="MK29" i="93" s="1"/>
  <c r="MK21" i="93" s="1"/>
  <c r="MK20" i="93"/>
  <c r="MZ32" i="93"/>
  <c r="MZ40" i="93" s="1"/>
  <c r="MZ96" i="93" s="1"/>
  <c r="MZ117" i="93" s="1"/>
  <c r="MZ120" i="93" s="1"/>
  <c r="MZ123" i="93" s="1"/>
  <c r="MJ20" i="93"/>
  <c r="MJ13" i="93"/>
  <c r="MJ29" i="93" s="1"/>
  <c r="MJ21" i="93" s="1"/>
  <c r="NY13" i="93"/>
  <c r="NY29" i="93" s="1"/>
  <c r="NY21" i="93" s="1"/>
  <c r="NY20" i="93"/>
  <c r="SG5" i="93"/>
  <c r="RE35" i="93"/>
  <c r="RE39" i="93"/>
  <c r="RE6" i="93"/>
  <c r="RE36" i="93"/>
  <c r="RG5" i="93"/>
  <c r="QE36" i="93"/>
  <c r="QE6" i="93"/>
  <c r="QE35" i="93"/>
  <c r="QE39" i="93"/>
  <c r="PY38" i="93"/>
  <c r="PY11" i="93"/>
  <c r="PZ18" i="93" s="1"/>
  <c r="PZ28" i="93" s="1"/>
  <c r="PY37" i="93"/>
  <c r="PY7" i="93"/>
  <c r="QB14" i="93" s="1"/>
  <c r="PY12" i="93"/>
  <c r="PZ19" i="93" s="1"/>
  <c r="PY10" i="93"/>
  <c r="PZ17" i="93" s="1"/>
  <c r="PZ27" i="93" s="1"/>
  <c r="PY8" i="93"/>
  <c r="PZ15" i="93" s="1"/>
  <c r="PY9" i="93"/>
  <c r="PZ16" i="93" s="1"/>
  <c r="PZ26" i="93" s="1"/>
  <c r="OY38" i="93"/>
  <c r="OY10" i="93"/>
  <c r="OY37" i="93"/>
  <c r="OY9" i="93"/>
  <c r="OY11" i="93"/>
  <c r="OY12" i="93"/>
  <c r="OY7" i="93"/>
  <c r="OY8" i="93"/>
  <c r="QC39" i="93"/>
  <c r="QC36" i="93"/>
  <c r="QC35" i="93"/>
  <c r="QC6" i="93"/>
  <c r="LM32" i="93"/>
  <c r="JX13" i="93"/>
  <c r="JX29" i="93" s="1"/>
  <c r="JX21" i="93" s="1"/>
  <c r="JX20" i="93"/>
  <c r="MN17" i="93"/>
  <c r="MN16" i="93"/>
  <c r="MN15" i="93"/>
  <c r="MH32" i="93"/>
  <c r="OX38" i="93"/>
  <c r="OX11" i="93"/>
  <c r="OX37" i="93"/>
  <c r="OX10" i="93"/>
  <c r="OX12" i="93"/>
  <c r="OX9" i="93"/>
  <c r="OX8" i="93"/>
  <c r="OX7" i="93"/>
  <c r="KC28" i="93"/>
  <c r="ML5" i="93"/>
  <c r="LG39" i="93"/>
  <c r="LG36" i="93"/>
  <c r="LG35" i="93"/>
  <c r="LG6" i="93"/>
  <c r="JC15" i="93"/>
  <c r="KA15" i="93" s="1"/>
  <c r="KA8" i="93"/>
  <c r="JD14" i="93"/>
  <c r="KA14" i="93" s="1"/>
  <c r="KA7" i="93"/>
  <c r="SC5" i="93"/>
  <c r="RA36" i="93"/>
  <c r="RA35" i="93"/>
  <c r="RA6" i="93"/>
  <c r="RA39" i="93"/>
  <c r="MC8" i="93"/>
  <c r="MD15" i="93" s="1"/>
  <c r="MC9" i="93"/>
  <c r="MD16" i="93" s="1"/>
  <c r="MD26" i="93" s="1"/>
  <c r="MC38" i="93"/>
  <c r="MC11" i="93"/>
  <c r="MD18" i="93" s="1"/>
  <c r="MD28" i="93" s="1"/>
  <c r="MC37" i="93"/>
  <c r="MC7" i="93"/>
  <c r="MC12" i="93"/>
  <c r="MD19" i="93" s="1"/>
  <c r="MC10" i="93"/>
  <c r="MD17" i="93" s="1"/>
  <c r="MD27" i="93" s="1"/>
  <c r="OL7" i="93"/>
  <c r="ON14" i="93" s="1"/>
  <c r="OL8" i="93"/>
  <c r="OM15" i="93" s="1"/>
  <c r="OL38" i="93"/>
  <c r="OL9" i="93"/>
  <c r="OM16" i="93" s="1"/>
  <c r="OM26" i="93" s="1"/>
  <c r="OL37" i="93"/>
  <c r="OL11" i="93"/>
  <c r="OM18" i="93" s="1"/>
  <c r="OM28" i="93" s="1"/>
  <c r="OL10" i="93"/>
  <c r="OM17" i="93" s="1"/>
  <c r="OM27" i="93" s="1"/>
  <c r="OL12" i="93"/>
  <c r="OM19" i="93" s="1"/>
  <c r="JO21" i="93"/>
  <c r="JO32" i="93" s="1"/>
  <c r="JO40" i="93" s="1"/>
  <c r="JO96" i="93" s="1"/>
  <c r="JO117" i="93" s="1"/>
  <c r="JO120" i="93" s="1"/>
  <c r="JO123" i="93" s="1"/>
  <c r="KD20" i="93"/>
  <c r="KD13" i="93"/>
  <c r="KD29" i="93" s="1"/>
  <c r="KD21" i="93" s="1"/>
  <c r="KC26" i="93"/>
  <c r="QN5" i="93"/>
  <c r="PK39" i="93"/>
  <c r="PK36" i="93"/>
  <c r="PK35" i="93"/>
  <c r="PK6" i="93"/>
  <c r="OV28" i="93"/>
  <c r="OV27" i="93"/>
  <c r="MT37" i="93"/>
  <c r="MT11" i="93"/>
  <c r="MU18" i="93" s="1"/>
  <c r="MU28" i="93" s="1"/>
  <c r="MT9" i="93"/>
  <c r="MU16" i="93" s="1"/>
  <c r="MU26" i="93" s="1"/>
  <c r="MT7" i="93"/>
  <c r="MV14" i="93" s="1"/>
  <c r="MT12" i="93"/>
  <c r="MU19" i="93" s="1"/>
  <c r="MT10" i="93"/>
  <c r="MU17" i="93" s="1"/>
  <c r="MU27" i="93" s="1"/>
  <c r="MT38" i="93"/>
  <c r="MT8" i="93"/>
  <c r="MU15" i="93" s="1"/>
  <c r="RH5" i="93"/>
  <c r="QF6" i="93"/>
  <c r="QF39" i="93"/>
  <c r="QF36" i="93"/>
  <c r="QF35" i="93"/>
  <c r="PS38" i="93"/>
  <c r="PS8" i="93"/>
  <c r="PS37" i="93"/>
  <c r="PS11" i="93"/>
  <c r="PS9" i="93"/>
  <c r="PS7" i="93"/>
  <c r="PS12" i="93"/>
  <c r="PS10" i="93"/>
  <c r="RX5" i="93"/>
  <c r="QV6" i="93"/>
  <c r="QV39" i="93"/>
  <c r="QV36" i="93"/>
  <c r="QV35" i="93"/>
  <c r="PF38" i="93"/>
  <c r="PF11" i="93"/>
  <c r="PF37" i="93"/>
  <c r="PF7" i="93"/>
  <c r="PF12" i="93"/>
  <c r="PF10" i="93"/>
  <c r="PF8" i="93"/>
  <c r="PF9" i="93"/>
  <c r="MP38" i="93"/>
  <c r="MP8" i="93"/>
  <c r="MR15" i="93" s="1"/>
  <c r="MP37" i="93"/>
  <c r="MP11" i="93"/>
  <c r="MR18" i="93" s="1"/>
  <c r="MR28" i="93" s="1"/>
  <c r="MP9" i="93"/>
  <c r="MR16" i="93" s="1"/>
  <c r="MR26" i="93" s="1"/>
  <c r="MP7" i="93"/>
  <c r="MP12" i="93"/>
  <c r="MR19" i="93" s="1"/>
  <c r="MP10" i="93"/>
  <c r="MR17" i="93" s="1"/>
  <c r="MR27" i="93" s="1"/>
  <c r="OT20" i="93"/>
  <c r="OT13" i="93"/>
  <c r="OT29" i="93" s="1"/>
  <c r="OT21" i="93" s="1"/>
  <c r="QT5" i="93"/>
  <c r="PQ36" i="93"/>
  <c r="PQ35" i="93"/>
  <c r="PQ6" i="93"/>
  <c r="PQ39" i="93"/>
  <c r="PG37" i="93"/>
  <c r="PG38" i="93"/>
  <c r="RL5" i="93"/>
  <c r="QJ6" i="93"/>
  <c r="QJ39" i="93"/>
  <c r="QJ36" i="93"/>
  <c r="QJ35" i="93"/>
  <c r="NJ14" i="93"/>
  <c r="OZ10" i="93"/>
  <c r="OZ11" i="93"/>
  <c r="OZ9" i="93"/>
  <c r="OZ7" i="93"/>
  <c r="OZ38" i="93"/>
  <c r="OZ12" i="93"/>
  <c r="OZ37" i="93"/>
  <c r="OZ8" i="93"/>
  <c r="OE14" i="93"/>
  <c r="QP5" i="93"/>
  <c r="PM36" i="93"/>
  <c r="PM35" i="93"/>
  <c r="PM6" i="93"/>
  <c r="PM39" i="93"/>
  <c r="JY20" i="93"/>
  <c r="JY13" i="93"/>
  <c r="JY29" i="93" s="1"/>
  <c r="JY21" i="93" s="1"/>
  <c r="NK38" i="93"/>
  <c r="NK12" i="93"/>
  <c r="NM19" i="93" s="1"/>
  <c r="NK37" i="93"/>
  <c r="NK8" i="93"/>
  <c r="NM15" i="93" s="1"/>
  <c r="NK10" i="93"/>
  <c r="NM17" i="93" s="1"/>
  <c r="NM27" i="93" s="1"/>
  <c r="NK11" i="93"/>
  <c r="NM18" i="93" s="1"/>
  <c r="NM28" i="93" s="1"/>
  <c r="NK9" i="93"/>
  <c r="NM16" i="93" s="1"/>
  <c r="NM26" i="93" s="1"/>
  <c r="NK7" i="93"/>
  <c r="NM14" i="93" s="1"/>
  <c r="MN19" i="93"/>
  <c r="MN18" i="93"/>
  <c r="OP10" i="93"/>
  <c r="OP8" i="93"/>
  <c r="OP9" i="93"/>
  <c r="OP11" i="93"/>
  <c r="OP38" i="93"/>
  <c r="OP7" i="93"/>
  <c r="OP37" i="93"/>
  <c r="OP12" i="93"/>
  <c r="QS5" i="93"/>
  <c r="PP6" i="93"/>
  <c r="PP39" i="93"/>
  <c r="PP36" i="93"/>
  <c r="PP35" i="93"/>
  <c r="PD37" i="93"/>
  <c r="PD8" i="93"/>
  <c r="PE15" i="93" s="1"/>
  <c r="PD10" i="93"/>
  <c r="PE17" i="93" s="1"/>
  <c r="PE27" i="93" s="1"/>
  <c r="PD11" i="93"/>
  <c r="PE18" i="93" s="1"/>
  <c r="PE28" i="93" s="1"/>
  <c r="PD9" i="93"/>
  <c r="PE16" i="93" s="1"/>
  <c r="PE26" i="93" s="1"/>
  <c r="PD7" i="93"/>
  <c r="PD38" i="93"/>
  <c r="PD12" i="93"/>
  <c r="PE19" i="93" s="1"/>
  <c r="RI5" i="93"/>
  <c r="QG39" i="93"/>
  <c r="QG36" i="93"/>
  <c r="QG35" i="93"/>
  <c r="QG6" i="93"/>
  <c r="KE38" i="93"/>
  <c r="KE11" i="93"/>
  <c r="KE37" i="93"/>
  <c r="KE7" i="93"/>
  <c r="KE12" i="93"/>
  <c r="KE10" i="93"/>
  <c r="KE8" i="93"/>
  <c r="KE9" i="93"/>
  <c r="LF6" i="93"/>
  <c r="KA38" i="93"/>
  <c r="JC16" i="93"/>
  <c r="KA9" i="93"/>
  <c r="PR5" i="93"/>
  <c r="OR35" i="93"/>
  <c r="OR39" i="93"/>
  <c r="OR6" i="93"/>
  <c r="OR36" i="93"/>
  <c r="FX32" i="93"/>
  <c r="GJ21" i="93"/>
  <c r="FE96" i="93"/>
  <c r="GY32" i="93"/>
  <c r="HQ29" i="93"/>
  <c r="IU13" i="93"/>
  <c r="HZ34" i="93" s="1"/>
  <c r="DZ117" i="93"/>
  <c r="ES32" i="93"/>
  <c r="FD21" i="93"/>
  <c r="IC32" i="93"/>
  <c r="IC40" i="93" s="1"/>
  <c r="IC96" i="93" s="1"/>
  <c r="IC117" i="93" s="1"/>
  <c r="IC120" i="93" s="1"/>
  <c r="IC123" i="93" s="1"/>
  <c r="HP13" i="93"/>
  <c r="GT34" i="93" s="1"/>
  <c r="GK96" i="93"/>
  <c r="IU20" i="93"/>
  <c r="HP29" i="93"/>
  <c r="H3" i="93"/>
  <c r="I4" i="93"/>
  <c r="G55" i="93"/>
  <c r="G90" i="93"/>
  <c r="G77" i="93"/>
  <c r="G83" i="93"/>
  <c r="G67" i="93"/>
  <c r="G60" i="93"/>
  <c r="G42" i="93"/>
  <c r="G98" i="93"/>
  <c r="BO13" i="93"/>
  <c r="BO29" i="93" s="1"/>
  <c r="BG13" i="93"/>
  <c r="BG29" i="93" s="1"/>
  <c r="F97" i="93"/>
  <c r="F41" i="93"/>
  <c r="H94" i="86"/>
  <c r="G115" i="86"/>
  <c r="V114" i="86" l="1"/>
  <c r="V60" i="86"/>
  <c r="J6" i="89"/>
  <c r="J3" i="89" s="1"/>
  <c r="I5" i="89"/>
  <c r="I3" i="89"/>
  <c r="V70" i="86"/>
  <c r="V26" i="86"/>
  <c r="V36" i="86"/>
  <c r="V43" i="86"/>
  <c r="V79" i="86"/>
  <c r="V67" i="86"/>
  <c r="V34" i="86"/>
  <c r="V69" i="86"/>
  <c r="V105" i="86"/>
  <c r="V48" i="86"/>
  <c r="V23" i="86"/>
  <c r="V20" i="86"/>
  <c r="V83" i="86"/>
  <c r="V111" i="86"/>
  <c r="V63" i="86"/>
  <c r="V110" i="86"/>
  <c r="V72" i="86"/>
  <c r="V37" i="86"/>
  <c r="U36" i="86"/>
  <c r="V78" i="86"/>
  <c r="V84" i="86"/>
  <c r="V91" i="86"/>
  <c r="V73" i="86"/>
  <c r="V74" i="86"/>
  <c r="V47" i="86"/>
  <c r="V104" i="86"/>
  <c r="V56" i="86"/>
  <c r="V112" i="86"/>
  <c r="V27" i="86"/>
  <c r="V68" i="86"/>
  <c r="V16" i="86"/>
  <c r="V46" i="86"/>
  <c r="V32" i="86"/>
  <c r="V82" i="86"/>
  <c r="V57" i="86"/>
  <c r="V113" i="86"/>
  <c r="V17" i="86"/>
  <c r="V93" i="86"/>
  <c r="V71" i="86"/>
  <c r="U109" i="86"/>
  <c r="U89" i="86"/>
  <c r="U56" i="86"/>
  <c r="V77" i="86"/>
  <c r="U84" i="86"/>
  <c r="V103" i="86"/>
  <c r="V54" i="86"/>
  <c r="V44" i="86"/>
  <c r="V80" i="86"/>
  <c r="V52" i="86"/>
  <c r="V18" i="86"/>
  <c r="V21" i="86"/>
  <c r="V108" i="86"/>
  <c r="V31" i="86"/>
  <c r="V15" i="86"/>
  <c r="V89" i="86"/>
  <c r="W5" i="86"/>
  <c r="W47" i="86" s="1"/>
  <c r="U50" i="86"/>
  <c r="V64" i="86"/>
  <c r="V61" i="86"/>
  <c r="V35" i="86"/>
  <c r="V62" i="86"/>
  <c r="V45" i="86"/>
  <c r="V50" i="86"/>
  <c r="V25" i="86"/>
  <c r="V107" i="86"/>
  <c r="V109" i="86"/>
  <c r="V86" i="86"/>
  <c r="V92" i="86"/>
  <c r="V76" i="86"/>
  <c r="V66" i="86"/>
  <c r="U66" i="86"/>
  <c r="U108" i="86"/>
  <c r="V51" i="86"/>
  <c r="V42" i="86"/>
  <c r="V102" i="86"/>
  <c r="V90" i="86"/>
  <c r="V22" i="86"/>
  <c r="V106" i="86"/>
  <c r="V85" i="86"/>
  <c r="V87" i="86"/>
  <c r="V59" i="86"/>
  <c r="V49" i="86"/>
  <c r="V41" i="86"/>
  <c r="V55" i="86"/>
  <c r="U92" i="86"/>
  <c r="U15" i="86"/>
  <c r="U57" i="86"/>
  <c r="U26" i="86"/>
  <c r="U74" i="86"/>
  <c r="U68" i="86"/>
  <c r="U78" i="86"/>
  <c r="U103" i="86"/>
  <c r="U63" i="86"/>
  <c r="U113" i="86"/>
  <c r="U44" i="86"/>
  <c r="U20" i="86"/>
  <c r="U73" i="86"/>
  <c r="U54" i="86"/>
  <c r="U22" i="86"/>
  <c r="U105" i="86"/>
  <c r="U18" i="86"/>
  <c r="U16" i="86"/>
  <c r="U112" i="86"/>
  <c r="U41" i="86"/>
  <c r="U17" i="86"/>
  <c r="U93" i="86"/>
  <c r="V4" i="86"/>
  <c r="U106" i="86"/>
  <c r="U61" i="86"/>
  <c r="U60" i="86"/>
  <c r="U117" i="86"/>
  <c r="U72" i="86"/>
  <c r="U31" i="86"/>
  <c r="U45" i="86"/>
  <c r="U110" i="86"/>
  <c r="U87" i="86"/>
  <c r="U111" i="86"/>
  <c r="U37" i="86"/>
  <c r="G13" i="89"/>
  <c r="V116" i="86"/>
  <c r="I13" i="89" s="1"/>
  <c r="U67" i="86"/>
  <c r="U21" i="86"/>
  <c r="U90" i="86"/>
  <c r="U71" i="86"/>
  <c r="U70" i="86"/>
  <c r="U51" i="86"/>
  <c r="U64" i="86"/>
  <c r="U25" i="86"/>
  <c r="U32" i="86"/>
  <c r="U116" i="86"/>
  <c r="U62" i="86"/>
  <c r="U91" i="86"/>
  <c r="U85" i="86"/>
  <c r="U23" i="86"/>
  <c r="U102" i="86"/>
  <c r="U80" i="86"/>
  <c r="U69" i="86"/>
  <c r="U4" i="86"/>
  <c r="U49" i="86"/>
  <c r="U82" i="86"/>
  <c r="U34" i="86"/>
  <c r="U76" i="86"/>
  <c r="U35" i="86"/>
  <c r="U27" i="86"/>
  <c r="U104" i="86"/>
  <c r="U86" i="86"/>
  <c r="U83" i="86"/>
  <c r="U42" i="86"/>
  <c r="U55" i="86"/>
  <c r="U114" i="86"/>
  <c r="U77" i="86"/>
  <c r="U48" i="86"/>
  <c r="U107" i="86"/>
  <c r="U43" i="86"/>
  <c r="U52" i="86"/>
  <c r="U47" i="86"/>
  <c r="U46" i="86"/>
  <c r="U79" i="86"/>
  <c r="U59" i="86"/>
  <c r="D14" i="89"/>
  <c r="E11" i="89"/>
  <c r="E14" i="89" s="1"/>
  <c r="E16" i="89" s="1"/>
  <c r="R115" i="86"/>
  <c r="R118" i="86" s="1"/>
  <c r="NB33" i="93"/>
  <c r="NB40" i="93" s="1"/>
  <c r="NB96" i="93" s="1"/>
  <c r="NB117" i="93" s="1"/>
  <c r="NB120" i="93" s="1"/>
  <c r="NB123" i="93" s="1"/>
  <c r="OS14" i="93"/>
  <c r="PT33" i="93"/>
  <c r="PT40" i="93" s="1"/>
  <c r="PT96" i="93" s="1"/>
  <c r="PT117" i="93" s="1"/>
  <c r="PT120" i="93" s="1"/>
  <c r="PT123" i="93" s="1"/>
  <c r="PW33" i="93"/>
  <c r="OS15" i="93"/>
  <c r="MD33" i="93"/>
  <c r="NO33" i="93"/>
  <c r="PB33" i="93"/>
  <c r="PA15" i="93"/>
  <c r="LN32" i="93"/>
  <c r="LN40" i="93" s="1"/>
  <c r="LN96" i="93" s="1"/>
  <c r="LN117" i="93" s="1"/>
  <c r="LN120" i="93" s="1"/>
  <c r="LN123" i="93" s="1"/>
  <c r="PV16" i="93"/>
  <c r="PV26" i="93" s="1"/>
  <c r="PV15" i="93"/>
  <c r="MI32" i="93"/>
  <c r="MI40" i="93" s="1"/>
  <c r="MI96" i="93" s="1"/>
  <c r="MI117" i="93" s="1"/>
  <c r="MI120" i="93" s="1"/>
  <c r="MI123" i="93" s="1"/>
  <c r="PA19" i="93"/>
  <c r="OS18" i="93"/>
  <c r="OS28" i="93" s="1"/>
  <c r="ML36" i="93"/>
  <c r="PV17" i="93"/>
  <c r="PV27" i="93" s="1"/>
  <c r="PV18" i="93"/>
  <c r="PV28" i="93" s="1"/>
  <c r="NT33" i="93"/>
  <c r="PV14" i="93"/>
  <c r="OS16" i="93"/>
  <c r="OS26" i="93" s="1"/>
  <c r="OO33" i="93"/>
  <c r="OS19" i="93"/>
  <c r="LM40" i="93"/>
  <c r="LM96" i="93" s="1"/>
  <c r="LM117" i="93" s="1"/>
  <c r="LM120" i="93" s="1"/>
  <c r="LM123" i="93" s="1"/>
  <c r="I3" i="93"/>
  <c r="I22" i="93"/>
  <c r="I26" i="93"/>
  <c r="I30" i="93"/>
  <c r="I34" i="93"/>
  <c r="I38" i="93"/>
  <c r="I116" i="93"/>
  <c r="I23" i="93"/>
  <c r="I27" i="93"/>
  <c r="I31" i="93"/>
  <c r="I35" i="93"/>
  <c r="I39" i="93"/>
  <c r="I115" i="93"/>
  <c r="I24" i="93"/>
  <c r="I28" i="93"/>
  <c r="I36" i="93"/>
  <c r="I114" i="93"/>
  <c r="I25" i="93"/>
  <c r="I29" i="93"/>
  <c r="I37" i="93"/>
  <c r="I112" i="93"/>
  <c r="I108" i="93"/>
  <c r="I104" i="93"/>
  <c r="I101" i="93"/>
  <c r="I93" i="93"/>
  <c r="I111" i="93"/>
  <c r="I107" i="93"/>
  <c r="I102" i="93"/>
  <c r="I94" i="93"/>
  <c r="I110" i="93"/>
  <c r="I106" i="93"/>
  <c r="I99" i="93"/>
  <c r="I91" i="93"/>
  <c r="I95" i="93"/>
  <c r="I113" i="93"/>
  <c r="I109" i="93"/>
  <c r="I105" i="93"/>
  <c r="I100" i="93"/>
  <c r="I92" i="93"/>
  <c r="I86" i="93"/>
  <c r="I80" i="93"/>
  <c r="I68" i="93"/>
  <c r="I72" i="93"/>
  <c r="I87" i="93"/>
  <c r="I81" i="93"/>
  <c r="I69" i="93"/>
  <c r="I73" i="93"/>
  <c r="I84" i="93"/>
  <c r="I88" i="93"/>
  <c r="I78" i="93"/>
  <c r="I82" i="93"/>
  <c r="I70" i="93"/>
  <c r="I74" i="93"/>
  <c r="I85" i="93"/>
  <c r="I89" i="93"/>
  <c r="I79" i="93"/>
  <c r="I71" i="93"/>
  <c r="I75" i="93"/>
  <c r="I62" i="93"/>
  <c r="I66" i="93"/>
  <c r="I57" i="93"/>
  <c r="I44" i="93"/>
  <c r="I48" i="93"/>
  <c r="I76" i="93"/>
  <c r="I63" i="93"/>
  <c r="I58" i="93"/>
  <c r="I45" i="93"/>
  <c r="I49" i="93"/>
  <c r="I64" i="93"/>
  <c r="I59" i="93"/>
  <c r="I46" i="93"/>
  <c r="I50" i="93"/>
  <c r="I61" i="93"/>
  <c r="I65" i="93"/>
  <c r="I56" i="93"/>
  <c r="I43" i="93"/>
  <c r="I47" i="93"/>
  <c r="I52" i="93"/>
  <c r="I51" i="93"/>
  <c r="I53" i="93"/>
  <c r="I54" i="93"/>
  <c r="LF38" i="93"/>
  <c r="NP20" i="93"/>
  <c r="OS17" i="93"/>
  <c r="OS27" i="93" s="1"/>
  <c r="H103" i="93"/>
  <c r="JC28" i="93"/>
  <c r="KA28" i="93" s="1"/>
  <c r="KA18" i="93"/>
  <c r="JC26" i="93"/>
  <c r="KA26" i="93" s="1"/>
  <c r="KA16" i="93"/>
  <c r="KZ33" i="93"/>
  <c r="KZ40" i="93" s="1"/>
  <c r="KZ96" i="93" s="1"/>
  <c r="KZ117" i="93" s="1"/>
  <c r="KZ120" i="93" s="1"/>
  <c r="KZ123" i="93" s="1"/>
  <c r="PX33" i="93"/>
  <c r="JC27" i="93"/>
  <c r="KA27" i="93" s="1"/>
  <c r="KA17" i="93"/>
  <c r="IV29" i="93"/>
  <c r="MX33" i="93"/>
  <c r="MX40" i="93" s="1"/>
  <c r="MX96" i="93" s="1"/>
  <c r="MX117" i="93" s="1"/>
  <c r="MX120" i="93" s="1"/>
  <c r="MX123" i="93" s="1"/>
  <c r="NV33" i="93"/>
  <c r="NV40" i="93" s="1"/>
  <c r="NV96" i="93" s="1"/>
  <c r="NV117" i="93" s="1"/>
  <c r="NV120" i="93" s="1"/>
  <c r="NV123" i="93" s="1"/>
  <c r="PY33" i="93"/>
  <c r="PV19" i="93"/>
  <c r="PS33" i="93"/>
  <c r="ML39" i="93"/>
  <c r="OX33" i="93"/>
  <c r="MH40" i="93"/>
  <c r="MH96" i="93" s="1"/>
  <c r="MH117" i="93" s="1"/>
  <c r="MH120" i="93" s="1"/>
  <c r="MH123" i="93" s="1"/>
  <c r="OM33" i="93"/>
  <c r="OP33" i="93"/>
  <c r="PA18" i="93"/>
  <c r="PA28" i="93" s="1"/>
  <c r="OY33" i="93"/>
  <c r="OY40" i="93" s="1"/>
  <c r="OY96" i="93" s="1"/>
  <c r="OY117" i="93" s="1"/>
  <c r="OY120" i="93" s="1"/>
  <c r="OY123" i="93" s="1"/>
  <c r="KI32" i="93"/>
  <c r="KI40" i="93" s="1"/>
  <c r="KI96" i="93" s="1"/>
  <c r="KI117" i="93" s="1"/>
  <c r="KI120" i="93" s="1"/>
  <c r="KI123" i="93" s="1"/>
  <c r="NU33" i="93"/>
  <c r="OQ33" i="93"/>
  <c r="OQ40" i="93" s="1"/>
  <c r="OQ96" i="93" s="1"/>
  <c r="OQ117" i="93" s="1"/>
  <c r="OQ120" i="93" s="1"/>
  <c r="OQ123" i="93" s="1"/>
  <c r="NK33" i="93"/>
  <c r="NK40" i="93" s="1"/>
  <c r="NK96" i="93" s="1"/>
  <c r="NK117" i="93" s="1"/>
  <c r="NK120" i="93" s="1"/>
  <c r="NK123" i="93" s="1"/>
  <c r="JY32" i="93"/>
  <c r="JY40" i="93" s="1"/>
  <c r="JY96" i="93" s="1"/>
  <c r="JY117" i="93" s="1"/>
  <c r="JY120" i="93" s="1"/>
  <c r="JY123" i="93" s="1"/>
  <c r="OZ33" i="93"/>
  <c r="OZ40" i="93" s="1"/>
  <c r="OZ96" i="93" s="1"/>
  <c r="OZ117" i="93" s="1"/>
  <c r="OZ120" i="93" s="1"/>
  <c r="OZ123" i="93" s="1"/>
  <c r="PG33" i="93"/>
  <c r="PG40" i="93" s="1"/>
  <c r="PG96" i="93" s="1"/>
  <c r="PG117" i="93" s="1"/>
  <c r="PG120" i="93" s="1"/>
  <c r="PG123" i="93" s="1"/>
  <c r="MT33" i="93"/>
  <c r="MJ32" i="93"/>
  <c r="MJ40" i="93" s="1"/>
  <c r="MJ96" i="93" s="1"/>
  <c r="MJ117" i="93" s="1"/>
  <c r="MJ120" i="93" s="1"/>
  <c r="MJ123" i="93" s="1"/>
  <c r="MT32" i="93"/>
  <c r="MU20" i="93"/>
  <c r="LH33" i="93"/>
  <c r="PC33" i="93"/>
  <c r="LP32" i="93"/>
  <c r="NZ32" i="93"/>
  <c r="NZ40" i="93" s="1"/>
  <c r="NZ96" i="93" s="1"/>
  <c r="NZ117" i="93" s="1"/>
  <c r="NZ120" i="93" s="1"/>
  <c r="NZ123" i="93" s="1"/>
  <c r="MK32" i="93"/>
  <c r="MK40" i="93" s="1"/>
  <c r="MK96" i="93" s="1"/>
  <c r="MK117" i="93" s="1"/>
  <c r="MK120" i="93" s="1"/>
  <c r="MK123" i="93" s="1"/>
  <c r="OL33" i="93"/>
  <c r="MC33" i="93"/>
  <c r="NM13" i="93"/>
  <c r="NM29" i="93" s="1"/>
  <c r="NM21" i="93" s="1"/>
  <c r="NM20" i="93"/>
  <c r="OR38" i="93"/>
  <c r="OR37" i="93"/>
  <c r="MN28" i="93"/>
  <c r="NJ20" i="93"/>
  <c r="NJ13" i="93"/>
  <c r="NJ29" i="93" s="1"/>
  <c r="NJ21" i="93" s="1"/>
  <c r="OT32" i="93"/>
  <c r="OT40" i="93" s="1"/>
  <c r="OT96" i="93" s="1"/>
  <c r="OT117" i="93" s="1"/>
  <c r="OT120" i="93" s="1"/>
  <c r="OT123" i="93" s="1"/>
  <c r="MP33" i="93"/>
  <c r="PF33" i="93"/>
  <c r="PF40" i="93" s="1"/>
  <c r="PF96" i="93" s="1"/>
  <c r="PF117" i="93" s="1"/>
  <c r="PF120" i="93" s="1"/>
  <c r="PF123" i="93" s="1"/>
  <c r="TA5" i="93"/>
  <c r="RX35" i="93"/>
  <c r="RX39" i="93"/>
  <c r="RX6" i="93"/>
  <c r="RX36" i="93"/>
  <c r="ON20" i="93"/>
  <c r="ON13" i="93"/>
  <c r="ON29" i="93" s="1"/>
  <c r="ON21" i="93" s="1"/>
  <c r="MN20" i="93"/>
  <c r="MN13" i="93"/>
  <c r="MN29" i="93" s="1"/>
  <c r="QE10" i="93"/>
  <c r="QE11" i="93"/>
  <c r="QE9" i="93"/>
  <c r="QE7" i="93"/>
  <c r="QE38" i="93"/>
  <c r="QE12" i="93"/>
  <c r="QE37" i="93"/>
  <c r="QE8" i="93"/>
  <c r="RE11" i="93"/>
  <c r="RE12" i="93"/>
  <c r="RE7" i="93"/>
  <c r="RE8" i="93"/>
  <c r="RE38" i="93"/>
  <c r="RE10" i="93"/>
  <c r="RE37" i="93"/>
  <c r="RE9" i="93"/>
  <c r="NY32" i="93"/>
  <c r="NY40" i="93" s="1"/>
  <c r="NY96" i="93" s="1"/>
  <c r="NY117" i="93" s="1"/>
  <c r="NY120" i="93" s="1"/>
  <c r="NY123" i="93" s="1"/>
  <c r="TI5" i="93"/>
  <c r="SF39" i="93"/>
  <c r="SF6" i="93"/>
  <c r="SF36" i="93"/>
  <c r="SF35" i="93"/>
  <c r="NG37" i="93"/>
  <c r="NG8" i="93"/>
  <c r="NH15" i="93" s="1"/>
  <c r="NG10" i="93"/>
  <c r="NH17" i="93" s="1"/>
  <c r="NH27" i="93" s="1"/>
  <c r="NG11" i="93"/>
  <c r="NH18" i="93" s="1"/>
  <c r="NH28" i="93" s="1"/>
  <c r="NG9" i="93"/>
  <c r="NH16" i="93" s="1"/>
  <c r="NH26" i="93" s="1"/>
  <c r="NG7" i="93"/>
  <c r="NI14" i="93" s="1"/>
  <c r="NG38" i="93"/>
  <c r="NG12" i="93"/>
  <c r="NH19" i="93" s="1"/>
  <c r="PJ5" i="93"/>
  <c r="OJ36" i="93"/>
  <c r="OJ35" i="93"/>
  <c r="OJ39" i="93"/>
  <c r="OJ6" i="93"/>
  <c r="RQ5" i="93"/>
  <c r="QO39" i="93"/>
  <c r="QO36" i="93"/>
  <c r="QO35" i="93"/>
  <c r="QO6" i="93"/>
  <c r="NC13" i="93"/>
  <c r="NC29" i="93" s="1"/>
  <c r="NC21" i="93" s="1"/>
  <c r="NC20" i="93"/>
  <c r="MU13" i="93"/>
  <c r="MU29" i="93" s="1"/>
  <c r="MU21" i="93" s="1"/>
  <c r="MS32" i="93"/>
  <c r="MS40" i="93" s="1"/>
  <c r="MS96" i="93" s="1"/>
  <c r="MS117" i="93" s="1"/>
  <c r="MS120" i="93" s="1"/>
  <c r="MS123" i="93" s="1"/>
  <c r="QI9" i="93"/>
  <c r="QJ16" i="93" s="1"/>
  <c r="QJ26" i="93" s="1"/>
  <c r="QI7" i="93"/>
  <c r="QI38" i="93"/>
  <c r="QI12" i="93"/>
  <c r="QJ19" i="93" s="1"/>
  <c r="QI37" i="93"/>
  <c r="QI8" i="93"/>
  <c r="QJ15" i="93" s="1"/>
  <c r="QI10" i="93"/>
  <c r="QJ17" i="93" s="1"/>
  <c r="QJ27" i="93" s="1"/>
  <c r="QI11" i="93"/>
  <c r="QJ18" i="93" s="1"/>
  <c r="QJ28" i="93" s="1"/>
  <c r="OW35" i="93"/>
  <c r="OW39" i="93"/>
  <c r="OW36" i="93"/>
  <c r="OW6" i="93"/>
  <c r="KH32" i="93"/>
  <c r="KH40" i="93" s="1"/>
  <c r="KH96" i="93" s="1"/>
  <c r="KH117" i="93" s="1"/>
  <c r="KH120" i="93" s="1"/>
  <c r="KH123" i="93" s="1"/>
  <c r="OH5" i="93"/>
  <c r="NE36" i="93"/>
  <c r="NR36" i="93" s="1"/>
  <c r="NE35" i="93"/>
  <c r="NE6" i="93"/>
  <c r="NE39" i="93"/>
  <c r="NR39" i="93" s="1"/>
  <c r="NR5" i="93"/>
  <c r="NX15" i="93"/>
  <c r="NX14" i="93"/>
  <c r="MO20" i="93"/>
  <c r="MO13" i="93"/>
  <c r="MO29" i="93" s="1"/>
  <c r="MO21" i="93" s="1"/>
  <c r="QQ5" i="93"/>
  <c r="PN36" i="93"/>
  <c r="PN35" i="93"/>
  <c r="PN6" i="93"/>
  <c r="PN39" i="93"/>
  <c r="QB38" i="93"/>
  <c r="QB8" i="93"/>
  <c r="QB37" i="93"/>
  <c r="QB11" i="93"/>
  <c r="QB9" i="93"/>
  <c r="QB7" i="93"/>
  <c r="QB12" i="93"/>
  <c r="QB10" i="93"/>
  <c r="QZ38" i="93"/>
  <c r="QZ10" i="93"/>
  <c r="QZ37" i="93"/>
  <c r="QZ9" i="93"/>
  <c r="QZ11" i="93"/>
  <c r="QZ12" i="93"/>
  <c r="QZ7" i="93"/>
  <c r="QZ8" i="93"/>
  <c r="MG13" i="93"/>
  <c r="MG29" i="93" s="1"/>
  <c r="MG21" i="93" s="1"/>
  <c r="MG20" i="93"/>
  <c r="KG19" i="93"/>
  <c r="LF19" i="93" s="1"/>
  <c r="LF12" i="93"/>
  <c r="LG19" i="93" s="1"/>
  <c r="KG16" i="93"/>
  <c r="LF9" i="93"/>
  <c r="KG14" i="93"/>
  <c r="LF7" i="93"/>
  <c r="QG38" i="93"/>
  <c r="QG11" i="93"/>
  <c r="QH18" i="93" s="1"/>
  <c r="QH28" i="93" s="1"/>
  <c r="QG37" i="93"/>
  <c r="QG7" i="93"/>
  <c r="QI14" i="93" s="1"/>
  <c r="QG12" i="93"/>
  <c r="QH19" i="93" s="1"/>
  <c r="QG10" i="93"/>
  <c r="QH17" i="93" s="1"/>
  <c r="QH27" i="93" s="1"/>
  <c r="QG8" i="93"/>
  <c r="QH15" i="93" s="1"/>
  <c r="QG9" i="93"/>
  <c r="QH16" i="93" s="1"/>
  <c r="QH26" i="93" s="1"/>
  <c r="RI39" i="93"/>
  <c r="RI36" i="93"/>
  <c r="RI35" i="93"/>
  <c r="RI6" i="93"/>
  <c r="PD33" i="93"/>
  <c r="PP37" i="93"/>
  <c r="PP7" i="93"/>
  <c r="PR14" i="93" s="1"/>
  <c r="PP12" i="93"/>
  <c r="PQ19" i="93" s="1"/>
  <c r="PP10" i="93"/>
  <c r="PQ17" i="93" s="1"/>
  <c r="PQ27" i="93" s="1"/>
  <c r="PP8" i="93"/>
  <c r="PQ15" i="93" s="1"/>
  <c r="PP9" i="93"/>
  <c r="PQ16" i="93" s="1"/>
  <c r="PQ26" i="93" s="1"/>
  <c r="PP38" i="93"/>
  <c r="PP11" i="93"/>
  <c r="PQ18" i="93" s="1"/>
  <c r="PQ28" i="93" s="1"/>
  <c r="QP6" i="93"/>
  <c r="RR5" i="93"/>
  <c r="QP39" i="93"/>
  <c r="QP36" i="93"/>
  <c r="QP35" i="93"/>
  <c r="QJ38" i="93"/>
  <c r="QJ8" i="93"/>
  <c r="QK15" i="93" s="1"/>
  <c r="QJ37" i="93"/>
  <c r="QJ11" i="93"/>
  <c r="QK18" i="93" s="1"/>
  <c r="QK28" i="93" s="1"/>
  <c r="QJ9" i="93"/>
  <c r="QK16" i="93" s="1"/>
  <c r="QK26" i="93" s="1"/>
  <c r="QJ7" i="93"/>
  <c r="QJ12" i="93"/>
  <c r="QK19" i="93" s="1"/>
  <c r="QJ10" i="93"/>
  <c r="QK17" i="93" s="1"/>
  <c r="QK27" i="93" s="1"/>
  <c r="QT6" i="93"/>
  <c r="RV5" i="93"/>
  <c r="QT39" i="93"/>
  <c r="QT36" i="93"/>
  <c r="QT35" i="93"/>
  <c r="QF38" i="93"/>
  <c r="QF8" i="93"/>
  <c r="QF37" i="93"/>
  <c r="QF11" i="93"/>
  <c r="QF9" i="93"/>
  <c r="QF7" i="93"/>
  <c r="QF12" i="93"/>
  <c r="QF10" i="93"/>
  <c r="KC21" i="93"/>
  <c r="KC32" i="93" s="1"/>
  <c r="KC40" i="93" s="1"/>
  <c r="KC96" i="93" s="1"/>
  <c r="KC117" i="93" s="1"/>
  <c r="KC120" i="93" s="1"/>
  <c r="KC123" i="93" s="1"/>
  <c r="JC20" i="93"/>
  <c r="JC13" i="93"/>
  <c r="JC29" i="93" s="1"/>
  <c r="PA14" i="93"/>
  <c r="PA17" i="93"/>
  <c r="PA27" i="93" s="1"/>
  <c r="JX32" i="93"/>
  <c r="JX40" i="93" s="1"/>
  <c r="JX96" i="93" s="1"/>
  <c r="JX117" i="93" s="1"/>
  <c r="JX120" i="93" s="1"/>
  <c r="JX123" i="93" s="1"/>
  <c r="QC38" i="93"/>
  <c r="QC11" i="93"/>
  <c r="QD18" i="93" s="1"/>
  <c r="QD28" i="93" s="1"/>
  <c r="QC37" i="93"/>
  <c r="QC7" i="93"/>
  <c r="QC12" i="93"/>
  <c r="QD19" i="93" s="1"/>
  <c r="QC10" i="93"/>
  <c r="QD17" i="93" s="1"/>
  <c r="QD27" i="93" s="1"/>
  <c r="QC8" i="93"/>
  <c r="QD15" i="93" s="1"/>
  <c r="QC9" i="93"/>
  <c r="QD16" i="93" s="1"/>
  <c r="QD26" i="93" s="1"/>
  <c r="PZ14" i="93"/>
  <c r="KB20" i="93"/>
  <c r="KB13" i="93"/>
  <c r="LC32" i="93"/>
  <c r="LC40" i="93" s="1"/>
  <c r="LC96" i="93" s="1"/>
  <c r="LC117" i="93" s="1"/>
  <c r="LC120" i="93" s="1"/>
  <c r="LC123" i="93" s="1"/>
  <c r="OH32" i="93"/>
  <c r="OA32" i="93"/>
  <c r="TG5" i="93"/>
  <c r="SD36" i="93"/>
  <c r="SD35" i="93"/>
  <c r="SD6" i="93"/>
  <c r="SD39" i="93"/>
  <c r="LO32" i="93"/>
  <c r="LO40" i="93" s="1"/>
  <c r="LO96" i="93" s="1"/>
  <c r="LO117" i="93" s="1"/>
  <c r="LO120" i="93" s="1"/>
  <c r="LO123" i="93" s="1"/>
  <c r="NP13" i="93"/>
  <c r="NP29" i="93" s="1"/>
  <c r="NP21" i="93" s="1"/>
  <c r="NQ20" i="93"/>
  <c r="NQ13" i="93"/>
  <c r="NQ29" i="93" s="1"/>
  <c r="NQ21" i="93" s="1"/>
  <c r="NX17" i="93"/>
  <c r="NX27" i="93" s="1"/>
  <c r="NO32" i="93"/>
  <c r="ON38" i="93"/>
  <c r="ON9" i="93"/>
  <c r="OO16" i="93" s="1"/>
  <c r="OO26" i="93" s="1"/>
  <c r="ON37" i="93"/>
  <c r="ON11" i="93"/>
  <c r="OO18" i="93" s="1"/>
  <c r="OO28" i="93" s="1"/>
  <c r="ON12" i="93"/>
  <c r="OO19" i="93" s="1"/>
  <c r="ON7" i="93"/>
  <c r="OP14" i="93" s="1"/>
  <c r="ON8" i="93"/>
  <c r="OO15" i="93" s="1"/>
  <c r="ON10" i="93"/>
  <c r="OO17" i="93" s="1"/>
  <c r="OO27" i="93" s="1"/>
  <c r="NS7" i="93"/>
  <c r="NS9" i="93"/>
  <c r="NS38" i="93"/>
  <c r="NS8" i="93"/>
  <c r="NS12" i="93"/>
  <c r="NS37" i="93"/>
  <c r="NS10" i="93"/>
  <c r="NS11" i="93"/>
  <c r="TE5" i="93"/>
  <c r="SB39" i="93"/>
  <c r="SB36" i="93"/>
  <c r="SB35" i="93"/>
  <c r="SB6" i="93"/>
  <c r="LI33" i="93"/>
  <c r="OK33" i="93"/>
  <c r="OK40" i="93" s="1"/>
  <c r="OK96" i="93" s="1"/>
  <c r="OK117" i="93" s="1"/>
  <c r="OK120" i="93" s="1"/>
  <c r="OK123" i="93" s="1"/>
  <c r="LS32" i="93"/>
  <c r="LS40" i="93" s="1"/>
  <c r="LS96" i="93" s="1"/>
  <c r="LS117" i="93" s="1"/>
  <c r="LS120" i="93" s="1"/>
  <c r="LS123" i="93" s="1"/>
  <c r="KG15" i="93"/>
  <c r="LF15" i="93" s="1"/>
  <c r="LF8" i="93"/>
  <c r="KE33" i="93"/>
  <c r="LF37" i="93"/>
  <c r="RU5" i="93"/>
  <c r="QS39" i="93"/>
  <c r="QS36" i="93"/>
  <c r="QS35" i="93"/>
  <c r="QS6" i="93"/>
  <c r="PM38" i="93"/>
  <c r="PM37" i="93"/>
  <c r="PM10" i="93"/>
  <c r="PM11" i="93"/>
  <c r="PM9" i="93"/>
  <c r="PM7" i="93"/>
  <c r="PM12" i="93"/>
  <c r="PM8" i="93"/>
  <c r="OE20" i="93"/>
  <c r="OE13" i="93"/>
  <c r="OE29" i="93" s="1"/>
  <c r="OE21" i="93" s="1"/>
  <c r="SO5" i="93"/>
  <c r="RL39" i="93"/>
  <c r="RL36" i="93"/>
  <c r="RL35" i="93"/>
  <c r="RL6" i="93"/>
  <c r="PQ38" i="93"/>
  <c r="PQ10" i="93"/>
  <c r="PR17" i="93" s="1"/>
  <c r="PR27" i="93" s="1"/>
  <c r="PQ37" i="93"/>
  <c r="PQ9" i="93"/>
  <c r="PR16" i="93" s="1"/>
  <c r="PR26" i="93" s="1"/>
  <c r="PQ11" i="93"/>
  <c r="PR18" i="93" s="1"/>
  <c r="PR28" i="93" s="1"/>
  <c r="PQ7" i="93"/>
  <c r="PQ12" i="93"/>
  <c r="PR19" i="93" s="1"/>
  <c r="PQ8" i="93"/>
  <c r="PR15" i="93" s="1"/>
  <c r="RH35" i="93"/>
  <c r="RH39" i="93"/>
  <c r="RH6" i="93"/>
  <c r="RH36" i="93"/>
  <c r="TF5" i="93"/>
  <c r="SC36" i="93"/>
  <c r="SC35" i="93"/>
  <c r="SC6" i="93"/>
  <c r="SC39" i="93"/>
  <c r="LG37" i="93"/>
  <c r="LG7" i="93"/>
  <c r="LG12" i="93"/>
  <c r="LG9" i="93"/>
  <c r="LG8" i="93"/>
  <c r="LG10" i="93"/>
  <c r="LG38" i="93"/>
  <c r="LG11" i="93"/>
  <c r="ML6" i="93"/>
  <c r="LZ22" i="93"/>
  <c r="LZ25" i="93"/>
  <c r="ML25" i="93" s="1"/>
  <c r="LZ23" i="93"/>
  <c r="ML23" i="93" s="1"/>
  <c r="LZ24" i="93"/>
  <c r="ML24" i="93" s="1"/>
  <c r="MN26" i="93"/>
  <c r="RG39" i="93"/>
  <c r="RG6" i="93"/>
  <c r="RG36" i="93"/>
  <c r="RG35" i="93"/>
  <c r="MR14" i="93"/>
  <c r="NF7" i="93"/>
  <c r="NH14" i="93" s="1"/>
  <c r="NF8" i="93"/>
  <c r="NG15" i="93" s="1"/>
  <c r="NF38" i="93"/>
  <c r="NF10" i="93"/>
  <c r="NG17" i="93" s="1"/>
  <c r="NG27" i="93" s="1"/>
  <c r="NF37" i="93"/>
  <c r="NF9" i="93"/>
  <c r="NG16" i="93" s="1"/>
  <c r="NG26" i="93" s="1"/>
  <c r="NF11" i="93"/>
  <c r="NF12" i="93"/>
  <c r="NG19" i="93" s="1"/>
  <c r="PI5" i="93"/>
  <c r="OI36" i="93"/>
  <c r="OI6" i="93"/>
  <c r="OI35" i="93"/>
  <c r="OI39" i="93"/>
  <c r="OE8" i="93"/>
  <c r="OF15" i="93" s="1"/>
  <c r="OE10" i="93"/>
  <c r="OF17" i="93" s="1"/>
  <c r="OF27" i="93" s="1"/>
  <c r="OE38" i="93"/>
  <c r="OE11" i="93"/>
  <c r="OF18" i="93" s="1"/>
  <c r="OF28" i="93" s="1"/>
  <c r="OE37" i="93"/>
  <c r="OE7" i="93"/>
  <c r="OG14" i="93" s="1"/>
  <c r="OE12" i="93"/>
  <c r="OF19" i="93" s="1"/>
  <c r="OE9" i="93"/>
  <c r="OF16" i="93" s="1"/>
  <c r="OF26" i="93" s="1"/>
  <c r="PZ39" i="93"/>
  <c r="PZ36" i="93"/>
  <c r="PZ6" i="93"/>
  <c r="PZ35" i="93"/>
  <c r="RB9" i="93"/>
  <c r="RC16" i="93" s="1"/>
  <c r="RC26" i="93" s="1"/>
  <c r="RB7" i="93"/>
  <c r="RD14" i="93" s="1"/>
  <c r="RB38" i="93"/>
  <c r="RB12" i="93"/>
  <c r="RC19" i="93" s="1"/>
  <c r="RB37" i="93"/>
  <c r="RB8" i="93"/>
  <c r="RC15" i="93" s="1"/>
  <c r="RB10" i="93"/>
  <c r="RC17" i="93" s="1"/>
  <c r="RC27" i="93" s="1"/>
  <c r="RB11" i="93"/>
  <c r="RC18" i="93" s="1"/>
  <c r="RC28" i="93" s="1"/>
  <c r="NW7" i="93"/>
  <c r="NW9" i="93"/>
  <c r="NW38" i="93"/>
  <c r="NW10" i="93"/>
  <c r="NW37" i="93"/>
  <c r="NW12" i="93"/>
  <c r="NW11" i="93"/>
  <c r="NW8" i="93"/>
  <c r="MB37" i="93"/>
  <c r="MB10" i="93"/>
  <c r="MC17" i="93" s="1"/>
  <c r="MC27" i="93" s="1"/>
  <c r="MB9" i="93"/>
  <c r="MC16" i="93" s="1"/>
  <c r="MC26" i="93" s="1"/>
  <c r="MB11" i="93"/>
  <c r="MC18" i="93" s="1"/>
  <c r="MC28" i="93" s="1"/>
  <c r="MB12" i="93"/>
  <c r="MC19" i="93" s="1"/>
  <c r="MB7" i="93"/>
  <c r="MD14" i="93" s="1"/>
  <c r="MB38" i="93"/>
  <c r="MB8" i="93"/>
  <c r="MC15" i="93" s="1"/>
  <c r="NX18" i="93"/>
  <c r="NX28" i="93" s="1"/>
  <c r="NX19" i="93"/>
  <c r="OA38" i="93"/>
  <c r="OA10" i="93"/>
  <c r="OB17" i="93" s="1"/>
  <c r="OB27" i="93" s="1"/>
  <c r="OA37" i="93"/>
  <c r="OA9" i="93"/>
  <c r="OB16" i="93" s="1"/>
  <c r="OB26" i="93" s="1"/>
  <c r="OA11" i="93"/>
  <c r="OB18" i="93" s="1"/>
  <c r="OB28" i="93" s="1"/>
  <c r="OA12" i="93"/>
  <c r="OB19" i="93" s="1"/>
  <c r="OA7" i="93"/>
  <c r="OB14" i="93" s="1"/>
  <c r="OA8" i="93"/>
  <c r="OB15" i="93" s="1"/>
  <c r="QD5" i="93"/>
  <c r="PA6" i="93"/>
  <c r="PA39" i="93"/>
  <c r="PA36" i="93"/>
  <c r="PA35" i="93"/>
  <c r="PY20" i="93"/>
  <c r="PY13" i="93"/>
  <c r="PY29" i="93" s="1"/>
  <c r="PY21" i="93" s="1"/>
  <c r="LL20" i="93"/>
  <c r="LL13" i="93"/>
  <c r="LL29" i="93" s="1"/>
  <c r="LL21" i="93" s="1"/>
  <c r="QU5" i="93"/>
  <c r="PR35" i="93"/>
  <c r="PR39" i="93"/>
  <c r="PR6" i="93"/>
  <c r="PR36" i="93"/>
  <c r="KG17" i="93"/>
  <c r="LF10" i="93"/>
  <c r="KG18" i="93"/>
  <c r="LF11" i="93"/>
  <c r="QY5" i="93"/>
  <c r="PV39" i="93"/>
  <c r="PV36" i="93"/>
  <c r="PV35" i="93"/>
  <c r="PV6" i="93"/>
  <c r="QV38" i="93"/>
  <c r="QV10" i="93"/>
  <c r="QW17" i="93" s="1"/>
  <c r="QW27" i="93" s="1"/>
  <c r="QV37" i="93"/>
  <c r="QV9" i="93"/>
  <c r="QW16" i="93" s="1"/>
  <c r="QW26" i="93" s="1"/>
  <c r="QV11" i="93"/>
  <c r="QW18" i="93" s="1"/>
  <c r="QW28" i="93" s="1"/>
  <c r="QV12" i="93"/>
  <c r="QW19" i="93" s="1"/>
  <c r="QV7" i="93"/>
  <c r="QX14" i="93" s="1"/>
  <c r="QV8" i="93"/>
  <c r="QW15" i="93" s="1"/>
  <c r="MV20" i="93"/>
  <c r="MV13" i="93"/>
  <c r="MV29" i="93" s="1"/>
  <c r="MV21" i="93" s="1"/>
  <c r="PK38" i="93"/>
  <c r="PK11" i="93"/>
  <c r="PL18" i="93" s="1"/>
  <c r="PL28" i="93" s="1"/>
  <c r="PK37" i="93"/>
  <c r="PK7" i="93"/>
  <c r="PK12" i="93"/>
  <c r="PL19" i="93" s="1"/>
  <c r="PK10" i="93"/>
  <c r="PL17" i="93" s="1"/>
  <c r="PL27" i="93" s="1"/>
  <c r="PK8" i="93"/>
  <c r="PL15" i="93" s="1"/>
  <c r="PK9" i="93"/>
  <c r="PL16" i="93" s="1"/>
  <c r="PL26" i="93" s="1"/>
  <c r="SK5" i="93"/>
  <c r="RP5" i="93"/>
  <c r="QN6" i="93"/>
  <c r="QN39" i="93"/>
  <c r="QN36" i="93"/>
  <c r="QN35" i="93"/>
  <c r="KD32" i="93"/>
  <c r="KD40" i="93" s="1"/>
  <c r="KD96" i="93" s="1"/>
  <c r="KD117" i="93" s="1"/>
  <c r="KD120" i="93" s="1"/>
  <c r="KD123" i="93" s="1"/>
  <c r="OM20" i="93"/>
  <c r="OM13" i="93"/>
  <c r="OM29" i="93" s="1"/>
  <c r="OM21" i="93" s="1"/>
  <c r="RA38" i="93"/>
  <c r="RA37" i="93"/>
  <c r="JD20" i="93"/>
  <c r="JD13" i="93"/>
  <c r="JD29" i="93" s="1"/>
  <c r="JD21" i="93" s="1"/>
  <c r="ML35" i="93"/>
  <c r="PA16" i="93"/>
  <c r="PA26" i="93" s="1"/>
  <c r="MN27" i="93"/>
  <c r="TJ5" i="93"/>
  <c r="SG36" i="93"/>
  <c r="SG35" i="93"/>
  <c r="SG6" i="93"/>
  <c r="SG39" i="93"/>
  <c r="RD38" i="93"/>
  <c r="RD11" i="93"/>
  <c r="RE18" i="93" s="1"/>
  <c r="RE28" i="93" s="1"/>
  <c r="RD37" i="93"/>
  <c r="RD7" i="93"/>
  <c r="RD12" i="93"/>
  <c r="RE19" i="93" s="1"/>
  <c r="RD10" i="93"/>
  <c r="RE17" i="93" s="1"/>
  <c r="RE27" i="93" s="1"/>
  <c r="RD8" i="93"/>
  <c r="RE15" i="93" s="1"/>
  <c r="RD9" i="93"/>
  <c r="RE16" i="93" s="1"/>
  <c r="RE26" i="93" s="1"/>
  <c r="PL37" i="93"/>
  <c r="PL9" i="93"/>
  <c r="PL11" i="93"/>
  <c r="PL12" i="93"/>
  <c r="PL7" i="93"/>
  <c r="PL8" i="93"/>
  <c r="PL38" i="93"/>
  <c r="PL10" i="93"/>
  <c r="QW38" i="93"/>
  <c r="QW12" i="93"/>
  <c r="QX19" i="93" s="1"/>
  <c r="QW37" i="93"/>
  <c r="QW8" i="93"/>
  <c r="QX15" i="93" s="1"/>
  <c r="QW10" i="93"/>
  <c r="QX17" i="93" s="1"/>
  <c r="QX27" i="93" s="1"/>
  <c r="QW11" i="93"/>
  <c r="QX18" i="93" s="1"/>
  <c r="QX28" i="93" s="1"/>
  <c r="QW9" i="93"/>
  <c r="QX16" i="93" s="1"/>
  <c r="QX26" i="93" s="1"/>
  <c r="QW7" i="93"/>
  <c r="TB5" i="93"/>
  <c r="RY36" i="93"/>
  <c r="RY35" i="93"/>
  <c r="RY6" i="93"/>
  <c r="RY39" i="93"/>
  <c r="LB13" i="93"/>
  <c r="LB29" i="93" s="1"/>
  <c r="LB21" i="93" s="1"/>
  <c r="LB20" i="93"/>
  <c r="RC5" i="93"/>
  <c r="QH5" i="93"/>
  <c r="PE39" i="93"/>
  <c r="PE36" i="93"/>
  <c r="PE6" i="93"/>
  <c r="PE35" i="93"/>
  <c r="LW32" i="93"/>
  <c r="LW40" i="93" s="1"/>
  <c r="LW96" i="93" s="1"/>
  <c r="LW117" i="93" s="1"/>
  <c r="LW120" i="93" s="1"/>
  <c r="LW123" i="93" s="1"/>
  <c r="SN5" i="93"/>
  <c r="RK39" i="93"/>
  <c r="RK36" i="93"/>
  <c r="RK35" i="93"/>
  <c r="RK6" i="93"/>
  <c r="PE14" i="93"/>
  <c r="KU21" i="93"/>
  <c r="KU32" i="93" s="1"/>
  <c r="KU40" i="93" s="1"/>
  <c r="KU96" i="93" s="1"/>
  <c r="KU117" i="93" s="1"/>
  <c r="KU120" i="93" s="1"/>
  <c r="KU123" i="93" s="1"/>
  <c r="NX16" i="93"/>
  <c r="NX26" i="93" s="1"/>
  <c r="LD32" i="93"/>
  <c r="LD40" i="93" s="1"/>
  <c r="LD96" i="93" s="1"/>
  <c r="LD117" i="93" s="1"/>
  <c r="LD120" i="93" s="1"/>
  <c r="LD123" i="93" s="1"/>
  <c r="NN32" i="93"/>
  <c r="NN40" i="93" s="1"/>
  <c r="NN96" i="93" s="1"/>
  <c r="NN117" i="93" s="1"/>
  <c r="NN120" i="93" s="1"/>
  <c r="NN123" i="93" s="1"/>
  <c r="PD20" i="93"/>
  <c r="PD13" i="93"/>
  <c r="PD29" i="93" s="1"/>
  <c r="PD21" i="93" s="1"/>
  <c r="LV32" i="93"/>
  <c r="LV40" i="93" s="1"/>
  <c r="LV96" i="93" s="1"/>
  <c r="LV117" i="93" s="1"/>
  <c r="LV120" i="93" s="1"/>
  <c r="LV123" i="93" s="1"/>
  <c r="OV38" i="93"/>
  <c r="OV9" i="93"/>
  <c r="OV7" i="93"/>
  <c r="OV37" i="93"/>
  <c r="OV12" i="93"/>
  <c r="OV10" i="93"/>
  <c r="OV8" i="93"/>
  <c r="OV11" i="93"/>
  <c r="PO38" i="93"/>
  <c r="PO8" i="93"/>
  <c r="PP15" i="93" s="1"/>
  <c r="PO37" i="93"/>
  <c r="PO11" i="93"/>
  <c r="PP18" i="93" s="1"/>
  <c r="PP28" i="93" s="1"/>
  <c r="PO9" i="93"/>
  <c r="PP16" i="93" s="1"/>
  <c r="PP26" i="93" s="1"/>
  <c r="PO7" i="93"/>
  <c r="PQ14" i="93" s="1"/>
  <c r="PO12" i="93"/>
  <c r="PP19" i="93" s="1"/>
  <c r="PO10" i="93"/>
  <c r="PP17" i="93" s="1"/>
  <c r="PP27" i="93" s="1"/>
  <c r="RT5" i="93"/>
  <c r="QR6" i="93"/>
  <c r="QR39" i="93"/>
  <c r="QR36" i="93"/>
  <c r="QR35" i="93"/>
  <c r="MY32" i="93"/>
  <c r="MY40" i="93" s="1"/>
  <c r="MY96" i="93" s="1"/>
  <c r="MY117" i="93" s="1"/>
  <c r="MY120" i="93" s="1"/>
  <c r="MY123" i="93" s="1"/>
  <c r="FE117" i="93"/>
  <c r="FX40" i="93"/>
  <c r="GJ32" i="93"/>
  <c r="GT33" i="93"/>
  <c r="HP34" i="93"/>
  <c r="ES40" i="93"/>
  <c r="FD32" i="93"/>
  <c r="IU29" i="93"/>
  <c r="HQ21" i="93"/>
  <c r="GY40" i="93"/>
  <c r="GY96" i="93" s="1"/>
  <c r="GY117" i="93" s="1"/>
  <c r="GY120" i="93" s="1"/>
  <c r="GY123" i="93" s="1"/>
  <c r="HP32" i="93"/>
  <c r="DZ120" i="93"/>
  <c r="GK117" i="93"/>
  <c r="IU34" i="93"/>
  <c r="HZ33" i="93"/>
  <c r="J4" i="93"/>
  <c r="J3" i="93" s="1"/>
  <c r="G97" i="93"/>
  <c r="H60" i="93"/>
  <c r="H98" i="93"/>
  <c r="H55" i="93"/>
  <c r="G41" i="93"/>
  <c r="H83" i="93"/>
  <c r="H77" i="93"/>
  <c r="H90" i="93"/>
  <c r="H42" i="93"/>
  <c r="H67" i="93"/>
  <c r="H115" i="86"/>
  <c r="G118" i="86"/>
  <c r="H118" i="86" s="1"/>
  <c r="J5" i="89" l="1"/>
  <c r="K6" i="89"/>
  <c r="K5" i="89" s="1"/>
  <c r="J4" i="89"/>
  <c r="U13" i="86"/>
  <c r="U28" i="86" s="1"/>
  <c r="V13" i="86"/>
  <c r="V28" i="86" s="1"/>
  <c r="W43" i="86"/>
  <c r="W92" i="86"/>
  <c r="W50" i="86"/>
  <c r="W49" i="86"/>
  <c r="W103" i="86"/>
  <c r="W61" i="86"/>
  <c r="W84" i="86"/>
  <c r="W69" i="86"/>
  <c r="W90" i="86"/>
  <c r="W67" i="86"/>
  <c r="W68" i="86"/>
  <c r="W78" i="86"/>
  <c r="W77" i="86"/>
  <c r="W70" i="86"/>
  <c r="W35" i="86"/>
  <c r="W74" i="86"/>
  <c r="W71" i="86"/>
  <c r="W86" i="86"/>
  <c r="W93" i="86"/>
  <c r="W116" i="86"/>
  <c r="W16" i="86"/>
  <c r="W27" i="86"/>
  <c r="X5" i="86"/>
  <c r="X26" i="86" s="1"/>
  <c r="W107" i="86"/>
  <c r="W73" i="86"/>
  <c r="W109" i="86"/>
  <c r="W51" i="86"/>
  <c r="W45" i="86"/>
  <c r="W44" i="86"/>
  <c r="W42" i="86"/>
  <c r="W66" i="86"/>
  <c r="W113" i="86"/>
  <c r="W102" i="86"/>
  <c r="W104" i="86"/>
  <c r="W112" i="86"/>
  <c r="W31" i="86"/>
  <c r="W4" i="86"/>
  <c r="W18" i="86"/>
  <c r="W105" i="86"/>
  <c r="W82" i="86"/>
  <c r="W48" i="86"/>
  <c r="W26" i="86"/>
  <c r="W56" i="86"/>
  <c r="W22" i="86"/>
  <c r="W87" i="86"/>
  <c r="W111" i="86"/>
  <c r="W59" i="86"/>
  <c r="W60" i="86"/>
  <c r="W80" i="86"/>
  <c r="W36" i="86"/>
  <c r="W54" i="86"/>
  <c r="W64" i="86"/>
  <c r="W34" i="86"/>
  <c r="W79" i="86"/>
  <c r="W63" i="86"/>
  <c r="W117" i="86"/>
  <c r="W110" i="86"/>
  <c r="W25" i="86"/>
  <c r="W108" i="86"/>
  <c r="W114" i="86"/>
  <c r="W57" i="86"/>
  <c r="W89" i="86"/>
  <c r="W76" i="86"/>
  <c r="W41" i="86"/>
  <c r="W21" i="86"/>
  <c r="W17" i="86"/>
  <c r="W83" i="86"/>
  <c r="W72" i="86"/>
  <c r="W52" i="86"/>
  <c r="W106" i="86"/>
  <c r="W20" i="86"/>
  <c r="W85" i="86"/>
  <c r="W46" i="86"/>
  <c r="W32" i="86"/>
  <c r="W15" i="86"/>
  <c r="W37" i="86"/>
  <c r="W55" i="86"/>
  <c r="W62" i="86"/>
  <c r="W23" i="86"/>
  <c r="W91" i="86"/>
  <c r="V29" i="86"/>
  <c r="V39" i="86"/>
  <c r="V95" i="86"/>
  <c r="I12" i="89" s="1"/>
  <c r="H13" i="89"/>
  <c r="NO40" i="93"/>
  <c r="NO96" i="93" s="1"/>
  <c r="NO117" i="93" s="1"/>
  <c r="NO120" i="93" s="1"/>
  <c r="NO123" i="93" s="1"/>
  <c r="U39" i="86"/>
  <c r="U29" i="86"/>
  <c r="U95" i="86"/>
  <c r="H12" i="89" s="1"/>
  <c r="D16" i="89"/>
  <c r="D17" i="89" s="1"/>
  <c r="D32" i="89" s="1"/>
  <c r="D33" i="89" s="1"/>
  <c r="MB33" i="93"/>
  <c r="MB40" i="93" s="1"/>
  <c r="MB96" i="93" s="1"/>
  <c r="MB117" i="93" s="1"/>
  <c r="MB120" i="93" s="1"/>
  <c r="MB123" i="93" s="1"/>
  <c r="PV13" i="93"/>
  <c r="PV29" i="93" s="1"/>
  <c r="PV21" i="93" s="1"/>
  <c r="QF33" i="93"/>
  <c r="QF40" i="93" s="1"/>
  <c r="QF96" i="93" s="1"/>
  <c r="QF117" i="93" s="1"/>
  <c r="QF120" i="93" s="1"/>
  <c r="QF123" i="93" s="1"/>
  <c r="QC33" i="93"/>
  <c r="PV20" i="93"/>
  <c r="PM33" i="93"/>
  <c r="PM40" i="93" s="1"/>
  <c r="PM96" i="93" s="1"/>
  <c r="PM117" i="93" s="1"/>
  <c r="PM120" i="93" s="1"/>
  <c r="PM123" i="93" s="1"/>
  <c r="NS33" i="93"/>
  <c r="QI33" i="93"/>
  <c r="QE33" i="93"/>
  <c r="QE40" i="93" s="1"/>
  <c r="QE96" i="93" s="1"/>
  <c r="QE117" i="93" s="1"/>
  <c r="QE120" i="93" s="1"/>
  <c r="QE123" i="93" s="1"/>
  <c r="PO14" i="93"/>
  <c r="LG33" i="93"/>
  <c r="PQ33" i="93"/>
  <c r="PP33" i="93"/>
  <c r="OR33" i="93"/>
  <c r="OR40" i="93" s="1"/>
  <c r="OR96" i="93" s="1"/>
  <c r="OR117" i="93" s="1"/>
  <c r="OR120" i="93" s="1"/>
  <c r="OR123" i="93" s="1"/>
  <c r="JC21" i="93"/>
  <c r="JC32" i="93" s="1"/>
  <c r="JC40" i="93" s="1"/>
  <c r="JC96" i="93" s="1"/>
  <c r="JC117" i="93" s="1"/>
  <c r="JC120" i="93" s="1"/>
  <c r="JC123" i="93" s="1"/>
  <c r="PO17" i="93"/>
  <c r="PO27" i="93" s="1"/>
  <c r="PO19" i="93"/>
  <c r="OS13" i="93"/>
  <c r="OS29" i="93" s="1"/>
  <c r="OS21" i="93" s="1"/>
  <c r="PO18" i="93"/>
  <c r="PO28" i="93" s="1"/>
  <c r="ON33" i="93"/>
  <c r="QJ33" i="93"/>
  <c r="QG33" i="93"/>
  <c r="QZ33" i="93"/>
  <c r="QZ40" i="93" s="1"/>
  <c r="QZ96" i="93" s="1"/>
  <c r="QZ117" i="93" s="1"/>
  <c r="QZ120" i="93" s="1"/>
  <c r="QZ123" i="93" s="1"/>
  <c r="QB33" i="93"/>
  <c r="MT40" i="93"/>
  <c r="MT96" i="93" s="1"/>
  <c r="MT117" i="93" s="1"/>
  <c r="MT120" i="93" s="1"/>
  <c r="MT123" i="93" s="1"/>
  <c r="PO15" i="93"/>
  <c r="NR17" i="93"/>
  <c r="NW33" i="93"/>
  <c r="NW40" i="93" s="1"/>
  <c r="NW96" i="93" s="1"/>
  <c r="NW117" i="93" s="1"/>
  <c r="NW120" i="93" s="1"/>
  <c r="NW123" i="93" s="1"/>
  <c r="NP32" i="93"/>
  <c r="NP40" i="93" s="1"/>
  <c r="NP96" i="93" s="1"/>
  <c r="NP117" i="93" s="1"/>
  <c r="NP120" i="93" s="1"/>
  <c r="NP123" i="93" s="1"/>
  <c r="OS20" i="93"/>
  <c r="PO16" i="93"/>
  <c r="PO26" i="93" s="1"/>
  <c r="NR27" i="93"/>
  <c r="OA33" i="93"/>
  <c r="OA40" i="93" s="1"/>
  <c r="OA96" i="93" s="1"/>
  <c r="OA117" i="93" s="1"/>
  <c r="OA120" i="93" s="1"/>
  <c r="OA123" i="93" s="1"/>
  <c r="KA20" i="93"/>
  <c r="J25" i="93"/>
  <c r="J29" i="93"/>
  <c r="J37" i="93"/>
  <c r="J115" i="93"/>
  <c r="J22" i="93"/>
  <c r="J26" i="93"/>
  <c r="J30" i="93"/>
  <c r="J34" i="93"/>
  <c r="J38" i="93"/>
  <c r="J114" i="93"/>
  <c r="J23" i="93"/>
  <c r="J27" i="93"/>
  <c r="J31" i="93"/>
  <c r="J35" i="93"/>
  <c r="J39" i="93"/>
  <c r="J24" i="93"/>
  <c r="J28" i="93"/>
  <c r="J36" i="93"/>
  <c r="J116" i="93"/>
  <c r="J111" i="93"/>
  <c r="J107" i="93"/>
  <c r="J100" i="93"/>
  <c r="J92" i="93"/>
  <c r="J110" i="93"/>
  <c r="J106" i="93"/>
  <c r="J101" i="93"/>
  <c r="J93" i="93"/>
  <c r="J113" i="93"/>
  <c r="J109" i="93"/>
  <c r="J105" i="93"/>
  <c r="J102" i="93"/>
  <c r="J94" i="93"/>
  <c r="J112" i="93"/>
  <c r="J108" i="93"/>
  <c r="J104" i="93"/>
  <c r="J99" i="93"/>
  <c r="J91" i="93"/>
  <c r="J95" i="93"/>
  <c r="J85" i="93"/>
  <c r="J89" i="93"/>
  <c r="J79" i="93"/>
  <c r="J71" i="93"/>
  <c r="J75" i="93"/>
  <c r="J86" i="93"/>
  <c r="J80" i="93"/>
  <c r="J68" i="93"/>
  <c r="J72" i="93"/>
  <c r="J87" i="93"/>
  <c r="J81" i="93"/>
  <c r="J69" i="93"/>
  <c r="J73" i="93"/>
  <c r="J84" i="93"/>
  <c r="J88" i="93"/>
  <c r="J78" i="93"/>
  <c r="J82" i="93"/>
  <c r="J70" i="93"/>
  <c r="J74" i="93"/>
  <c r="J61" i="93"/>
  <c r="J65" i="93"/>
  <c r="J56" i="93"/>
  <c r="J43" i="93"/>
  <c r="J47" i="93"/>
  <c r="J62" i="93"/>
  <c r="J66" i="93"/>
  <c r="J57" i="93"/>
  <c r="J44" i="93"/>
  <c r="J48" i="93"/>
  <c r="J76" i="93"/>
  <c r="J63" i="93"/>
  <c r="J58" i="93"/>
  <c r="J45" i="93"/>
  <c r="J49" i="93"/>
  <c r="J64" i="93"/>
  <c r="J59" i="93"/>
  <c r="J46" i="93"/>
  <c r="J50" i="93"/>
  <c r="J54" i="93"/>
  <c r="J52" i="93"/>
  <c r="J51" i="93"/>
  <c r="J53" i="93"/>
  <c r="NR8" i="93"/>
  <c r="MU32" i="93"/>
  <c r="MU40" i="93" s="1"/>
  <c r="MU96" i="93" s="1"/>
  <c r="MU117" i="93" s="1"/>
  <c r="MU120" i="93" s="1"/>
  <c r="MU123" i="93" s="1"/>
  <c r="I103" i="93"/>
  <c r="KA29" i="93"/>
  <c r="IV21" i="93"/>
  <c r="KA13" i="93"/>
  <c r="JE34" i="93" s="1"/>
  <c r="OV33" i="93"/>
  <c r="PO33" i="93"/>
  <c r="QW33" i="93"/>
  <c r="MO32" i="93"/>
  <c r="MO40" i="93" s="1"/>
  <c r="MO96" i="93" s="1"/>
  <c r="MO117" i="93" s="1"/>
  <c r="MO120" i="93" s="1"/>
  <c r="MO123" i="93" s="1"/>
  <c r="NF33" i="93"/>
  <c r="OO13" i="93"/>
  <c r="OO29" i="93" s="1"/>
  <c r="OO21" i="93" s="1"/>
  <c r="PL33" i="93"/>
  <c r="RD33" i="93"/>
  <c r="NR14" i="93"/>
  <c r="RA33" i="93"/>
  <c r="RA40" i="93" s="1"/>
  <c r="RA96" i="93" s="1"/>
  <c r="RA117" i="93" s="1"/>
  <c r="RA120" i="93" s="1"/>
  <c r="RA123" i="93" s="1"/>
  <c r="PK33" i="93"/>
  <c r="MV32" i="93"/>
  <c r="QV33" i="93"/>
  <c r="RB33" i="93"/>
  <c r="OE33" i="93"/>
  <c r="OO20" i="93"/>
  <c r="OW17" i="93"/>
  <c r="OW16" i="93"/>
  <c r="LB32" i="93"/>
  <c r="LB40" i="93" s="1"/>
  <c r="LB96" i="93" s="1"/>
  <c r="LB117" i="93" s="1"/>
  <c r="LB120" i="93" s="1"/>
  <c r="LB123" i="93" s="1"/>
  <c r="TN5" i="93"/>
  <c r="SS5" i="93"/>
  <c r="RP39" i="93"/>
  <c r="RP6" i="93"/>
  <c r="RP36" i="93"/>
  <c r="RP35" i="93"/>
  <c r="LL32" i="93"/>
  <c r="LL40" i="93" s="1"/>
  <c r="LL96" i="93" s="1"/>
  <c r="LL117" i="93" s="1"/>
  <c r="LL120" i="93" s="1"/>
  <c r="LL123" i="93" s="1"/>
  <c r="PA37" i="93"/>
  <c r="PA11" i="93"/>
  <c r="PB18" i="93" s="1"/>
  <c r="PB28" i="93" s="1"/>
  <c r="PA9" i="93"/>
  <c r="PB16" i="93" s="1"/>
  <c r="PB26" i="93" s="1"/>
  <c r="PA7" i="93"/>
  <c r="PC14" i="93" s="1"/>
  <c r="PA12" i="93"/>
  <c r="PB19" i="93" s="1"/>
  <c r="PA10" i="93"/>
  <c r="PB17" i="93" s="1"/>
  <c r="PB27" i="93" s="1"/>
  <c r="PA38" i="93"/>
  <c r="PA8" i="93"/>
  <c r="PB15" i="93" s="1"/>
  <c r="MD20" i="93"/>
  <c r="MD13" i="93"/>
  <c r="MD29" i="93" s="1"/>
  <c r="MD21" i="93" s="1"/>
  <c r="OG20" i="93"/>
  <c r="OG13" i="93"/>
  <c r="OG29" i="93" s="1"/>
  <c r="OG21" i="93" s="1"/>
  <c r="QL5" i="93"/>
  <c r="PI36" i="93"/>
  <c r="PI35" i="93"/>
  <c r="PI6" i="93"/>
  <c r="PI39" i="93"/>
  <c r="NH20" i="93"/>
  <c r="NH13" i="93"/>
  <c r="NH29" i="93" s="1"/>
  <c r="NH21" i="93" s="1"/>
  <c r="NR16" i="93"/>
  <c r="ML38" i="93"/>
  <c r="ML12" i="93"/>
  <c r="MM19" i="93" s="1"/>
  <c r="LH19" i="93"/>
  <c r="ML19" i="93" s="1"/>
  <c r="SC37" i="93"/>
  <c r="SC9" i="93"/>
  <c r="SD16" i="93" s="1"/>
  <c r="SD26" i="93" s="1"/>
  <c r="SC11" i="93"/>
  <c r="SD18" i="93" s="1"/>
  <c r="SD28" i="93" s="1"/>
  <c r="SC12" i="93"/>
  <c r="SD19" i="93" s="1"/>
  <c r="SC7" i="93"/>
  <c r="SC8" i="93"/>
  <c r="SD15" i="93" s="1"/>
  <c r="SC38" i="93"/>
  <c r="SC10" i="93"/>
  <c r="SD17" i="93" s="1"/>
  <c r="SD27" i="93" s="1"/>
  <c r="OE32" i="93"/>
  <c r="NT19" i="93"/>
  <c r="NU14" i="93"/>
  <c r="PA20" i="93"/>
  <c r="PA13" i="93"/>
  <c r="PA29" i="93" s="1"/>
  <c r="PA21" i="93" s="1"/>
  <c r="SY5" i="93"/>
  <c r="RV36" i="93"/>
  <c r="RV35" i="93"/>
  <c r="RV6" i="93"/>
  <c r="RV39" i="93"/>
  <c r="PR20" i="93"/>
  <c r="PR13" i="93"/>
  <c r="PR29" i="93" s="1"/>
  <c r="PR21" i="93" s="1"/>
  <c r="QH20" i="93"/>
  <c r="QH13" i="93"/>
  <c r="QH29" i="93" s="1"/>
  <c r="QH21" i="93" s="1"/>
  <c r="KG13" i="93"/>
  <c r="KG29" i="93" s="1"/>
  <c r="KG20" i="93"/>
  <c r="LF20" i="93" s="1"/>
  <c r="LF14" i="93"/>
  <c r="QD14" i="93"/>
  <c r="RS5" i="93"/>
  <c r="QQ39" i="93"/>
  <c r="QQ36" i="93"/>
  <c r="QQ35" i="93"/>
  <c r="QQ6" i="93"/>
  <c r="NX13" i="93"/>
  <c r="NX29" i="93" s="1"/>
  <c r="NX21" i="93" s="1"/>
  <c r="NX20" i="93"/>
  <c r="PH5" i="93"/>
  <c r="OH35" i="93"/>
  <c r="OH39" i="93"/>
  <c r="OU39" i="93" s="1"/>
  <c r="OH6" i="93"/>
  <c r="OH36" i="93"/>
  <c r="OU36" i="93" s="1"/>
  <c r="OU5" i="93"/>
  <c r="PU5" i="93" s="1"/>
  <c r="NI20" i="93"/>
  <c r="NI13" i="93"/>
  <c r="NI29" i="93" s="1"/>
  <c r="NI21" i="93" s="1"/>
  <c r="SF38" i="93"/>
  <c r="SF37" i="93"/>
  <c r="RX38" i="93"/>
  <c r="RX10" i="93"/>
  <c r="RX37" i="93"/>
  <c r="RX9" i="93"/>
  <c r="RX11" i="93"/>
  <c r="RX12" i="93"/>
  <c r="RX7" i="93"/>
  <c r="RX8" i="93"/>
  <c r="SW5" i="93"/>
  <c r="RT36" i="93"/>
  <c r="RT35" i="93"/>
  <c r="RT6" i="93"/>
  <c r="RT39" i="93"/>
  <c r="OW19" i="93"/>
  <c r="UL5" i="93"/>
  <c r="TJ35" i="93"/>
  <c r="TJ6" i="93"/>
  <c r="TJ39" i="93"/>
  <c r="TJ36" i="93"/>
  <c r="SK36" i="93"/>
  <c r="SK35" i="93"/>
  <c r="SK6" i="93"/>
  <c r="SK39" i="93"/>
  <c r="KG27" i="93"/>
  <c r="LF27" i="93" s="1"/>
  <c r="LF17" i="93"/>
  <c r="QD6" i="93"/>
  <c r="QD39" i="93"/>
  <c r="QD36" i="93"/>
  <c r="QD35" i="93"/>
  <c r="OF13" i="93"/>
  <c r="OF29" i="93" s="1"/>
  <c r="OF21" i="93" s="1"/>
  <c r="OF20" i="93"/>
  <c r="MN21" i="93"/>
  <c r="NR26" i="93"/>
  <c r="ML22" i="93"/>
  <c r="LZ21" i="93"/>
  <c r="LZ32" i="93" s="1"/>
  <c r="LZ40" i="93" s="1"/>
  <c r="LZ96" i="93" s="1"/>
  <c r="LZ117" i="93" s="1"/>
  <c r="LZ120" i="93" s="1"/>
  <c r="LZ123" i="93" s="1"/>
  <c r="LH17" i="93"/>
  <c r="ML10" i="93"/>
  <c r="LI14" i="93"/>
  <c r="ML7" i="93"/>
  <c r="RH38" i="93"/>
  <c r="RH12" i="93"/>
  <c r="RI19" i="93" s="1"/>
  <c r="RH37" i="93"/>
  <c r="RH8" i="93"/>
  <c r="RI15" i="93" s="1"/>
  <c r="RH10" i="93"/>
  <c r="RI17" i="93" s="1"/>
  <c r="RI27" i="93" s="1"/>
  <c r="RH11" i="93"/>
  <c r="RI18" i="93" s="1"/>
  <c r="RI28" i="93" s="1"/>
  <c r="RH9" i="93"/>
  <c r="RI16" i="93" s="1"/>
  <c r="RI26" i="93" s="1"/>
  <c r="RH7" i="93"/>
  <c r="RL9" i="93"/>
  <c r="RM16" i="93" s="1"/>
  <c r="RM26" i="93" s="1"/>
  <c r="RL7" i="93"/>
  <c r="RN14" i="93" s="1"/>
  <c r="RL38" i="93"/>
  <c r="RL12" i="93"/>
  <c r="RM19" i="93" s="1"/>
  <c r="RL37" i="93"/>
  <c r="RL8" i="93"/>
  <c r="RM15" i="93" s="1"/>
  <c r="RL10" i="93"/>
  <c r="RM17" i="93" s="1"/>
  <c r="RM27" i="93" s="1"/>
  <c r="RL11" i="93"/>
  <c r="RM18" i="93" s="1"/>
  <c r="RM28" i="93" s="1"/>
  <c r="SO39" i="93"/>
  <c r="SO36" i="93"/>
  <c r="SO35" i="93"/>
  <c r="SO6" i="93"/>
  <c r="QS38" i="93"/>
  <c r="QS8" i="93"/>
  <c r="QS37" i="93"/>
  <c r="QS11" i="93"/>
  <c r="QS9" i="93"/>
  <c r="QS7" i="93"/>
  <c r="QS12" i="93"/>
  <c r="QS10" i="93"/>
  <c r="SX5" i="93"/>
  <c r="RU36" i="93"/>
  <c r="RU35" i="93"/>
  <c r="RU6" i="93"/>
  <c r="RU39" i="93"/>
  <c r="KE40" i="93"/>
  <c r="KE96" i="93" s="1"/>
  <c r="KE117" i="93" s="1"/>
  <c r="KE120" i="93" s="1"/>
  <c r="KE123" i="93" s="1"/>
  <c r="NT18" i="93"/>
  <c r="NT15" i="93"/>
  <c r="NQ32" i="93"/>
  <c r="NQ40" i="93" s="1"/>
  <c r="NQ96" i="93" s="1"/>
  <c r="NQ117" i="93" s="1"/>
  <c r="NQ120" i="93" s="1"/>
  <c r="NQ123" i="93" s="1"/>
  <c r="UI5" i="93"/>
  <c r="TG36" i="93"/>
  <c r="TG35" i="93"/>
  <c r="TG6" i="93"/>
  <c r="TG39" i="93"/>
  <c r="PZ13" i="93"/>
  <c r="PZ29" i="93" s="1"/>
  <c r="PZ21" i="93" s="1"/>
  <c r="PZ20" i="93"/>
  <c r="QT37" i="93"/>
  <c r="QT38" i="93"/>
  <c r="TP5" i="93"/>
  <c r="SU5" i="93"/>
  <c r="RR36" i="93"/>
  <c r="RR35" i="93"/>
  <c r="RR6" i="93"/>
  <c r="RR39" i="93"/>
  <c r="MG32" i="93"/>
  <c r="MG40" i="93" s="1"/>
  <c r="MG96" i="93" s="1"/>
  <c r="MG117" i="93" s="1"/>
  <c r="MG120" i="93" s="1"/>
  <c r="MG123" i="93" s="1"/>
  <c r="QC16" i="93"/>
  <c r="QC26" i="93" s="1"/>
  <c r="QC15" i="93"/>
  <c r="PN38" i="93"/>
  <c r="PN37" i="93"/>
  <c r="NE37" i="93"/>
  <c r="NR37" i="93" s="1"/>
  <c r="NE38" i="93"/>
  <c r="NR38" i="93" s="1"/>
  <c r="NR6" i="93"/>
  <c r="QK14" i="93"/>
  <c r="OJ7" i="93"/>
  <c r="OJ12" i="93"/>
  <c r="OJ38" i="93"/>
  <c r="OJ10" i="93"/>
  <c r="OJ37" i="93"/>
  <c r="OJ8" i="93"/>
  <c r="OJ11" i="93"/>
  <c r="OJ9" i="93"/>
  <c r="QM5" i="93"/>
  <c r="PJ39" i="93"/>
  <c r="PJ6" i="93"/>
  <c r="PJ36" i="93"/>
  <c r="PJ35" i="93"/>
  <c r="NG33" i="93"/>
  <c r="NR10" i="93"/>
  <c r="NJ32" i="93"/>
  <c r="NJ40" i="93" s="1"/>
  <c r="NJ96" i="93" s="1"/>
  <c r="NJ117" i="93" s="1"/>
  <c r="NJ120" i="93" s="1"/>
  <c r="NJ123" i="93" s="1"/>
  <c r="NM32" i="93"/>
  <c r="NM40" i="93" s="1"/>
  <c r="NM96" i="93" s="1"/>
  <c r="NM117" i="93" s="1"/>
  <c r="NM120" i="93" s="1"/>
  <c r="NM123" i="93" s="1"/>
  <c r="PD32" i="93"/>
  <c r="PD40" i="93" s="1"/>
  <c r="PD96" i="93" s="1"/>
  <c r="PD117" i="93" s="1"/>
  <c r="PD120" i="93" s="1"/>
  <c r="PD123" i="93" s="1"/>
  <c r="PE20" i="93"/>
  <c r="PE13" i="93"/>
  <c r="PE29" i="93" s="1"/>
  <c r="PE21" i="93" s="1"/>
  <c r="QH6" i="93"/>
  <c r="RJ5" i="93"/>
  <c r="QH36" i="93"/>
  <c r="QH35" i="93"/>
  <c r="QH39" i="93"/>
  <c r="UD5" i="93"/>
  <c r="TB35" i="93"/>
  <c r="TB6" i="93"/>
  <c r="TB39" i="93"/>
  <c r="TB36" i="93"/>
  <c r="SG37" i="93"/>
  <c r="SG7" i="93"/>
  <c r="SI14" i="93" s="1"/>
  <c r="SG12" i="93"/>
  <c r="SH19" i="93" s="1"/>
  <c r="SG10" i="93"/>
  <c r="SH17" i="93" s="1"/>
  <c r="SH27" i="93" s="1"/>
  <c r="SG8" i="93"/>
  <c r="SH15" i="93" s="1"/>
  <c r="SG9" i="93"/>
  <c r="SH16" i="93" s="1"/>
  <c r="SH26" i="93" s="1"/>
  <c r="SG38" i="93"/>
  <c r="SG11" i="93"/>
  <c r="SH18" i="93" s="1"/>
  <c r="SH28" i="93" s="1"/>
  <c r="JD32" i="93"/>
  <c r="JD40" i="93" s="1"/>
  <c r="JD96" i="93" s="1"/>
  <c r="JD117" i="93" s="1"/>
  <c r="JD120" i="93" s="1"/>
  <c r="JD123" i="93" s="1"/>
  <c r="OM32" i="93"/>
  <c r="OM40" i="93" s="1"/>
  <c r="OM96" i="93" s="1"/>
  <c r="OM117" i="93" s="1"/>
  <c r="OM120" i="93" s="1"/>
  <c r="OM123" i="93" s="1"/>
  <c r="RW5" i="93"/>
  <c r="QU36" i="93"/>
  <c r="QU35" i="93"/>
  <c r="QU6" i="93"/>
  <c r="QU39" i="93"/>
  <c r="PY32" i="93"/>
  <c r="PY40" i="93" s="1"/>
  <c r="PY96" i="93" s="1"/>
  <c r="PY117" i="93" s="1"/>
  <c r="PY120" i="93" s="1"/>
  <c r="PY123" i="93" s="1"/>
  <c r="MC13" i="93"/>
  <c r="MC29" i="93" s="1"/>
  <c r="MC21" i="93" s="1"/>
  <c r="MC20" i="93"/>
  <c r="OI8" i="93"/>
  <c r="OI9" i="93"/>
  <c r="OI38" i="93"/>
  <c r="OI11" i="93"/>
  <c r="OI37" i="93"/>
  <c r="OI7" i="93"/>
  <c r="OI12" i="93"/>
  <c r="OI10" i="93"/>
  <c r="NG18" i="93"/>
  <c r="NG13" i="93" s="1"/>
  <c r="NG29" i="93" s="1"/>
  <c r="NR11" i="93"/>
  <c r="MR13" i="93"/>
  <c r="MR29" i="93" s="1"/>
  <c r="MR21" i="93" s="1"/>
  <c r="MR20" i="93"/>
  <c r="RG38" i="93"/>
  <c r="RG10" i="93"/>
  <c r="RG8" i="93"/>
  <c r="RG37" i="93"/>
  <c r="RG11" i="93"/>
  <c r="RG9" i="93"/>
  <c r="RG7" i="93"/>
  <c r="RG12" i="93"/>
  <c r="ML8" i="93"/>
  <c r="LH15" i="93"/>
  <c r="ML37" i="93"/>
  <c r="SB8" i="93"/>
  <c r="SC15" i="93" s="1"/>
  <c r="SB9" i="93"/>
  <c r="SC16" i="93" s="1"/>
  <c r="SC26" i="93" s="1"/>
  <c r="SB38" i="93"/>
  <c r="SB11" i="93"/>
  <c r="SC18" i="93" s="1"/>
  <c r="SC28" i="93" s="1"/>
  <c r="SB37" i="93"/>
  <c r="SB7" i="93"/>
  <c r="SB12" i="93"/>
  <c r="SC19" i="93" s="1"/>
  <c r="SB10" i="93"/>
  <c r="SC17" i="93" s="1"/>
  <c r="SC27" i="93" s="1"/>
  <c r="TE6" i="93"/>
  <c r="UG5" i="93"/>
  <c r="TE39" i="93"/>
  <c r="TE36" i="93"/>
  <c r="TE35" i="93"/>
  <c r="NT17" i="93"/>
  <c r="SD9" i="93"/>
  <c r="SD7" i="93"/>
  <c r="SD38" i="93"/>
  <c r="SD12" i="93"/>
  <c r="SD37" i="93"/>
  <c r="SD8" i="93"/>
  <c r="SD10" i="93"/>
  <c r="SD11" i="93"/>
  <c r="KB29" i="93"/>
  <c r="QP37" i="93"/>
  <c r="QP7" i="93"/>
  <c r="QP12" i="93"/>
  <c r="QQ19" i="93" s="1"/>
  <c r="QP10" i="93"/>
  <c r="QQ17" i="93" s="1"/>
  <c r="QQ27" i="93" s="1"/>
  <c r="QP8" i="93"/>
  <c r="QQ15" i="93" s="1"/>
  <c r="QP9" i="93"/>
  <c r="QQ16" i="93" s="1"/>
  <c r="QQ26" i="93" s="1"/>
  <c r="QP38" i="93"/>
  <c r="QP11" i="93"/>
  <c r="QQ18" i="93" s="1"/>
  <c r="QQ28" i="93" s="1"/>
  <c r="KG26" i="93"/>
  <c r="LF26" i="93" s="1"/>
  <c r="LF16" i="93"/>
  <c r="QC17" i="93"/>
  <c r="QC27" i="93" s="1"/>
  <c r="QC18" i="93"/>
  <c r="QC28" i="93" s="1"/>
  <c r="NR35" i="93"/>
  <c r="UK5" i="93"/>
  <c r="TI39" i="93"/>
  <c r="TI6" i="93"/>
  <c r="TI36" i="93"/>
  <c r="TI35" i="93"/>
  <c r="RE33" i="93"/>
  <c r="MP40" i="93"/>
  <c r="MP96" i="93" s="1"/>
  <c r="MP117" i="93" s="1"/>
  <c r="MP120" i="93" s="1"/>
  <c r="MP123" i="93" s="1"/>
  <c r="NR7" i="93"/>
  <c r="QR38" i="93"/>
  <c r="QR12" i="93"/>
  <c r="QR37" i="93"/>
  <c r="QR8" i="93"/>
  <c r="QR10" i="93"/>
  <c r="QR11" i="93"/>
  <c r="QR9" i="93"/>
  <c r="QR7" i="93"/>
  <c r="PQ20" i="93"/>
  <c r="PQ13" i="93"/>
  <c r="PQ29" i="93" s="1"/>
  <c r="PQ21" i="93" s="1"/>
  <c r="PP20" i="93"/>
  <c r="PP13" i="93"/>
  <c r="PP29" i="93" s="1"/>
  <c r="PP21" i="93" s="1"/>
  <c r="OW15" i="93"/>
  <c r="RK11" i="93"/>
  <c r="RK12" i="93"/>
  <c r="RK7" i="93"/>
  <c r="RK8" i="93"/>
  <c r="RK38" i="93"/>
  <c r="RK10" i="93"/>
  <c r="RK37" i="93"/>
  <c r="RK9" i="93"/>
  <c r="SN39" i="93"/>
  <c r="SN36" i="93"/>
  <c r="SN35" i="93"/>
  <c r="SN6" i="93"/>
  <c r="PE37" i="93"/>
  <c r="PE11" i="93"/>
  <c r="PH18" i="93" s="1"/>
  <c r="PH28" i="93" s="1"/>
  <c r="PE9" i="93"/>
  <c r="PH16" i="93" s="1"/>
  <c r="PH26" i="93" s="1"/>
  <c r="PE7" i="93"/>
  <c r="PH14" i="93" s="1"/>
  <c r="PE12" i="93"/>
  <c r="PH19" i="93" s="1"/>
  <c r="PE10" i="93"/>
  <c r="PH17" i="93" s="1"/>
  <c r="PH27" i="93" s="1"/>
  <c r="PE38" i="93"/>
  <c r="PE8" i="93"/>
  <c r="PH15" i="93" s="1"/>
  <c r="SE5" i="93"/>
  <c r="RC35" i="93"/>
  <c r="RC6" i="93"/>
  <c r="RC39" i="93"/>
  <c r="RC36" i="93"/>
  <c r="RY37" i="93"/>
  <c r="RY38" i="93"/>
  <c r="QY13" i="93"/>
  <c r="QY29" i="93" s="1"/>
  <c r="QY20" i="93"/>
  <c r="QN38" i="93"/>
  <c r="QN12" i="93"/>
  <c r="QO19" i="93" s="1"/>
  <c r="QN37" i="93"/>
  <c r="QN8" i="93"/>
  <c r="QO15" i="93" s="1"/>
  <c r="QN10" i="93"/>
  <c r="QO17" i="93" s="1"/>
  <c r="QO27" i="93" s="1"/>
  <c r="QN11" i="93"/>
  <c r="QO18" i="93" s="1"/>
  <c r="QO28" i="93" s="1"/>
  <c r="QN9" i="93"/>
  <c r="QO16" i="93" s="1"/>
  <c r="QO26" i="93" s="1"/>
  <c r="QN7" i="93"/>
  <c r="QP14" i="93" s="1"/>
  <c r="QX20" i="93"/>
  <c r="QX13" i="93"/>
  <c r="QX29" i="93" s="1"/>
  <c r="QX21" i="93" s="1"/>
  <c r="PV38" i="93"/>
  <c r="PV10" i="93"/>
  <c r="PW27" i="93" s="1"/>
  <c r="PV37" i="93"/>
  <c r="PV9" i="93"/>
  <c r="PW26" i="93" s="1"/>
  <c r="PV11" i="93"/>
  <c r="PW28" i="93" s="1"/>
  <c r="PV12" i="93"/>
  <c r="PV7" i="93"/>
  <c r="PV8" i="93"/>
  <c r="SA5" i="93"/>
  <c r="QY35" i="93"/>
  <c r="QY6" i="93"/>
  <c r="QY39" i="93"/>
  <c r="QY36" i="93"/>
  <c r="KG28" i="93"/>
  <c r="LF28" i="93" s="1"/>
  <c r="LF18" i="93"/>
  <c r="PR9" i="93"/>
  <c r="PS16" i="93" s="1"/>
  <c r="PS26" i="93" s="1"/>
  <c r="PR7" i="93"/>
  <c r="PS14" i="93" s="1"/>
  <c r="PR38" i="93"/>
  <c r="PR12" i="93"/>
  <c r="PS19" i="93" s="1"/>
  <c r="PR37" i="93"/>
  <c r="PR8" i="93"/>
  <c r="PS15" i="93" s="1"/>
  <c r="PR10" i="93"/>
  <c r="PS17" i="93" s="1"/>
  <c r="PS27" i="93" s="1"/>
  <c r="PR11" i="93"/>
  <c r="PS18" i="93" s="1"/>
  <c r="PS28" i="93" s="1"/>
  <c r="OB20" i="93"/>
  <c r="OB13" i="93"/>
  <c r="OB29" i="93" s="1"/>
  <c r="OB21" i="93" s="1"/>
  <c r="RC20" i="93"/>
  <c r="RC13" i="93"/>
  <c r="RC29" i="93" s="1"/>
  <c r="RC21" i="93" s="1"/>
  <c r="PZ38" i="93"/>
  <c r="PZ10" i="93"/>
  <c r="QB17" i="93" s="1"/>
  <c r="PZ37" i="93"/>
  <c r="PZ9" i="93"/>
  <c r="QB16" i="93" s="1"/>
  <c r="PZ11" i="93"/>
  <c r="QB18" i="93" s="1"/>
  <c r="PZ12" i="93"/>
  <c r="PZ7" i="93"/>
  <c r="QC14" i="93" s="1"/>
  <c r="PZ8" i="93"/>
  <c r="QB15" i="93" s="1"/>
  <c r="LH18" i="93"/>
  <c r="ML11" i="93"/>
  <c r="ML9" i="93"/>
  <c r="LH16" i="93"/>
  <c r="UH5" i="93"/>
  <c r="TF35" i="93"/>
  <c r="TF6" i="93"/>
  <c r="TF39" i="93"/>
  <c r="TF36" i="93"/>
  <c r="OP20" i="93"/>
  <c r="OP13" i="93"/>
  <c r="OP29" i="93" s="1"/>
  <c r="OP21" i="93" s="1"/>
  <c r="NT16" i="93"/>
  <c r="NR12" i="93"/>
  <c r="NS19" i="93" s="1"/>
  <c r="RI12" i="93"/>
  <c r="RI10" i="93"/>
  <c r="RI38" i="93"/>
  <c r="RI8" i="93"/>
  <c r="RI37" i="93"/>
  <c r="RI11" i="93"/>
  <c r="RI9" i="93"/>
  <c r="RI7" i="93"/>
  <c r="LG20" i="93"/>
  <c r="LG13" i="93"/>
  <c r="QC19" i="93"/>
  <c r="NF22" i="93"/>
  <c r="NF23" i="93"/>
  <c r="NR23" i="93" s="1"/>
  <c r="NF25" i="93"/>
  <c r="NR25" i="93" s="1"/>
  <c r="NF24" i="93"/>
  <c r="NR24" i="93" s="1"/>
  <c r="OW9" i="93"/>
  <c r="OX16" i="93" s="1"/>
  <c r="OX26" i="93" s="1"/>
  <c r="OW7" i="93"/>
  <c r="OX14" i="93" s="1"/>
  <c r="OW12" i="93"/>
  <c r="OX19" i="93" s="1"/>
  <c r="OW10" i="93"/>
  <c r="OX17" i="93" s="1"/>
  <c r="OX27" i="93" s="1"/>
  <c r="OW38" i="93"/>
  <c r="OW8" i="93"/>
  <c r="OX15" i="93" s="1"/>
  <c r="OW37" i="93"/>
  <c r="OW11" i="93"/>
  <c r="OX18" i="93" s="1"/>
  <c r="OX28" i="93" s="1"/>
  <c r="NC32" i="93"/>
  <c r="NC40" i="93" s="1"/>
  <c r="NC96" i="93" s="1"/>
  <c r="NC117" i="93" s="1"/>
  <c r="NC120" i="93" s="1"/>
  <c r="NC123" i="93" s="1"/>
  <c r="QO38" i="93"/>
  <c r="QO8" i="93"/>
  <c r="QP15" i="93" s="1"/>
  <c r="QO37" i="93"/>
  <c r="QO11" i="93"/>
  <c r="QP18" i="93" s="1"/>
  <c r="QP28" i="93" s="1"/>
  <c r="QO9" i="93"/>
  <c r="QP16" i="93" s="1"/>
  <c r="QP26" i="93" s="1"/>
  <c r="QO7" i="93"/>
  <c r="QQ14" i="93" s="1"/>
  <c r="QO12" i="93"/>
  <c r="QP19" i="93" s="1"/>
  <c r="QO10" i="93"/>
  <c r="QP17" i="93" s="1"/>
  <c r="QP27" i="93" s="1"/>
  <c r="TO5" i="93"/>
  <c r="ST5" i="93"/>
  <c r="RQ36" i="93"/>
  <c r="RQ35" i="93"/>
  <c r="RQ6" i="93"/>
  <c r="RQ39" i="93"/>
  <c r="NR15" i="93"/>
  <c r="ON32" i="93"/>
  <c r="UC5" i="93"/>
  <c r="TA35" i="93"/>
  <c r="TA39" i="93"/>
  <c r="TA36" i="93"/>
  <c r="TA6" i="93"/>
  <c r="NR9" i="93"/>
  <c r="FX96" i="93"/>
  <c r="GJ40" i="93"/>
  <c r="FE120" i="93"/>
  <c r="GK120" i="93"/>
  <c r="ES96" i="93"/>
  <c r="FD40" i="93"/>
  <c r="IU33" i="93"/>
  <c r="HZ40" i="93"/>
  <c r="HZ96" i="93" s="1"/>
  <c r="HZ117" i="93" s="1"/>
  <c r="HZ120" i="93" s="1"/>
  <c r="HZ123" i="93" s="1"/>
  <c r="HQ32" i="93"/>
  <c r="IU21" i="93"/>
  <c r="DZ123" i="93"/>
  <c r="HP33" i="93"/>
  <c r="GT40" i="93"/>
  <c r="H97" i="93"/>
  <c r="I90" i="93"/>
  <c r="I98" i="93"/>
  <c r="K4" i="93"/>
  <c r="I55" i="93"/>
  <c r="I77" i="93"/>
  <c r="I83" i="93"/>
  <c r="I42" i="93"/>
  <c r="I67" i="93"/>
  <c r="I60" i="93"/>
  <c r="H41" i="93"/>
  <c r="X73" i="86"/>
  <c r="X107" i="86"/>
  <c r="X60" i="86"/>
  <c r="X17" i="86"/>
  <c r="K4" i="89"/>
  <c r="K3" i="89" l="1"/>
  <c r="L6" i="89"/>
  <c r="W13" i="86"/>
  <c r="W28" i="86" s="1"/>
  <c r="X55" i="86"/>
  <c r="X82" i="86"/>
  <c r="X61" i="86"/>
  <c r="X111" i="86"/>
  <c r="X42" i="86"/>
  <c r="X35" i="86"/>
  <c r="X110" i="86"/>
  <c r="X108" i="86"/>
  <c r="X25" i="86"/>
  <c r="X114" i="86"/>
  <c r="X52" i="86"/>
  <c r="X68" i="86"/>
  <c r="X36" i="86"/>
  <c r="X69" i="86"/>
  <c r="X46" i="86"/>
  <c r="X31" i="86"/>
  <c r="X66" i="86"/>
  <c r="X117" i="86"/>
  <c r="X87" i="86"/>
  <c r="X54" i="86"/>
  <c r="X21" i="86"/>
  <c r="X47" i="86"/>
  <c r="X18" i="86"/>
  <c r="X63" i="86"/>
  <c r="X113" i="86"/>
  <c r="X105" i="86"/>
  <c r="X91" i="86"/>
  <c r="X59" i="86"/>
  <c r="X74" i="86"/>
  <c r="X93" i="86"/>
  <c r="X20" i="86"/>
  <c r="X45" i="86"/>
  <c r="X86" i="86"/>
  <c r="X77" i="86"/>
  <c r="X16" i="86"/>
  <c r="X56" i="86"/>
  <c r="X102" i="86"/>
  <c r="X32" i="86"/>
  <c r="X79" i="86"/>
  <c r="X112" i="86"/>
  <c r="X64" i="86"/>
  <c r="X48" i="86"/>
  <c r="X85" i="86"/>
  <c r="X78" i="86"/>
  <c r="X116" i="86"/>
  <c r="X23" i="86"/>
  <c r="X80" i="86"/>
  <c r="X41" i="86"/>
  <c r="X70" i="86"/>
  <c r="X27" i="86"/>
  <c r="X71" i="86"/>
  <c r="X22" i="86"/>
  <c r="X106" i="86"/>
  <c r="X62" i="86"/>
  <c r="X109" i="86"/>
  <c r="X104" i="86"/>
  <c r="X15" i="86"/>
  <c r="X43" i="86"/>
  <c r="X4" i="86"/>
  <c r="X90" i="86"/>
  <c r="X72" i="86"/>
  <c r="X49" i="86"/>
  <c r="X57" i="86"/>
  <c r="X37" i="86"/>
  <c r="X50" i="86"/>
  <c r="X51" i="86"/>
  <c r="Y5" i="86"/>
  <c r="Y112" i="86" s="1"/>
  <c r="X44" i="86"/>
  <c r="X89" i="86"/>
  <c r="X84" i="86"/>
  <c r="X103" i="86"/>
  <c r="X76" i="86"/>
  <c r="X67" i="86"/>
  <c r="X83" i="86"/>
  <c r="X34" i="86"/>
  <c r="X92" i="86"/>
  <c r="J13" i="89"/>
  <c r="W29" i="86"/>
  <c r="W39" i="86"/>
  <c r="W95" i="86"/>
  <c r="J12" i="89" s="1"/>
  <c r="V38" i="86"/>
  <c r="V94" i="86" s="1"/>
  <c r="I11" i="89" s="1"/>
  <c r="U38" i="86"/>
  <c r="U94" i="86" s="1"/>
  <c r="U115" i="86" s="1"/>
  <c r="U118" i="86" s="1"/>
  <c r="E17" i="89"/>
  <c r="QS33" i="93"/>
  <c r="QS40" i="93" s="1"/>
  <c r="QS96" i="93" s="1"/>
  <c r="QS117" i="93" s="1"/>
  <c r="QS120" i="93" s="1"/>
  <c r="QS123" i="93" s="1"/>
  <c r="PN33" i="93"/>
  <c r="PN40" i="93" s="1"/>
  <c r="PN96" i="93" s="1"/>
  <c r="PN117" i="93" s="1"/>
  <c r="PN120" i="93" s="1"/>
  <c r="PN123" i="93" s="1"/>
  <c r="PA33" i="93"/>
  <c r="ON40" i="93"/>
  <c r="ON96" i="93" s="1"/>
  <c r="ON117" i="93" s="1"/>
  <c r="ON120" i="93" s="1"/>
  <c r="ON123" i="93" s="1"/>
  <c r="RL33" i="93"/>
  <c r="PV32" i="93"/>
  <c r="OS32" i="93"/>
  <c r="OS40" i="93" s="1"/>
  <c r="OS96" i="93" s="1"/>
  <c r="OS117" i="93" s="1"/>
  <c r="OS120" i="93" s="1"/>
  <c r="OS123" i="93" s="1"/>
  <c r="PO20" i="93"/>
  <c r="QU19" i="93"/>
  <c r="PO13" i="93"/>
  <c r="PO29" i="93" s="1"/>
  <c r="LF13" i="93"/>
  <c r="KK34" i="93" s="1"/>
  <c r="KK33" i="93" s="1"/>
  <c r="NE33" i="93"/>
  <c r="NE40" i="93" s="1"/>
  <c r="NE96" i="93" s="1"/>
  <c r="NE117" i="93" s="1"/>
  <c r="NE120" i="93" s="1"/>
  <c r="NE123" i="93" s="1"/>
  <c r="QP33" i="93"/>
  <c r="OL18" i="93"/>
  <c r="OL28" i="93" s="1"/>
  <c r="OL14" i="93"/>
  <c r="QU18" i="93"/>
  <c r="QU28" i="93" s="1"/>
  <c r="OL19" i="93"/>
  <c r="QU17" i="93"/>
  <c r="QU27" i="93" s="1"/>
  <c r="RG33" i="93"/>
  <c r="NG20" i="93"/>
  <c r="SD14" i="93"/>
  <c r="SD13" i="93" s="1"/>
  <c r="SD29" i="93" s="1"/>
  <c r="SD21" i="93" s="1"/>
  <c r="J103" i="93"/>
  <c r="K3" i="93"/>
  <c r="K24" i="93"/>
  <c r="K28" i="93"/>
  <c r="K36" i="93"/>
  <c r="K114" i="93"/>
  <c r="K25" i="93"/>
  <c r="K29" i="93"/>
  <c r="K37" i="93"/>
  <c r="K22" i="93"/>
  <c r="K26" i="93"/>
  <c r="K30" i="93"/>
  <c r="K34" i="93"/>
  <c r="K38" i="93"/>
  <c r="K116" i="93"/>
  <c r="K23" i="93"/>
  <c r="K27" i="93"/>
  <c r="K31" i="93"/>
  <c r="K35" i="93"/>
  <c r="K39" i="93"/>
  <c r="K115" i="93"/>
  <c r="K110" i="93"/>
  <c r="K106" i="93"/>
  <c r="K99" i="93"/>
  <c r="K91" i="93"/>
  <c r="K95" i="93"/>
  <c r="K113" i="93"/>
  <c r="K109" i="93"/>
  <c r="K105" i="93"/>
  <c r="K100" i="93"/>
  <c r="K92" i="93"/>
  <c r="K112" i="93"/>
  <c r="K108" i="93"/>
  <c r="K104" i="93"/>
  <c r="K101" i="93"/>
  <c r="K93" i="93"/>
  <c r="K111" i="93"/>
  <c r="K107" i="93"/>
  <c r="K102" i="93"/>
  <c r="K94" i="93"/>
  <c r="K84" i="93"/>
  <c r="K88" i="93"/>
  <c r="K78" i="93"/>
  <c r="K82" i="93"/>
  <c r="K70" i="93"/>
  <c r="K74" i="93"/>
  <c r="K85" i="93"/>
  <c r="K89" i="93"/>
  <c r="K79" i="93"/>
  <c r="K71" i="93"/>
  <c r="K75" i="93"/>
  <c r="K86" i="93"/>
  <c r="K80" i="93"/>
  <c r="K68" i="93"/>
  <c r="K72" i="93"/>
  <c r="K87" i="93"/>
  <c r="K81" i="93"/>
  <c r="K69" i="93"/>
  <c r="K73" i="93"/>
  <c r="K64" i="93"/>
  <c r="K59" i="93"/>
  <c r="K46" i="93"/>
  <c r="K61" i="93"/>
  <c r="K65" i="93"/>
  <c r="K56" i="93"/>
  <c r="K43" i="93"/>
  <c r="K47" i="93"/>
  <c r="K51" i="93"/>
  <c r="K62" i="93"/>
  <c r="K66" i="93"/>
  <c r="K57" i="93"/>
  <c r="K44" i="93"/>
  <c r="K48" i="93"/>
  <c r="K76" i="93"/>
  <c r="K63" i="93"/>
  <c r="K58" i="93"/>
  <c r="K45" i="93"/>
  <c r="K49" i="93"/>
  <c r="K53" i="93"/>
  <c r="K50" i="93"/>
  <c r="K54" i="93"/>
  <c r="K52" i="93"/>
  <c r="QU14" i="93"/>
  <c r="QU15" i="93"/>
  <c r="JE33" i="93"/>
  <c r="KA34" i="93"/>
  <c r="KA21" i="93"/>
  <c r="IV32" i="93"/>
  <c r="PU35" i="93"/>
  <c r="PU6" i="93"/>
  <c r="QX5" i="93"/>
  <c r="PU39" i="93"/>
  <c r="PU36" i="93"/>
  <c r="QN33" i="93"/>
  <c r="RX33" i="93"/>
  <c r="RX40" i="93" s="1"/>
  <c r="RX96" i="93" s="1"/>
  <c r="RX117" i="93" s="1"/>
  <c r="RX120" i="93" s="1"/>
  <c r="RX123" i="93" s="1"/>
  <c r="SF33" i="93"/>
  <c r="SF40" i="93" s="1"/>
  <c r="SF96" i="93" s="1"/>
  <c r="SF117" i="93" s="1"/>
  <c r="SF120" i="93" s="1"/>
  <c r="SF123" i="93" s="1"/>
  <c r="OO32" i="93"/>
  <c r="OO40" i="93" s="1"/>
  <c r="OO96" i="93" s="1"/>
  <c r="OO117" i="93" s="1"/>
  <c r="OO120" i="93" s="1"/>
  <c r="OO123" i="93" s="1"/>
  <c r="OW33" i="93"/>
  <c r="RK33" i="93"/>
  <c r="RK40" i="93" s="1"/>
  <c r="RK96" i="93" s="1"/>
  <c r="RK117" i="93" s="1"/>
  <c r="RK120" i="93" s="1"/>
  <c r="RK123" i="93" s="1"/>
  <c r="OL17" i="93"/>
  <c r="OL27" i="93" s="1"/>
  <c r="QU16" i="93"/>
  <c r="QU26" i="93" s="1"/>
  <c r="QR33" i="93"/>
  <c r="NI32" i="93"/>
  <c r="NI40" i="93" s="1"/>
  <c r="NI96" i="93" s="1"/>
  <c r="NI117" i="93" s="1"/>
  <c r="NI120" i="93" s="1"/>
  <c r="NI123" i="93" s="1"/>
  <c r="OE40" i="93"/>
  <c r="OE96" i="93" s="1"/>
  <c r="OE117" i="93" s="1"/>
  <c r="OE120" i="93" s="1"/>
  <c r="OE123" i="93" s="1"/>
  <c r="SB33" i="93"/>
  <c r="OL16" i="93"/>
  <c r="OL26" i="93" s="1"/>
  <c r="PR32" i="93"/>
  <c r="RI33" i="93"/>
  <c r="PV33" i="93"/>
  <c r="RY33" i="93"/>
  <c r="RY40" i="93" s="1"/>
  <c r="RY96" i="93" s="1"/>
  <c r="RY117" i="93" s="1"/>
  <c r="RY120" i="93" s="1"/>
  <c r="RY123" i="93" s="1"/>
  <c r="SD33" i="93"/>
  <c r="PE32" i="93"/>
  <c r="OJ33" i="93"/>
  <c r="OJ40" i="93" s="1"/>
  <c r="OJ96" i="93" s="1"/>
  <c r="OJ117" i="93" s="1"/>
  <c r="OJ120" i="93" s="1"/>
  <c r="OJ123" i="93" s="1"/>
  <c r="QT33" i="93"/>
  <c r="QT40" i="93" s="1"/>
  <c r="QT96" i="93" s="1"/>
  <c r="QT117" i="93" s="1"/>
  <c r="QT120" i="93" s="1"/>
  <c r="QT123" i="93" s="1"/>
  <c r="NX32" i="93"/>
  <c r="NX40" i="93" s="1"/>
  <c r="NX96" i="93" s="1"/>
  <c r="NX117" i="93" s="1"/>
  <c r="NX120" i="93" s="1"/>
  <c r="NX123" i="93" s="1"/>
  <c r="QO33" i="93"/>
  <c r="PZ32" i="93"/>
  <c r="OF32" i="93"/>
  <c r="OF40" i="93" s="1"/>
  <c r="OF96" i="93" s="1"/>
  <c r="OF117" i="93" s="1"/>
  <c r="OF120" i="93" s="1"/>
  <c r="OF123" i="93" s="1"/>
  <c r="OP32" i="93"/>
  <c r="OP40" i="93" s="1"/>
  <c r="OP96" i="93" s="1"/>
  <c r="OP117" i="93" s="1"/>
  <c r="OP120" i="93" s="1"/>
  <c r="OP123" i="93" s="1"/>
  <c r="OG32" i="93"/>
  <c r="OG40" i="93" s="1"/>
  <c r="OG96" i="93" s="1"/>
  <c r="OG117" i="93" s="1"/>
  <c r="OG120" i="93" s="1"/>
  <c r="OG123" i="93" s="1"/>
  <c r="PS20" i="93"/>
  <c r="PS13" i="93"/>
  <c r="PS29" i="93" s="1"/>
  <c r="PS21" i="93" s="1"/>
  <c r="OX20" i="93"/>
  <c r="OX13" i="93"/>
  <c r="OX29" i="93" s="1"/>
  <c r="OX21" i="93" s="1"/>
  <c r="TV5" i="93"/>
  <c r="ST39" i="93"/>
  <c r="ST36" i="93"/>
  <c r="ST35" i="93"/>
  <c r="ST6" i="93"/>
  <c r="TF8" i="93"/>
  <c r="TG15" i="93" s="1"/>
  <c r="TF9" i="93"/>
  <c r="TG16" i="93" s="1"/>
  <c r="TG26" i="93" s="1"/>
  <c r="TF38" i="93"/>
  <c r="TF11" i="93"/>
  <c r="TG18" i="93" s="1"/>
  <c r="TG28" i="93" s="1"/>
  <c r="TF37" i="93"/>
  <c r="TF7" i="93"/>
  <c r="TH14" i="93" s="1"/>
  <c r="TF12" i="93"/>
  <c r="TG19" i="93" s="1"/>
  <c r="TF10" i="93"/>
  <c r="TG17" i="93" s="1"/>
  <c r="TG27" i="93" s="1"/>
  <c r="TA37" i="93"/>
  <c r="TA7" i="93"/>
  <c r="TA12" i="93"/>
  <c r="TB19" i="93" s="1"/>
  <c r="TA10" i="93"/>
  <c r="TB17" i="93" s="1"/>
  <c r="TB27" i="93" s="1"/>
  <c r="TA8" i="93"/>
  <c r="TB15" i="93" s="1"/>
  <c r="TA9" i="93"/>
  <c r="TB16" i="93" s="1"/>
  <c r="TB26" i="93" s="1"/>
  <c r="TA38" i="93"/>
  <c r="TA11" i="93"/>
  <c r="TB18" i="93" s="1"/>
  <c r="TB28" i="93" s="1"/>
  <c r="WA5" i="93"/>
  <c r="VF5" i="93"/>
  <c r="UC36" i="93"/>
  <c r="UC35" i="93"/>
  <c r="UC6" i="93"/>
  <c r="UC39" i="93"/>
  <c r="RQ12" i="93"/>
  <c r="RQ10" i="93"/>
  <c r="RQ38" i="93"/>
  <c r="RQ8" i="93"/>
  <c r="RQ37" i="93"/>
  <c r="RQ11" i="93"/>
  <c r="RQ9" i="93"/>
  <c r="RQ7" i="93"/>
  <c r="UQ5" i="93"/>
  <c r="TO36" i="93"/>
  <c r="TO35" i="93"/>
  <c r="TO6" i="93"/>
  <c r="TO39" i="93"/>
  <c r="QC13" i="93"/>
  <c r="QC29" i="93" s="1"/>
  <c r="QC21" i="93" s="1"/>
  <c r="QC20" i="93"/>
  <c r="PZ33" i="93"/>
  <c r="OB32" i="93"/>
  <c r="PR33" i="93"/>
  <c r="PW13" i="93"/>
  <c r="PW29" i="93" s="1"/>
  <c r="PW21" i="93" s="1"/>
  <c r="PW20" i="93"/>
  <c r="TH5" i="93"/>
  <c r="SE36" i="93"/>
  <c r="SE35" i="93"/>
  <c r="SE39" i="93"/>
  <c r="SE6" i="93"/>
  <c r="OW20" i="93"/>
  <c r="OW13" i="93"/>
  <c r="OW29" i="93" s="1"/>
  <c r="PQ32" i="93"/>
  <c r="PQ40" i="93" s="1"/>
  <c r="PQ96" i="93" s="1"/>
  <c r="PQ117" i="93" s="1"/>
  <c r="PQ120" i="93" s="1"/>
  <c r="PQ123" i="93" s="1"/>
  <c r="TI12" i="93"/>
  <c r="TJ19" i="93" s="1"/>
  <c r="TI10" i="93"/>
  <c r="TJ17" i="93" s="1"/>
  <c r="TJ27" i="93" s="1"/>
  <c r="TI38" i="93"/>
  <c r="TI8" i="93"/>
  <c r="TJ15" i="93" s="1"/>
  <c r="TI37" i="93"/>
  <c r="TI11" i="93"/>
  <c r="TJ18" i="93" s="1"/>
  <c r="TJ28" i="93" s="1"/>
  <c r="TI9" i="93"/>
  <c r="TJ16" i="93" s="1"/>
  <c r="TJ26" i="93" s="1"/>
  <c r="TI7" i="93"/>
  <c r="RH18" i="93"/>
  <c r="RH28" i="93" s="1"/>
  <c r="RH17" i="93"/>
  <c r="RH27" i="93" s="1"/>
  <c r="SH20" i="93"/>
  <c r="SH13" i="93"/>
  <c r="SH29" i="93" s="1"/>
  <c r="SH21" i="93" s="1"/>
  <c r="SG33" i="93"/>
  <c r="QH37" i="93"/>
  <c r="QH12" i="93"/>
  <c r="QI19" i="93" s="1"/>
  <c r="QH11" i="93"/>
  <c r="QI18" i="93" s="1"/>
  <c r="QI28" i="93" s="1"/>
  <c r="QH8" i="93"/>
  <c r="QI15" i="93" s="1"/>
  <c r="QH10" i="93"/>
  <c r="QI17" i="93" s="1"/>
  <c r="QI27" i="93" s="1"/>
  <c r="QH7" i="93"/>
  <c r="QJ14" i="93" s="1"/>
  <c r="QH38" i="93"/>
  <c r="QH9" i="93"/>
  <c r="QI16" i="93" s="1"/>
  <c r="QI26" i="93" s="1"/>
  <c r="SJ5" i="93"/>
  <c r="RO5" i="93"/>
  <c r="QM39" i="93"/>
  <c r="QM6" i="93"/>
  <c r="QM36" i="93"/>
  <c r="QM35" i="93"/>
  <c r="VL5" i="93"/>
  <c r="UI35" i="93"/>
  <c r="UI6" i="93"/>
  <c r="UI39" i="93"/>
  <c r="UI36" i="93"/>
  <c r="RM13" i="93"/>
  <c r="RM29" i="93" s="1"/>
  <c r="RM21" i="93" s="1"/>
  <c r="RM20" i="93"/>
  <c r="TJ8" i="93"/>
  <c r="TJ9" i="93"/>
  <c r="TJ38" i="93"/>
  <c r="TJ11" i="93"/>
  <c r="TJ37" i="93"/>
  <c r="TJ7" i="93"/>
  <c r="TJ12" i="93"/>
  <c r="TJ10" i="93"/>
  <c r="UT5" i="93"/>
  <c r="TY5" i="93"/>
  <c r="SW36" i="93"/>
  <c r="SW35" i="93"/>
  <c r="SW39" i="93"/>
  <c r="SW6" i="93"/>
  <c r="OL23" i="93"/>
  <c r="OU23" i="93" s="1"/>
  <c r="OL25" i="93"/>
  <c r="OU25" i="93" s="1"/>
  <c r="OL24" i="93"/>
  <c r="OU24" i="93" s="1"/>
  <c r="OL22" i="93"/>
  <c r="OU35" i="93"/>
  <c r="QQ7" i="93"/>
  <c r="QR14" i="93" s="1"/>
  <c r="QQ8" i="93"/>
  <c r="QR15" i="93" s="1"/>
  <c r="QQ38" i="93"/>
  <c r="QQ10" i="93"/>
  <c r="QR17" i="93" s="1"/>
  <c r="QR27" i="93" s="1"/>
  <c r="QQ37" i="93"/>
  <c r="QQ9" i="93"/>
  <c r="QR16" i="93" s="1"/>
  <c r="QR26" i="93" s="1"/>
  <c r="QQ11" i="93"/>
  <c r="QR18" i="93" s="1"/>
  <c r="QR28" i="93" s="1"/>
  <c r="QQ12" i="93"/>
  <c r="QR19" i="93" s="1"/>
  <c r="SV5" i="93"/>
  <c r="RS35" i="93"/>
  <c r="RS6" i="93"/>
  <c r="RS39" i="93"/>
  <c r="RS36" i="93"/>
  <c r="QL6" i="93"/>
  <c r="SI5" i="93"/>
  <c r="RN5" i="93"/>
  <c r="QL35" i="93"/>
  <c r="QL39" i="93"/>
  <c r="QL36" i="93"/>
  <c r="TU5" i="93"/>
  <c r="SS39" i="93"/>
  <c r="SS36" i="93"/>
  <c r="SS35" i="93"/>
  <c r="SS6" i="93"/>
  <c r="QQ13" i="93"/>
  <c r="QQ29" i="93" s="1"/>
  <c r="QQ21" i="93" s="1"/>
  <c r="QQ20" i="93"/>
  <c r="QB26" i="93"/>
  <c r="QP20" i="93"/>
  <c r="QP13" i="93"/>
  <c r="QP29" i="93" s="1"/>
  <c r="QP21" i="93" s="1"/>
  <c r="NR22" i="93"/>
  <c r="NF21" i="93"/>
  <c r="NF32" i="93" s="1"/>
  <c r="NF40" i="93" s="1"/>
  <c r="NF96" i="93" s="1"/>
  <c r="NF117" i="93" s="1"/>
  <c r="NF120" i="93" s="1"/>
  <c r="NF123" i="93" s="1"/>
  <c r="LG29" i="93"/>
  <c r="LG21" i="93" s="1"/>
  <c r="LG32" i="93" s="1"/>
  <c r="VK5" i="93"/>
  <c r="UH39" i="93"/>
  <c r="UH36" i="93"/>
  <c r="UH35" i="93"/>
  <c r="UH6" i="93"/>
  <c r="LH28" i="93"/>
  <c r="ML28" i="93" s="1"/>
  <c r="ML18" i="93"/>
  <c r="QB27" i="93"/>
  <c r="QY8" i="93"/>
  <c r="QY9" i="93"/>
  <c r="RB26" i="93" s="1"/>
  <c r="QY38" i="93"/>
  <c r="QY11" i="93"/>
  <c r="RB28" i="93" s="1"/>
  <c r="QY37" i="93"/>
  <c r="QY7" i="93"/>
  <c r="QY12" i="93"/>
  <c r="QY10" i="93"/>
  <c r="RB27" i="93" s="1"/>
  <c r="PX20" i="93"/>
  <c r="PX13" i="93"/>
  <c r="PX29" i="93" s="1"/>
  <c r="PX21" i="93" s="1"/>
  <c r="QX32" i="93"/>
  <c r="PH20" i="93"/>
  <c r="PH13" i="93"/>
  <c r="PH29" i="93" s="1"/>
  <c r="PH21" i="93" s="1"/>
  <c r="SN37" i="93"/>
  <c r="SN7" i="93"/>
  <c r="SN12" i="93"/>
  <c r="SO19" i="93" s="1"/>
  <c r="SN10" i="93"/>
  <c r="SO17" i="93" s="1"/>
  <c r="SO27" i="93" s="1"/>
  <c r="SN8" i="93"/>
  <c r="SO15" i="93" s="1"/>
  <c r="SN9" i="93"/>
  <c r="SO16" i="93" s="1"/>
  <c r="SO26" i="93" s="1"/>
  <c r="SN38" i="93"/>
  <c r="SN11" i="93"/>
  <c r="SO18" i="93" s="1"/>
  <c r="SO28" i="93" s="1"/>
  <c r="LF34" i="93"/>
  <c r="NT27" i="93"/>
  <c r="RH19" i="93"/>
  <c r="NG28" i="93"/>
  <c r="NR28" i="93" s="1"/>
  <c r="NR18" i="93"/>
  <c r="OI33" i="93"/>
  <c r="OL15" i="93"/>
  <c r="SZ5" i="93"/>
  <c r="RW39" i="93"/>
  <c r="RW6" i="93"/>
  <c r="RW36" i="93"/>
  <c r="RW35" i="93"/>
  <c r="TB7" i="93"/>
  <c r="TB8" i="93"/>
  <c r="TC15" i="93" s="1"/>
  <c r="TB38" i="93"/>
  <c r="TB10" i="93"/>
  <c r="TC17" i="93" s="1"/>
  <c r="TC27" i="93" s="1"/>
  <c r="TB37" i="93"/>
  <c r="TB9" i="93"/>
  <c r="TC16" i="93" s="1"/>
  <c r="TC26" i="93" s="1"/>
  <c r="TB11" i="93"/>
  <c r="TC18" i="93" s="1"/>
  <c r="TC28" i="93" s="1"/>
  <c r="TB12" i="93"/>
  <c r="TC19" i="93" s="1"/>
  <c r="QK20" i="93"/>
  <c r="QK13" i="93"/>
  <c r="QK29" i="93" s="1"/>
  <c r="QK21" i="93" s="1"/>
  <c r="TW5" i="93"/>
  <c r="SU39" i="93"/>
  <c r="SU36" i="93"/>
  <c r="SU6" i="93"/>
  <c r="SU35" i="93"/>
  <c r="TG37" i="93"/>
  <c r="TG9" i="93"/>
  <c r="TH16" i="93" s="1"/>
  <c r="TH26" i="93" s="1"/>
  <c r="TG11" i="93"/>
  <c r="TH18" i="93" s="1"/>
  <c r="TH28" i="93" s="1"/>
  <c r="TG12" i="93"/>
  <c r="TH19" i="93" s="1"/>
  <c r="TG7" i="93"/>
  <c r="TI14" i="93" s="1"/>
  <c r="TG8" i="93"/>
  <c r="TH15" i="93" s="1"/>
  <c r="TG38" i="93"/>
  <c r="TG10" i="93"/>
  <c r="TH17" i="93" s="1"/>
  <c r="TH27" i="93" s="1"/>
  <c r="UU5" i="93"/>
  <c r="TZ5" i="93"/>
  <c r="SX36" i="93"/>
  <c r="SX6" i="93"/>
  <c r="SX35" i="93"/>
  <c r="SX39" i="93"/>
  <c r="RH33" i="93"/>
  <c r="LH27" i="93"/>
  <c r="ML27" i="93" s="1"/>
  <c r="ML17" i="93"/>
  <c r="QD37" i="93"/>
  <c r="QD12" i="93"/>
  <c r="QD11" i="93"/>
  <c r="QD8" i="93"/>
  <c r="QD10" i="93"/>
  <c r="QD7" i="93"/>
  <c r="QD38" i="93"/>
  <c r="QD9" i="93"/>
  <c r="RT38" i="93"/>
  <c r="RT10" i="93"/>
  <c r="RU17" i="93" s="1"/>
  <c r="RU27" i="93" s="1"/>
  <c r="RT37" i="93"/>
  <c r="RT9" i="93"/>
  <c r="RU16" i="93" s="1"/>
  <c r="RU26" i="93" s="1"/>
  <c r="RT11" i="93"/>
  <c r="RU18" i="93" s="1"/>
  <c r="RU28" i="93" s="1"/>
  <c r="RT12" i="93"/>
  <c r="RU19" i="93" s="1"/>
  <c r="RT7" i="93"/>
  <c r="RV14" i="93" s="1"/>
  <c r="RT8" i="93"/>
  <c r="RU15" i="93" s="1"/>
  <c r="MN32" i="93"/>
  <c r="MN40" i="93" s="1"/>
  <c r="MN96" i="93" s="1"/>
  <c r="MN117" i="93" s="1"/>
  <c r="MN120" i="93" s="1"/>
  <c r="MN123" i="93" s="1"/>
  <c r="QK5" i="93"/>
  <c r="PH6" i="93"/>
  <c r="PH39" i="93"/>
  <c r="PH36" i="93"/>
  <c r="PH35" i="93"/>
  <c r="QA5" i="93"/>
  <c r="QD20" i="93"/>
  <c r="QD13" i="93"/>
  <c r="QD29" i="93" s="1"/>
  <c r="QD21" i="93" s="1"/>
  <c r="KG21" i="93"/>
  <c r="KG32" i="93" s="1"/>
  <c r="KG40" i="93" s="1"/>
  <c r="KG96" i="93" s="1"/>
  <c r="KG117" i="93" s="1"/>
  <c r="KG120" i="93" s="1"/>
  <c r="KG123" i="93" s="1"/>
  <c r="UV5" i="93"/>
  <c r="UA5" i="93"/>
  <c r="SY36" i="93"/>
  <c r="SY35" i="93"/>
  <c r="SY6" i="93"/>
  <c r="SY39" i="93"/>
  <c r="NU13" i="93"/>
  <c r="NU29" i="93" s="1"/>
  <c r="NU21" i="93" s="1"/>
  <c r="NU20" i="93"/>
  <c r="SC33" i="93"/>
  <c r="PI10" i="93"/>
  <c r="PJ17" i="93" s="1"/>
  <c r="PJ27" i="93" s="1"/>
  <c r="PI11" i="93"/>
  <c r="PJ18" i="93" s="1"/>
  <c r="PJ28" i="93" s="1"/>
  <c r="PI9" i="93"/>
  <c r="PJ16" i="93" s="1"/>
  <c r="PJ26" i="93" s="1"/>
  <c r="PI7" i="93"/>
  <c r="PK14" i="93" s="1"/>
  <c r="PI38" i="93"/>
  <c r="PI12" i="93"/>
  <c r="PJ19" i="93" s="1"/>
  <c r="PI37" i="93"/>
  <c r="PI8" i="93"/>
  <c r="PJ15" i="93" s="1"/>
  <c r="MD32" i="93"/>
  <c r="MD40" i="93" s="1"/>
  <c r="MD96" i="93" s="1"/>
  <c r="MD117" i="93" s="1"/>
  <c r="MD120" i="93" s="1"/>
  <c r="MD123" i="93" s="1"/>
  <c r="UP5" i="93"/>
  <c r="TN35" i="93"/>
  <c r="TN6" i="93"/>
  <c r="TN39" i="93"/>
  <c r="TN36" i="93"/>
  <c r="OW26" i="93"/>
  <c r="NS13" i="93"/>
  <c r="NS20" i="93"/>
  <c r="LH26" i="93"/>
  <c r="ML16" i="93"/>
  <c r="QB28" i="93"/>
  <c r="RC32" i="93"/>
  <c r="RC12" i="93"/>
  <c r="RD19" i="93" s="1"/>
  <c r="RC10" i="93"/>
  <c r="RD17" i="93" s="1"/>
  <c r="RD27" i="93" s="1"/>
  <c r="RC38" i="93"/>
  <c r="RC8" i="93"/>
  <c r="RD15" i="93" s="1"/>
  <c r="RC37" i="93"/>
  <c r="RC11" i="93"/>
  <c r="RD18" i="93" s="1"/>
  <c r="RD28" i="93" s="1"/>
  <c r="RC9" i="93"/>
  <c r="RD16" i="93" s="1"/>
  <c r="RD26" i="93" s="1"/>
  <c r="RC7" i="93"/>
  <c r="RE14" i="93" s="1"/>
  <c r="PP32" i="93"/>
  <c r="PP40" i="93" s="1"/>
  <c r="PP96" i="93" s="1"/>
  <c r="PP117" i="93" s="1"/>
  <c r="PP120" i="93" s="1"/>
  <c r="PP123" i="93" s="1"/>
  <c r="VN5" i="93"/>
  <c r="UK36" i="93"/>
  <c r="UK35" i="93"/>
  <c r="UK6" i="93"/>
  <c r="UK39" i="93"/>
  <c r="KB21" i="93"/>
  <c r="LF29" i="93"/>
  <c r="VJ5" i="93"/>
  <c r="UG36" i="93"/>
  <c r="UG35" i="93"/>
  <c r="UG6" i="93"/>
  <c r="UG39" i="93"/>
  <c r="RI14" i="93"/>
  <c r="MR32" i="93"/>
  <c r="MR40" i="93" s="1"/>
  <c r="MR96" i="93" s="1"/>
  <c r="MR117" i="93" s="1"/>
  <c r="MR120" i="93" s="1"/>
  <c r="MR123" i="93" s="1"/>
  <c r="MC32" i="93"/>
  <c r="MC40" i="93" s="1"/>
  <c r="MC96" i="93" s="1"/>
  <c r="MC117" i="93" s="1"/>
  <c r="MC120" i="93" s="1"/>
  <c r="MC123" i="93" s="1"/>
  <c r="QU38" i="93"/>
  <c r="QU11" i="93"/>
  <c r="QV18" i="93" s="1"/>
  <c r="QV28" i="93" s="1"/>
  <c r="QU37" i="93"/>
  <c r="QU7" i="93"/>
  <c r="QW14" i="93" s="1"/>
  <c r="QU12" i="93"/>
  <c r="QV19" i="93" s="1"/>
  <c r="QU10" i="93"/>
  <c r="QV17" i="93" s="1"/>
  <c r="QV27" i="93" s="1"/>
  <c r="QU8" i="93"/>
  <c r="QV15" i="93" s="1"/>
  <c r="QU9" i="93"/>
  <c r="QV16" i="93" s="1"/>
  <c r="QV26" i="93" s="1"/>
  <c r="PJ37" i="93"/>
  <c r="PJ11" i="93"/>
  <c r="PK18" i="93" s="1"/>
  <c r="PK28" i="93" s="1"/>
  <c r="PJ9" i="93"/>
  <c r="PK16" i="93" s="1"/>
  <c r="PK26" i="93" s="1"/>
  <c r="PJ7" i="93"/>
  <c r="PL14" i="93" s="1"/>
  <c r="PJ12" i="93"/>
  <c r="PK19" i="93" s="1"/>
  <c r="PJ10" i="93"/>
  <c r="PK17" i="93" s="1"/>
  <c r="PK27" i="93" s="1"/>
  <c r="PJ38" i="93"/>
  <c r="PJ8" i="93"/>
  <c r="PK15" i="93" s="1"/>
  <c r="RR38" i="93"/>
  <c r="RR37" i="93"/>
  <c r="UR5" i="93"/>
  <c r="TP35" i="93"/>
  <c r="TP6" i="93"/>
  <c r="TP39" i="93"/>
  <c r="TP36" i="93"/>
  <c r="NT28" i="93"/>
  <c r="RU9" i="93"/>
  <c r="RV16" i="93" s="1"/>
  <c r="RV26" i="93" s="1"/>
  <c r="RU7" i="93"/>
  <c r="RU38" i="93"/>
  <c r="RU12" i="93"/>
  <c r="RV19" i="93" s="1"/>
  <c r="RU37" i="93"/>
  <c r="RU8" i="93"/>
  <c r="RV15" i="93" s="1"/>
  <c r="RU10" i="93"/>
  <c r="RV17" i="93" s="1"/>
  <c r="RV27" i="93" s="1"/>
  <c r="RU11" i="93"/>
  <c r="RV18" i="93" s="1"/>
  <c r="RV28" i="93" s="1"/>
  <c r="SO38" i="93"/>
  <c r="SO9" i="93"/>
  <c r="SO37" i="93"/>
  <c r="SO12" i="93"/>
  <c r="SO11" i="93"/>
  <c r="SO8" i="93"/>
  <c r="SO10" i="93"/>
  <c r="SO7" i="93"/>
  <c r="VO5" i="93"/>
  <c r="UL39" i="93"/>
  <c r="UL36" i="93"/>
  <c r="UL35" i="93"/>
  <c r="UL6" i="93"/>
  <c r="OH10" i="93"/>
  <c r="OH7" i="93"/>
  <c r="OH38" i="93"/>
  <c r="OU38" i="93" s="1"/>
  <c r="OH12" i="93"/>
  <c r="OH37" i="93"/>
  <c r="OU37" i="93" s="1"/>
  <c r="OH8" i="93"/>
  <c r="OH9" i="93"/>
  <c r="OH11" i="93"/>
  <c r="OU6" i="93"/>
  <c r="RV12" i="93"/>
  <c r="RW19" i="93" s="1"/>
  <c r="RV10" i="93"/>
  <c r="RW17" i="93" s="1"/>
  <c r="RW27" i="93" s="1"/>
  <c r="RV38" i="93"/>
  <c r="RV8" i="93"/>
  <c r="RW15" i="93" s="1"/>
  <c r="RV37" i="93"/>
  <c r="RV11" i="93"/>
  <c r="RW18" i="93" s="1"/>
  <c r="RW28" i="93" s="1"/>
  <c r="RV9" i="93"/>
  <c r="RW16" i="93" s="1"/>
  <c r="RW26" i="93" s="1"/>
  <c r="RV7" i="93"/>
  <c r="PB20" i="93"/>
  <c r="PB13" i="93"/>
  <c r="PB29" i="93" s="1"/>
  <c r="PB21" i="93" s="1"/>
  <c r="PC13" i="93"/>
  <c r="PC29" i="93" s="1"/>
  <c r="PC21" i="93" s="1"/>
  <c r="PC20" i="93"/>
  <c r="RP10" i="93"/>
  <c r="RP11" i="93"/>
  <c r="RP9" i="93"/>
  <c r="RP7" i="93"/>
  <c r="RP38" i="93"/>
  <c r="RP12" i="93"/>
  <c r="RP37" i="93"/>
  <c r="RP8" i="93"/>
  <c r="NT26" i="93"/>
  <c r="TD5" i="93"/>
  <c r="SA39" i="93"/>
  <c r="SA36" i="93"/>
  <c r="SA35" i="93"/>
  <c r="SA6" i="93"/>
  <c r="QO20" i="93"/>
  <c r="QO13" i="93"/>
  <c r="QO29" i="93" s="1"/>
  <c r="QO21" i="93" s="1"/>
  <c r="TE38" i="93"/>
  <c r="TE37" i="93"/>
  <c r="LH20" i="93"/>
  <c r="ML15" i="93"/>
  <c r="LH13" i="93"/>
  <c r="LH29" i="93" s="1"/>
  <c r="RH16" i="93"/>
  <c r="RH26" i="93" s="1"/>
  <c r="RH15" i="93"/>
  <c r="VG5" i="93"/>
  <c r="WB5" i="93"/>
  <c r="UD39" i="93"/>
  <c r="UD36" i="93"/>
  <c r="UD35" i="93"/>
  <c r="UD6" i="93"/>
  <c r="SM5" i="93"/>
  <c r="RJ36" i="93"/>
  <c r="RJ35" i="93"/>
  <c r="RJ6" i="93"/>
  <c r="RJ39" i="93"/>
  <c r="SA20" i="93"/>
  <c r="SA13" i="93"/>
  <c r="SA29" i="93" s="1"/>
  <c r="NT13" i="93"/>
  <c r="NT29" i="93" s="1"/>
  <c r="NT20" i="93"/>
  <c r="LI20" i="93"/>
  <c r="LI13" i="93"/>
  <c r="LI29" i="93" s="1"/>
  <c r="LI21" i="93" s="1"/>
  <c r="ML14" i="93"/>
  <c r="SK37" i="93"/>
  <c r="SK7" i="93"/>
  <c r="SN14" i="93" s="1"/>
  <c r="SK12" i="93"/>
  <c r="SK10" i="93"/>
  <c r="SM17" i="93" s="1"/>
  <c r="SK8" i="93"/>
  <c r="SM15" i="93" s="1"/>
  <c r="SK9" i="93"/>
  <c r="SM16" i="93" s="1"/>
  <c r="SK38" i="93"/>
  <c r="SK11" i="93"/>
  <c r="SM18" i="93" s="1"/>
  <c r="OW28" i="93"/>
  <c r="QH32" i="93"/>
  <c r="PA32" i="93"/>
  <c r="NR19" i="93"/>
  <c r="MM13" i="93"/>
  <c r="MM20" i="93"/>
  <c r="NH32" i="93"/>
  <c r="NH40" i="93" s="1"/>
  <c r="NH96" i="93" s="1"/>
  <c r="NH117" i="93" s="1"/>
  <c r="NH120" i="93" s="1"/>
  <c r="NH123" i="93" s="1"/>
  <c r="OW27" i="93"/>
  <c r="FE123" i="93"/>
  <c r="FX117" i="93"/>
  <c r="GJ96" i="93"/>
  <c r="GT96" i="93"/>
  <c r="HP40" i="93"/>
  <c r="HQ40" i="93"/>
  <c r="IU32" i="93"/>
  <c r="ES117" i="93"/>
  <c r="FD96" i="93"/>
  <c r="GK123" i="93"/>
  <c r="L4" i="93"/>
  <c r="I97" i="93"/>
  <c r="J67" i="93"/>
  <c r="J60" i="93"/>
  <c r="J98" i="93"/>
  <c r="J90" i="93"/>
  <c r="J83" i="93"/>
  <c r="J77" i="93"/>
  <c r="J42" i="93"/>
  <c r="J55" i="93"/>
  <c r="I41" i="93"/>
  <c r="M6" i="89"/>
  <c r="L3" i="89"/>
  <c r="L5" i="89"/>
  <c r="L4" i="89"/>
  <c r="Y107" i="86" l="1"/>
  <c r="Y71" i="86"/>
  <c r="Y86" i="86"/>
  <c r="Y85" i="86"/>
  <c r="Y109" i="86"/>
  <c r="Y67" i="86"/>
  <c r="Y103" i="86"/>
  <c r="Y15" i="86"/>
  <c r="Y21" i="86"/>
  <c r="Y55" i="86"/>
  <c r="Y90" i="86"/>
  <c r="Y47" i="86"/>
  <c r="Y50" i="86"/>
  <c r="Y92" i="86"/>
  <c r="Y60" i="86"/>
  <c r="Y36" i="86"/>
  <c r="Y73" i="86"/>
  <c r="Y42" i="86"/>
  <c r="Y76" i="86"/>
  <c r="Y93" i="86"/>
  <c r="Y113" i="86"/>
  <c r="Y74" i="86"/>
  <c r="Y69" i="86"/>
  <c r="Y34" i="86"/>
  <c r="Y44" i="86"/>
  <c r="Y23" i="86"/>
  <c r="Y70" i="86"/>
  <c r="Y72" i="86"/>
  <c r="Y57" i="86"/>
  <c r="X13" i="86"/>
  <c r="X28" i="86" s="1"/>
  <c r="K13" i="89"/>
  <c r="Y52" i="86"/>
  <c r="Y43" i="86"/>
  <c r="Y87" i="86"/>
  <c r="Y4" i="86"/>
  <c r="Y41" i="86"/>
  <c r="Y51" i="86"/>
  <c r="Y59" i="86"/>
  <c r="Z5" i="86"/>
  <c r="Z4" i="86" s="1"/>
  <c r="Y78" i="86"/>
  <c r="Y54" i="86"/>
  <c r="Y18" i="86"/>
  <c r="Y17" i="86"/>
  <c r="Y35" i="86"/>
  <c r="Y20" i="86"/>
  <c r="Y27" i="86"/>
  <c r="Y66" i="86"/>
  <c r="Y111" i="86"/>
  <c r="Y16" i="86"/>
  <c r="Y32" i="86"/>
  <c r="Y25" i="86"/>
  <c r="Y68" i="86"/>
  <c r="Y64" i="86"/>
  <c r="Y37" i="86"/>
  <c r="Y61" i="86"/>
  <c r="Y117" i="86"/>
  <c r="Y31" i="86"/>
  <c r="Y45" i="86"/>
  <c r="Y49" i="86"/>
  <c r="Y26" i="86"/>
  <c r="Y22" i="86"/>
  <c r="Y56" i="86"/>
  <c r="Y114" i="86"/>
  <c r="Y46" i="86"/>
  <c r="Y63" i="86"/>
  <c r="Y84" i="86"/>
  <c r="Y104" i="86"/>
  <c r="Y77" i="86"/>
  <c r="Y110" i="86"/>
  <c r="Y48" i="86"/>
  <c r="Y80" i="86"/>
  <c r="Y89" i="86"/>
  <c r="Y116" i="86"/>
  <c r="Y79" i="86"/>
  <c r="Y83" i="86"/>
  <c r="Y91" i="86"/>
  <c r="Y102" i="86"/>
  <c r="Y106" i="86"/>
  <c r="Y105" i="86"/>
  <c r="Y62" i="86"/>
  <c r="Y108" i="86"/>
  <c r="Y82" i="86"/>
  <c r="X39" i="86"/>
  <c r="X29" i="86"/>
  <c r="X95" i="86"/>
  <c r="K12" i="89" s="1"/>
  <c r="W38" i="86"/>
  <c r="W94" i="86" s="1"/>
  <c r="J11" i="89" s="1"/>
  <c r="J14" i="89" s="1"/>
  <c r="J16" i="89" s="1"/>
  <c r="V115" i="86"/>
  <c r="V118" i="86" s="1"/>
  <c r="H11" i="89"/>
  <c r="H14" i="89" s="1"/>
  <c r="H16" i="89" s="1"/>
  <c r="E32" i="89"/>
  <c r="E33" i="89" s="1"/>
  <c r="PA40" i="93"/>
  <c r="PA96" i="93" s="1"/>
  <c r="PA117" i="93" s="1"/>
  <c r="PA120" i="93" s="1"/>
  <c r="PA123" i="93" s="1"/>
  <c r="PV40" i="93"/>
  <c r="PV96" i="93" s="1"/>
  <c r="PV117" i="93" s="1"/>
  <c r="PV120" i="93" s="1"/>
  <c r="PV123" i="93" s="1"/>
  <c r="TI33" i="93"/>
  <c r="TJ33" i="93"/>
  <c r="QH33" i="93"/>
  <c r="QH40" i="93" s="1"/>
  <c r="QH96" i="93" s="1"/>
  <c r="QH117" i="93" s="1"/>
  <c r="QH120" i="93" s="1"/>
  <c r="QH123" i="93" s="1"/>
  <c r="RU33" i="93"/>
  <c r="PI33" i="93"/>
  <c r="QA39" i="93"/>
  <c r="NR20" i="93"/>
  <c r="SD20" i="93"/>
  <c r="SD32" i="93" s="1"/>
  <c r="SD40" i="93" s="1"/>
  <c r="SD96" i="93" s="1"/>
  <c r="SD117" i="93" s="1"/>
  <c r="SD120" i="93" s="1"/>
  <c r="SD123" i="93" s="1"/>
  <c r="RR33" i="93"/>
  <c r="RR40" i="93" s="1"/>
  <c r="RR96" i="93" s="1"/>
  <c r="RR117" i="93" s="1"/>
  <c r="RR120" i="93" s="1"/>
  <c r="RR123" i="93" s="1"/>
  <c r="TG33" i="93"/>
  <c r="TB33" i="93"/>
  <c r="PR40" i="93"/>
  <c r="PR96" i="93" s="1"/>
  <c r="PR117" i="93" s="1"/>
  <c r="PR120" i="93" s="1"/>
  <c r="PR123" i="93" s="1"/>
  <c r="K77" i="93"/>
  <c r="K90" i="93"/>
  <c r="K67" i="93"/>
  <c r="K83" i="93"/>
  <c r="K98" i="93"/>
  <c r="RS16" i="93"/>
  <c r="RS26" i="93" s="1"/>
  <c r="NG21" i="93"/>
  <c r="NG32" i="93" s="1"/>
  <c r="NG40" i="93" s="1"/>
  <c r="NG96" i="93" s="1"/>
  <c r="NG117" i="93" s="1"/>
  <c r="NG120" i="93" s="1"/>
  <c r="NG123" i="93" s="1"/>
  <c r="RC33" i="93"/>
  <c r="RC40" i="93" s="1"/>
  <c r="RC96" i="93" s="1"/>
  <c r="RC117" i="93" s="1"/>
  <c r="RC120" i="93" s="1"/>
  <c r="RC123" i="93" s="1"/>
  <c r="K55" i="93"/>
  <c r="RS19" i="93"/>
  <c r="RS15" i="93"/>
  <c r="RS14" i="93"/>
  <c r="K60" i="93"/>
  <c r="K42" i="93"/>
  <c r="QD33" i="93"/>
  <c r="QY33" i="93"/>
  <c r="PZ40" i="93"/>
  <c r="PZ96" i="93" s="1"/>
  <c r="PZ117" i="93" s="1"/>
  <c r="PZ120" i="93" s="1"/>
  <c r="PZ123" i="93" s="1"/>
  <c r="LI32" i="93"/>
  <c r="LI40" i="93" s="1"/>
  <c r="LI96" i="93" s="1"/>
  <c r="LI117" i="93" s="1"/>
  <c r="LI120" i="93" s="1"/>
  <c r="LI123" i="93" s="1"/>
  <c r="QA36" i="93"/>
  <c r="QU13" i="93"/>
  <c r="QU29" i="93" s="1"/>
  <c r="TF33" i="93"/>
  <c r="K103" i="93"/>
  <c r="RS18" i="93"/>
  <c r="RS28" i="93" s="1"/>
  <c r="L3" i="93"/>
  <c r="L23" i="93"/>
  <c r="L27" i="93"/>
  <c r="L31" i="93"/>
  <c r="L35" i="93"/>
  <c r="L39" i="93"/>
  <c r="L24" i="93"/>
  <c r="L28" i="93"/>
  <c r="L36" i="93"/>
  <c r="L116" i="93"/>
  <c r="L25" i="93"/>
  <c r="L29" i="93"/>
  <c r="L37" i="93"/>
  <c r="L115" i="93"/>
  <c r="L22" i="93"/>
  <c r="L26" i="93"/>
  <c r="L30" i="93"/>
  <c r="L34" i="93"/>
  <c r="L38" i="93"/>
  <c r="L114" i="93"/>
  <c r="L113" i="93"/>
  <c r="L109" i="93"/>
  <c r="L105" i="93"/>
  <c r="L102" i="93"/>
  <c r="L94" i="93"/>
  <c r="L112" i="93"/>
  <c r="L108" i="93"/>
  <c r="L104" i="93"/>
  <c r="L99" i="93"/>
  <c r="L91" i="93"/>
  <c r="L95" i="93"/>
  <c r="L111" i="93"/>
  <c r="L107" i="93"/>
  <c r="L100" i="93"/>
  <c r="L92" i="93"/>
  <c r="L110" i="93"/>
  <c r="L106" i="93"/>
  <c r="L101" i="93"/>
  <c r="L93" i="93"/>
  <c r="L87" i="93"/>
  <c r="L81" i="93"/>
  <c r="L69" i="93"/>
  <c r="L73" i="93"/>
  <c r="L84" i="93"/>
  <c r="L88" i="93"/>
  <c r="L78" i="93"/>
  <c r="L82" i="93"/>
  <c r="L70" i="93"/>
  <c r="L74" i="93"/>
  <c r="L85" i="93"/>
  <c r="L89" i="93"/>
  <c r="L79" i="93"/>
  <c r="L71" i="93"/>
  <c r="L75" i="93"/>
  <c r="L86" i="93"/>
  <c r="L80" i="93"/>
  <c r="L68" i="93"/>
  <c r="L72" i="93"/>
  <c r="L76" i="93"/>
  <c r="L63" i="93"/>
  <c r="L58" i="93"/>
  <c r="L45" i="93"/>
  <c r="L49" i="93"/>
  <c r="L64" i="93"/>
  <c r="L59" i="93"/>
  <c r="L46" i="93"/>
  <c r="L50" i="93"/>
  <c r="L61" i="93"/>
  <c r="L65" i="93"/>
  <c r="L56" i="93"/>
  <c r="L43" i="93"/>
  <c r="L47" i="93"/>
  <c r="L51" i="93"/>
  <c r="L62" i="93"/>
  <c r="L66" i="93"/>
  <c r="L57" i="93"/>
  <c r="L44" i="93"/>
  <c r="L48" i="93"/>
  <c r="L52" i="93"/>
  <c r="L53" i="93"/>
  <c r="L54" i="93"/>
  <c r="RS17" i="93"/>
  <c r="RS27" i="93" s="1"/>
  <c r="OL20" i="93"/>
  <c r="QU20" i="93"/>
  <c r="KA32" i="93"/>
  <c r="IV40" i="93"/>
  <c r="QX36" i="93"/>
  <c r="QX35" i="93"/>
  <c r="QX6" i="93"/>
  <c r="QX39" i="93"/>
  <c r="RZ5" i="93"/>
  <c r="PU38" i="93"/>
  <c r="PU37" i="93"/>
  <c r="ML29" i="93"/>
  <c r="KA33" i="93"/>
  <c r="JE40" i="93"/>
  <c r="JE96" i="93" s="1"/>
  <c r="JE117" i="93" s="1"/>
  <c r="JE120" i="93" s="1"/>
  <c r="JE123" i="93" s="1"/>
  <c r="TE33" i="93"/>
  <c r="TE40" i="93" s="1"/>
  <c r="TE96" i="93" s="1"/>
  <c r="TE117" i="93" s="1"/>
  <c r="TE120" i="93" s="1"/>
  <c r="TE123" i="93" s="1"/>
  <c r="RQ33" i="93"/>
  <c r="RQ40" i="93" s="1"/>
  <c r="RQ96" i="93" s="1"/>
  <c r="RQ117" i="93" s="1"/>
  <c r="RQ120" i="93" s="1"/>
  <c r="RQ123" i="93" s="1"/>
  <c r="QU33" i="93"/>
  <c r="PJ33" i="93"/>
  <c r="PC32" i="93"/>
  <c r="PC40" i="93" s="1"/>
  <c r="PC96" i="93" s="1"/>
  <c r="PC117" i="93" s="1"/>
  <c r="PC120" i="93" s="1"/>
  <c r="PC123" i="93" s="1"/>
  <c r="PX32" i="93"/>
  <c r="PX40" i="93" s="1"/>
  <c r="PX96" i="93" s="1"/>
  <c r="PX117" i="93" s="1"/>
  <c r="PX120" i="93" s="1"/>
  <c r="PX123" i="93" s="1"/>
  <c r="QD32" i="93"/>
  <c r="RT33" i="93"/>
  <c r="RV33" i="93"/>
  <c r="M4" i="93"/>
  <c r="M3" i="93" s="1"/>
  <c r="PH32" i="93"/>
  <c r="QP32" i="93"/>
  <c r="QP40" i="93" s="1"/>
  <c r="QP96" i="93" s="1"/>
  <c r="QP117" i="93" s="1"/>
  <c r="QP120" i="93" s="1"/>
  <c r="QP123" i="93" s="1"/>
  <c r="QO32" i="93"/>
  <c r="QO40" i="93" s="1"/>
  <c r="QO96" i="93" s="1"/>
  <c r="QO117" i="93" s="1"/>
  <c r="QO120" i="93" s="1"/>
  <c r="QO123" i="93" s="1"/>
  <c r="NT21" i="93"/>
  <c r="NT32" i="93" s="1"/>
  <c r="NT40" i="93" s="1"/>
  <c r="NT96" i="93" s="1"/>
  <c r="NT117" i="93" s="1"/>
  <c r="NT120" i="93" s="1"/>
  <c r="NT123" i="93" s="1"/>
  <c r="OI16" i="93"/>
  <c r="OU9" i="93"/>
  <c r="VU5" i="93"/>
  <c r="UR36" i="93"/>
  <c r="UR6" i="93"/>
  <c r="UR35" i="93"/>
  <c r="UR39" i="93"/>
  <c r="OW21" i="93"/>
  <c r="OW32" i="93" s="1"/>
  <c r="OW40" i="93" s="1"/>
  <c r="OW96" i="93" s="1"/>
  <c r="OW117" i="93" s="1"/>
  <c r="OW120" i="93" s="1"/>
  <c r="OW123" i="93" s="1"/>
  <c r="SY37" i="93"/>
  <c r="SY8" i="93"/>
  <c r="SZ15" i="93" s="1"/>
  <c r="SY10" i="93"/>
  <c r="SZ17" i="93" s="1"/>
  <c r="SZ27" i="93" s="1"/>
  <c r="SY11" i="93"/>
  <c r="SZ18" i="93" s="1"/>
  <c r="SZ28" i="93" s="1"/>
  <c r="SY9" i="93"/>
  <c r="SZ16" i="93" s="1"/>
  <c r="SZ26" i="93" s="1"/>
  <c r="SY7" i="93"/>
  <c r="TA14" i="93" s="1"/>
  <c r="SY38" i="93"/>
  <c r="SY12" i="93"/>
  <c r="SZ19" i="93" s="1"/>
  <c r="UV35" i="93"/>
  <c r="UV39" i="93"/>
  <c r="UV6" i="93"/>
  <c r="UV36" i="93"/>
  <c r="PO22" i="93"/>
  <c r="PO25" i="93"/>
  <c r="QA25" i="93" s="1"/>
  <c r="PO23" i="93"/>
  <c r="QA23" i="93" s="1"/>
  <c r="PO24" i="93"/>
  <c r="QA24" i="93" s="1"/>
  <c r="PH37" i="93"/>
  <c r="PH9" i="93"/>
  <c r="PH11" i="93"/>
  <c r="PH12" i="93"/>
  <c r="PH7" i="93"/>
  <c r="PH8" i="93"/>
  <c r="PH38" i="93"/>
  <c r="PH10" i="93"/>
  <c r="QA6" i="93"/>
  <c r="QG18" i="93"/>
  <c r="VC5" i="93"/>
  <c r="TZ39" i="93"/>
  <c r="TZ36" i="93"/>
  <c r="TZ6" i="93"/>
  <c r="TZ35" i="93"/>
  <c r="KK40" i="93"/>
  <c r="KK96" i="93" s="1"/>
  <c r="KK117" i="93" s="1"/>
  <c r="KK120" i="93" s="1"/>
  <c r="KK123" i="93" s="1"/>
  <c r="LF33" i="93"/>
  <c r="UH38" i="93"/>
  <c r="UH12" i="93"/>
  <c r="UH37" i="93"/>
  <c r="UH8" i="93"/>
  <c r="UH10" i="93"/>
  <c r="UH11" i="93"/>
  <c r="UH9" i="93"/>
  <c r="UH7" i="93"/>
  <c r="VK35" i="93"/>
  <c r="VK6" i="93"/>
  <c r="VK39" i="93"/>
  <c r="VK36" i="93"/>
  <c r="TL5" i="93"/>
  <c r="SI35" i="93"/>
  <c r="SI6" i="93"/>
  <c r="SI39" i="93"/>
  <c r="SI36" i="93"/>
  <c r="OU22" i="93"/>
  <c r="SW7" i="93"/>
  <c r="SW8" i="93"/>
  <c r="SW38" i="93"/>
  <c r="SW10" i="93"/>
  <c r="SW37" i="93"/>
  <c r="SW9" i="93"/>
  <c r="SW11" i="93"/>
  <c r="SW12" i="93"/>
  <c r="VB5" i="93"/>
  <c r="TY39" i="93"/>
  <c r="TY6" i="93"/>
  <c r="TY36" i="93"/>
  <c r="TY35" i="93"/>
  <c r="RM32" i="93"/>
  <c r="UI38" i="93"/>
  <c r="UI8" i="93"/>
  <c r="UI37" i="93"/>
  <c r="UI11" i="93"/>
  <c r="UI9" i="93"/>
  <c r="UI7" i="93"/>
  <c r="UI12" i="93"/>
  <c r="UI10" i="93"/>
  <c r="TM5" i="93"/>
  <c r="SJ36" i="93"/>
  <c r="SJ35" i="93"/>
  <c r="SJ6" i="93"/>
  <c r="SJ39" i="93"/>
  <c r="QI20" i="93"/>
  <c r="QI13" i="93"/>
  <c r="QI29" i="93" s="1"/>
  <c r="QI21" i="93" s="1"/>
  <c r="OL13" i="93"/>
  <c r="OL29" i="93" s="1"/>
  <c r="OL21" i="93" s="1"/>
  <c r="SE38" i="93"/>
  <c r="SE8" i="93"/>
  <c r="SG15" i="93" s="1"/>
  <c r="SE37" i="93"/>
  <c r="SE11" i="93"/>
  <c r="SG18" i="93" s="1"/>
  <c r="SG28" i="93" s="1"/>
  <c r="SE9" i="93"/>
  <c r="SG16" i="93" s="1"/>
  <c r="SG26" i="93" s="1"/>
  <c r="SE7" i="93"/>
  <c r="SG14" i="93" s="1"/>
  <c r="SE12" i="93"/>
  <c r="SG19" i="93" s="1"/>
  <c r="SE10" i="93"/>
  <c r="SG17" i="93" s="1"/>
  <c r="SG27" i="93" s="1"/>
  <c r="UJ5" i="93"/>
  <c r="TH35" i="93"/>
  <c r="TH6" i="93"/>
  <c r="TH39" i="93"/>
  <c r="TH36" i="93"/>
  <c r="PW32" i="93"/>
  <c r="PW40" i="93" s="1"/>
  <c r="PW96" i="93" s="1"/>
  <c r="PW117" i="93" s="1"/>
  <c r="PW120" i="93" s="1"/>
  <c r="PW123" i="93" s="1"/>
  <c r="TO37" i="93"/>
  <c r="TO7" i="93"/>
  <c r="TO12" i="93"/>
  <c r="TP19" i="93" s="1"/>
  <c r="TO10" i="93"/>
  <c r="TP17" i="93" s="1"/>
  <c r="TP27" i="93" s="1"/>
  <c r="TO8" i="93"/>
  <c r="TP15" i="93" s="1"/>
  <c r="TO9" i="93"/>
  <c r="TP16" i="93" s="1"/>
  <c r="TP26" i="93" s="1"/>
  <c r="TO38" i="93"/>
  <c r="TO11" i="93"/>
  <c r="TP18" i="93" s="1"/>
  <c r="TP28" i="93" s="1"/>
  <c r="VF36" i="93"/>
  <c r="VF35" i="93"/>
  <c r="VF6" i="93"/>
  <c r="VF39" i="93"/>
  <c r="TC14" i="93"/>
  <c r="TG13" i="93"/>
  <c r="TG29" i="93" s="1"/>
  <c r="TG21" i="93" s="1"/>
  <c r="TG20" i="93"/>
  <c r="SM26" i="93"/>
  <c r="SM35" i="93"/>
  <c r="SM39" i="93"/>
  <c r="SM36" i="93"/>
  <c r="SM6" i="93"/>
  <c r="SA9" i="93"/>
  <c r="SB26" i="93" s="1"/>
  <c r="SA7" i="93"/>
  <c r="SC14" i="93" s="1"/>
  <c r="SA12" i="93"/>
  <c r="SA10" i="93"/>
  <c r="SB27" i="93" s="1"/>
  <c r="SA38" i="93"/>
  <c r="SA8" i="93"/>
  <c r="SA37" i="93"/>
  <c r="SA11" i="93"/>
  <c r="SB28" i="93" s="1"/>
  <c r="UF5" i="93"/>
  <c r="TD35" i="93"/>
  <c r="TD6" i="93"/>
  <c r="TD39" i="93"/>
  <c r="TD36" i="93"/>
  <c r="OI15" i="93"/>
  <c r="OU15" i="93" s="1"/>
  <c r="OU8" i="93"/>
  <c r="OI14" i="93"/>
  <c r="OU7" i="93"/>
  <c r="UL38" i="93"/>
  <c r="UL10" i="93"/>
  <c r="UM17" i="93" s="1"/>
  <c r="UM27" i="93" s="1"/>
  <c r="UL37" i="93"/>
  <c r="UL9" i="93"/>
  <c r="UM16" i="93" s="1"/>
  <c r="UM26" i="93" s="1"/>
  <c r="UL11" i="93"/>
  <c r="UM18" i="93" s="1"/>
  <c r="UM28" i="93" s="1"/>
  <c r="UL12" i="93"/>
  <c r="UM19" i="93" s="1"/>
  <c r="UL7" i="93"/>
  <c r="UN14" i="93" s="1"/>
  <c r="UL8" i="93"/>
  <c r="UM15" i="93" s="1"/>
  <c r="VO35" i="93"/>
  <c r="VO6" i="93"/>
  <c r="VO39" i="93"/>
  <c r="VO36" i="93"/>
  <c r="SO33" i="93"/>
  <c r="RI20" i="93"/>
  <c r="RI13" i="93"/>
  <c r="RI29" i="93" s="1"/>
  <c r="RI21" i="93" s="1"/>
  <c r="VJ36" i="93"/>
  <c r="VJ35" i="93"/>
  <c r="VJ6" i="93"/>
  <c r="VJ39" i="93"/>
  <c r="LF21" i="93"/>
  <c r="KB32" i="93"/>
  <c r="RE13" i="93"/>
  <c r="RE29" i="93" s="1"/>
  <c r="RE21" i="93" s="1"/>
  <c r="RE20" i="93"/>
  <c r="RD20" i="93"/>
  <c r="RD13" i="93"/>
  <c r="RD29" i="93" s="1"/>
  <c r="RD21" i="93" s="1"/>
  <c r="VS5" i="93"/>
  <c r="UP39" i="93"/>
  <c r="UP36" i="93"/>
  <c r="UP35" i="93"/>
  <c r="UP6" i="93"/>
  <c r="NU32" i="93"/>
  <c r="NU40" i="93" s="1"/>
  <c r="NU96" i="93" s="1"/>
  <c r="NU117" i="93" s="1"/>
  <c r="NU120" i="93" s="1"/>
  <c r="NU123" i="93" s="1"/>
  <c r="QA35" i="93"/>
  <c r="RM5" i="93"/>
  <c r="SH5" i="93"/>
  <c r="QK39" i="93"/>
  <c r="QK36" i="93"/>
  <c r="QK35" i="93"/>
  <c r="QK6" i="93"/>
  <c r="RF5" i="93"/>
  <c r="RV20" i="93"/>
  <c r="RV13" i="93"/>
  <c r="RV29" i="93" s="1"/>
  <c r="RV21" i="93" s="1"/>
  <c r="QG14" i="93"/>
  <c r="QG19" i="93"/>
  <c r="VX5" i="93"/>
  <c r="UU35" i="93"/>
  <c r="UU6" i="93"/>
  <c r="UU39" i="93"/>
  <c r="UU36" i="93"/>
  <c r="QK32" i="93"/>
  <c r="UB5" i="93"/>
  <c r="SZ35" i="93"/>
  <c r="SZ6" i="93"/>
  <c r="SZ39" i="93"/>
  <c r="SZ36" i="93"/>
  <c r="SN33" i="93"/>
  <c r="RB20" i="93"/>
  <c r="RB13" i="93"/>
  <c r="RB29" i="93" s="1"/>
  <c r="RB21" i="93" s="1"/>
  <c r="QL37" i="93"/>
  <c r="QL12" i="93"/>
  <c r="QL11" i="93"/>
  <c r="QL8" i="93"/>
  <c r="QL10" i="93"/>
  <c r="QL7" i="93"/>
  <c r="QL38" i="93"/>
  <c r="QL9" i="93"/>
  <c r="TX5" i="93"/>
  <c r="US5" i="93"/>
  <c r="SV36" i="93"/>
  <c r="SV6" i="93"/>
  <c r="SV35" i="93"/>
  <c r="SV39" i="93"/>
  <c r="QQ33" i="93"/>
  <c r="QR13" i="93"/>
  <c r="QR29" i="93" s="1"/>
  <c r="QR21" i="93" s="1"/>
  <c r="QR20" i="93"/>
  <c r="VW5" i="93"/>
  <c r="UT39" i="93"/>
  <c r="UT36" i="93"/>
  <c r="UT35" i="93"/>
  <c r="UT6" i="93"/>
  <c r="QM38" i="93"/>
  <c r="QM37" i="93"/>
  <c r="UC38" i="93"/>
  <c r="UC37" i="93"/>
  <c r="WA36" i="93"/>
  <c r="WA6" i="93"/>
  <c r="WA35" i="93"/>
  <c r="WA39" i="93"/>
  <c r="TA33" i="93"/>
  <c r="ST9" i="93"/>
  <c r="SU16" i="93" s="1"/>
  <c r="SU26" i="93" s="1"/>
  <c r="ST7" i="93"/>
  <c r="ST38" i="93"/>
  <c r="ST12" i="93"/>
  <c r="SU19" i="93" s="1"/>
  <c r="ST37" i="93"/>
  <c r="ST8" i="93"/>
  <c r="SU15" i="93" s="1"/>
  <c r="ST10" i="93"/>
  <c r="SU17" i="93" s="1"/>
  <c r="SU27" i="93" s="1"/>
  <c r="ST11" i="93"/>
  <c r="SU18" i="93" s="1"/>
  <c r="SU28" i="93" s="1"/>
  <c r="UY5" i="93"/>
  <c r="TV35" i="93"/>
  <c r="TV6" i="93"/>
  <c r="TV39" i="93"/>
  <c r="TV36" i="93"/>
  <c r="PS32" i="93"/>
  <c r="PS40" i="93" s="1"/>
  <c r="PS96" i="93" s="1"/>
  <c r="PS117" i="93" s="1"/>
  <c r="PS120" i="93" s="1"/>
  <c r="PS123" i="93" s="1"/>
  <c r="SK33" i="93"/>
  <c r="RJ37" i="93"/>
  <c r="RJ7" i="93"/>
  <c r="RJ12" i="93"/>
  <c r="RJ10" i="93"/>
  <c r="RJ8" i="93"/>
  <c r="RJ9" i="93"/>
  <c r="RJ38" i="93"/>
  <c r="RJ11" i="93"/>
  <c r="UD38" i="93"/>
  <c r="UD12" i="93"/>
  <c r="UE19" i="93" s="1"/>
  <c r="UD37" i="93"/>
  <c r="UD8" i="93"/>
  <c r="UE15" i="93" s="1"/>
  <c r="UD10" i="93"/>
  <c r="UE17" i="93" s="1"/>
  <c r="UE27" i="93" s="1"/>
  <c r="UD11" i="93"/>
  <c r="UE18" i="93" s="1"/>
  <c r="UE28" i="93" s="1"/>
  <c r="UD9" i="93"/>
  <c r="UE16" i="93" s="1"/>
  <c r="UE26" i="93" s="1"/>
  <c r="UD7" i="93"/>
  <c r="UF14" i="93" s="1"/>
  <c r="WB39" i="93"/>
  <c r="WB36" i="93"/>
  <c r="WB35" i="93"/>
  <c r="WB6" i="93"/>
  <c r="OI17" i="93"/>
  <c r="OU10" i="93"/>
  <c r="RW14" i="93"/>
  <c r="TP11" i="93"/>
  <c r="TP12" i="93"/>
  <c r="TP7" i="93"/>
  <c r="TR14" i="93" s="1"/>
  <c r="TP8" i="93"/>
  <c r="TP38" i="93"/>
  <c r="TP10" i="93"/>
  <c r="TP37" i="93"/>
  <c r="TP9" i="93"/>
  <c r="QW20" i="93"/>
  <c r="QW13" i="93"/>
  <c r="QW29" i="93" s="1"/>
  <c r="QW21" i="93" s="1"/>
  <c r="UG38" i="93"/>
  <c r="UG10" i="93"/>
  <c r="UH17" i="93" s="1"/>
  <c r="UH27" i="93" s="1"/>
  <c r="UG37" i="93"/>
  <c r="UG9" i="93"/>
  <c r="UH16" i="93" s="1"/>
  <c r="UH26" i="93" s="1"/>
  <c r="UG11" i="93"/>
  <c r="UH18" i="93" s="1"/>
  <c r="UH28" i="93" s="1"/>
  <c r="UG12" i="93"/>
  <c r="UH19" i="93" s="1"/>
  <c r="UG7" i="93"/>
  <c r="UG8" i="93"/>
  <c r="UH15" i="93" s="1"/>
  <c r="VN36" i="93"/>
  <c r="VN35" i="93"/>
  <c r="VN6" i="93"/>
  <c r="VN39" i="93"/>
  <c r="ML20" i="93"/>
  <c r="QG17" i="93"/>
  <c r="SX38" i="93"/>
  <c r="SX37" i="93"/>
  <c r="UZ5" i="93"/>
  <c r="TW39" i="93"/>
  <c r="TW36" i="93"/>
  <c r="TW35" i="93"/>
  <c r="TW6" i="93"/>
  <c r="ML13" i="93"/>
  <c r="LP34" i="93" s="1"/>
  <c r="QQ32" i="93"/>
  <c r="RS8" i="93"/>
  <c r="RT15" i="93" s="1"/>
  <c r="RS9" i="93"/>
  <c r="RT16" i="93" s="1"/>
  <c r="RT26" i="93" s="1"/>
  <c r="RS38" i="93"/>
  <c r="RS11" i="93"/>
  <c r="RT18" i="93" s="1"/>
  <c r="RT28" i="93" s="1"/>
  <c r="RS37" i="93"/>
  <c r="RS7" i="93"/>
  <c r="RU14" i="93" s="1"/>
  <c r="RS12" i="93"/>
  <c r="RT19" i="93" s="1"/>
  <c r="RS10" i="93"/>
  <c r="RT17" i="93" s="1"/>
  <c r="RT27" i="93" s="1"/>
  <c r="VL39" i="93"/>
  <c r="VL6" i="93"/>
  <c r="VL36" i="93"/>
  <c r="VL35" i="93"/>
  <c r="QJ13" i="93"/>
  <c r="QJ29" i="93" s="1"/>
  <c r="QJ21" i="93" s="1"/>
  <c r="QJ20" i="93"/>
  <c r="SH32" i="93"/>
  <c r="QC32" i="93"/>
  <c r="QC40" i="93" s="1"/>
  <c r="QC96" i="93" s="1"/>
  <c r="QC117" i="93" s="1"/>
  <c r="QC120" i="93" s="1"/>
  <c r="QC123" i="93" s="1"/>
  <c r="MM29" i="93"/>
  <c r="NR13" i="93"/>
  <c r="MV34" i="93" s="1"/>
  <c r="SM28" i="93"/>
  <c r="SM27" i="93"/>
  <c r="VG35" i="93"/>
  <c r="VG6" i="93"/>
  <c r="VG39" i="93"/>
  <c r="VG36" i="93"/>
  <c r="PB32" i="93"/>
  <c r="PB40" i="93" s="1"/>
  <c r="PB96" i="93" s="1"/>
  <c r="PB117" i="93" s="1"/>
  <c r="PB120" i="93" s="1"/>
  <c r="PB123" i="93" s="1"/>
  <c r="OI18" i="93"/>
  <c r="OU11" i="93"/>
  <c r="OI19" i="93"/>
  <c r="OU19" i="93" s="1"/>
  <c r="OU12" i="93"/>
  <c r="OV19" i="93" s="1"/>
  <c r="PL20" i="93"/>
  <c r="PL13" i="93"/>
  <c r="PL29" i="93" s="1"/>
  <c r="PL21" i="93" s="1"/>
  <c r="QV20" i="93"/>
  <c r="QV13" i="93"/>
  <c r="QV29" i="93" s="1"/>
  <c r="QV21" i="93" s="1"/>
  <c r="UK38" i="93"/>
  <c r="UK11" i="93"/>
  <c r="UL18" i="93" s="1"/>
  <c r="UL28" i="93" s="1"/>
  <c r="UK37" i="93"/>
  <c r="UK7" i="93"/>
  <c r="UM14" i="93" s="1"/>
  <c r="UK12" i="93"/>
  <c r="UL19" i="93" s="1"/>
  <c r="UK10" i="93"/>
  <c r="UL17" i="93" s="1"/>
  <c r="UL27" i="93" s="1"/>
  <c r="UK8" i="93"/>
  <c r="UL15" i="93" s="1"/>
  <c r="UK9" i="93"/>
  <c r="UL16" i="93" s="1"/>
  <c r="UL26" i="93" s="1"/>
  <c r="LH21" i="93"/>
  <c r="ML21" i="93" s="1"/>
  <c r="ML26" i="93"/>
  <c r="NS29" i="93"/>
  <c r="NS21" i="93" s="1"/>
  <c r="NS32" i="93" s="1"/>
  <c r="TN12" i="93"/>
  <c r="TO19" i="93" s="1"/>
  <c r="TN10" i="93"/>
  <c r="TO17" i="93" s="1"/>
  <c r="TO27" i="93" s="1"/>
  <c r="TN38" i="93"/>
  <c r="TN8" i="93"/>
  <c r="TO15" i="93" s="1"/>
  <c r="TN37" i="93"/>
  <c r="TN11" i="93"/>
  <c r="TO18" i="93" s="1"/>
  <c r="TO28" i="93" s="1"/>
  <c r="TN9" i="93"/>
  <c r="TO16" i="93" s="1"/>
  <c r="TO26" i="93" s="1"/>
  <c r="TN7" i="93"/>
  <c r="TP14" i="93" s="1"/>
  <c r="PK13" i="93"/>
  <c r="PK29" i="93" s="1"/>
  <c r="PK21" i="93" s="1"/>
  <c r="PK20" i="93"/>
  <c r="VY5" i="93"/>
  <c r="VD5" i="93"/>
  <c r="UA36" i="93"/>
  <c r="UA6" i="93"/>
  <c r="UA35" i="93"/>
  <c r="UA39" i="93"/>
  <c r="QG16" i="93"/>
  <c r="QG15" i="93"/>
  <c r="SU38" i="93"/>
  <c r="SU8" i="93"/>
  <c r="SV15" i="93" s="1"/>
  <c r="SU37" i="93"/>
  <c r="SU11" i="93"/>
  <c r="SV18" i="93" s="1"/>
  <c r="SV28" i="93" s="1"/>
  <c r="SU9" i="93"/>
  <c r="SV16" i="93" s="1"/>
  <c r="SV26" i="93" s="1"/>
  <c r="SU7" i="93"/>
  <c r="SU12" i="93"/>
  <c r="SV19" i="93" s="1"/>
  <c r="SU10" i="93"/>
  <c r="SV17" i="93" s="1"/>
  <c r="SV27" i="93" s="1"/>
  <c r="RW38" i="93"/>
  <c r="RW11" i="93"/>
  <c r="RZ18" i="93" s="1"/>
  <c r="RZ28" i="93" s="1"/>
  <c r="RW37" i="93"/>
  <c r="RW7" i="93"/>
  <c r="RZ14" i="93" s="1"/>
  <c r="RW12" i="93"/>
  <c r="RZ19" i="93" s="1"/>
  <c r="RW10" i="93"/>
  <c r="RZ17" i="93" s="1"/>
  <c r="RZ27" i="93" s="1"/>
  <c r="RW8" i="93"/>
  <c r="RZ15" i="93" s="1"/>
  <c r="RW9" i="93"/>
  <c r="RZ16" i="93" s="1"/>
  <c r="RZ26" i="93" s="1"/>
  <c r="LG40" i="93"/>
  <c r="SS10" i="93"/>
  <c r="ST17" i="93" s="1"/>
  <c r="ST27" i="93" s="1"/>
  <c r="SS7" i="93"/>
  <c r="SU14" i="93" s="1"/>
  <c r="SS38" i="93"/>
  <c r="SS9" i="93"/>
  <c r="ST16" i="93" s="1"/>
  <c r="ST26" i="93" s="1"/>
  <c r="SS37" i="93"/>
  <c r="SS12" i="93"/>
  <c r="ST19" i="93" s="1"/>
  <c r="SS11" i="93"/>
  <c r="ST18" i="93" s="1"/>
  <c r="ST28" i="93" s="1"/>
  <c r="SS8" i="93"/>
  <c r="ST15" i="93" s="1"/>
  <c r="UX5" i="93"/>
  <c r="TU39" i="93"/>
  <c r="TU36" i="93"/>
  <c r="TU35" i="93"/>
  <c r="TU6" i="93"/>
  <c r="SQ5" i="93"/>
  <c r="RN36" i="93"/>
  <c r="RN35" i="93"/>
  <c r="RN6" i="93"/>
  <c r="RN39" i="93"/>
  <c r="OH33" i="93"/>
  <c r="OH40" i="93" s="1"/>
  <c r="OH96" i="93" s="1"/>
  <c r="OH117" i="93" s="1"/>
  <c r="OH120" i="93" s="1"/>
  <c r="OH123" i="93" s="1"/>
  <c r="SR5" i="93"/>
  <c r="RO36" i="93"/>
  <c r="RO35" i="93"/>
  <c r="RO39" i="93"/>
  <c r="RO6" i="93"/>
  <c r="VT5" i="93"/>
  <c r="UQ35" i="93"/>
  <c r="UQ6" i="93"/>
  <c r="UQ39" i="93"/>
  <c r="UQ36" i="93"/>
  <c r="TH13" i="93"/>
  <c r="TH29" i="93" s="1"/>
  <c r="TH21" i="93" s="1"/>
  <c r="TH20" i="93"/>
  <c r="OX32" i="93"/>
  <c r="OX40" i="93" s="1"/>
  <c r="OX96" i="93" s="1"/>
  <c r="OX117" i="93" s="1"/>
  <c r="OX120" i="93" s="1"/>
  <c r="OX123" i="93" s="1"/>
  <c r="FX120" i="93"/>
  <c r="GJ117" i="93"/>
  <c r="HQ96" i="93"/>
  <c r="IU40" i="93"/>
  <c r="ES120" i="93"/>
  <c r="FD117" i="93"/>
  <c r="GT117" i="93"/>
  <c r="HP96" i="93"/>
  <c r="J97" i="93"/>
  <c r="J41" i="93"/>
  <c r="M4" i="89"/>
  <c r="M3" i="89"/>
  <c r="M5" i="89"/>
  <c r="N6" i="89"/>
  <c r="I14" i="89"/>
  <c r="Z116" i="86" l="1"/>
  <c r="AA5" i="86"/>
  <c r="AB5" i="86" s="1"/>
  <c r="Z117" i="86"/>
  <c r="Y13" i="86"/>
  <c r="Y28" i="86" s="1"/>
  <c r="L13" i="89"/>
  <c r="Y29" i="86"/>
  <c r="Y95" i="86"/>
  <c r="L12" i="89" s="1"/>
  <c r="Y39" i="86"/>
  <c r="X38" i="86"/>
  <c r="X94" i="86" s="1"/>
  <c r="K11" i="89" s="1"/>
  <c r="K14" i="89" s="1"/>
  <c r="K16" i="89" s="1"/>
  <c r="W115" i="86"/>
  <c r="W118" i="86" s="1"/>
  <c r="QD40" i="93"/>
  <c r="QD96" i="93" s="1"/>
  <c r="QD117" i="93" s="1"/>
  <c r="QD120" i="93" s="1"/>
  <c r="QD123" i="93" s="1"/>
  <c r="N4" i="93"/>
  <c r="N26" i="93" s="1"/>
  <c r="TO33" i="93"/>
  <c r="QA38" i="93"/>
  <c r="SY33" i="93"/>
  <c r="RS20" i="93"/>
  <c r="RS13" i="93"/>
  <c r="RS29" i="93" s="1"/>
  <c r="RS21" i="93" s="1"/>
  <c r="L90" i="93"/>
  <c r="K97" i="93"/>
  <c r="K41" i="93"/>
  <c r="L98" i="93"/>
  <c r="L83" i="93"/>
  <c r="RD32" i="93"/>
  <c r="RD40" i="93" s="1"/>
  <c r="RD96" i="93" s="1"/>
  <c r="RD117" i="93" s="1"/>
  <c r="RD120" i="93" s="1"/>
  <c r="RD123" i="93" s="1"/>
  <c r="L77" i="93"/>
  <c r="L55" i="93"/>
  <c r="L67" i="93"/>
  <c r="UC33" i="93"/>
  <c r="UC40" i="93" s="1"/>
  <c r="UC96" i="93" s="1"/>
  <c r="UC117" i="93" s="1"/>
  <c r="UC120" i="93" s="1"/>
  <c r="UC123" i="93" s="1"/>
  <c r="QQ40" i="93"/>
  <c r="QQ96" i="93" s="1"/>
  <c r="QQ117" i="93" s="1"/>
  <c r="QQ120" i="93" s="1"/>
  <c r="QQ123" i="93" s="1"/>
  <c r="PH33" i="93"/>
  <c r="PH40" i="93" s="1"/>
  <c r="PH96" i="93" s="1"/>
  <c r="PH117" i="93" s="1"/>
  <c r="PH120" i="93" s="1"/>
  <c r="PH123" i="93" s="1"/>
  <c r="SE33" i="93"/>
  <c r="SE40" i="93" s="1"/>
  <c r="SE96" i="93" s="1"/>
  <c r="SE117" i="93" s="1"/>
  <c r="SE120" i="93" s="1"/>
  <c r="SE123" i="93" s="1"/>
  <c r="UI33" i="93"/>
  <c r="UI40" i="93" s="1"/>
  <c r="UI96" i="93" s="1"/>
  <c r="UI117" i="93" s="1"/>
  <c r="UI120" i="93" s="1"/>
  <c r="UI123" i="93" s="1"/>
  <c r="SW33" i="93"/>
  <c r="SW40" i="93" s="1"/>
  <c r="SW96" i="93" s="1"/>
  <c r="SW117" i="93" s="1"/>
  <c r="SW120" i="93" s="1"/>
  <c r="SW123" i="93" s="1"/>
  <c r="L60" i="93"/>
  <c r="L42" i="93"/>
  <c r="PU33" i="93"/>
  <c r="PU40" i="93" s="1"/>
  <c r="PU96" i="93" s="1"/>
  <c r="PU117" i="93" s="1"/>
  <c r="PU120" i="93" s="1"/>
  <c r="PU123" i="93" s="1"/>
  <c r="L103" i="93"/>
  <c r="OL32" i="93"/>
  <c r="OL40" i="93" s="1"/>
  <c r="OL96" i="93" s="1"/>
  <c r="OL117" i="93" s="1"/>
  <c r="OL120" i="93" s="1"/>
  <c r="OL123" i="93" s="1"/>
  <c r="QA37" i="93"/>
  <c r="M22" i="93"/>
  <c r="M26" i="93"/>
  <c r="M30" i="93"/>
  <c r="M34" i="93"/>
  <c r="M38" i="93"/>
  <c r="M116" i="93"/>
  <c r="M23" i="93"/>
  <c r="M27" i="93"/>
  <c r="M31" i="93"/>
  <c r="M35" i="93"/>
  <c r="M39" i="93"/>
  <c r="M115" i="93"/>
  <c r="M24" i="93"/>
  <c r="M28" i="93"/>
  <c r="M36" i="93"/>
  <c r="M114" i="93"/>
  <c r="M25" i="93"/>
  <c r="M29" i="93"/>
  <c r="M37" i="93"/>
  <c r="M112" i="93"/>
  <c r="M108" i="93"/>
  <c r="M104" i="93"/>
  <c r="M101" i="93"/>
  <c r="M93" i="93"/>
  <c r="M111" i="93"/>
  <c r="M107" i="93"/>
  <c r="M102" i="93"/>
  <c r="M94" i="93"/>
  <c r="M110" i="93"/>
  <c r="M106" i="93"/>
  <c r="M99" i="93"/>
  <c r="M91" i="93"/>
  <c r="M95" i="93"/>
  <c r="M113" i="93"/>
  <c r="M109" i="93"/>
  <c r="M105" i="93"/>
  <c r="M100" i="93"/>
  <c r="M92" i="93"/>
  <c r="M86" i="93"/>
  <c r="M80" i="93"/>
  <c r="M68" i="93"/>
  <c r="M72" i="93"/>
  <c r="M87" i="93"/>
  <c r="M81" i="93"/>
  <c r="M69" i="93"/>
  <c r="M73" i="93"/>
  <c r="M84" i="93"/>
  <c r="M88" i="93"/>
  <c r="M78" i="93"/>
  <c r="M82" i="93"/>
  <c r="M70" i="93"/>
  <c r="M74" i="93"/>
  <c r="M85" i="93"/>
  <c r="M89" i="93"/>
  <c r="M79" i="93"/>
  <c r="M71" i="93"/>
  <c r="M75" i="93"/>
  <c r="M62" i="93"/>
  <c r="M66" i="93"/>
  <c r="M57" i="93"/>
  <c r="M44" i="93"/>
  <c r="M48" i="93"/>
  <c r="M76" i="93"/>
  <c r="M63" i="93"/>
  <c r="M58" i="93"/>
  <c r="M45" i="93"/>
  <c r="M49" i="93"/>
  <c r="M64" i="93"/>
  <c r="M59" i="93"/>
  <c r="M46" i="93"/>
  <c r="M50" i="93"/>
  <c r="M61" i="93"/>
  <c r="M65" i="93"/>
  <c r="M56" i="93"/>
  <c r="M43" i="93"/>
  <c r="M47" i="93"/>
  <c r="M51" i="93"/>
  <c r="M52" i="93"/>
  <c r="M53" i="93"/>
  <c r="M54" i="93"/>
  <c r="UG33" i="93"/>
  <c r="ST33" i="93"/>
  <c r="RZ35" i="93"/>
  <c r="RZ6" i="93"/>
  <c r="TC5" i="93"/>
  <c r="RZ39" i="93"/>
  <c r="RZ36" i="93"/>
  <c r="QM33" i="93"/>
  <c r="QM40" i="93" s="1"/>
  <c r="QM96" i="93" s="1"/>
  <c r="QM117" i="93" s="1"/>
  <c r="QM120" i="93" s="1"/>
  <c r="QM123" i="93" s="1"/>
  <c r="QL33" i="93"/>
  <c r="QL40" i="93" s="1"/>
  <c r="QL96" i="93" s="1"/>
  <c r="QL117" i="93" s="1"/>
  <c r="QL120" i="93" s="1"/>
  <c r="QL123" i="93" s="1"/>
  <c r="QX10" i="93"/>
  <c r="QY27" i="93" s="1"/>
  <c r="QX11" i="93"/>
  <c r="QY28" i="93" s="1"/>
  <c r="QX38" i="93"/>
  <c r="QX9" i="93"/>
  <c r="QY26" i="93" s="1"/>
  <c r="QX8" i="93"/>
  <c r="QX7" i="93"/>
  <c r="QX12" i="93"/>
  <c r="QX37" i="93"/>
  <c r="IV96" i="93"/>
  <c r="KA40" i="93"/>
  <c r="UD33" i="93"/>
  <c r="UK18" i="93"/>
  <c r="UK28" i="93" s="1"/>
  <c r="UK33" i="93"/>
  <c r="QV32" i="93"/>
  <c r="QV40" i="93" s="1"/>
  <c r="QV96" i="93" s="1"/>
  <c r="QV117" i="93" s="1"/>
  <c r="QV120" i="93" s="1"/>
  <c r="QV123" i="93" s="1"/>
  <c r="UL33" i="93"/>
  <c r="UH33" i="93"/>
  <c r="RB32" i="93"/>
  <c r="RB40" i="93" s="1"/>
  <c r="RB96" i="93" s="1"/>
  <c r="RB117" i="93" s="1"/>
  <c r="RB120" i="93" s="1"/>
  <c r="RB123" i="93" s="1"/>
  <c r="RV32" i="93"/>
  <c r="RV40" i="93" s="1"/>
  <c r="RV96" i="93" s="1"/>
  <c r="RV117" i="93" s="1"/>
  <c r="RV120" i="93" s="1"/>
  <c r="RV123" i="93" s="1"/>
  <c r="RI32" i="93"/>
  <c r="RI40" i="93" s="1"/>
  <c r="RI96" i="93" s="1"/>
  <c r="RI117" i="93" s="1"/>
  <c r="RI120" i="93" s="1"/>
  <c r="RI123" i="93" s="1"/>
  <c r="QI32" i="93"/>
  <c r="QI40" i="93" s="1"/>
  <c r="QI96" i="93" s="1"/>
  <c r="QI117" i="93" s="1"/>
  <c r="QI120" i="93" s="1"/>
  <c r="QI123" i="93" s="1"/>
  <c r="UK19" i="93"/>
  <c r="SS33" i="93"/>
  <c r="RW33" i="93"/>
  <c r="SU33" i="93"/>
  <c r="TN33" i="93"/>
  <c r="NS40" i="93"/>
  <c r="TH32" i="93"/>
  <c r="UQ38" i="93"/>
  <c r="UQ37" i="93"/>
  <c r="RN37" i="93"/>
  <c r="RN7" i="93"/>
  <c r="RN12" i="93"/>
  <c r="RO19" i="93" s="1"/>
  <c r="RN10" i="93"/>
  <c r="RO17" i="93" s="1"/>
  <c r="RO27" i="93" s="1"/>
  <c r="RN8" i="93"/>
  <c r="RO15" i="93" s="1"/>
  <c r="RN9" i="93"/>
  <c r="RO16" i="93" s="1"/>
  <c r="RO26" i="93" s="1"/>
  <c r="RN38" i="93"/>
  <c r="RN11" i="93"/>
  <c r="RO18" i="93" s="1"/>
  <c r="RO28" i="93" s="1"/>
  <c r="TU10" i="93"/>
  <c r="TU11" i="93"/>
  <c r="TU9" i="93"/>
  <c r="TU7" i="93"/>
  <c r="TU38" i="93"/>
  <c r="TU12" i="93"/>
  <c r="TU37" i="93"/>
  <c r="TU8" i="93"/>
  <c r="UX36" i="93"/>
  <c r="UX35" i="93"/>
  <c r="UX6" i="93"/>
  <c r="UX39" i="93"/>
  <c r="QG26" i="93"/>
  <c r="VY6" i="93"/>
  <c r="VY36" i="93"/>
  <c r="VY35" i="93"/>
  <c r="VY39" i="93"/>
  <c r="UL20" i="93"/>
  <c r="UL13" i="93"/>
  <c r="UL29" i="93" s="1"/>
  <c r="UL21" i="93" s="1"/>
  <c r="NR34" i="93"/>
  <c r="MV33" i="93"/>
  <c r="RS33" i="93"/>
  <c r="RT13" i="93"/>
  <c r="RT29" i="93" s="1"/>
  <c r="RT21" i="93" s="1"/>
  <c r="RT20" i="93"/>
  <c r="SX33" i="93"/>
  <c r="SX40" i="93" s="1"/>
  <c r="SX96" i="93" s="1"/>
  <c r="SX117" i="93" s="1"/>
  <c r="SX120" i="93" s="1"/>
  <c r="SX123" i="93" s="1"/>
  <c r="RW13" i="93"/>
  <c r="RW29" i="93" s="1"/>
  <c r="RW21" i="93" s="1"/>
  <c r="RW20" i="93"/>
  <c r="OI27" i="93"/>
  <c r="OU27" i="93" s="1"/>
  <c r="OU17" i="93"/>
  <c r="RL19" i="93"/>
  <c r="SV14" i="93"/>
  <c r="VZ5" i="93"/>
  <c r="VE5" i="93"/>
  <c r="UB36" i="93"/>
  <c r="UB35" i="93"/>
  <c r="UB39" i="93"/>
  <c r="UB6" i="93"/>
  <c r="VX6" i="93"/>
  <c r="VX39" i="93"/>
  <c r="VX36" i="93"/>
  <c r="VX35" i="93"/>
  <c r="QK38" i="93"/>
  <c r="QK11" i="93"/>
  <c r="QK37" i="93"/>
  <c r="QK7" i="93"/>
  <c r="QK12" i="93"/>
  <c r="QK10" i="93"/>
  <c r="QK8" i="93"/>
  <c r="QK9" i="93"/>
  <c r="RF6" i="93"/>
  <c r="TK5" i="93"/>
  <c r="SH36" i="93"/>
  <c r="SH35" i="93"/>
  <c r="SH6" i="93"/>
  <c r="SH39" i="93"/>
  <c r="VO38" i="93"/>
  <c r="VO11" i="93"/>
  <c r="VO37" i="93"/>
  <c r="VO7" i="93"/>
  <c r="VO12" i="93"/>
  <c r="VO9" i="93"/>
  <c r="VO8" i="93"/>
  <c r="VO10" i="93"/>
  <c r="TD38" i="93"/>
  <c r="TD8" i="93"/>
  <c r="TD37" i="93"/>
  <c r="TD11" i="93"/>
  <c r="TD9" i="93"/>
  <c r="TD7" i="93"/>
  <c r="TD12" i="93"/>
  <c r="TD10" i="93"/>
  <c r="SA33" i="93"/>
  <c r="SM37" i="93"/>
  <c r="SM11" i="93"/>
  <c r="SM9" i="93"/>
  <c r="SM7" i="93"/>
  <c r="SM12" i="93"/>
  <c r="SM10" i="93"/>
  <c r="SM38" i="93"/>
  <c r="SM8" i="93"/>
  <c r="TH38" i="93"/>
  <c r="TH12" i="93"/>
  <c r="TI19" i="93" s="1"/>
  <c r="TH37" i="93"/>
  <c r="TH8" i="93"/>
  <c r="TI15" i="93" s="1"/>
  <c r="TH10" i="93"/>
  <c r="TI17" i="93" s="1"/>
  <c r="TI27" i="93" s="1"/>
  <c r="TH11" i="93"/>
  <c r="TI18" i="93" s="1"/>
  <c r="TI28" i="93" s="1"/>
  <c r="TH9" i="93"/>
  <c r="TI16" i="93" s="1"/>
  <c r="TI26" i="93" s="1"/>
  <c r="TH7" i="93"/>
  <c r="TJ14" i="93" s="1"/>
  <c r="SJ38" i="93"/>
  <c r="SJ8" i="93"/>
  <c r="SK15" i="93" s="1"/>
  <c r="SJ37" i="93"/>
  <c r="SJ11" i="93"/>
  <c r="SK18" i="93" s="1"/>
  <c r="SK28" i="93" s="1"/>
  <c r="SJ9" i="93"/>
  <c r="SK16" i="93" s="1"/>
  <c r="SK26" i="93" s="1"/>
  <c r="SJ7" i="93"/>
  <c r="SM14" i="93" s="1"/>
  <c r="SJ12" i="93"/>
  <c r="SK19" i="93" s="1"/>
  <c r="SJ10" i="93"/>
  <c r="SK17" i="93" s="1"/>
  <c r="SK27" i="93" s="1"/>
  <c r="UK17" i="93"/>
  <c r="UK27" i="93" s="1"/>
  <c r="PI18" i="93"/>
  <c r="QA11" i="93"/>
  <c r="UV38" i="93"/>
  <c r="UV12" i="93"/>
  <c r="UV37" i="93"/>
  <c r="UV8" i="93"/>
  <c r="UX15" i="93" s="1"/>
  <c r="UV10" i="93"/>
  <c r="UX17" i="93" s="1"/>
  <c r="UV11" i="93"/>
  <c r="UX18" i="93" s="1"/>
  <c r="UV9" i="93"/>
  <c r="UX16" i="93" s="1"/>
  <c r="UV7" i="93"/>
  <c r="UY14" i="93" s="1"/>
  <c r="RZ20" i="93"/>
  <c r="RZ13" i="93"/>
  <c r="RZ29" i="93" s="1"/>
  <c r="UA38" i="93"/>
  <c r="UA11" i="93"/>
  <c r="UA37" i="93"/>
  <c r="UA7" i="93"/>
  <c r="UA12" i="93"/>
  <c r="UA10" i="93"/>
  <c r="UA8" i="93"/>
  <c r="UA9" i="93"/>
  <c r="PK32" i="93"/>
  <c r="PK40" i="93" s="1"/>
  <c r="PK96" i="93" s="1"/>
  <c r="PK117" i="93" s="1"/>
  <c r="PK120" i="93" s="1"/>
  <c r="PK123" i="93" s="1"/>
  <c r="MM21" i="93"/>
  <c r="NR29" i="93"/>
  <c r="QJ32" i="93"/>
  <c r="QJ40" i="93" s="1"/>
  <c r="QJ96" i="93" s="1"/>
  <c r="QJ117" i="93" s="1"/>
  <c r="QJ120" i="93" s="1"/>
  <c r="QJ123" i="93" s="1"/>
  <c r="VL37" i="93"/>
  <c r="VL8" i="93"/>
  <c r="VM15" i="93" s="1"/>
  <c r="VL11" i="93"/>
  <c r="VM18" i="93" s="1"/>
  <c r="VM28" i="93" s="1"/>
  <c r="VL9" i="93"/>
  <c r="VM16" i="93" s="1"/>
  <c r="VM26" i="93" s="1"/>
  <c r="VL7" i="93"/>
  <c r="VL12" i="93"/>
  <c r="VM19" i="93" s="1"/>
  <c r="VL38" i="93"/>
  <c r="VL10" i="93"/>
  <c r="VM17" i="93" s="1"/>
  <c r="VM27" i="93" s="1"/>
  <c r="ML34" i="93"/>
  <c r="LP33" i="93"/>
  <c r="TP33" i="93"/>
  <c r="RL16" i="93"/>
  <c r="RL26" i="93" s="1"/>
  <c r="RL14" i="93"/>
  <c r="UY35" i="93"/>
  <c r="UY6" i="93"/>
  <c r="UY39" i="93"/>
  <c r="UY36" i="93"/>
  <c r="WA38" i="93"/>
  <c r="WA7" i="93"/>
  <c r="WA37" i="93"/>
  <c r="WA8" i="93"/>
  <c r="WB15" i="93" s="1"/>
  <c r="WA10" i="93"/>
  <c r="WB17" i="93" s="1"/>
  <c r="WB27" i="93" s="1"/>
  <c r="WA11" i="93"/>
  <c r="WB18" i="93" s="1"/>
  <c r="WB28" i="93" s="1"/>
  <c r="WA9" i="93"/>
  <c r="WB16" i="93" s="1"/>
  <c r="WB26" i="93" s="1"/>
  <c r="WA12" i="93"/>
  <c r="WB19" i="93" s="1"/>
  <c r="UT38" i="93"/>
  <c r="UT11" i="93"/>
  <c r="UU18" i="93" s="1"/>
  <c r="UU28" i="93" s="1"/>
  <c r="UT37" i="93"/>
  <c r="UT7" i="93"/>
  <c r="UT12" i="93"/>
  <c r="UU19" i="93" s="1"/>
  <c r="UT10" i="93"/>
  <c r="UU17" i="93" s="1"/>
  <c r="UU27" i="93" s="1"/>
  <c r="UT8" i="93"/>
  <c r="UU15" i="93" s="1"/>
  <c r="UT9" i="93"/>
  <c r="UU16" i="93" s="1"/>
  <c r="UU26" i="93" s="1"/>
  <c r="VW39" i="93"/>
  <c r="VW36" i="93"/>
  <c r="VW35" i="93"/>
  <c r="VW6" i="93"/>
  <c r="VV5" i="93"/>
  <c r="US36" i="93"/>
  <c r="US35" i="93"/>
  <c r="US6" i="93"/>
  <c r="US39" i="93"/>
  <c r="RF35" i="93"/>
  <c r="SP5" i="93"/>
  <c r="RM39" i="93"/>
  <c r="RM36" i="93"/>
  <c r="RM6" i="93"/>
  <c r="RM35" i="93"/>
  <c r="SL5" i="93"/>
  <c r="RE32" i="93"/>
  <c r="RE40" i="93" s="1"/>
  <c r="RE96" i="93" s="1"/>
  <c r="RE117" i="93" s="1"/>
  <c r="RE120" i="93" s="1"/>
  <c r="RE123" i="93" s="1"/>
  <c r="SB20" i="93"/>
  <c r="SB13" i="93"/>
  <c r="SB29" i="93" s="1"/>
  <c r="SC20" i="93"/>
  <c r="SC13" i="93"/>
  <c r="SC29" i="93" s="1"/>
  <c r="SC21" i="93" s="1"/>
  <c r="TG32" i="93"/>
  <c r="TG40" i="93" s="1"/>
  <c r="TG96" i="93" s="1"/>
  <c r="TG117" i="93" s="1"/>
  <c r="TG120" i="93" s="1"/>
  <c r="TG123" i="93" s="1"/>
  <c r="SG20" i="93"/>
  <c r="SG13" i="93"/>
  <c r="SG29" i="93" s="1"/>
  <c r="SG21" i="93" s="1"/>
  <c r="TY10" i="93"/>
  <c r="TZ17" i="93" s="1"/>
  <c r="TZ27" i="93" s="1"/>
  <c r="TY11" i="93"/>
  <c r="TZ18" i="93" s="1"/>
  <c r="TZ28" i="93" s="1"/>
  <c r="TY9" i="93"/>
  <c r="TZ16" i="93" s="1"/>
  <c r="TZ26" i="93" s="1"/>
  <c r="TY7" i="93"/>
  <c r="TY38" i="93"/>
  <c r="TY12" i="93"/>
  <c r="TZ19" i="93" s="1"/>
  <c r="TY37" i="93"/>
  <c r="TY8" i="93"/>
  <c r="TZ15" i="93" s="1"/>
  <c r="SI10" i="93"/>
  <c r="SJ17" i="93" s="1"/>
  <c r="SJ27" i="93" s="1"/>
  <c r="SI11" i="93"/>
  <c r="SJ18" i="93" s="1"/>
  <c r="SJ28" i="93" s="1"/>
  <c r="SI9" i="93"/>
  <c r="SJ16" i="93" s="1"/>
  <c r="SJ26" i="93" s="1"/>
  <c r="SI7" i="93"/>
  <c r="SI38" i="93"/>
  <c r="SI12" i="93"/>
  <c r="SJ19" i="93" s="1"/>
  <c r="SI37" i="93"/>
  <c r="SI8" i="93"/>
  <c r="SJ15" i="93" s="1"/>
  <c r="UK14" i="93"/>
  <c r="UK15" i="93"/>
  <c r="VC35" i="93"/>
  <c r="VC6" i="93"/>
  <c r="VC39" i="93"/>
  <c r="VC36" i="93"/>
  <c r="PI15" i="93"/>
  <c r="QA8" i="93"/>
  <c r="PI16" i="93"/>
  <c r="QA9" i="93"/>
  <c r="SZ20" i="93"/>
  <c r="SZ13" i="93"/>
  <c r="SZ29" i="93" s="1"/>
  <c r="SZ21" i="93" s="1"/>
  <c r="VU39" i="93"/>
  <c r="VU6" i="93"/>
  <c r="VU36" i="93"/>
  <c r="VU35" i="93"/>
  <c r="OI26" i="93"/>
  <c r="OU26" i="93" s="1"/>
  <c r="OU16" i="93"/>
  <c r="VT35" i="93"/>
  <c r="VT6" i="93"/>
  <c r="VT39" i="93"/>
  <c r="VT36" i="93"/>
  <c r="RO38" i="93"/>
  <c r="RO10" i="93"/>
  <c r="RP17" i="93" s="1"/>
  <c r="RP27" i="93" s="1"/>
  <c r="RO37" i="93"/>
  <c r="RO9" i="93"/>
  <c r="RP16" i="93" s="1"/>
  <c r="RP26" i="93" s="1"/>
  <c r="RO11" i="93"/>
  <c r="RP18" i="93" s="1"/>
  <c r="RP28" i="93" s="1"/>
  <c r="RO12" i="93"/>
  <c r="RP19" i="93" s="1"/>
  <c r="RO7" i="93"/>
  <c r="RO8" i="93"/>
  <c r="RP15" i="93" s="1"/>
  <c r="TT5" i="93"/>
  <c r="SR39" i="93"/>
  <c r="SR36" i="93"/>
  <c r="SR35" i="93"/>
  <c r="SR6" i="93"/>
  <c r="LG96" i="93"/>
  <c r="OI28" i="93"/>
  <c r="OU28" i="93" s="1"/>
  <c r="OU18" i="93"/>
  <c r="VG38" i="93"/>
  <c r="VG10" i="93"/>
  <c r="VG37" i="93"/>
  <c r="VG12" i="93"/>
  <c r="VG11" i="93"/>
  <c r="VG8" i="93"/>
  <c r="VG7" i="93"/>
  <c r="VG9" i="93"/>
  <c r="WB12" i="93"/>
  <c r="WB7" i="93"/>
  <c r="WB38" i="93"/>
  <c r="WB8" i="93"/>
  <c r="WB37" i="93"/>
  <c r="WB10" i="93"/>
  <c r="WB9" i="93"/>
  <c r="WB11" i="93"/>
  <c r="UE13" i="93"/>
  <c r="UE29" i="93" s="1"/>
  <c r="UE21" i="93" s="1"/>
  <c r="UE20" i="93"/>
  <c r="RL15" i="93"/>
  <c r="RJ33" i="93"/>
  <c r="QR32" i="93"/>
  <c r="QR40" i="93" s="1"/>
  <c r="QR96" i="93" s="1"/>
  <c r="QR117" i="93" s="1"/>
  <c r="QR120" i="93" s="1"/>
  <c r="QR123" i="93" s="1"/>
  <c r="VA5" i="93"/>
  <c r="TX39" i="93"/>
  <c r="TX36" i="93"/>
  <c r="TX35" i="93"/>
  <c r="TX6" i="93"/>
  <c r="SZ38" i="93"/>
  <c r="SZ8" i="93"/>
  <c r="TA15" i="93" s="1"/>
  <c r="SZ37" i="93"/>
  <c r="SZ11" i="93"/>
  <c r="TA18" i="93" s="1"/>
  <c r="TA28" i="93" s="1"/>
  <c r="SZ9" i="93"/>
  <c r="TA16" i="93" s="1"/>
  <c r="TA26" i="93" s="1"/>
  <c r="SZ7" i="93"/>
  <c r="TB14" i="93" s="1"/>
  <c r="SZ12" i="93"/>
  <c r="TA19" i="93" s="1"/>
  <c r="SZ10" i="93"/>
  <c r="TA17" i="93" s="1"/>
  <c r="TA27" i="93" s="1"/>
  <c r="UU11" i="93"/>
  <c r="UV18" i="93" s="1"/>
  <c r="UV28" i="93" s="1"/>
  <c r="UU12" i="93"/>
  <c r="UV19" i="93" s="1"/>
  <c r="UU7" i="93"/>
  <c r="UX14" i="93" s="1"/>
  <c r="UU8" i="93"/>
  <c r="UV15" i="93" s="1"/>
  <c r="UU38" i="93"/>
  <c r="UU10" i="93"/>
  <c r="UV17" i="93" s="1"/>
  <c r="UV27" i="93" s="1"/>
  <c r="UU37" i="93"/>
  <c r="UU9" i="93"/>
  <c r="UV16" i="93" s="1"/>
  <c r="UV26" i="93" s="1"/>
  <c r="RF36" i="93"/>
  <c r="UP38" i="93"/>
  <c r="UP10" i="93"/>
  <c r="UP37" i="93"/>
  <c r="UP9" i="93"/>
  <c r="UP11" i="93"/>
  <c r="UP12" i="93"/>
  <c r="UP7" i="93"/>
  <c r="UP8" i="93"/>
  <c r="VS39" i="93"/>
  <c r="VS36" i="93"/>
  <c r="VS6" i="93"/>
  <c r="VS35" i="93"/>
  <c r="VJ9" i="93"/>
  <c r="VK16" i="93" s="1"/>
  <c r="VK26" i="93" s="1"/>
  <c r="VJ11" i="93"/>
  <c r="VK18" i="93" s="1"/>
  <c r="VK28" i="93" s="1"/>
  <c r="VJ12" i="93"/>
  <c r="VK19" i="93" s="1"/>
  <c r="VJ7" i="93"/>
  <c r="VL14" i="93" s="1"/>
  <c r="VJ38" i="93"/>
  <c r="VJ8" i="93"/>
  <c r="VK15" i="93" s="1"/>
  <c r="VJ37" i="93"/>
  <c r="VJ10" i="93"/>
  <c r="VK17" i="93" s="1"/>
  <c r="VK27" i="93" s="1"/>
  <c r="VI5" i="93"/>
  <c r="UF35" i="93"/>
  <c r="UF6" i="93"/>
  <c r="UF39" i="93"/>
  <c r="UF36" i="93"/>
  <c r="SB21" i="93"/>
  <c r="VF12" i="93"/>
  <c r="VG19" i="93" s="1"/>
  <c r="VF9" i="93"/>
  <c r="VG16" i="93" s="1"/>
  <c r="VG26" i="93" s="1"/>
  <c r="VF8" i="93"/>
  <c r="VG15" i="93" s="1"/>
  <c r="VF10" i="93"/>
  <c r="VG17" i="93" s="1"/>
  <c r="VG27" i="93" s="1"/>
  <c r="VF38" i="93"/>
  <c r="VF11" i="93"/>
  <c r="VG18" i="93" s="1"/>
  <c r="VG28" i="93" s="1"/>
  <c r="VF37" i="93"/>
  <c r="VF7" i="93"/>
  <c r="VM5" i="93"/>
  <c r="UJ39" i="93"/>
  <c r="UJ36" i="93"/>
  <c r="UJ35" i="93"/>
  <c r="UJ6" i="93"/>
  <c r="UK16" i="93"/>
  <c r="UK26" i="93" s="1"/>
  <c r="TZ38" i="93"/>
  <c r="TZ8" i="93"/>
  <c r="UA15" i="93" s="1"/>
  <c r="TZ37" i="93"/>
  <c r="TZ11" i="93"/>
  <c r="UA18" i="93" s="1"/>
  <c r="UA28" i="93" s="1"/>
  <c r="TZ9" i="93"/>
  <c r="UA16" i="93" s="1"/>
  <c r="UA26" i="93" s="1"/>
  <c r="TZ7" i="93"/>
  <c r="TZ12" i="93"/>
  <c r="UA19" i="93" s="1"/>
  <c r="TZ10" i="93"/>
  <c r="UA17" i="93" s="1"/>
  <c r="UA27" i="93" s="1"/>
  <c r="PJ14" i="93"/>
  <c r="QA7" i="93"/>
  <c r="QA22" i="93"/>
  <c r="PO21" i="93"/>
  <c r="PO32" i="93" s="1"/>
  <c r="PO40" i="93" s="1"/>
  <c r="PO96" i="93" s="1"/>
  <c r="PO117" i="93" s="1"/>
  <c r="PO120" i="93" s="1"/>
  <c r="PO123" i="93" s="1"/>
  <c r="TS5" i="93"/>
  <c r="SQ6" i="93"/>
  <c r="SQ39" i="93"/>
  <c r="SQ36" i="93"/>
  <c r="SQ35" i="93"/>
  <c r="SU20" i="93"/>
  <c r="SU13" i="93"/>
  <c r="SU29" i="93" s="1"/>
  <c r="SU21" i="93" s="1"/>
  <c r="VD35" i="93"/>
  <c r="VD39" i="93"/>
  <c r="VD36" i="93"/>
  <c r="VD6" i="93"/>
  <c r="TP20" i="93"/>
  <c r="TP13" i="93"/>
  <c r="TP29" i="93" s="1"/>
  <c r="TP21" i="93" s="1"/>
  <c r="UM13" i="93"/>
  <c r="UM29" i="93" s="1"/>
  <c r="UM21" i="93" s="1"/>
  <c r="UM20" i="93"/>
  <c r="PL32" i="93"/>
  <c r="PL40" i="93" s="1"/>
  <c r="PL96" i="93" s="1"/>
  <c r="PL117" i="93" s="1"/>
  <c r="PL120" i="93" s="1"/>
  <c r="PL123" i="93" s="1"/>
  <c r="OV20" i="93"/>
  <c r="OV13" i="93"/>
  <c r="RU13" i="93"/>
  <c r="RU29" i="93" s="1"/>
  <c r="RU21" i="93" s="1"/>
  <c r="RU20" i="93"/>
  <c r="TW38" i="93"/>
  <c r="TW11" i="93"/>
  <c r="TX18" i="93" s="1"/>
  <c r="TX28" i="93" s="1"/>
  <c r="TW37" i="93"/>
  <c r="TW7" i="93"/>
  <c r="TY14" i="93" s="1"/>
  <c r="TW12" i="93"/>
  <c r="TX19" i="93" s="1"/>
  <c r="TW10" i="93"/>
  <c r="TX17" i="93" s="1"/>
  <c r="TX27" i="93" s="1"/>
  <c r="TW8" i="93"/>
  <c r="TX15" i="93" s="1"/>
  <c r="TW9" i="93"/>
  <c r="TX16" i="93" s="1"/>
  <c r="TX26" i="93" s="1"/>
  <c r="UZ36" i="93"/>
  <c r="UZ35" i="93"/>
  <c r="UZ39" i="93"/>
  <c r="UZ6" i="93"/>
  <c r="QG27" i="93"/>
  <c r="VN9" i="93"/>
  <c r="VN10" i="93"/>
  <c r="VN12" i="93"/>
  <c r="VN11" i="93"/>
  <c r="VN38" i="93"/>
  <c r="VN8" i="93"/>
  <c r="VN37" i="93"/>
  <c r="VN7" i="93"/>
  <c r="QW32" i="93"/>
  <c r="QW40" i="93" s="1"/>
  <c r="QW96" i="93" s="1"/>
  <c r="QW117" i="93" s="1"/>
  <c r="QW120" i="93" s="1"/>
  <c r="QW123" i="93" s="1"/>
  <c r="RL18" i="93"/>
  <c r="RL28" i="93" s="1"/>
  <c r="RL17" i="93"/>
  <c r="RL27" i="93" s="1"/>
  <c r="TV38" i="93"/>
  <c r="TV8" i="93"/>
  <c r="TV37" i="93"/>
  <c r="TV11" i="93"/>
  <c r="TV9" i="93"/>
  <c r="TV7" i="93"/>
  <c r="TV12" i="93"/>
  <c r="TV10" i="93"/>
  <c r="SV12" i="93"/>
  <c r="SY19" i="93" s="1"/>
  <c r="SV10" i="93"/>
  <c r="SY17" i="93" s="1"/>
  <c r="SY27" i="93" s="1"/>
  <c r="SV8" i="93"/>
  <c r="SY15" i="93" s="1"/>
  <c r="SV9" i="93"/>
  <c r="SY16" i="93" s="1"/>
  <c r="SY26" i="93" s="1"/>
  <c r="SV38" i="93"/>
  <c r="SV11" i="93"/>
  <c r="SY18" i="93" s="1"/>
  <c r="SY28" i="93" s="1"/>
  <c r="SV37" i="93"/>
  <c r="SV7" i="93"/>
  <c r="SY14" i="93" s="1"/>
  <c r="QG20" i="93"/>
  <c r="QG13" i="93"/>
  <c r="QG29" i="93" s="1"/>
  <c r="QU22" i="93"/>
  <c r="QU25" i="93"/>
  <c r="RF25" i="93" s="1"/>
  <c r="QU23" i="93"/>
  <c r="RF23" i="93" s="1"/>
  <c r="QU24" i="93"/>
  <c r="RF24" i="93" s="1"/>
  <c r="RF39" i="93"/>
  <c r="KB40" i="93"/>
  <c r="LF32" i="93"/>
  <c r="OI20" i="93"/>
  <c r="OI13" i="93"/>
  <c r="OU14" i="93"/>
  <c r="LH32" i="93"/>
  <c r="TC20" i="93"/>
  <c r="TC13" i="93"/>
  <c r="TC29" i="93" s="1"/>
  <c r="TC21" i="93" s="1"/>
  <c r="UO5" i="93"/>
  <c r="TM36" i="93"/>
  <c r="TM35" i="93"/>
  <c r="TM6" i="93"/>
  <c r="TM39" i="93"/>
  <c r="VB36" i="93"/>
  <c r="VB35" i="93"/>
  <c r="VB6" i="93"/>
  <c r="VB39" i="93"/>
  <c r="TR15" i="93"/>
  <c r="TR17" i="93"/>
  <c r="TR18" i="93"/>
  <c r="TR16" i="93"/>
  <c r="TS14" i="93"/>
  <c r="UN5" i="93"/>
  <c r="TL35" i="93"/>
  <c r="TL6" i="93"/>
  <c r="TL39" i="93"/>
  <c r="TL36" i="93"/>
  <c r="VK38" i="93"/>
  <c r="VK11" i="93"/>
  <c r="VL18" i="93" s="1"/>
  <c r="VL28" i="93" s="1"/>
  <c r="VK37" i="93"/>
  <c r="VK7" i="93"/>
  <c r="VM14" i="93" s="1"/>
  <c r="VK12" i="93"/>
  <c r="VL19" i="93" s="1"/>
  <c r="VK9" i="93"/>
  <c r="VL16" i="93" s="1"/>
  <c r="VL26" i="93" s="1"/>
  <c r="VK8" i="93"/>
  <c r="VL15" i="93" s="1"/>
  <c r="VK10" i="93"/>
  <c r="VL17" i="93" s="1"/>
  <c r="VL27" i="93" s="1"/>
  <c r="QG28" i="93"/>
  <c r="PI17" i="93"/>
  <c r="QA10" i="93"/>
  <c r="PI19" i="93"/>
  <c r="QA19" i="93" s="1"/>
  <c r="QA12" i="93"/>
  <c r="UR10" i="93"/>
  <c r="US17" i="93" s="1"/>
  <c r="US27" i="93" s="1"/>
  <c r="UR11" i="93"/>
  <c r="US18" i="93" s="1"/>
  <c r="US28" i="93" s="1"/>
  <c r="UR9" i="93"/>
  <c r="US16" i="93" s="1"/>
  <c r="US26" i="93" s="1"/>
  <c r="UR7" i="93"/>
  <c r="UT14" i="93" s="1"/>
  <c r="UR38" i="93"/>
  <c r="UR12" i="93"/>
  <c r="US19" i="93" s="1"/>
  <c r="UR37" i="93"/>
  <c r="UR8" i="93"/>
  <c r="US15" i="93" s="1"/>
  <c r="FX123" i="93"/>
  <c r="GJ123" i="93" s="1"/>
  <c r="GJ120" i="93"/>
  <c r="GT120" i="93"/>
  <c r="HP117" i="93"/>
  <c r="ES123" i="93"/>
  <c r="FD123" i="93" s="1"/>
  <c r="FD120" i="93"/>
  <c r="HQ117" i="93"/>
  <c r="IU96" i="93"/>
  <c r="O6" i="89"/>
  <c r="N5" i="89"/>
  <c r="N4" i="89"/>
  <c r="AA117" i="86"/>
  <c r="AA4" i="86"/>
  <c r="I16" i="89"/>
  <c r="AA116" i="86" l="1"/>
  <c r="N13" i="89" s="1"/>
  <c r="M13" i="89"/>
  <c r="N47" i="93"/>
  <c r="N102" i="93"/>
  <c r="Y38" i="86"/>
  <c r="Y94" i="86" s="1"/>
  <c r="X115" i="86"/>
  <c r="X118" i="86" s="1"/>
  <c r="N82" i="93"/>
  <c r="N105" i="93"/>
  <c r="N50" i="93"/>
  <c r="N75" i="93"/>
  <c r="N27" i="93"/>
  <c r="N3" i="93"/>
  <c r="N76" i="93"/>
  <c r="N95" i="93"/>
  <c r="N115" i="93"/>
  <c r="N54" i="93"/>
  <c r="N69" i="93"/>
  <c r="N31" i="93"/>
  <c r="O4" i="93"/>
  <c r="O37" i="93" s="1"/>
  <c r="N48" i="93"/>
  <c r="N91" i="93"/>
  <c r="N25" i="93"/>
  <c r="N52" i="93"/>
  <c r="N78" i="93"/>
  <c r="N101" i="93"/>
  <c r="N51" i="93"/>
  <c r="N88" i="93"/>
  <c r="N111" i="93"/>
  <c r="N39" i="93"/>
  <c r="N46" i="93"/>
  <c r="N84" i="93"/>
  <c r="N113" i="93"/>
  <c r="N29" i="93"/>
  <c r="N62" i="93"/>
  <c r="N71" i="93"/>
  <c r="N36" i="93"/>
  <c r="N44" i="93"/>
  <c r="N86" i="93"/>
  <c r="N93" i="93"/>
  <c r="N37" i="93"/>
  <c r="N58" i="93"/>
  <c r="N65" i="93"/>
  <c r="N68" i="93"/>
  <c r="N104" i="93"/>
  <c r="N100" i="93"/>
  <c r="N114" i="93"/>
  <c r="N63" i="93"/>
  <c r="N61" i="93"/>
  <c r="N80" i="93"/>
  <c r="N108" i="93"/>
  <c r="N107" i="93"/>
  <c r="N38" i="93"/>
  <c r="N59" i="93"/>
  <c r="N56" i="93"/>
  <c r="N72" i="93"/>
  <c r="N99" i="93"/>
  <c r="N92" i="93"/>
  <c r="N23" i="93"/>
  <c r="N45" i="93"/>
  <c r="N43" i="93"/>
  <c r="N73" i="93"/>
  <c r="N85" i="93"/>
  <c r="N109" i="93"/>
  <c r="N116" i="93"/>
  <c r="N22" i="93"/>
  <c r="N53" i="93"/>
  <c r="N49" i="93"/>
  <c r="N66" i="93"/>
  <c r="N70" i="93"/>
  <c r="N87" i="93"/>
  <c r="N89" i="93"/>
  <c r="N94" i="93"/>
  <c r="N110" i="93"/>
  <c r="N24" i="93"/>
  <c r="N30" i="93"/>
  <c r="N64" i="93"/>
  <c r="N57" i="93"/>
  <c r="N74" i="93"/>
  <c r="N81" i="93"/>
  <c r="N79" i="93"/>
  <c r="N112" i="93"/>
  <c r="N106" i="93"/>
  <c r="N28" i="93"/>
  <c r="N34" i="93"/>
  <c r="N35" i="93"/>
  <c r="UQ33" i="93"/>
  <c r="UQ40" i="93" s="1"/>
  <c r="UQ96" i="93" s="1"/>
  <c r="UQ117" i="93" s="1"/>
  <c r="UQ120" i="93" s="1"/>
  <c r="UQ123" i="93" s="1"/>
  <c r="RS32" i="93"/>
  <c r="RS40" i="93" s="1"/>
  <c r="RS96" i="93" s="1"/>
  <c r="RS117" i="93" s="1"/>
  <c r="RS120" i="93" s="1"/>
  <c r="RS123" i="93" s="1"/>
  <c r="VQ17" i="93"/>
  <c r="VQ27" i="93" s="1"/>
  <c r="SJ33" i="93"/>
  <c r="L97" i="93"/>
  <c r="L41" i="93"/>
  <c r="SL39" i="93"/>
  <c r="M98" i="93"/>
  <c r="M77" i="93"/>
  <c r="M67" i="93"/>
  <c r="M83" i="93"/>
  <c r="QX33" i="93"/>
  <c r="QX40" i="93" s="1"/>
  <c r="QX96" i="93" s="1"/>
  <c r="QX117" i="93" s="1"/>
  <c r="QX120" i="93" s="1"/>
  <c r="QX123" i="93" s="1"/>
  <c r="QY21" i="93"/>
  <c r="QY32" i="93" s="1"/>
  <c r="QY40" i="93" s="1"/>
  <c r="QY96" i="93" s="1"/>
  <c r="QY117" i="93" s="1"/>
  <c r="QY120" i="93" s="1"/>
  <c r="QY123" i="93" s="1"/>
  <c r="M90" i="93"/>
  <c r="M55" i="93"/>
  <c r="M60" i="93"/>
  <c r="VQ14" i="93"/>
  <c r="VF33" i="93"/>
  <c r="SL36" i="93"/>
  <c r="M42" i="93"/>
  <c r="O104" i="93"/>
  <c r="O43" i="93"/>
  <c r="VQ15" i="93"/>
  <c r="RF37" i="93"/>
  <c r="VQ16" i="93"/>
  <c r="VQ26" i="93" s="1"/>
  <c r="M103" i="93"/>
  <c r="RZ12" i="93"/>
  <c r="RZ11" i="93"/>
  <c r="SA28" i="93" s="1"/>
  <c r="RZ9" i="93"/>
  <c r="SA26" i="93" s="1"/>
  <c r="RZ37" i="93"/>
  <c r="RZ7" i="93"/>
  <c r="RZ8" i="93"/>
  <c r="RZ38" i="93"/>
  <c r="RZ10" i="93"/>
  <c r="SA27" i="93" s="1"/>
  <c r="VJ33" i="93"/>
  <c r="VL33" i="93"/>
  <c r="UV33" i="93"/>
  <c r="KA96" i="93"/>
  <c r="IV117" i="93"/>
  <c r="TC36" i="93"/>
  <c r="TC35" i="93"/>
  <c r="TC6" i="93"/>
  <c r="UE5" i="93"/>
  <c r="TC39" i="93"/>
  <c r="VK33" i="93"/>
  <c r="VQ19" i="93"/>
  <c r="UU33" i="93"/>
  <c r="SI33" i="93"/>
  <c r="TV33" i="93"/>
  <c r="TV40" i="93" s="1"/>
  <c r="TV96" i="93" s="1"/>
  <c r="TV117" i="93" s="1"/>
  <c r="TV120" i="93" s="1"/>
  <c r="TV123" i="93" s="1"/>
  <c r="TW33" i="93"/>
  <c r="VO33" i="93"/>
  <c r="VO40" i="93" s="1"/>
  <c r="VO96" i="93" s="1"/>
  <c r="VO117" i="93" s="1"/>
  <c r="VO120" i="93" s="1"/>
  <c r="VO123" i="93" s="1"/>
  <c r="SM33" i="93"/>
  <c r="VQ18" i="93"/>
  <c r="VQ28" i="93" s="1"/>
  <c r="RO33" i="93"/>
  <c r="RU32" i="93"/>
  <c r="RU40" i="93" s="1"/>
  <c r="RU96" i="93" s="1"/>
  <c r="RU117" i="93" s="1"/>
  <c r="RU120" i="93" s="1"/>
  <c r="RU123" i="93" s="1"/>
  <c r="TZ33" i="93"/>
  <c r="TA13" i="93"/>
  <c r="TA29" i="93" s="1"/>
  <c r="TA21" i="93" s="1"/>
  <c r="SK14" i="93"/>
  <c r="SK20" i="93" s="1"/>
  <c r="TH33" i="93"/>
  <c r="TH40" i="93" s="1"/>
  <c r="TH96" i="93" s="1"/>
  <c r="TH117" i="93" s="1"/>
  <c r="TH120" i="93" s="1"/>
  <c r="TH123" i="93" s="1"/>
  <c r="RW32" i="93"/>
  <c r="RW40" i="93" s="1"/>
  <c r="RW96" i="93" s="1"/>
  <c r="RW117" i="93" s="1"/>
  <c r="RW120" i="93" s="1"/>
  <c r="RW123" i="93" s="1"/>
  <c r="TU33" i="93"/>
  <c r="TU40" i="93" s="1"/>
  <c r="TU96" i="93" s="1"/>
  <c r="TU117" i="93" s="1"/>
  <c r="TU120" i="93" s="1"/>
  <c r="TU123" i="93" s="1"/>
  <c r="RN33" i="93"/>
  <c r="SC32" i="93"/>
  <c r="SC40" i="93" s="1"/>
  <c r="SC96" i="93" s="1"/>
  <c r="SC117" i="93" s="1"/>
  <c r="SC120" i="93" s="1"/>
  <c r="SC123" i="93" s="1"/>
  <c r="VN33" i="93"/>
  <c r="UP33" i="93"/>
  <c r="UP40" i="93" s="1"/>
  <c r="UP96" i="93" s="1"/>
  <c r="UP117" i="93" s="1"/>
  <c r="UP120" i="93" s="1"/>
  <c r="UP123" i="93" s="1"/>
  <c r="RT32" i="93"/>
  <c r="RT40" i="93" s="1"/>
  <c r="RT96" i="93" s="1"/>
  <c r="RT117" i="93" s="1"/>
  <c r="RT120" i="93" s="1"/>
  <c r="RT123" i="93" s="1"/>
  <c r="PI27" i="93"/>
  <c r="QA27" i="93" s="1"/>
  <c r="QA17" i="93"/>
  <c r="TR28" i="93"/>
  <c r="VR5" i="93"/>
  <c r="UO36" i="93"/>
  <c r="UO35" i="93"/>
  <c r="UO6" i="93"/>
  <c r="UO39" i="93"/>
  <c r="LH40" i="93"/>
  <c r="ML32" i="93"/>
  <c r="KB96" i="93"/>
  <c r="LF40" i="93"/>
  <c r="SU32" i="93"/>
  <c r="SU40" i="93" s="1"/>
  <c r="SU96" i="93" s="1"/>
  <c r="SU117" i="93" s="1"/>
  <c r="SU120" i="93" s="1"/>
  <c r="SU123" i="93" s="1"/>
  <c r="SQ38" i="93"/>
  <c r="SQ8" i="93"/>
  <c r="SQ37" i="93"/>
  <c r="SQ11" i="93"/>
  <c r="SQ9" i="93"/>
  <c r="SQ7" i="93"/>
  <c r="SQ12" i="93"/>
  <c r="SQ10" i="93"/>
  <c r="UJ38" i="93"/>
  <c r="UJ37" i="93"/>
  <c r="VM35" i="93"/>
  <c r="VM39" i="93"/>
  <c r="VM36" i="93"/>
  <c r="VM6" i="93"/>
  <c r="UF8" i="93"/>
  <c r="UG15" i="93" s="1"/>
  <c r="UF9" i="93"/>
  <c r="UG16" i="93" s="1"/>
  <c r="UG26" i="93" s="1"/>
  <c r="UF38" i="93"/>
  <c r="UF11" i="93"/>
  <c r="UG18" i="93" s="1"/>
  <c r="UG28" i="93" s="1"/>
  <c r="UF37" i="93"/>
  <c r="UF7" i="93"/>
  <c r="UH14" i="93" s="1"/>
  <c r="UF12" i="93"/>
  <c r="UG19" i="93" s="1"/>
  <c r="UF10" i="93"/>
  <c r="UG17" i="93" s="1"/>
  <c r="UG27" i="93" s="1"/>
  <c r="VS37" i="93"/>
  <c r="VS10" i="93"/>
  <c r="VT17" i="93" s="1"/>
  <c r="VT27" i="93" s="1"/>
  <c r="VS9" i="93"/>
  <c r="VT16" i="93" s="1"/>
  <c r="VT26" i="93" s="1"/>
  <c r="VS11" i="93"/>
  <c r="VT18" i="93" s="1"/>
  <c r="VT28" i="93" s="1"/>
  <c r="VS12" i="93"/>
  <c r="VT19" i="93" s="1"/>
  <c r="VS7" i="93"/>
  <c r="VS38" i="93"/>
  <c r="VS8" i="93"/>
  <c r="VT15" i="93" s="1"/>
  <c r="TX11" i="93"/>
  <c r="TY18" i="93" s="1"/>
  <c r="TY28" i="93" s="1"/>
  <c r="TX12" i="93"/>
  <c r="TY19" i="93" s="1"/>
  <c r="TX7" i="93"/>
  <c r="TZ14" i="93" s="1"/>
  <c r="TX8" i="93"/>
  <c r="TY15" i="93" s="1"/>
  <c r="TX38" i="93"/>
  <c r="TX10" i="93"/>
  <c r="TY17" i="93" s="1"/>
  <c r="TY27" i="93" s="1"/>
  <c r="TX37" i="93"/>
  <c r="TX9" i="93"/>
  <c r="TY16" i="93" s="1"/>
  <c r="TY26" i="93" s="1"/>
  <c r="VA6" i="93"/>
  <c r="VA39" i="93"/>
  <c r="VA36" i="93"/>
  <c r="VA35" i="93"/>
  <c r="LG117" i="93"/>
  <c r="VT12" i="93"/>
  <c r="VU19" i="93" s="1"/>
  <c r="VT9" i="93"/>
  <c r="VU16" i="93" s="1"/>
  <c r="VU26" i="93" s="1"/>
  <c r="VT8" i="93"/>
  <c r="VU15" i="93" s="1"/>
  <c r="VT10" i="93"/>
  <c r="VU17" i="93" s="1"/>
  <c r="VU27" i="93" s="1"/>
  <c r="VT38" i="93"/>
  <c r="VT11" i="93"/>
  <c r="VU18" i="93" s="1"/>
  <c r="VU28" i="93" s="1"/>
  <c r="VT37" i="93"/>
  <c r="VT7" i="93"/>
  <c r="TA20" i="93"/>
  <c r="PI20" i="93"/>
  <c r="PI13" i="93"/>
  <c r="PI29" i="93" s="1"/>
  <c r="QA15" i="93"/>
  <c r="UA14" i="93"/>
  <c r="SB32" i="93"/>
  <c r="SB40" i="93" s="1"/>
  <c r="SB96" i="93" s="1"/>
  <c r="SB117" i="93" s="1"/>
  <c r="SB120" i="93" s="1"/>
  <c r="SB123" i="93" s="1"/>
  <c r="SL35" i="93"/>
  <c r="TR5" i="93"/>
  <c r="SP39" i="93"/>
  <c r="SP36" i="93"/>
  <c r="SP6" i="93"/>
  <c r="SP35" i="93"/>
  <c r="TQ5" i="93"/>
  <c r="US38" i="93"/>
  <c r="US8" i="93"/>
  <c r="UT15" i="93" s="1"/>
  <c r="US37" i="93"/>
  <c r="US11" i="93"/>
  <c r="UT18" i="93" s="1"/>
  <c r="UT28" i="93" s="1"/>
  <c r="US9" i="93"/>
  <c r="UT16" i="93" s="1"/>
  <c r="UT26" i="93" s="1"/>
  <c r="US7" i="93"/>
  <c r="UU14" i="93" s="1"/>
  <c r="US12" i="93"/>
  <c r="UT19" i="93" s="1"/>
  <c r="US10" i="93"/>
  <c r="UT17" i="93" s="1"/>
  <c r="UT27" i="93" s="1"/>
  <c r="VW37" i="93"/>
  <c r="VW38" i="93"/>
  <c r="UV14" i="93"/>
  <c r="LP40" i="93"/>
  <c r="LP96" i="93" s="1"/>
  <c r="LP117" i="93" s="1"/>
  <c r="LP120" i="93" s="1"/>
  <c r="LP123" i="93" s="1"/>
  <c r="ML33" i="93"/>
  <c r="UX27" i="93"/>
  <c r="SN16" i="93"/>
  <c r="UM5" i="93"/>
  <c r="TK36" i="93"/>
  <c r="TK35" i="93"/>
  <c r="TK6" i="93"/>
  <c r="TK39" i="93"/>
  <c r="QN17" i="93"/>
  <c r="RF10" i="93"/>
  <c r="QN18" i="93"/>
  <c r="RF11" i="93"/>
  <c r="SV13" i="93"/>
  <c r="SV29" i="93" s="1"/>
  <c r="SV21" i="93" s="1"/>
  <c r="SV20" i="93"/>
  <c r="RH20" i="93"/>
  <c r="RH13" i="93"/>
  <c r="RH29" i="93" s="1"/>
  <c r="RP14" i="93"/>
  <c r="US20" i="93"/>
  <c r="US13" i="93"/>
  <c r="US29" i="93" s="1"/>
  <c r="US21" i="93" s="1"/>
  <c r="QB20" i="93"/>
  <c r="QB13" i="93"/>
  <c r="TL38" i="93"/>
  <c r="TL37" i="93"/>
  <c r="TR27" i="93"/>
  <c r="VB12" i="93"/>
  <c r="VB9" i="93"/>
  <c r="VB8" i="93"/>
  <c r="VB10" i="93"/>
  <c r="VB38" i="93"/>
  <c r="VB11" i="93"/>
  <c r="VB37" i="93"/>
  <c r="VB7" i="93"/>
  <c r="TM9" i="93"/>
  <c r="TN16" i="93" s="1"/>
  <c r="TN26" i="93" s="1"/>
  <c r="TM7" i="93"/>
  <c r="TO14" i="93" s="1"/>
  <c r="TM38" i="93"/>
  <c r="TM12" i="93"/>
  <c r="TN19" i="93" s="1"/>
  <c r="TM37" i="93"/>
  <c r="TM8" i="93"/>
  <c r="TN15" i="93" s="1"/>
  <c r="TM10" i="93"/>
  <c r="TN17" i="93" s="1"/>
  <c r="TN27" i="93" s="1"/>
  <c r="TM11" i="93"/>
  <c r="TN18" i="93" s="1"/>
  <c r="TN28" i="93" s="1"/>
  <c r="TC32" i="93"/>
  <c r="RF22" i="93"/>
  <c r="QU21" i="93"/>
  <c r="QU32" i="93" s="1"/>
  <c r="QU40" i="93" s="1"/>
  <c r="QU96" i="93" s="1"/>
  <c r="QU117" i="93" s="1"/>
  <c r="QU120" i="93" s="1"/>
  <c r="QU123" i="93" s="1"/>
  <c r="TS39" i="93"/>
  <c r="TS36" i="93"/>
  <c r="TS6" i="93"/>
  <c r="TS35" i="93"/>
  <c r="VK13" i="93"/>
  <c r="VK29" i="93" s="1"/>
  <c r="VK21" i="93" s="1"/>
  <c r="VK20" i="93"/>
  <c r="SZ33" i="93"/>
  <c r="WB33" i="93"/>
  <c r="SR12" i="93"/>
  <c r="SS19" i="93" s="1"/>
  <c r="SR10" i="93"/>
  <c r="SS17" i="93" s="1"/>
  <c r="SS27" i="93" s="1"/>
  <c r="SR8" i="93"/>
  <c r="SS15" i="93" s="1"/>
  <c r="SR9" i="93"/>
  <c r="SS16" i="93" s="1"/>
  <c r="SS26" i="93" s="1"/>
  <c r="SR38" i="93"/>
  <c r="SR11" i="93"/>
  <c r="SS18" i="93" s="1"/>
  <c r="SS28" i="93" s="1"/>
  <c r="SR37" i="93"/>
  <c r="SR7" i="93"/>
  <c r="ST14" i="93" s="1"/>
  <c r="TT39" i="93"/>
  <c r="TT6" i="93"/>
  <c r="TT36" i="93"/>
  <c r="TT35" i="93"/>
  <c r="TY33" i="93"/>
  <c r="RM37" i="93"/>
  <c r="RM11" i="93"/>
  <c r="RM9" i="93"/>
  <c r="RM7" i="93"/>
  <c r="RM12" i="93"/>
  <c r="RM10" i="93"/>
  <c r="RM38" i="93"/>
  <c r="RM8" i="93"/>
  <c r="SL6" i="93"/>
  <c r="UT33" i="93"/>
  <c r="WA33" i="93"/>
  <c r="RL13" i="93"/>
  <c r="RL29" i="93" s="1"/>
  <c r="RL21" i="93" s="1"/>
  <c r="RL20" i="93"/>
  <c r="MM32" i="93"/>
  <c r="NR21" i="93"/>
  <c r="SN17" i="93"/>
  <c r="SN18" i="93"/>
  <c r="TD33" i="93"/>
  <c r="TD40" i="93" s="1"/>
  <c r="TD96" i="93" s="1"/>
  <c r="TD117" i="93" s="1"/>
  <c r="TD120" i="93" s="1"/>
  <c r="TD123" i="93" s="1"/>
  <c r="SH7" i="93"/>
  <c r="SJ14" i="93" s="1"/>
  <c r="SH8" i="93"/>
  <c r="SI15" i="93" s="1"/>
  <c r="SH38" i="93"/>
  <c r="SH10" i="93"/>
  <c r="SI17" i="93" s="1"/>
  <c r="SI27" i="93" s="1"/>
  <c r="SH37" i="93"/>
  <c r="SH9" i="93"/>
  <c r="SI16" i="93" s="1"/>
  <c r="SI26" i="93" s="1"/>
  <c r="SH11" i="93"/>
  <c r="SI18" i="93" s="1"/>
  <c r="SI28" i="93" s="1"/>
  <c r="SH12" i="93"/>
  <c r="SI19" i="93" s="1"/>
  <c r="QN19" i="93"/>
  <c r="RF19" i="93" s="1"/>
  <c r="RF12" i="93"/>
  <c r="RG20" i="93" s="1"/>
  <c r="RF38" i="93"/>
  <c r="VX7" i="93"/>
  <c r="VZ14" i="93" s="1"/>
  <c r="VX37" i="93"/>
  <c r="VX9" i="93"/>
  <c r="VY16" i="93" s="1"/>
  <c r="VY26" i="93" s="1"/>
  <c r="VX11" i="93"/>
  <c r="VY18" i="93" s="1"/>
  <c r="VY28" i="93" s="1"/>
  <c r="VX12" i="93"/>
  <c r="VY19" i="93" s="1"/>
  <c r="VX10" i="93"/>
  <c r="VY17" i="93" s="1"/>
  <c r="VY27" i="93" s="1"/>
  <c r="VX38" i="93"/>
  <c r="VX8" i="93"/>
  <c r="VY15" i="93" s="1"/>
  <c r="RG26" i="93"/>
  <c r="UR33" i="93"/>
  <c r="OI29" i="93"/>
  <c r="OU13" i="93"/>
  <c r="OB34" i="93" s="1"/>
  <c r="SY20" i="93"/>
  <c r="SY13" i="93"/>
  <c r="SY29" i="93" s="1"/>
  <c r="SY21" i="93" s="1"/>
  <c r="UZ9" i="93"/>
  <c r="UZ12" i="93"/>
  <c r="UZ38" i="93"/>
  <c r="UZ7" i="93"/>
  <c r="UZ37" i="93"/>
  <c r="UZ8" i="93"/>
  <c r="UZ10" i="93"/>
  <c r="UZ11" i="93"/>
  <c r="TP32" i="93"/>
  <c r="TP40" i="93" s="1"/>
  <c r="TP96" i="93" s="1"/>
  <c r="TP117" i="93" s="1"/>
  <c r="TP120" i="93" s="1"/>
  <c r="TP123" i="93" s="1"/>
  <c r="VI6" i="93"/>
  <c r="VI36" i="93"/>
  <c r="VI35" i="93"/>
  <c r="VI39" i="93"/>
  <c r="TB13" i="93"/>
  <c r="TB29" i="93" s="1"/>
  <c r="TB21" i="93" s="1"/>
  <c r="TB20" i="93"/>
  <c r="UE32" i="93"/>
  <c r="SZ32" i="93"/>
  <c r="PI26" i="93"/>
  <c r="QA16" i="93"/>
  <c r="SG32" i="93"/>
  <c r="SG40" i="93" s="1"/>
  <c r="SG96" i="93" s="1"/>
  <c r="SG117" i="93" s="1"/>
  <c r="SG120" i="93" s="1"/>
  <c r="SG123" i="93" s="1"/>
  <c r="UX26" i="93"/>
  <c r="PI28" i="93"/>
  <c r="QA28" i="93" s="1"/>
  <c r="QA18" i="93"/>
  <c r="TJ13" i="93"/>
  <c r="TJ29" i="93" s="1"/>
  <c r="TJ21" i="93" s="1"/>
  <c r="TJ20" i="93"/>
  <c r="TI20" i="93"/>
  <c r="TI13" i="93"/>
  <c r="TI29" i="93" s="1"/>
  <c r="TI21" i="93" s="1"/>
  <c r="SN19" i="93"/>
  <c r="QN16" i="93"/>
  <c r="RF9" i="93"/>
  <c r="QN14" i="93"/>
  <c r="RF7" i="93"/>
  <c r="UB11" i="93"/>
  <c r="UD18" i="93" s="1"/>
  <c r="UD28" i="93" s="1"/>
  <c r="UB12" i="93"/>
  <c r="UD19" i="93" s="1"/>
  <c r="UB7" i="93"/>
  <c r="UD14" i="93" s="1"/>
  <c r="UB8" i="93"/>
  <c r="UD15" i="93" s="1"/>
  <c r="UB38" i="93"/>
  <c r="UB10" i="93"/>
  <c r="UD17" i="93" s="1"/>
  <c r="UD27" i="93" s="1"/>
  <c r="UB37" i="93"/>
  <c r="UB9" i="93"/>
  <c r="UD16" i="93" s="1"/>
  <c r="UD26" i="93" s="1"/>
  <c r="VE39" i="93"/>
  <c r="VE36" i="93"/>
  <c r="VE35" i="93"/>
  <c r="VE6" i="93"/>
  <c r="RG28" i="93"/>
  <c r="UL32" i="93"/>
  <c r="UL40" i="93" s="1"/>
  <c r="UL96" i="93" s="1"/>
  <c r="UL117" i="93" s="1"/>
  <c r="UL120" i="93" s="1"/>
  <c r="UL123" i="93" s="1"/>
  <c r="VY37" i="93"/>
  <c r="VY7" i="93"/>
  <c r="WA14" i="93" s="1"/>
  <c r="VY12" i="93"/>
  <c r="VZ19" i="93" s="1"/>
  <c r="VY9" i="93"/>
  <c r="VZ16" i="93" s="1"/>
  <c r="VZ26" i="93" s="1"/>
  <c r="VY8" i="93"/>
  <c r="VZ15" i="93" s="1"/>
  <c r="VY10" i="93"/>
  <c r="VZ17" i="93" s="1"/>
  <c r="VZ27" i="93" s="1"/>
  <c r="VY38" i="93"/>
  <c r="VY11" i="93"/>
  <c r="VZ18" i="93" s="1"/>
  <c r="VZ28" i="93" s="1"/>
  <c r="UX12" i="93"/>
  <c r="UX9" i="93"/>
  <c r="UX8" i="93"/>
  <c r="UX10" i="93"/>
  <c r="UX38" i="93"/>
  <c r="UX11" i="93"/>
  <c r="UX37" i="93"/>
  <c r="UX7" i="93"/>
  <c r="VM20" i="93"/>
  <c r="VM13" i="93"/>
  <c r="VM29" i="93" s="1"/>
  <c r="VM21" i="93" s="1"/>
  <c r="UN6" i="93"/>
  <c r="VQ5" i="93"/>
  <c r="UN39" i="93"/>
  <c r="UN36" i="93"/>
  <c r="UN35" i="93"/>
  <c r="TR26" i="93"/>
  <c r="OU20" i="93"/>
  <c r="QG21" i="93"/>
  <c r="QG32" i="93" s="1"/>
  <c r="QG40" i="93" s="1"/>
  <c r="QG96" i="93" s="1"/>
  <c r="QG117" i="93" s="1"/>
  <c r="QG120" i="93" s="1"/>
  <c r="QG123" i="93" s="1"/>
  <c r="TX20" i="93"/>
  <c r="TX13" i="93"/>
  <c r="TX29" i="93" s="1"/>
  <c r="TX21" i="93" s="1"/>
  <c r="OV29" i="93"/>
  <c r="UM32" i="93"/>
  <c r="VD38" i="93"/>
  <c r="VD11" i="93"/>
  <c r="VE18" i="93" s="1"/>
  <c r="VE28" i="93" s="1"/>
  <c r="VD37" i="93"/>
  <c r="VD12" i="93"/>
  <c r="VE19" i="93" s="1"/>
  <c r="VD10" i="93"/>
  <c r="VE17" i="93" s="1"/>
  <c r="VE27" i="93" s="1"/>
  <c r="VD7" i="93"/>
  <c r="VF14" i="93" s="1"/>
  <c r="VD9" i="93"/>
  <c r="VE16" i="93" s="1"/>
  <c r="VE26" i="93" s="1"/>
  <c r="VD8" i="93"/>
  <c r="VE15" i="93" s="1"/>
  <c r="PJ20" i="93"/>
  <c r="PJ13" i="93"/>
  <c r="PJ29" i="93" s="1"/>
  <c r="PJ21" i="93" s="1"/>
  <c r="QA14" i="93"/>
  <c r="VL20" i="93"/>
  <c r="VL13" i="93"/>
  <c r="VL29" i="93" s="1"/>
  <c r="VL21" i="93" s="1"/>
  <c r="RJ40" i="93"/>
  <c r="RJ96" i="93" s="1"/>
  <c r="RJ117" i="93" s="1"/>
  <c r="RJ120" i="93" s="1"/>
  <c r="RJ123" i="93" s="1"/>
  <c r="VU11" i="93"/>
  <c r="VU9" i="93"/>
  <c r="VU7" i="93"/>
  <c r="VU12" i="93"/>
  <c r="VU38" i="93"/>
  <c r="VU10" i="93"/>
  <c r="VU37" i="93"/>
  <c r="VU8" i="93"/>
  <c r="VC38" i="93"/>
  <c r="VC10" i="93"/>
  <c r="VD17" i="93" s="1"/>
  <c r="VD27" i="93" s="1"/>
  <c r="VC37" i="93"/>
  <c r="VC8" i="93"/>
  <c r="VD15" i="93" s="1"/>
  <c r="VC11" i="93"/>
  <c r="VD18" i="93" s="1"/>
  <c r="VD28" i="93" s="1"/>
  <c r="VC9" i="93"/>
  <c r="VD16" i="93" s="1"/>
  <c r="VD26" i="93" s="1"/>
  <c r="VC7" i="93"/>
  <c r="VE14" i="93" s="1"/>
  <c r="VC12" i="93"/>
  <c r="VD19" i="93" s="1"/>
  <c r="UK20" i="93"/>
  <c r="UK13" i="93"/>
  <c r="UK29" i="93" s="1"/>
  <c r="RZ22" i="93"/>
  <c r="SL22" i="93" s="1"/>
  <c r="RZ25" i="93"/>
  <c r="SL25" i="93" s="1"/>
  <c r="RZ23" i="93"/>
  <c r="SL23" i="93" s="1"/>
  <c r="RZ24" i="93"/>
  <c r="SL24" i="93" s="1"/>
  <c r="VV36" i="93"/>
  <c r="VV35" i="93"/>
  <c r="VV6" i="93"/>
  <c r="VV39" i="93"/>
  <c r="UY38" i="93"/>
  <c r="UY10" i="93"/>
  <c r="UZ17" i="93" s="1"/>
  <c r="UZ27" i="93" s="1"/>
  <c r="UY37" i="93"/>
  <c r="UY12" i="93"/>
  <c r="UZ19" i="93" s="1"/>
  <c r="UY11" i="93"/>
  <c r="UZ18" i="93" s="1"/>
  <c r="UZ28" i="93" s="1"/>
  <c r="UY8" i="93"/>
  <c r="UZ15" i="93" s="1"/>
  <c r="UY7" i="93"/>
  <c r="UY9" i="93"/>
  <c r="UZ16" i="93" s="1"/>
  <c r="UZ26" i="93" s="1"/>
  <c r="UX28" i="93"/>
  <c r="SN15" i="93"/>
  <c r="SO14" i="93"/>
  <c r="QN15" i="93"/>
  <c r="RF15" i="93" s="1"/>
  <c r="RF8" i="93"/>
  <c r="VZ35" i="93"/>
  <c r="VZ39" i="93"/>
  <c r="VZ6" i="93"/>
  <c r="VZ36" i="93"/>
  <c r="RG27" i="93"/>
  <c r="NR33" i="93"/>
  <c r="MV40" i="93"/>
  <c r="MV96" i="93" s="1"/>
  <c r="MV117" i="93" s="1"/>
  <c r="MV120" i="93" s="1"/>
  <c r="MV123" i="93" s="1"/>
  <c r="NS96" i="93"/>
  <c r="HQ120" i="93"/>
  <c r="IU117" i="93"/>
  <c r="GT123" i="93"/>
  <c r="HP120" i="93"/>
  <c r="O5" i="89"/>
  <c r="O4" i="89"/>
  <c r="P6" i="89"/>
  <c r="O3" i="89"/>
  <c r="AB106" i="86"/>
  <c r="AB72" i="86"/>
  <c r="AB67" i="86"/>
  <c r="AB62" i="86"/>
  <c r="AB57" i="86"/>
  <c r="AB89" i="86"/>
  <c r="AB63" i="86"/>
  <c r="AB54" i="86"/>
  <c r="AB36" i="86"/>
  <c r="AB15" i="86"/>
  <c r="AB73" i="86"/>
  <c r="AB18" i="86"/>
  <c r="AB103" i="86"/>
  <c r="AB55" i="86"/>
  <c r="AB112" i="86"/>
  <c r="AB92" i="86"/>
  <c r="AB25" i="86"/>
  <c r="AB82" i="86"/>
  <c r="AB76" i="86"/>
  <c r="AC5" i="86"/>
  <c r="AB91" i="86"/>
  <c r="AB70" i="86"/>
  <c r="AB23" i="86"/>
  <c r="AB108" i="86"/>
  <c r="AB80" i="86"/>
  <c r="AB71" i="86"/>
  <c r="AB20" i="86"/>
  <c r="AB78" i="86"/>
  <c r="AB26" i="86"/>
  <c r="AB64" i="86"/>
  <c r="AB16" i="86"/>
  <c r="AB59" i="86"/>
  <c r="AB113" i="86"/>
  <c r="AB49" i="86"/>
  <c r="AB4" i="86"/>
  <c r="AB102" i="86"/>
  <c r="AB60" i="86"/>
  <c r="AB56" i="86"/>
  <c r="AB35" i="86"/>
  <c r="AB86" i="86"/>
  <c r="AB61" i="86"/>
  <c r="AB48" i="86"/>
  <c r="AB90" i="86"/>
  <c r="AB51" i="86"/>
  <c r="AB77" i="86"/>
  <c r="AB37" i="86"/>
  <c r="AB68" i="86"/>
  <c r="AB17" i="86"/>
  <c r="AB74" i="86"/>
  <c r="AB22" i="86"/>
  <c r="AB117" i="86"/>
  <c r="AB83" i="86"/>
  <c r="AB32" i="86"/>
  <c r="AB69" i="86"/>
  <c r="AB21" i="86"/>
  <c r="AB27" i="86"/>
  <c r="AB93" i="86"/>
  <c r="AB107" i="86"/>
  <c r="AB44" i="86"/>
  <c r="AB84" i="86"/>
  <c r="AB34" i="86"/>
  <c r="AB85" i="86"/>
  <c r="AB105" i="86"/>
  <c r="AB110" i="86"/>
  <c r="AB104" i="86"/>
  <c r="AB87" i="86"/>
  <c r="AB109" i="86"/>
  <c r="AB111" i="86"/>
  <c r="AB41" i="86"/>
  <c r="AB52" i="86"/>
  <c r="AB45" i="86"/>
  <c r="AB114" i="86"/>
  <c r="AB42" i="86"/>
  <c r="AB66" i="86"/>
  <c r="AB79" i="86"/>
  <c r="AB46" i="86"/>
  <c r="AB31" i="86"/>
  <c r="AB116" i="86"/>
  <c r="AB50" i="86"/>
  <c r="AB47" i="86"/>
  <c r="AB43" i="86"/>
  <c r="AB13" i="86" l="1"/>
  <c r="AB28" i="86" s="1"/>
  <c r="O47" i="93"/>
  <c r="O101" i="93"/>
  <c r="O24" i="93"/>
  <c r="O73" i="93"/>
  <c r="O113" i="93"/>
  <c r="O75" i="93"/>
  <c r="O35" i="93"/>
  <c r="O52" i="93"/>
  <c r="O71" i="93"/>
  <c r="O31" i="93"/>
  <c r="P4" i="93"/>
  <c r="O58" i="93"/>
  <c r="O78" i="93"/>
  <c r="O26" i="93"/>
  <c r="O69" i="93"/>
  <c r="O95" i="93"/>
  <c r="O63" i="93"/>
  <c r="O88" i="93"/>
  <c r="O22" i="93"/>
  <c r="Y115" i="86"/>
  <c r="Y118" i="86" s="1"/>
  <c r="L11" i="89"/>
  <c r="L14" i="89" s="1"/>
  <c r="L16" i="89" s="1"/>
  <c r="O49" i="93"/>
  <c r="O66" i="93"/>
  <c r="O59" i="93"/>
  <c r="O80" i="93"/>
  <c r="O70" i="93"/>
  <c r="O111" i="93"/>
  <c r="O105" i="93"/>
  <c r="O115" i="93"/>
  <c r="O34" i="93"/>
  <c r="O36" i="93"/>
  <c r="O45" i="93"/>
  <c r="O62" i="93"/>
  <c r="O64" i="93"/>
  <c r="O86" i="93"/>
  <c r="O82" i="93"/>
  <c r="O93" i="93"/>
  <c r="O109" i="93"/>
  <c r="O39" i="93"/>
  <c r="O30" i="93"/>
  <c r="O28" i="93"/>
  <c r="O54" i="93"/>
  <c r="O44" i="93"/>
  <c r="O61" i="93"/>
  <c r="O72" i="93"/>
  <c r="O85" i="93"/>
  <c r="O102" i="93"/>
  <c r="O92" i="93"/>
  <c r="O106" i="93"/>
  <c r="O116" i="93"/>
  <c r="O25" i="93"/>
  <c r="O50" i="93"/>
  <c r="O48" i="93"/>
  <c r="O65" i="93"/>
  <c r="O87" i="93"/>
  <c r="O89" i="93"/>
  <c r="O94" i="93"/>
  <c r="O112" i="93"/>
  <c r="O99" i="93"/>
  <c r="O23" i="93"/>
  <c r="O29" i="93"/>
  <c r="O53" i="93"/>
  <c r="O57" i="93"/>
  <c r="O46" i="93"/>
  <c r="O68" i="93"/>
  <c r="O74" i="93"/>
  <c r="O107" i="93"/>
  <c r="O100" i="93"/>
  <c r="O110" i="93"/>
  <c r="O38" i="93"/>
  <c r="O114" i="93"/>
  <c r="O3" i="93"/>
  <c r="O51" i="93"/>
  <c r="O76" i="93"/>
  <c r="O56" i="93"/>
  <c r="O81" i="93"/>
  <c r="O79" i="93"/>
  <c r="O84" i="93"/>
  <c r="O108" i="93"/>
  <c r="O91" i="93"/>
  <c r="O27" i="93"/>
  <c r="N90" i="93"/>
  <c r="N98" i="93"/>
  <c r="N60" i="93"/>
  <c r="N55" i="93"/>
  <c r="N42" i="93"/>
  <c r="N67" i="93"/>
  <c r="N103" i="93"/>
  <c r="N83" i="93"/>
  <c r="N77" i="93"/>
  <c r="TM33" i="93"/>
  <c r="VT33" i="93"/>
  <c r="RZ33" i="93"/>
  <c r="M41" i="93"/>
  <c r="M97" i="93"/>
  <c r="SR33" i="93"/>
  <c r="VB33" i="93"/>
  <c r="VB40" i="93" s="1"/>
  <c r="VB96" i="93" s="1"/>
  <c r="VB117" i="93" s="1"/>
  <c r="VB120" i="93" s="1"/>
  <c r="VB123" i="93" s="1"/>
  <c r="US33" i="93"/>
  <c r="VS33" i="93"/>
  <c r="UX33" i="93"/>
  <c r="UF33" i="93"/>
  <c r="VX33" i="93"/>
  <c r="SK13" i="93"/>
  <c r="SK29" i="93" s="1"/>
  <c r="SK21" i="93" s="1"/>
  <c r="SK32" i="93" s="1"/>
  <c r="SK40" i="93" s="1"/>
  <c r="SK96" i="93" s="1"/>
  <c r="SK117" i="93" s="1"/>
  <c r="SK120" i="93" s="1"/>
  <c r="SK123" i="93" s="1"/>
  <c r="TA32" i="93"/>
  <c r="TA40" i="93" s="1"/>
  <c r="TA96" i="93" s="1"/>
  <c r="TA117" i="93" s="1"/>
  <c r="TA120" i="93" s="1"/>
  <c r="TA123" i="93" s="1"/>
  <c r="VQ13" i="93"/>
  <c r="VQ29" i="93" s="1"/>
  <c r="SZ40" i="93"/>
  <c r="SZ96" i="93" s="1"/>
  <c r="SZ117" i="93" s="1"/>
  <c r="SZ120" i="93" s="1"/>
  <c r="SZ123" i="93" s="1"/>
  <c r="UJ33" i="93"/>
  <c r="UJ40" i="93" s="1"/>
  <c r="UJ96" i="93" s="1"/>
  <c r="UJ117" i="93" s="1"/>
  <c r="UJ120" i="93" s="1"/>
  <c r="UJ123" i="93" s="1"/>
  <c r="P23" i="93"/>
  <c r="P27" i="93"/>
  <c r="P31" i="93"/>
  <c r="P35" i="93"/>
  <c r="P39" i="93"/>
  <c r="P24" i="93"/>
  <c r="P28" i="93"/>
  <c r="P36" i="93"/>
  <c r="P116" i="93"/>
  <c r="P25" i="93"/>
  <c r="P29" i="93"/>
  <c r="P37" i="93"/>
  <c r="P115" i="93"/>
  <c r="P22" i="93"/>
  <c r="P26" i="93"/>
  <c r="P30" i="93"/>
  <c r="P34" i="93"/>
  <c r="P38" i="93"/>
  <c r="P114" i="93"/>
  <c r="P113" i="93"/>
  <c r="P109" i="93"/>
  <c r="P105" i="93"/>
  <c r="P102" i="93"/>
  <c r="P94" i="93"/>
  <c r="P112" i="93"/>
  <c r="P108" i="93"/>
  <c r="P104" i="93"/>
  <c r="P99" i="93"/>
  <c r="P91" i="93"/>
  <c r="P95" i="93"/>
  <c r="P111" i="93"/>
  <c r="P107" i="93"/>
  <c r="P100" i="93"/>
  <c r="P92" i="93"/>
  <c r="P110" i="93"/>
  <c r="P106" i="93"/>
  <c r="P101" i="93"/>
  <c r="P93" i="93"/>
  <c r="P87" i="93"/>
  <c r="P81" i="93"/>
  <c r="P69" i="93"/>
  <c r="P73" i="93"/>
  <c r="P84" i="93"/>
  <c r="P88" i="93"/>
  <c r="P78" i="93"/>
  <c r="P82" i="93"/>
  <c r="P70" i="93"/>
  <c r="P74" i="93"/>
  <c r="P85" i="93"/>
  <c r="P89" i="93"/>
  <c r="P79" i="93"/>
  <c r="P71" i="93"/>
  <c r="P75" i="93"/>
  <c r="P86" i="93"/>
  <c r="P80" i="93"/>
  <c r="P68" i="93"/>
  <c r="P72" i="93"/>
  <c r="P76" i="93"/>
  <c r="P63" i="93"/>
  <c r="P58" i="93"/>
  <c r="P45" i="93"/>
  <c r="P49" i="93"/>
  <c r="P64" i="93"/>
  <c r="P59" i="93"/>
  <c r="P46" i="93"/>
  <c r="P50" i="93"/>
  <c r="P61" i="93"/>
  <c r="P65" i="93"/>
  <c r="P56" i="93"/>
  <c r="P43" i="93"/>
  <c r="P47" i="93"/>
  <c r="P62" i="93"/>
  <c r="P66" i="93"/>
  <c r="P57" i="93"/>
  <c r="P44" i="93"/>
  <c r="P48" i="93"/>
  <c r="P52" i="93"/>
  <c r="P53" i="93"/>
  <c r="P54" i="93"/>
  <c r="P51" i="93"/>
  <c r="VQ20" i="93"/>
  <c r="SA21" i="93"/>
  <c r="SA32" i="93" s="1"/>
  <c r="SA40" i="93" s="1"/>
  <c r="SA96" i="93" s="1"/>
  <c r="SA117" i="93" s="1"/>
  <c r="SA120" i="93" s="1"/>
  <c r="SA123" i="93" s="1"/>
  <c r="TY13" i="93"/>
  <c r="TY29" i="93" s="1"/>
  <c r="TY21" i="93" s="1"/>
  <c r="TY20" i="93"/>
  <c r="UE35" i="93"/>
  <c r="UE6" i="93"/>
  <c r="UE39" i="93"/>
  <c r="VH5" i="93"/>
  <c r="UE36" i="93"/>
  <c r="TC37" i="93"/>
  <c r="TC9" i="93"/>
  <c r="TF16" i="93" s="1"/>
  <c r="TF26" i="93" s="1"/>
  <c r="TC8" i="93"/>
  <c r="TF15" i="93" s="1"/>
  <c r="TC7" i="93"/>
  <c r="TF14" i="93" s="1"/>
  <c r="TC10" i="93"/>
  <c r="TF17" i="93" s="1"/>
  <c r="TF27" i="93" s="1"/>
  <c r="TC38" i="93"/>
  <c r="TC11" i="93"/>
  <c r="TF18" i="93" s="1"/>
  <c r="TF28" i="93" s="1"/>
  <c r="TC12" i="93"/>
  <c r="TF19" i="93" s="1"/>
  <c r="IV120" i="93"/>
  <c r="KA117" i="93"/>
  <c r="UY33" i="93"/>
  <c r="UZ33" i="93"/>
  <c r="US32" i="93"/>
  <c r="RL32" i="93"/>
  <c r="RL40" i="93" s="1"/>
  <c r="RL96" i="93" s="1"/>
  <c r="RL117" i="93" s="1"/>
  <c r="RL120" i="93" s="1"/>
  <c r="RL123" i="93" s="1"/>
  <c r="VK32" i="93"/>
  <c r="VK40" i="93" s="1"/>
  <c r="VK96" i="93" s="1"/>
  <c r="VK117" i="93" s="1"/>
  <c r="VK120" i="93" s="1"/>
  <c r="VK123" i="93" s="1"/>
  <c r="PJ32" i="93"/>
  <c r="PJ40" i="93" s="1"/>
  <c r="PJ96" i="93" s="1"/>
  <c r="PJ117" i="93" s="1"/>
  <c r="PJ120" i="93" s="1"/>
  <c r="PJ123" i="93" s="1"/>
  <c r="TQ39" i="93"/>
  <c r="VU14" i="93"/>
  <c r="VU20" i="93" s="1"/>
  <c r="VL32" i="93"/>
  <c r="VL40" i="93" s="1"/>
  <c r="VL96" i="93" s="1"/>
  <c r="VL117" i="93" s="1"/>
  <c r="VL120" i="93" s="1"/>
  <c r="VL123" i="93" s="1"/>
  <c r="VY33" i="93"/>
  <c r="UB33" i="93"/>
  <c r="UB40" i="93" s="1"/>
  <c r="UB96" i="93" s="1"/>
  <c r="UB117" i="93" s="1"/>
  <c r="UB120" i="93" s="1"/>
  <c r="UB123" i="93" s="1"/>
  <c r="TL33" i="93"/>
  <c r="TL40" i="93" s="1"/>
  <c r="TL96" i="93" s="1"/>
  <c r="TL117" i="93" s="1"/>
  <c r="TL120" i="93" s="1"/>
  <c r="TL123" i="93" s="1"/>
  <c r="QA20" i="93"/>
  <c r="TX33" i="93"/>
  <c r="SQ33" i="93"/>
  <c r="SQ40" i="93" s="1"/>
  <c r="SQ96" i="93" s="1"/>
  <c r="SQ117" i="93" s="1"/>
  <c r="SQ120" i="93" s="1"/>
  <c r="SQ123" i="93" s="1"/>
  <c r="VC33" i="93"/>
  <c r="VU33" i="93"/>
  <c r="VD33" i="93"/>
  <c r="QA13" i="93"/>
  <c r="PE34" i="93" s="1"/>
  <c r="QA34" i="93" s="1"/>
  <c r="VW33" i="93"/>
  <c r="VW40" i="93" s="1"/>
  <c r="VW96" i="93" s="1"/>
  <c r="VW117" i="93" s="1"/>
  <c r="VW120" i="93" s="1"/>
  <c r="VW123" i="93" s="1"/>
  <c r="UD20" i="93"/>
  <c r="UD13" i="93"/>
  <c r="UD29" i="93" s="1"/>
  <c r="UD21" i="93" s="1"/>
  <c r="VI38" i="93"/>
  <c r="VI37" i="93"/>
  <c r="VY13" i="93"/>
  <c r="VY29" i="93" s="1"/>
  <c r="VY21" i="93" s="1"/>
  <c r="VY20" i="93"/>
  <c r="RN17" i="93"/>
  <c r="SL10" i="93"/>
  <c r="RN18" i="93"/>
  <c r="SL11" i="93"/>
  <c r="TT11" i="93"/>
  <c r="TW18" i="93" s="1"/>
  <c r="TW28" i="93" s="1"/>
  <c r="TT8" i="93"/>
  <c r="TW15" i="93" s="1"/>
  <c r="TT10" i="93"/>
  <c r="TW17" i="93" s="1"/>
  <c r="TW27" i="93" s="1"/>
  <c r="TT7" i="93"/>
  <c r="TW14" i="93" s="1"/>
  <c r="TT38" i="93"/>
  <c r="TT9" i="93"/>
  <c r="TW16" i="93" s="1"/>
  <c r="TW26" i="93" s="1"/>
  <c r="TT37" i="93"/>
  <c r="TT12" i="93"/>
  <c r="TW19" i="93" s="1"/>
  <c r="TN13" i="93"/>
  <c r="TN29" i="93" s="1"/>
  <c r="TN21" i="93" s="1"/>
  <c r="TN20" i="93"/>
  <c r="TO20" i="93"/>
  <c r="TO13" i="93"/>
  <c r="TO29" i="93" s="1"/>
  <c r="TO21" i="93" s="1"/>
  <c r="QN27" i="93"/>
  <c r="RF27" i="93" s="1"/>
  <c r="RF17" i="93"/>
  <c r="TF23" i="93"/>
  <c r="TQ23" i="93" s="1"/>
  <c r="TF24" i="93"/>
  <c r="TQ24" i="93" s="1"/>
  <c r="TF22" i="93"/>
  <c r="TQ22" i="93" s="1"/>
  <c r="TF25" i="93"/>
  <c r="TQ25" i="93" s="1"/>
  <c r="VA12" i="93"/>
  <c r="VC19" i="93" s="1"/>
  <c r="VA7" i="93"/>
  <c r="VC14" i="93" s="1"/>
  <c r="VA38" i="93"/>
  <c r="VA8" i="93"/>
  <c r="VC15" i="93" s="1"/>
  <c r="VA37" i="93"/>
  <c r="VA10" i="93"/>
  <c r="VC17" i="93" s="1"/>
  <c r="VC27" i="93" s="1"/>
  <c r="VA9" i="93"/>
  <c r="VC16" i="93" s="1"/>
  <c r="VC26" i="93" s="1"/>
  <c r="VA11" i="93"/>
  <c r="VC18" i="93" s="1"/>
  <c r="VC28" i="93" s="1"/>
  <c r="SO20" i="93"/>
  <c r="SO13" i="93"/>
  <c r="SO29" i="93" s="1"/>
  <c r="SO21" i="93" s="1"/>
  <c r="VV9" i="93"/>
  <c r="VX16" i="93" s="1"/>
  <c r="VX26" i="93" s="1"/>
  <c r="VV8" i="93"/>
  <c r="VX15" i="93" s="1"/>
  <c r="VV38" i="93"/>
  <c r="VV11" i="93"/>
  <c r="VX18" i="93" s="1"/>
  <c r="VX28" i="93" s="1"/>
  <c r="VV37" i="93"/>
  <c r="VV12" i="93"/>
  <c r="VX19" i="93" s="1"/>
  <c r="VV10" i="93"/>
  <c r="VX17" i="93" s="1"/>
  <c r="VX27" i="93" s="1"/>
  <c r="VV7" i="93"/>
  <c r="VX14" i="93" s="1"/>
  <c r="UY15" i="93"/>
  <c r="QN20" i="93"/>
  <c r="RF20" i="93" s="1"/>
  <c r="QN13" i="93"/>
  <c r="QN29" i="93" s="1"/>
  <c r="RF14" i="93"/>
  <c r="PI21" i="93"/>
  <c r="PI32" i="93" s="1"/>
  <c r="PI40" i="93" s="1"/>
  <c r="PI96" i="93" s="1"/>
  <c r="PI117" i="93" s="1"/>
  <c r="PI120" i="93" s="1"/>
  <c r="PI123" i="93" s="1"/>
  <c r="QA26" i="93"/>
  <c r="SY32" i="93"/>
  <c r="SY40" i="93" s="1"/>
  <c r="SY96" i="93" s="1"/>
  <c r="SY117" i="93" s="1"/>
  <c r="SY120" i="93" s="1"/>
  <c r="SY123" i="93" s="1"/>
  <c r="SI20" i="93"/>
  <c r="SI13" i="93"/>
  <c r="SI29" i="93" s="1"/>
  <c r="SI21" i="93" s="1"/>
  <c r="SN28" i="93"/>
  <c r="RN19" i="93"/>
  <c r="SL19" i="93" s="1"/>
  <c r="SL12" i="93"/>
  <c r="SM19" i="93" s="1"/>
  <c r="SL37" i="93"/>
  <c r="TS37" i="93"/>
  <c r="TS7" i="93"/>
  <c r="TS12" i="93"/>
  <c r="TT19" i="93" s="1"/>
  <c r="TS10" i="93"/>
  <c r="TT17" i="93" s="1"/>
  <c r="TT27" i="93" s="1"/>
  <c r="TS8" i="93"/>
  <c r="TT15" i="93" s="1"/>
  <c r="TS9" i="93"/>
  <c r="TT16" i="93" s="1"/>
  <c r="TT26" i="93" s="1"/>
  <c r="TS38" i="93"/>
  <c r="TS11" i="93"/>
  <c r="TT18" i="93" s="1"/>
  <c r="TT28" i="93" s="1"/>
  <c r="UT20" i="93"/>
  <c r="RP13" i="93"/>
  <c r="RP29" i="93" s="1"/>
  <c r="RP21" i="93" s="1"/>
  <c r="RP20" i="93"/>
  <c r="RG13" i="93"/>
  <c r="VP5" i="93"/>
  <c r="UM35" i="93"/>
  <c r="UM6" i="93"/>
  <c r="UM39" i="93"/>
  <c r="UM36" i="93"/>
  <c r="UV20" i="93"/>
  <c r="UV13" i="93"/>
  <c r="UV29" i="93" s="1"/>
  <c r="UV21" i="93" s="1"/>
  <c r="TQ35" i="93"/>
  <c r="UW5" i="93"/>
  <c r="TR36" i="93"/>
  <c r="TR6" i="93"/>
  <c r="TR35" i="93"/>
  <c r="TR39" i="93"/>
  <c r="UA20" i="93"/>
  <c r="UA13" i="93"/>
  <c r="UA29" i="93" s="1"/>
  <c r="UA21" i="93" s="1"/>
  <c r="VM37" i="93"/>
  <c r="VM12" i="93"/>
  <c r="VN19" i="93" s="1"/>
  <c r="VM10" i="93"/>
  <c r="VN17" i="93" s="1"/>
  <c r="VN27" i="93" s="1"/>
  <c r="VM7" i="93"/>
  <c r="VN14" i="93" s="1"/>
  <c r="VM9" i="93"/>
  <c r="VN16" i="93" s="1"/>
  <c r="VN26" i="93" s="1"/>
  <c r="VM8" i="93"/>
  <c r="VN15" i="93" s="1"/>
  <c r="VM38" i="93"/>
  <c r="VM11" i="93"/>
  <c r="VN18" i="93" s="1"/>
  <c r="VN28" i="93" s="1"/>
  <c r="LH96" i="93"/>
  <c r="ML40" i="93"/>
  <c r="SN20" i="93"/>
  <c r="SN13" i="93"/>
  <c r="SN29" i="93" s="1"/>
  <c r="VD20" i="93"/>
  <c r="VD13" i="93"/>
  <c r="VD29" i="93" s="1"/>
  <c r="VD21" i="93" s="1"/>
  <c r="OV21" i="93"/>
  <c r="QA29" i="93"/>
  <c r="TX32" i="93"/>
  <c r="VM32" i="93"/>
  <c r="UY18" i="93"/>
  <c r="UY16" i="93"/>
  <c r="TI32" i="93"/>
  <c r="TI40" i="93" s="1"/>
  <c r="TI96" i="93" s="1"/>
  <c r="TI117" i="93" s="1"/>
  <c r="TI120" i="93" s="1"/>
  <c r="TI123" i="93" s="1"/>
  <c r="OU34" i="93"/>
  <c r="OB33" i="93"/>
  <c r="SH33" i="93"/>
  <c r="SH40" i="93" s="1"/>
  <c r="SH96" i="93" s="1"/>
  <c r="SH117" i="93" s="1"/>
  <c r="SH120" i="93" s="1"/>
  <c r="SH123" i="93" s="1"/>
  <c r="SJ20" i="93"/>
  <c r="SJ13" i="93"/>
  <c r="SJ29" i="93" s="1"/>
  <c r="SJ21" i="93" s="1"/>
  <c r="SN27" i="93"/>
  <c r="MM40" i="93"/>
  <c r="NR32" i="93"/>
  <c r="RN15" i="93"/>
  <c r="SL8" i="93"/>
  <c r="RO14" i="93"/>
  <c r="SL7" i="93"/>
  <c r="ST20" i="93"/>
  <c r="ST13" i="93"/>
  <c r="ST29" i="93" s="1"/>
  <c r="ST21" i="93" s="1"/>
  <c r="UT13" i="93"/>
  <c r="UT29" i="93" s="1"/>
  <c r="UT21" i="93" s="1"/>
  <c r="RH21" i="93"/>
  <c r="RH32" i="93" s="1"/>
  <c r="RH40" i="93" s="1"/>
  <c r="RH96" i="93" s="1"/>
  <c r="RH117" i="93" s="1"/>
  <c r="RH120" i="93" s="1"/>
  <c r="RH123" i="93" s="1"/>
  <c r="QN28" i="93"/>
  <c r="RF28" i="93" s="1"/>
  <c r="RF18" i="93"/>
  <c r="TK37" i="93"/>
  <c r="TK9" i="93"/>
  <c r="TM16" i="93" s="1"/>
  <c r="TM26" i="93" s="1"/>
  <c r="TK11" i="93"/>
  <c r="TM18" i="93" s="1"/>
  <c r="TM28" i="93" s="1"/>
  <c r="TK12" i="93"/>
  <c r="TM19" i="93" s="1"/>
  <c r="TK7" i="93"/>
  <c r="TM14" i="93" s="1"/>
  <c r="TK8" i="93"/>
  <c r="TM15" i="93" s="1"/>
  <c r="TK38" i="93"/>
  <c r="TK10" i="93"/>
  <c r="TM17" i="93" s="1"/>
  <c r="TM27" i="93" s="1"/>
  <c r="SN26" i="93"/>
  <c r="RZ21" i="93"/>
  <c r="RZ32" i="93" s="1"/>
  <c r="UU20" i="93"/>
  <c r="UU13" i="93"/>
  <c r="UU29" i="93" s="1"/>
  <c r="UU21" i="93" s="1"/>
  <c r="SP38" i="93"/>
  <c r="SP12" i="93"/>
  <c r="SP37" i="93"/>
  <c r="SP8" i="93"/>
  <c r="SP10" i="93"/>
  <c r="SP11" i="93"/>
  <c r="SP9" i="93"/>
  <c r="SP7" i="93"/>
  <c r="TQ6" i="93"/>
  <c r="LG120" i="93"/>
  <c r="TZ20" i="93"/>
  <c r="TZ13" i="93"/>
  <c r="TZ29" i="93" s="1"/>
  <c r="TZ21" i="93" s="1"/>
  <c r="VR36" i="93"/>
  <c r="VR35" i="93"/>
  <c r="VR6" i="93"/>
  <c r="VR39" i="93"/>
  <c r="UN12" i="93"/>
  <c r="UO19" i="93" s="1"/>
  <c r="UN10" i="93"/>
  <c r="UO17" i="93" s="1"/>
  <c r="UO27" i="93" s="1"/>
  <c r="UN38" i="93"/>
  <c r="UN8" i="93"/>
  <c r="UO15" i="93" s="1"/>
  <c r="UN37" i="93"/>
  <c r="UN11" i="93"/>
  <c r="UO18" i="93" s="1"/>
  <c r="UO28" i="93" s="1"/>
  <c r="UN9" i="93"/>
  <c r="UO16" i="93" s="1"/>
  <c r="UO26" i="93" s="1"/>
  <c r="UN7" i="93"/>
  <c r="UY17" i="93"/>
  <c r="NS117" i="93"/>
  <c r="VZ37" i="93"/>
  <c r="VZ12" i="93"/>
  <c r="WA19" i="93" s="1"/>
  <c r="VZ11" i="93"/>
  <c r="WA18" i="93" s="1"/>
  <c r="WA28" i="93" s="1"/>
  <c r="VZ8" i="93"/>
  <c r="WA15" i="93" s="1"/>
  <c r="VZ7" i="93"/>
  <c r="WB14" i="93" s="1"/>
  <c r="VZ9" i="93"/>
  <c r="WA16" i="93" s="1"/>
  <c r="WA26" i="93" s="1"/>
  <c r="VZ38" i="93"/>
  <c r="VZ10" i="93"/>
  <c r="WA17" i="93" s="1"/>
  <c r="WA27" i="93" s="1"/>
  <c r="VE20" i="93"/>
  <c r="VE13" i="93"/>
  <c r="VE29" i="93" s="1"/>
  <c r="VE21" i="93" s="1"/>
  <c r="VQ6" i="93"/>
  <c r="VQ39" i="93"/>
  <c r="VQ36" i="93"/>
  <c r="VQ35" i="93"/>
  <c r="UZ14" i="93"/>
  <c r="UY19" i="93"/>
  <c r="VE37" i="93"/>
  <c r="VE7" i="93"/>
  <c r="VG14" i="93" s="1"/>
  <c r="VE9" i="93"/>
  <c r="VF16" i="93" s="1"/>
  <c r="VF26" i="93" s="1"/>
  <c r="VE10" i="93"/>
  <c r="VF17" i="93" s="1"/>
  <c r="VF27" i="93" s="1"/>
  <c r="VE12" i="93"/>
  <c r="VF19" i="93" s="1"/>
  <c r="VE11" i="93"/>
  <c r="VF18" i="93" s="1"/>
  <c r="VF28" i="93" s="1"/>
  <c r="VE38" i="93"/>
  <c r="VE8" i="93"/>
  <c r="VF15" i="93" s="1"/>
  <c r="QN26" i="93"/>
  <c r="RF16" i="93"/>
  <c r="TJ32" i="93"/>
  <c r="TJ40" i="93" s="1"/>
  <c r="TJ96" i="93" s="1"/>
  <c r="TJ117" i="93" s="1"/>
  <c r="TJ120" i="93" s="1"/>
  <c r="TJ123" i="93" s="1"/>
  <c r="TB32" i="93"/>
  <c r="TB40" i="93" s="1"/>
  <c r="TB96" i="93" s="1"/>
  <c r="TB117" i="93" s="1"/>
  <c r="TB120" i="93" s="1"/>
  <c r="TB123" i="93" s="1"/>
  <c r="OI21" i="93"/>
  <c r="OU29" i="93"/>
  <c r="VZ20" i="93"/>
  <c r="VZ13" i="93"/>
  <c r="VZ29" i="93" s="1"/>
  <c r="VZ21" i="93" s="1"/>
  <c r="SL38" i="93"/>
  <c r="RN16" i="93"/>
  <c r="SL9" i="93"/>
  <c r="SS13" i="93"/>
  <c r="SS29" i="93" s="1"/>
  <c r="SS21" i="93" s="1"/>
  <c r="SS20" i="93"/>
  <c r="QB29" i="93"/>
  <c r="SV32" i="93"/>
  <c r="TQ36" i="93"/>
  <c r="RM33" i="93"/>
  <c r="UH20" i="93"/>
  <c r="UH13" i="93"/>
  <c r="UH29" i="93" s="1"/>
  <c r="UH21" i="93" s="1"/>
  <c r="KB117" i="93"/>
  <c r="LF96" i="93"/>
  <c r="UO38" i="93"/>
  <c r="UO11" i="93"/>
  <c r="UR18" i="93" s="1"/>
  <c r="UR28" i="93" s="1"/>
  <c r="UO37" i="93"/>
  <c r="UO7" i="93"/>
  <c r="UR14" i="93" s="1"/>
  <c r="UO12" i="93"/>
  <c r="UR19" i="93" s="1"/>
  <c r="UO10" i="93"/>
  <c r="UR17" i="93" s="1"/>
  <c r="UR27" i="93" s="1"/>
  <c r="UO8" i="93"/>
  <c r="UR15" i="93" s="1"/>
  <c r="UO9" i="93"/>
  <c r="UR16" i="93" s="1"/>
  <c r="UR26" i="93" s="1"/>
  <c r="HP123" i="93"/>
  <c r="HQ123" i="93"/>
  <c r="IU120" i="93"/>
  <c r="Q4" i="93"/>
  <c r="P3" i="93"/>
  <c r="P3" i="89"/>
  <c r="P4" i="89"/>
  <c r="Q6" i="89"/>
  <c r="P5" i="89"/>
  <c r="O13" i="89"/>
  <c r="AB29" i="86"/>
  <c r="AB95" i="86"/>
  <c r="O12" i="89" s="1"/>
  <c r="AC67" i="86"/>
  <c r="AC116" i="86"/>
  <c r="AC21" i="86"/>
  <c r="AC4" i="86"/>
  <c r="AC52" i="86"/>
  <c r="AC117" i="86"/>
  <c r="AC82" i="86"/>
  <c r="AD5" i="86"/>
  <c r="AC105" i="86"/>
  <c r="AC84" i="86"/>
  <c r="AC79" i="86"/>
  <c r="AC48" i="86"/>
  <c r="AC54" i="86"/>
  <c r="AC109" i="86"/>
  <c r="AC87" i="86"/>
  <c r="AC61" i="86"/>
  <c r="AC46" i="86"/>
  <c r="AC56" i="86"/>
  <c r="AC34" i="86"/>
  <c r="AC36" i="86"/>
  <c r="AC103" i="86"/>
  <c r="AC73" i="86"/>
  <c r="AC50" i="86"/>
  <c r="AC32" i="86"/>
  <c r="AC41" i="86"/>
  <c r="AC107" i="86"/>
  <c r="AC78" i="86"/>
  <c r="AC44" i="86"/>
  <c r="AC66" i="86"/>
  <c r="AC71" i="86"/>
  <c r="AC27" i="86"/>
  <c r="AC77" i="86"/>
  <c r="AC63" i="86"/>
  <c r="AC113" i="86"/>
  <c r="AC92" i="86"/>
  <c r="AC89" i="86"/>
  <c r="AC70" i="86"/>
  <c r="AC72" i="86"/>
  <c r="AC49" i="86"/>
  <c r="AC18" i="86"/>
  <c r="AC111" i="86"/>
  <c r="AC60" i="86"/>
  <c r="AC55" i="86"/>
  <c r="AC37" i="86"/>
  <c r="AC35" i="86"/>
  <c r="AC17" i="86"/>
  <c r="AC114" i="86"/>
  <c r="AC43" i="86"/>
  <c r="AC31" i="86"/>
  <c r="AC112" i="86"/>
  <c r="AC42" i="86"/>
  <c r="AC59" i="86"/>
  <c r="AC64" i="86"/>
  <c r="AC57" i="86"/>
  <c r="AC106" i="86"/>
  <c r="AC104" i="86"/>
  <c r="AC93" i="86"/>
  <c r="AC20" i="86"/>
  <c r="AC15" i="86"/>
  <c r="AC85" i="86"/>
  <c r="AC25" i="86"/>
  <c r="AC102" i="86"/>
  <c r="AC76" i="86"/>
  <c r="AC22" i="86"/>
  <c r="AC51" i="86"/>
  <c r="AC86" i="86"/>
  <c r="AC16" i="86"/>
  <c r="AC108" i="86"/>
  <c r="AC74" i="86"/>
  <c r="AC45" i="86"/>
  <c r="AC90" i="86"/>
  <c r="AC68" i="86"/>
  <c r="AC110" i="86"/>
  <c r="AC62" i="86"/>
  <c r="AC83" i="86"/>
  <c r="AC47" i="86"/>
  <c r="AC26" i="86"/>
  <c r="AC91" i="86"/>
  <c r="AC80" i="86"/>
  <c r="AC23" i="86"/>
  <c r="AC69" i="86"/>
  <c r="AB39" i="86"/>
  <c r="US40" i="93" l="1"/>
  <c r="US96" i="93" s="1"/>
  <c r="US117" i="93" s="1"/>
  <c r="US120" i="93" s="1"/>
  <c r="US123" i="93" s="1"/>
  <c r="AC13" i="86"/>
  <c r="AC28" i="86" s="1"/>
  <c r="O55" i="93"/>
  <c r="O83" i="93"/>
  <c r="O90" i="93"/>
  <c r="O77" i="93"/>
  <c r="O67" i="93"/>
  <c r="O42" i="93"/>
  <c r="O103" i="93"/>
  <c r="O98" i="93"/>
  <c r="O60" i="93"/>
  <c r="N97" i="93"/>
  <c r="N41" i="93"/>
  <c r="RZ40" i="93"/>
  <c r="RZ96" i="93" s="1"/>
  <c r="RZ117" i="93" s="1"/>
  <c r="RZ120" i="93" s="1"/>
  <c r="RZ123" i="93" s="1"/>
  <c r="VU13" i="93"/>
  <c r="VU29" i="93" s="1"/>
  <c r="VU21" i="93" s="1"/>
  <c r="VU32" i="93" s="1"/>
  <c r="VU40" i="93" s="1"/>
  <c r="VU96" i="93" s="1"/>
  <c r="VU117" i="93" s="1"/>
  <c r="VU120" i="93" s="1"/>
  <c r="VU123" i="93" s="1"/>
  <c r="TT33" i="93"/>
  <c r="VI33" i="93"/>
  <c r="VI40" i="93" s="1"/>
  <c r="VI96" i="93" s="1"/>
  <c r="VI117" i="93" s="1"/>
  <c r="VI120" i="93" s="1"/>
  <c r="VI123" i="93" s="1"/>
  <c r="TC33" i="93"/>
  <c r="TC40" i="93" s="1"/>
  <c r="TC96" i="93" s="1"/>
  <c r="TC117" i="93" s="1"/>
  <c r="TC120" i="93" s="1"/>
  <c r="TC123" i="93" s="1"/>
  <c r="VV33" i="93"/>
  <c r="VV40" i="93" s="1"/>
  <c r="VV96" i="93" s="1"/>
  <c r="VV117" i="93" s="1"/>
  <c r="VV120" i="93" s="1"/>
  <c r="VV123" i="93" s="1"/>
  <c r="TY32" i="93"/>
  <c r="TY40" i="93" s="1"/>
  <c r="TY96" i="93" s="1"/>
  <c r="TY117" i="93" s="1"/>
  <c r="TY120" i="93" s="1"/>
  <c r="TY123" i="93" s="1"/>
  <c r="RF13" i="93"/>
  <c r="QK34" i="93" s="1"/>
  <c r="QK33" i="93" s="1"/>
  <c r="Q22" i="93"/>
  <c r="Q26" i="93"/>
  <c r="Q30" i="93"/>
  <c r="Q34" i="93"/>
  <c r="Q38" i="93"/>
  <c r="Q116" i="93"/>
  <c r="Q23" i="93"/>
  <c r="Q27" i="93"/>
  <c r="Q31" i="93"/>
  <c r="Q35" i="93"/>
  <c r="Q39" i="93"/>
  <c r="Q115" i="93"/>
  <c r="Q24" i="93"/>
  <c r="Q28" i="93"/>
  <c r="Q36" i="93"/>
  <c r="Q114" i="93"/>
  <c r="Q25" i="93"/>
  <c r="Q29" i="93"/>
  <c r="Q37" i="93"/>
  <c r="Q112" i="93"/>
  <c r="Q108" i="93"/>
  <c r="Q104" i="93"/>
  <c r="Q101" i="93"/>
  <c r="Q93" i="93"/>
  <c r="Q111" i="93"/>
  <c r="Q107" i="93"/>
  <c r="Q102" i="93"/>
  <c r="Q94" i="93"/>
  <c r="Q110" i="93"/>
  <c r="Q106" i="93"/>
  <c r="Q99" i="93"/>
  <c r="Q91" i="93"/>
  <c r="Q95" i="93"/>
  <c r="Q113" i="93"/>
  <c r="Q109" i="93"/>
  <c r="Q105" i="93"/>
  <c r="Q100" i="93"/>
  <c r="Q92" i="93"/>
  <c r="Q86" i="93"/>
  <c r="Q80" i="93"/>
  <c r="Q68" i="93"/>
  <c r="Q72" i="93"/>
  <c r="Q87" i="93"/>
  <c r="Q81" i="93"/>
  <c r="Q69" i="93"/>
  <c r="Q73" i="93"/>
  <c r="Q84" i="93"/>
  <c r="Q88" i="93"/>
  <c r="Q78" i="93"/>
  <c r="Q82" i="93"/>
  <c r="Q70" i="93"/>
  <c r="Q74" i="93"/>
  <c r="Q85" i="93"/>
  <c r="Q89" i="93"/>
  <c r="Q79" i="93"/>
  <c r="Q71" i="93"/>
  <c r="Q75" i="93"/>
  <c r="Q62" i="93"/>
  <c r="Q66" i="93"/>
  <c r="Q57" i="93"/>
  <c r="Q44" i="93"/>
  <c r="Q48" i="93"/>
  <c r="Q76" i="93"/>
  <c r="Q63" i="93"/>
  <c r="Q58" i="93"/>
  <c r="Q45" i="93"/>
  <c r="Q49" i="93"/>
  <c r="Q64" i="93"/>
  <c r="Q59" i="93"/>
  <c r="Q46" i="93"/>
  <c r="Q50" i="93"/>
  <c r="Q61" i="93"/>
  <c r="Q65" i="93"/>
  <c r="Q56" i="93"/>
  <c r="Q43" i="93"/>
  <c r="Q47" i="93"/>
  <c r="Q51" i="93"/>
  <c r="Q52" i="93"/>
  <c r="Q54" i="93"/>
  <c r="Q53" i="93"/>
  <c r="TX40" i="93"/>
  <c r="TX96" i="93" s="1"/>
  <c r="TX117" i="93" s="1"/>
  <c r="TX120" i="93" s="1"/>
  <c r="TX123" i="93" s="1"/>
  <c r="P103" i="93"/>
  <c r="TQ38" i="93"/>
  <c r="VA33" i="93"/>
  <c r="VA40" i="93" s="1"/>
  <c r="VA96" i="93" s="1"/>
  <c r="VA117" i="93" s="1"/>
  <c r="VA120" i="93" s="1"/>
  <c r="VA123" i="93" s="1"/>
  <c r="KA120" i="93"/>
  <c r="IV123" i="93"/>
  <c r="KA123" i="93" s="1"/>
  <c r="UE38" i="93"/>
  <c r="UE9" i="93"/>
  <c r="UF16" i="93" s="1"/>
  <c r="UF26" i="93" s="1"/>
  <c r="UE8" i="93"/>
  <c r="UF15" i="93" s="1"/>
  <c r="UE7" i="93"/>
  <c r="UG14" i="93" s="1"/>
  <c r="UE37" i="93"/>
  <c r="UE12" i="93"/>
  <c r="UF19" i="93" s="1"/>
  <c r="UE11" i="93"/>
  <c r="UF18" i="93" s="1"/>
  <c r="UF28" i="93" s="1"/>
  <c r="UE10" i="93"/>
  <c r="UF17" i="93" s="1"/>
  <c r="UF27" i="93" s="1"/>
  <c r="TF20" i="93"/>
  <c r="TF13" i="93"/>
  <c r="TF29" i="93" s="1"/>
  <c r="TF21" i="93" s="1"/>
  <c r="UW36" i="93"/>
  <c r="VH39" i="93"/>
  <c r="VH36" i="93"/>
  <c r="VH35" i="93"/>
  <c r="VH6" i="93"/>
  <c r="PE33" i="93"/>
  <c r="PE40" i="93" s="1"/>
  <c r="PE96" i="93" s="1"/>
  <c r="PE117" i="93" s="1"/>
  <c r="PE120" i="93" s="1"/>
  <c r="PE123" i="93" s="1"/>
  <c r="TK33" i="93"/>
  <c r="TK40" i="93" s="1"/>
  <c r="TK96" i="93" s="1"/>
  <c r="TK117" i="93" s="1"/>
  <c r="TK120" i="93" s="1"/>
  <c r="TK123" i="93" s="1"/>
  <c r="VZ33" i="93"/>
  <c r="VM33" i="93"/>
  <c r="VM40" i="93" s="1"/>
  <c r="VM96" i="93" s="1"/>
  <c r="VM117" i="93" s="1"/>
  <c r="VM120" i="93" s="1"/>
  <c r="VM123" i="93" s="1"/>
  <c r="ST32" i="93"/>
  <c r="ST40" i="93" s="1"/>
  <c r="ST96" i="93" s="1"/>
  <c r="ST117" i="93" s="1"/>
  <c r="ST120" i="93" s="1"/>
  <c r="ST123" i="93" s="1"/>
  <c r="UA32" i="93"/>
  <c r="UV32" i="93"/>
  <c r="UV40" i="93" s="1"/>
  <c r="UV96" i="93" s="1"/>
  <c r="UV117" i="93" s="1"/>
  <c r="UV120" i="93" s="1"/>
  <c r="UV123" i="93" s="1"/>
  <c r="VF20" i="93"/>
  <c r="VE32" i="93"/>
  <c r="UW39" i="93"/>
  <c r="VE33" i="93"/>
  <c r="WA13" i="93"/>
  <c r="WA29" i="93" s="1"/>
  <c r="WA21" i="93" s="1"/>
  <c r="UO33" i="93"/>
  <c r="UN33" i="93"/>
  <c r="VD32" i="93"/>
  <c r="VD40" i="93" s="1"/>
  <c r="VD96" i="93" s="1"/>
  <c r="VD117" i="93" s="1"/>
  <c r="VD120" i="93" s="1"/>
  <c r="VD123" i="93" s="1"/>
  <c r="TS33" i="93"/>
  <c r="VC13" i="93"/>
  <c r="VC29" i="93" s="1"/>
  <c r="VC21" i="93" s="1"/>
  <c r="VC20" i="93"/>
  <c r="UR20" i="93"/>
  <c r="UR13" i="93"/>
  <c r="UR29" i="93" s="1"/>
  <c r="UR21" i="93" s="1"/>
  <c r="VZ32" i="93"/>
  <c r="QN21" i="93"/>
  <c r="QN32" i="93" s="1"/>
  <c r="QN40" i="93" s="1"/>
  <c r="QN96" i="93" s="1"/>
  <c r="QN117" i="93" s="1"/>
  <c r="QN120" i="93" s="1"/>
  <c r="QN123" i="93" s="1"/>
  <c r="RF26" i="93"/>
  <c r="VX20" i="93"/>
  <c r="VX13" i="93"/>
  <c r="VX29" i="93" s="1"/>
  <c r="VX21" i="93" s="1"/>
  <c r="NS120" i="93"/>
  <c r="VR10" i="93"/>
  <c r="VS17" i="93" s="1"/>
  <c r="VS27" i="93" s="1"/>
  <c r="VR11" i="93"/>
  <c r="VS18" i="93" s="1"/>
  <c r="VS28" i="93" s="1"/>
  <c r="VR9" i="93"/>
  <c r="VS16" i="93" s="1"/>
  <c r="VS26" i="93" s="1"/>
  <c r="VR12" i="93"/>
  <c r="VS19" i="93" s="1"/>
  <c r="VR38" i="93"/>
  <c r="VR7" i="93"/>
  <c r="VT14" i="93" s="1"/>
  <c r="VR37" i="93"/>
  <c r="VR8" i="93"/>
  <c r="VS15" i="93" s="1"/>
  <c r="TZ32" i="93"/>
  <c r="TZ40" i="93" s="1"/>
  <c r="TZ96" i="93" s="1"/>
  <c r="TZ117" i="93" s="1"/>
  <c r="TZ120" i="93" s="1"/>
  <c r="TZ123" i="93" s="1"/>
  <c r="SR14" i="93"/>
  <c r="TQ7" i="93"/>
  <c r="SR15" i="93"/>
  <c r="TQ15" i="93" s="1"/>
  <c r="TQ8" i="93"/>
  <c r="SN21" i="93"/>
  <c r="SN32" i="93" s="1"/>
  <c r="SN40" i="93" s="1"/>
  <c r="SN96" i="93" s="1"/>
  <c r="SN117" i="93" s="1"/>
  <c r="SN120" i="93" s="1"/>
  <c r="SN123" i="93" s="1"/>
  <c r="TM20" i="93"/>
  <c r="TM13" i="93"/>
  <c r="TM29" i="93" s="1"/>
  <c r="TM21" i="93" s="1"/>
  <c r="WA20" i="93"/>
  <c r="UY28" i="93"/>
  <c r="QA21" i="93"/>
  <c r="OV32" i="93"/>
  <c r="VN20" i="93"/>
  <c r="VN13" i="93"/>
  <c r="VN29" i="93" s="1"/>
  <c r="VN21" i="93" s="1"/>
  <c r="UW35" i="93"/>
  <c r="VP6" i="93"/>
  <c r="VP36" i="93"/>
  <c r="VP35" i="93"/>
  <c r="VP39" i="93"/>
  <c r="WC5" i="93"/>
  <c r="UT32" i="93"/>
  <c r="UT40" i="93" s="1"/>
  <c r="UT96" i="93" s="1"/>
  <c r="UT117" i="93" s="1"/>
  <c r="UT120" i="93" s="1"/>
  <c r="UT123" i="93" s="1"/>
  <c r="SM20" i="93"/>
  <c r="SM13" i="93"/>
  <c r="SO32" i="93"/>
  <c r="SO40" i="93" s="1"/>
  <c r="SO96" i="93" s="1"/>
  <c r="SO117" i="93" s="1"/>
  <c r="SO120" i="93" s="1"/>
  <c r="SO123" i="93" s="1"/>
  <c r="TO32" i="93"/>
  <c r="TO40" i="93" s="1"/>
  <c r="TO96" i="93" s="1"/>
  <c r="TO117" i="93" s="1"/>
  <c r="TO120" i="93" s="1"/>
  <c r="TO123" i="93" s="1"/>
  <c r="TW20" i="93"/>
  <c r="TW13" i="93"/>
  <c r="TW29" i="93" s="1"/>
  <c r="TW21" i="93" s="1"/>
  <c r="VY32" i="93"/>
  <c r="VY40" i="93" s="1"/>
  <c r="VY96" i="93" s="1"/>
  <c r="VY117" i="93" s="1"/>
  <c r="VY120" i="93" s="1"/>
  <c r="VY123" i="93" s="1"/>
  <c r="KB120" i="93"/>
  <c r="LF117" i="93"/>
  <c r="UH32" i="93"/>
  <c r="UH40" i="93" s="1"/>
  <c r="UH96" i="93" s="1"/>
  <c r="UH117" i="93" s="1"/>
  <c r="UH120" i="93" s="1"/>
  <c r="UH123" i="93" s="1"/>
  <c r="RF29" i="93"/>
  <c r="QB21" i="93"/>
  <c r="RN26" i="93"/>
  <c r="SL26" i="93" s="1"/>
  <c r="SL16" i="93"/>
  <c r="UZ20" i="93"/>
  <c r="UZ13" i="93"/>
  <c r="UZ29" i="93" s="1"/>
  <c r="UZ21" i="93" s="1"/>
  <c r="VQ37" i="93"/>
  <c r="VQ12" i="93"/>
  <c r="VR19" i="93" s="1"/>
  <c r="VQ11" i="93"/>
  <c r="VR18" i="93" s="1"/>
  <c r="VR28" i="93" s="1"/>
  <c r="VQ8" i="93"/>
  <c r="VR15" i="93" s="1"/>
  <c r="VQ7" i="93"/>
  <c r="VS14" i="93" s="1"/>
  <c r="VQ9" i="93"/>
  <c r="VR16" i="93" s="1"/>
  <c r="VR26" i="93" s="1"/>
  <c r="VQ38" i="93"/>
  <c r="VQ10" i="93"/>
  <c r="VR17" i="93" s="1"/>
  <c r="VR27" i="93" s="1"/>
  <c r="SR16" i="93"/>
  <c r="TQ9" i="93"/>
  <c r="SP33" i="93"/>
  <c r="SP40" i="93" s="1"/>
  <c r="SP96" i="93" s="1"/>
  <c r="SP117" i="93" s="1"/>
  <c r="SP120" i="93" s="1"/>
  <c r="SP123" i="93" s="1"/>
  <c r="TQ37" i="93"/>
  <c r="UU32" i="93"/>
  <c r="UU40" i="93" s="1"/>
  <c r="UU96" i="93" s="1"/>
  <c r="UU117" i="93" s="1"/>
  <c r="UU120" i="93" s="1"/>
  <c r="UU123" i="93" s="1"/>
  <c r="RO20" i="93"/>
  <c r="RO13" i="93"/>
  <c r="RO29" i="93" s="1"/>
  <c r="RO21" i="93" s="1"/>
  <c r="SL14" i="93"/>
  <c r="MM96" i="93"/>
  <c r="NR40" i="93"/>
  <c r="SJ32" i="93"/>
  <c r="SJ40" i="93" s="1"/>
  <c r="SJ96" i="93" s="1"/>
  <c r="SJ117" i="93" s="1"/>
  <c r="SJ120" i="93" s="1"/>
  <c r="SJ123" i="93" s="1"/>
  <c r="UY26" i="93"/>
  <c r="VF13" i="93"/>
  <c r="VF29" i="93" s="1"/>
  <c r="VF21" i="93" s="1"/>
  <c r="TR38" i="93"/>
  <c r="TR8" i="93"/>
  <c r="UW6" i="93"/>
  <c r="TR37" i="93"/>
  <c r="TR11" i="93"/>
  <c r="TR9" i="93"/>
  <c r="TR7" i="93"/>
  <c r="TR12" i="93"/>
  <c r="TR10" i="93"/>
  <c r="RG29" i="93"/>
  <c r="SI32" i="93"/>
  <c r="SI40" i="93" s="1"/>
  <c r="SI96" i="93" s="1"/>
  <c r="SI117" i="93" s="1"/>
  <c r="SI120" i="93" s="1"/>
  <c r="SI123" i="93" s="1"/>
  <c r="UY13" i="93"/>
  <c r="UY29" i="93" s="1"/>
  <c r="UY20" i="93"/>
  <c r="TN32" i="93"/>
  <c r="TN40" i="93" s="1"/>
  <c r="TN96" i="93" s="1"/>
  <c r="TN117" i="93" s="1"/>
  <c r="TN120" i="93" s="1"/>
  <c r="TN123" i="93" s="1"/>
  <c r="RN28" i="93"/>
  <c r="SL28" i="93" s="1"/>
  <c r="SL18" i="93"/>
  <c r="RM40" i="93"/>
  <c r="RM96" i="93" s="1"/>
  <c r="RM117" i="93" s="1"/>
  <c r="RM120" i="93" s="1"/>
  <c r="RM123" i="93" s="1"/>
  <c r="SS32" i="93"/>
  <c r="SS40" i="93" s="1"/>
  <c r="SS96" i="93" s="1"/>
  <c r="SS117" i="93" s="1"/>
  <c r="SS120" i="93" s="1"/>
  <c r="SS123" i="93" s="1"/>
  <c r="WB13" i="93"/>
  <c r="WB29" i="93" s="1"/>
  <c r="WB21" i="93" s="1"/>
  <c r="WB20" i="93"/>
  <c r="UY27" i="93"/>
  <c r="LG123" i="93"/>
  <c r="SR18" i="93"/>
  <c r="TQ11" i="93"/>
  <c r="SR19" i="93"/>
  <c r="TQ19" i="93" s="1"/>
  <c r="TQ12" i="93"/>
  <c r="TR19" i="93" s="1"/>
  <c r="UM38" i="93"/>
  <c r="UM12" i="93"/>
  <c r="UN19" i="93" s="1"/>
  <c r="UM37" i="93"/>
  <c r="UM8" i="93"/>
  <c r="UN15" i="93" s="1"/>
  <c r="UM10" i="93"/>
  <c r="UN17" i="93" s="1"/>
  <c r="UN27" i="93" s="1"/>
  <c r="UM11" i="93"/>
  <c r="UN18" i="93" s="1"/>
  <c r="UN28" i="93" s="1"/>
  <c r="UM9" i="93"/>
  <c r="UN16" i="93" s="1"/>
  <c r="UN26" i="93" s="1"/>
  <c r="UM7" i="93"/>
  <c r="UO14" i="93" s="1"/>
  <c r="RP32" i="93"/>
  <c r="OU21" i="93"/>
  <c r="OI32" i="93"/>
  <c r="VG20" i="93"/>
  <c r="VG13" i="93"/>
  <c r="VG29" i="93" s="1"/>
  <c r="VG21" i="93" s="1"/>
  <c r="SR17" i="93"/>
  <c r="TQ10" i="93"/>
  <c r="RN20" i="93"/>
  <c r="RN13" i="93"/>
  <c r="RN29" i="93" s="1"/>
  <c r="SL15" i="93"/>
  <c r="OU33" i="93"/>
  <c r="OB40" i="93"/>
  <c r="LH117" i="93"/>
  <c r="ML96" i="93"/>
  <c r="UK23" i="93"/>
  <c r="UW23" i="93" s="1"/>
  <c r="UK24" i="93"/>
  <c r="UW24" i="93" s="1"/>
  <c r="UK22" i="93"/>
  <c r="UK25" i="93"/>
  <c r="UW25" i="93" s="1"/>
  <c r="RN27" i="93"/>
  <c r="SL27" i="93" s="1"/>
  <c r="SL17" i="93"/>
  <c r="UD32" i="93"/>
  <c r="UD40" i="93" s="1"/>
  <c r="UD96" i="93" s="1"/>
  <c r="UD117" i="93" s="1"/>
  <c r="UD120" i="93" s="1"/>
  <c r="UD123" i="93" s="1"/>
  <c r="IU123" i="93"/>
  <c r="AB38" i="86"/>
  <c r="AB94" i="86" s="1"/>
  <c r="O11" i="89" s="1"/>
  <c r="O14" i="89" s="1"/>
  <c r="O16" i="89" s="1"/>
  <c r="P90" i="93"/>
  <c r="P60" i="93"/>
  <c r="P77" i="93"/>
  <c r="P42" i="93"/>
  <c r="P98" i="93"/>
  <c r="P67" i="93"/>
  <c r="P83" i="93"/>
  <c r="R4" i="93"/>
  <c r="Q3" i="93"/>
  <c r="P55" i="93"/>
  <c r="Q5" i="89"/>
  <c r="R6" i="89"/>
  <c r="Q4" i="89"/>
  <c r="AC29" i="86"/>
  <c r="AC95" i="86"/>
  <c r="P12" i="89" s="1"/>
  <c r="P13" i="89"/>
  <c r="AC39" i="86"/>
  <c r="AE5" i="86"/>
  <c r="AD4" i="86"/>
  <c r="AD116" i="86"/>
  <c r="AD117" i="86"/>
  <c r="O41" i="93" l="1"/>
  <c r="O97" i="93"/>
  <c r="UM33" i="93"/>
  <c r="UM40" i="93" s="1"/>
  <c r="UM96" i="93" s="1"/>
  <c r="UM117" i="93" s="1"/>
  <c r="UM120" i="93" s="1"/>
  <c r="UM123" i="93" s="1"/>
  <c r="QA33" i="93"/>
  <c r="RF34" i="93"/>
  <c r="WC39" i="93"/>
  <c r="VR33" i="93"/>
  <c r="VZ40" i="93"/>
  <c r="VZ96" i="93" s="1"/>
  <c r="VZ117" i="93" s="1"/>
  <c r="VZ120" i="93" s="1"/>
  <c r="VZ123" i="93" s="1"/>
  <c r="VE40" i="93"/>
  <c r="VE96" i="93" s="1"/>
  <c r="VE117" i="93" s="1"/>
  <c r="VE120" i="93" s="1"/>
  <c r="VE123" i="93" s="1"/>
  <c r="TF32" i="93"/>
  <c r="TF40" i="93" s="1"/>
  <c r="TF96" i="93" s="1"/>
  <c r="TF117" i="93" s="1"/>
  <c r="TF120" i="93" s="1"/>
  <c r="TF123" i="93" s="1"/>
  <c r="VF32" i="93"/>
  <c r="VF40" i="93" s="1"/>
  <c r="VF96" i="93" s="1"/>
  <c r="VF117" i="93" s="1"/>
  <c r="VF120" i="93" s="1"/>
  <c r="VF123" i="93" s="1"/>
  <c r="R25" i="93"/>
  <c r="R29" i="93"/>
  <c r="R37" i="93"/>
  <c r="R115" i="93"/>
  <c r="R22" i="93"/>
  <c r="R26" i="93"/>
  <c r="R30" i="93"/>
  <c r="R34" i="93"/>
  <c r="R38" i="93"/>
  <c r="R114" i="93"/>
  <c r="R23" i="93"/>
  <c r="R27" i="93"/>
  <c r="R31" i="93"/>
  <c r="R35" i="93"/>
  <c r="R39" i="93"/>
  <c r="R24" i="93"/>
  <c r="R28" i="93"/>
  <c r="R36" i="93"/>
  <c r="R116" i="93"/>
  <c r="R111" i="93"/>
  <c r="R107" i="93"/>
  <c r="R100" i="93"/>
  <c r="R92" i="93"/>
  <c r="R110" i="93"/>
  <c r="R106" i="93"/>
  <c r="R101" i="93"/>
  <c r="R93" i="93"/>
  <c r="R113" i="93"/>
  <c r="R109" i="93"/>
  <c r="R105" i="93"/>
  <c r="R102" i="93"/>
  <c r="R94" i="93"/>
  <c r="R112" i="93"/>
  <c r="R108" i="93"/>
  <c r="R104" i="93"/>
  <c r="R99" i="93"/>
  <c r="R91" i="93"/>
  <c r="R95" i="93"/>
  <c r="R85" i="93"/>
  <c r="R89" i="93"/>
  <c r="R79" i="93"/>
  <c r="R71" i="93"/>
  <c r="R75" i="93"/>
  <c r="R86" i="93"/>
  <c r="R80" i="93"/>
  <c r="R68" i="93"/>
  <c r="R72" i="93"/>
  <c r="R87" i="93"/>
  <c r="R81" i="93"/>
  <c r="R69" i="93"/>
  <c r="R73" i="93"/>
  <c r="R84" i="93"/>
  <c r="R88" i="93"/>
  <c r="R78" i="93"/>
  <c r="R82" i="93"/>
  <c r="R70" i="93"/>
  <c r="R74" i="93"/>
  <c r="R61" i="93"/>
  <c r="R65" i="93"/>
  <c r="R56" i="93"/>
  <c r="R43" i="93"/>
  <c r="R47" i="93"/>
  <c r="R62" i="93"/>
  <c r="R66" i="93"/>
  <c r="R57" i="93"/>
  <c r="R44" i="93"/>
  <c r="R48" i="93"/>
  <c r="R76" i="93"/>
  <c r="R63" i="93"/>
  <c r="R58" i="93"/>
  <c r="R45" i="93"/>
  <c r="R49" i="93"/>
  <c r="R64" i="93"/>
  <c r="R59" i="93"/>
  <c r="R46" i="93"/>
  <c r="R50" i="93"/>
  <c r="R54" i="93"/>
  <c r="R51" i="93"/>
  <c r="R52" i="93"/>
  <c r="R53" i="93"/>
  <c r="VQ33" i="93"/>
  <c r="WC36" i="93"/>
  <c r="VN32" i="93"/>
  <c r="VN40" i="93" s="1"/>
  <c r="VN96" i="93" s="1"/>
  <c r="VN117" i="93" s="1"/>
  <c r="VN120" i="93" s="1"/>
  <c r="VN123" i="93" s="1"/>
  <c r="Q103" i="93"/>
  <c r="UE33" i="93"/>
  <c r="UE40" i="93" s="1"/>
  <c r="UE96" i="93" s="1"/>
  <c r="UE117" i="93" s="1"/>
  <c r="UE120" i="93" s="1"/>
  <c r="UE123" i="93" s="1"/>
  <c r="UG20" i="93"/>
  <c r="UG13" i="93"/>
  <c r="UG29" i="93" s="1"/>
  <c r="UG21" i="93" s="1"/>
  <c r="VH11" i="93"/>
  <c r="VH7" i="93"/>
  <c r="VJ14" i="93" s="1"/>
  <c r="WC14" i="93" s="1"/>
  <c r="VH9" i="93"/>
  <c r="VH37" i="93"/>
  <c r="VH10" i="93"/>
  <c r="VJ17" i="93" s="1"/>
  <c r="VH12" i="93"/>
  <c r="VJ19" i="93" s="1"/>
  <c r="VH8" i="93"/>
  <c r="VJ15" i="93" s="1"/>
  <c r="WC15" i="93" s="1"/>
  <c r="VH38" i="93"/>
  <c r="UF20" i="93"/>
  <c r="UF13" i="93"/>
  <c r="UF29" i="93" s="1"/>
  <c r="UF21" i="93" s="1"/>
  <c r="TW32" i="93"/>
  <c r="TW40" i="93" s="1"/>
  <c r="TW96" i="93" s="1"/>
  <c r="TW117" i="93" s="1"/>
  <c r="TW120" i="93" s="1"/>
  <c r="TW123" i="93" s="1"/>
  <c r="RO32" i="93"/>
  <c r="RO40" i="93" s="1"/>
  <c r="RO96" i="93" s="1"/>
  <c r="RO117" i="93" s="1"/>
  <c r="RO120" i="93" s="1"/>
  <c r="RO123" i="93" s="1"/>
  <c r="OB96" i="93"/>
  <c r="RN21" i="93"/>
  <c r="RN32" i="93" s="1"/>
  <c r="RN40" i="93" s="1"/>
  <c r="RN96" i="93" s="1"/>
  <c r="RN117" i="93" s="1"/>
  <c r="RN120" i="93" s="1"/>
  <c r="RN123" i="93" s="1"/>
  <c r="VG32" i="93"/>
  <c r="SR28" i="93"/>
  <c r="TQ28" i="93" s="1"/>
  <c r="TQ18" i="93"/>
  <c r="TS19" i="93"/>
  <c r="UW19" i="93" s="1"/>
  <c r="UW12" i="93"/>
  <c r="UX19" i="93" s="1"/>
  <c r="UW37" i="93"/>
  <c r="UY21" i="93"/>
  <c r="UY32" i="93" s="1"/>
  <c r="UY40" i="93" s="1"/>
  <c r="UY96" i="93" s="1"/>
  <c r="UY117" i="93" s="1"/>
  <c r="UY120" i="93" s="1"/>
  <c r="UY123" i="93" s="1"/>
  <c r="WC35" i="93"/>
  <c r="QA32" i="93"/>
  <c r="OV40" i="93"/>
  <c r="WA32" i="93"/>
  <c r="WA40" i="93" s="1"/>
  <c r="WA96" i="93" s="1"/>
  <c r="WA117" i="93" s="1"/>
  <c r="WA120" i="93" s="1"/>
  <c r="WA123" i="93" s="1"/>
  <c r="SR20" i="93"/>
  <c r="TQ20" i="93" s="1"/>
  <c r="SR13" i="93"/>
  <c r="SR29" i="93" s="1"/>
  <c r="TQ14" i="93"/>
  <c r="VT20" i="93"/>
  <c r="VT13" i="93"/>
  <c r="VT29" i="93" s="1"/>
  <c r="VT21" i="93" s="1"/>
  <c r="VC32" i="93"/>
  <c r="VC40" i="93" s="1"/>
  <c r="VC96" i="93" s="1"/>
  <c r="VC117" i="93" s="1"/>
  <c r="VC120" i="93" s="1"/>
  <c r="VC123" i="93" s="1"/>
  <c r="SL20" i="93"/>
  <c r="SR27" i="93"/>
  <c r="TQ27" i="93" s="1"/>
  <c r="TQ17" i="93"/>
  <c r="OI40" i="93"/>
  <c r="OI96" i="93" s="1"/>
  <c r="OI117" i="93" s="1"/>
  <c r="OI120" i="93" s="1"/>
  <c r="OI123" i="93" s="1"/>
  <c r="OU32" i="93"/>
  <c r="TR20" i="93"/>
  <c r="TR13" i="93"/>
  <c r="WB32" i="93"/>
  <c r="WB40" i="93" s="1"/>
  <c r="WB96" i="93" s="1"/>
  <c r="WB117" i="93" s="1"/>
  <c r="WB120" i="93" s="1"/>
  <c r="WB123" i="93" s="1"/>
  <c r="SL13" i="93"/>
  <c r="RP34" i="93" s="1"/>
  <c r="TT14" i="93"/>
  <c r="UW7" i="93"/>
  <c r="UZ32" i="93"/>
  <c r="UZ40" i="93" s="1"/>
  <c r="UZ96" i="93" s="1"/>
  <c r="UZ117" i="93" s="1"/>
  <c r="UZ120" i="93" s="1"/>
  <c r="UZ123" i="93" s="1"/>
  <c r="QB32" i="93"/>
  <c r="RF21" i="93"/>
  <c r="KB123" i="93"/>
  <c r="LF120" i="93"/>
  <c r="VX32" i="93"/>
  <c r="VX40" i="93" s="1"/>
  <c r="VX96" i="93" s="1"/>
  <c r="VX117" i="93" s="1"/>
  <c r="VX120" i="93" s="1"/>
  <c r="VX123" i="93" s="1"/>
  <c r="UW22" i="93"/>
  <c r="UK21" i="93"/>
  <c r="UK32" i="93" s="1"/>
  <c r="UK40" i="93" s="1"/>
  <c r="UK96" i="93" s="1"/>
  <c r="UK117" i="93" s="1"/>
  <c r="UK120" i="93" s="1"/>
  <c r="UK123" i="93" s="1"/>
  <c r="LH120" i="93"/>
  <c r="ML117" i="93"/>
  <c r="UO20" i="93"/>
  <c r="UO13" i="93"/>
  <c r="UO29" i="93" s="1"/>
  <c r="UO21" i="93" s="1"/>
  <c r="UN20" i="93"/>
  <c r="UN13" i="93"/>
  <c r="UN29" i="93" s="1"/>
  <c r="UN21" i="93" s="1"/>
  <c r="RG21" i="93"/>
  <c r="SL29" i="93"/>
  <c r="TS16" i="93"/>
  <c r="UW9" i="93"/>
  <c r="UW8" i="93"/>
  <c r="TS15" i="93"/>
  <c r="VS20" i="93"/>
  <c r="VS13" i="93"/>
  <c r="VS29" i="93" s="1"/>
  <c r="VS21" i="93" s="1"/>
  <c r="SM29" i="93"/>
  <c r="VQ24" i="93"/>
  <c r="WC24" i="93" s="1"/>
  <c r="VQ22" i="93"/>
  <c r="VQ25" i="93"/>
  <c r="WC25" i="93" s="1"/>
  <c r="VQ23" i="93"/>
  <c r="WC23" i="93" s="1"/>
  <c r="VP38" i="93"/>
  <c r="VP37" i="93"/>
  <c r="WC6" i="93"/>
  <c r="TM32" i="93"/>
  <c r="TM40" i="93" s="1"/>
  <c r="TM96" i="93" s="1"/>
  <c r="TM117" i="93" s="1"/>
  <c r="TM120" i="93" s="1"/>
  <c r="TM123" i="93" s="1"/>
  <c r="UR32" i="93"/>
  <c r="UR40" i="93" s="1"/>
  <c r="UR96" i="93" s="1"/>
  <c r="UR117" i="93" s="1"/>
  <c r="UR120" i="93" s="1"/>
  <c r="UR123" i="93" s="1"/>
  <c r="UW10" i="93"/>
  <c r="TS17" i="93"/>
  <c r="TS18" i="93"/>
  <c r="UW11" i="93"/>
  <c r="UW38" i="93"/>
  <c r="MM117" i="93"/>
  <c r="NR96" i="93"/>
  <c r="SR26" i="93"/>
  <c r="TQ26" i="93" s="1"/>
  <c r="TQ16" i="93"/>
  <c r="VR20" i="93"/>
  <c r="VR13" i="93"/>
  <c r="VR29" i="93" s="1"/>
  <c r="VR21" i="93" s="1"/>
  <c r="TR33" i="93"/>
  <c r="NS123" i="93"/>
  <c r="RF33" i="93"/>
  <c r="QK40" i="93"/>
  <c r="QK96" i="93" s="1"/>
  <c r="QK117" i="93" s="1"/>
  <c r="QK120" i="93" s="1"/>
  <c r="QK123" i="93" s="1"/>
  <c r="AB115" i="86"/>
  <c r="AB118" i="86" s="1"/>
  <c r="Q55" i="93"/>
  <c r="Q98" i="93"/>
  <c r="Q67" i="93"/>
  <c r="P97" i="93"/>
  <c r="Q77" i="93"/>
  <c r="S4" i="93"/>
  <c r="R3" i="93"/>
  <c r="Q42" i="93"/>
  <c r="Q90" i="93"/>
  <c r="Q60" i="93"/>
  <c r="P41" i="93"/>
  <c r="Q83" i="93"/>
  <c r="AE93" i="86"/>
  <c r="AE77" i="86"/>
  <c r="AE74" i="86"/>
  <c r="AE51" i="86"/>
  <c r="AE34" i="86"/>
  <c r="AE111" i="86"/>
  <c r="AE90" i="86"/>
  <c r="AE103" i="86"/>
  <c r="AE45" i="86"/>
  <c r="AE18" i="86"/>
  <c r="AE32" i="86"/>
  <c r="AE104" i="86"/>
  <c r="AE82" i="86"/>
  <c r="AE64" i="86"/>
  <c r="AE50" i="86"/>
  <c r="AE106" i="86"/>
  <c r="AE67" i="86"/>
  <c r="AE57" i="86"/>
  <c r="AE35" i="86"/>
  <c r="AE43" i="86"/>
  <c r="AE21" i="86"/>
  <c r="AE47" i="86"/>
  <c r="AE70" i="86"/>
  <c r="AE71" i="86"/>
  <c r="AE105" i="86"/>
  <c r="AE31" i="86"/>
  <c r="AE54" i="86"/>
  <c r="AE68" i="86"/>
  <c r="AE114" i="86"/>
  <c r="AE25" i="86"/>
  <c r="AE46" i="86"/>
  <c r="AE60" i="86"/>
  <c r="AE84" i="86"/>
  <c r="AE113" i="86"/>
  <c r="AE107" i="86"/>
  <c r="AE37" i="86"/>
  <c r="AE55" i="86"/>
  <c r="AE69" i="86"/>
  <c r="AE86" i="86"/>
  <c r="AE108" i="86"/>
  <c r="AE15" i="86"/>
  <c r="AE22" i="86"/>
  <c r="AE48" i="86"/>
  <c r="AE91" i="86"/>
  <c r="AE87" i="86"/>
  <c r="AE66" i="86"/>
  <c r="AE41" i="86"/>
  <c r="AE79" i="86"/>
  <c r="AE85" i="86"/>
  <c r="AE49" i="86"/>
  <c r="AE102" i="86"/>
  <c r="AE61" i="86"/>
  <c r="AE80" i="86"/>
  <c r="AE27" i="86"/>
  <c r="AE62" i="86"/>
  <c r="AE16" i="86"/>
  <c r="AE44" i="86"/>
  <c r="AE110" i="86"/>
  <c r="AE20" i="86"/>
  <c r="AE83" i="86"/>
  <c r="AE109" i="86"/>
  <c r="AE59" i="86"/>
  <c r="AE89" i="86"/>
  <c r="AE23" i="86"/>
  <c r="AE63" i="86"/>
  <c r="AE56" i="86"/>
  <c r="AE73" i="86"/>
  <c r="AE112" i="86"/>
  <c r="AE26" i="86"/>
  <c r="AE52" i="86"/>
  <c r="AE92" i="86"/>
  <c r="AE17" i="86"/>
  <c r="AE78" i="86"/>
  <c r="AE42" i="86"/>
  <c r="AE76" i="86"/>
  <c r="AE36" i="86"/>
  <c r="AE72" i="86"/>
  <c r="R3" i="89"/>
  <c r="S6" i="89"/>
  <c r="R4" i="89"/>
  <c r="R5" i="89"/>
  <c r="AC38" i="86"/>
  <c r="AC94" i="86" s="1"/>
  <c r="P11" i="89" s="1"/>
  <c r="P14" i="89" s="1"/>
  <c r="P16" i="89" s="1"/>
  <c r="Q13" i="89"/>
  <c r="AE116" i="86"/>
  <c r="AE4" i="86"/>
  <c r="AE117" i="86"/>
  <c r="AF5" i="86"/>
  <c r="AE13" i="86" l="1"/>
  <c r="AE28" i="86" s="1"/>
  <c r="WC38" i="93"/>
  <c r="WC37" i="93"/>
  <c r="WC10" i="93"/>
  <c r="UG32" i="93"/>
  <c r="UG40" i="93" s="1"/>
  <c r="UG96" i="93" s="1"/>
  <c r="UG117" i="93" s="1"/>
  <c r="UG120" i="93" s="1"/>
  <c r="UG123" i="93" s="1"/>
  <c r="S24" i="93"/>
  <c r="S28" i="93"/>
  <c r="S36" i="93"/>
  <c r="S114" i="93"/>
  <c r="S25" i="93"/>
  <c r="S29" i="93"/>
  <c r="S37" i="93"/>
  <c r="S22" i="93"/>
  <c r="S26" i="93"/>
  <c r="S30" i="93"/>
  <c r="S34" i="93"/>
  <c r="S38" i="93"/>
  <c r="S116" i="93"/>
  <c r="S23" i="93"/>
  <c r="S27" i="93"/>
  <c r="S31" i="93"/>
  <c r="S35" i="93"/>
  <c r="S39" i="93"/>
  <c r="S115" i="93"/>
  <c r="S110" i="93"/>
  <c r="S106" i="93"/>
  <c r="S99" i="93"/>
  <c r="S91" i="93"/>
  <c r="S95" i="93"/>
  <c r="S113" i="93"/>
  <c r="S109" i="93"/>
  <c r="S105" i="93"/>
  <c r="S100" i="93"/>
  <c r="S92" i="93"/>
  <c r="S112" i="93"/>
  <c r="S108" i="93"/>
  <c r="S104" i="93"/>
  <c r="S101" i="93"/>
  <c r="S93" i="93"/>
  <c r="S111" i="93"/>
  <c r="S107" i="93"/>
  <c r="S102" i="93"/>
  <c r="S94" i="93"/>
  <c r="S84" i="93"/>
  <c r="S88" i="93"/>
  <c r="S78" i="93"/>
  <c r="S82" i="93"/>
  <c r="S70" i="93"/>
  <c r="S74" i="93"/>
  <c r="S85" i="93"/>
  <c r="S89" i="93"/>
  <c r="S79" i="93"/>
  <c r="S71" i="93"/>
  <c r="S75" i="93"/>
  <c r="S86" i="93"/>
  <c r="S80" i="93"/>
  <c r="S68" i="93"/>
  <c r="S72" i="93"/>
  <c r="S87" i="93"/>
  <c r="S81" i="93"/>
  <c r="S69" i="93"/>
  <c r="S73" i="93"/>
  <c r="S64" i="93"/>
  <c r="S59" i="93"/>
  <c r="S46" i="93"/>
  <c r="S61" i="93"/>
  <c r="S65" i="93"/>
  <c r="S56" i="93"/>
  <c r="S43" i="93"/>
  <c r="S47" i="93"/>
  <c r="S62" i="93"/>
  <c r="S66" i="93"/>
  <c r="S57" i="93"/>
  <c r="S44" i="93"/>
  <c r="S48" i="93"/>
  <c r="S76" i="93"/>
  <c r="S63" i="93"/>
  <c r="S58" i="93"/>
  <c r="S45" i="93"/>
  <c r="S49" i="93"/>
  <c r="S53" i="93"/>
  <c r="S54" i="93"/>
  <c r="S51" i="93"/>
  <c r="S50" i="93"/>
  <c r="S52" i="93"/>
  <c r="VH33" i="93"/>
  <c r="VH40" i="93" s="1"/>
  <c r="VH96" i="93" s="1"/>
  <c r="VH117" i="93" s="1"/>
  <c r="VH120" i="93" s="1"/>
  <c r="VH123" i="93" s="1"/>
  <c r="R103" i="93"/>
  <c r="WC7" i="93"/>
  <c r="WC8" i="93"/>
  <c r="VT32" i="93"/>
  <c r="VT40" i="93" s="1"/>
  <c r="VT96" i="93" s="1"/>
  <c r="VT117" i="93" s="1"/>
  <c r="VT120" i="93" s="1"/>
  <c r="VT123" i="93" s="1"/>
  <c r="VJ16" i="93"/>
  <c r="WC9" i="93"/>
  <c r="WC12" i="93"/>
  <c r="UF32" i="93"/>
  <c r="UF40" i="93" s="1"/>
  <c r="UF96" i="93" s="1"/>
  <c r="UF117" i="93" s="1"/>
  <c r="UF120" i="93" s="1"/>
  <c r="UF123" i="93" s="1"/>
  <c r="VJ27" i="93"/>
  <c r="WC27" i="93" s="1"/>
  <c r="WC17" i="93"/>
  <c r="VJ18" i="93"/>
  <c r="WC11" i="93"/>
  <c r="VR32" i="93"/>
  <c r="VR40" i="93" s="1"/>
  <c r="VR96" i="93" s="1"/>
  <c r="VR117" i="93" s="1"/>
  <c r="VR120" i="93" s="1"/>
  <c r="VR123" i="93" s="1"/>
  <c r="OU40" i="93"/>
  <c r="SR21" i="93"/>
  <c r="SR32" i="93" s="1"/>
  <c r="SR40" i="93" s="1"/>
  <c r="SR96" i="93" s="1"/>
  <c r="SR117" i="93" s="1"/>
  <c r="SR120" i="93" s="1"/>
  <c r="SR123" i="93" s="1"/>
  <c r="UN32" i="93"/>
  <c r="UN40" i="93" s="1"/>
  <c r="UN96" i="93" s="1"/>
  <c r="UN117" i="93" s="1"/>
  <c r="UN120" i="93" s="1"/>
  <c r="UN123" i="93" s="1"/>
  <c r="VS32" i="93"/>
  <c r="VS40" i="93" s="1"/>
  <c r="VS96" i="93" s="1"/>
  <c r="VS117" i="93" s="1"/>
  <c r="VS120" i="93" s="1"/>
  <c r="VS123" i="93" s="1"/>
  <c r="TS26" i="93"/>
  <c r="UW16" i="93"/>
  <c r="RP33" i="93"/>
  <c r="SL34" i="93"/>
  <c r="OB117" i="93"/>
  <c r="OU96" i="93"/>
  <c r="WC22" i="93"/>
  <c r="VQ21" i="93"/>
  <c r="VQ32" i="93" s="1"/>
  <c r="VQ40" i="93" s="1"/>
  <c r="VQ96" i="93" s="1"/>
  <c r="VQ117" i="93" s="1"/>
  <c r="VQ120" i="93" s="1"/>
  <c r="VQ123" i="93" s="1"/>
  <c r="QB40" i="93"/>
  <c r="RF32" i="93"/>
  <c r="TT20" i="93"/>
  <c r="TT13" i="93"/>
  <c r="TT29" i="93" s="1"/>
  <c r="TT21" i="93" s="1"/>
  <c r="UW14" i="93"/>
  <c r="TS28" i="93"/>
  <c r="UW28" i="93" s="1"/>
  <c r="UW18" i="93"/>
  <c r="TQ13" i="93"/>
  <c r="SV34" i="93" s="1"/>
  <c r="TS13" i="93"/>
  <c r="TS29" i="93" s="1"/>
  <c r="UW15" i="93"/>
  <c r="TS20" i="93"/>
  <c r="UO32" i="93"/>
  <c r="UO40" i="93" s="1"/>
  <c r="UO96" i="93" s="1"/>
  <c r="UO117" i="93" s="1"/>
  <c r="UO120" i="93" s="1"/>
  <c r="UO123" i="93" s="1"/>
  <c r="LF123" i="93"/>
  <c r="VP33" i="93"/>
  <c r="VP40" i="93" s="1"/>
  <c r="VP96" i="93" s="1"/>
  <c r="VP117" i="93" s="1"/>
  <c r="VP120" i="93" s="1"/>
  <c r="VP123" i="93" s="1"/>
  <c r="WC19" i="93"/>
  <c r="UX20" i="93"/>
  <c r="UX13" i="93"/>
  <c r="LH123" i="93"/>
  <c r="ML120" i="93"/>
  <c r="MM120" i="93"/>
  <c r="NR117" i="93"/>
  <c r="TS27" i="93"/>
  <c r="UW27" i="93" s="1"/>
  <c r="UW17" i="93"/>
  <c r="SM21" i="93"/>
  <c r="TQ29" i="93"/>
  <c r="SL21" i="93"/>
  <c r="RG32" i="93"/>
  <c r="TR29" i="93"/>
  <c r="TR21" i="93" s="1"/>
  <c r="UW13" i="93"/>
  <c r="UA34" i="93" s="1"/>
  <c r="OV96" i="93"/>
  <c r="QA40" i="93"/>
  <c r="R77" i="93"/>
  <c r="Q41" i="93"/>
  <c r="R60" i="93"/>
  <c r="R90" i="93"/>
  <c r="R42" i="93"/>
  <c r="R67" i="93"/>
  <c r="T4" i="93"/>
  <c r="S3" i="93"/>
  <c r="R98" i="93"/>
  <c r="R55" i="93"/>
  <c r="R83" i="93"/>
  <c r="Q97" i="93"/>
  <c r="AF112" i="86"/>
  <c r="AF106" i="86"/>
  <c r="AF91" i="86"/>
  <c r="AF72" i="86"/>
  <c r="AF60" i="86"/>
  <c r="AF59" i="86"/>
  <c r="AF46" i="86"/>
  <c r="AF48" i="86"/>
  <c r="AF25" i="86"/>
  <c r="AF15" i="86"/>
  <c r="AF104" i="86"/>
  <c r="AF93" i="86"/>
  <c r="AF82" i="86"/>
  <c r="AF63" i="86"/>
  <c r="AF74" i="86"/>
  <c r="AF49" i="86"/>
  <c r="AF62" i="86"/>
  <c r="AF31" i="86"/>
  <c r="AF57" i="86"/>
  <c r="AF17" i="86"/>
  <c r="AF111" i="86"/>
  <c r="AF79" i="86"/>
  <c r="AF41" i="86"/>
  <c r="AF51" i="86"/>
  <c r="AF26" i="86"/>
  <c r="AF109" i="86"/>
  <c r="AF83" i="86"/>
  <c r="AF66" i="86"/>
  <c r="AF18" i="86"/>
  <c r="AF44" i="86"/>
  <c r="AF114" i="86"/>
  <c r="AF90" i="86"/>
  <c r="AF85" i="86"/>
  <c r="AF69" i="86"/>
  <c r="AF84" i="86"/>
  <c r="AF55" i="86"/>
  <c r="AF43" i="86"/>
  <c r="AF37" i="86"/>
  <c r="AF16" i="86"/>
  <c r="AF22" i="86"/>
  <c r="AF67" i="86"/>
  <c r="AF71" i="86"/>
  <c r="AF77" i="86"/>
  <c r="AF110" i="86"/>
  <c r="AF20" i="86"/>
  <c r="AF42" i="86"/>
  <c r="AF80" i="86"/>
  <c r="AF86" i="86"/>
  <c r="AF108" i="86"/>
  <c r="AF32" i="86"/>
  <c r="AF45" i="86"/>
  <c r="AF87" i="86"/>
  <c r="AF27" i="86"/>
  <c r="AF47" i="86"/>
  <c r="AF73" i="86"/>
  <c r="AF107" i="86"/>
  <c r="AF23" i="86"/>
  <c r="AF70" i="86"/>
  <c r="AF103" i="86"/>
  <c r="AF21" i="86"/>
  <c r="AF76" i="86"/>
  <c r="AF68" i="86"/>
  <c r="AF105" i="86"/>
  <c r="AF35" i="86"/>
  <c r="AF56" i="86"/>
  <c r="AF64" i="86"/>
  <c r="AF89" i="86"/>
  <c r="AF52" i="86"/>
  <c r="AF54" i="86"/>
  <c r="AF78" i="86"/>
  <c r="AF34" i="86"/>
  <c r="AF50" i="86"/>
  <c r="AF92" i="86"/>
  <c r="AF113" i="86"/>
  <c r="AF36" i="86"/>
  <c r="AF61" i="86"/>
  <c r="AF102" i="86"/>
  <c r="S4" i="89"/>
  <c r="S5" i="89"/>
  <c r="S3" i="89"/>
  <c r="T6" i="89"/>
  <c r="AE95" i="86"/>
  <c r="R12" i="89" s="1"/>
  <c r="AE39" i="86"/>
  <c r="AE29" i="86"/>
  <c r="AC115" i="86"/>
  <c r="AC118" i="86" s="1"/>
  <c r="AG5" i="86"/>
  <c r="AF4" i="86"/>
  <c r="AF116" i="86"/>
  <c r="AF117" i="86"/>
  <c r="R13" i="89"/>
  <c r="AF13" i="86" l="1"/>
  <c r="AF28" i="86" s="1"/>
  <c r="VJ20" i="93"/>
  <c r="WC20" i="93" s="1"/>
  <c r="VJ13" i="93"/>
  <c r="VJ29" i="93" s="1"/>
  <c r="S103" i="93"/>
  <c r="T23" i="93"/>
  <c r="T27" i="93"/>
  <c r="T31" i="93"/>
  <c r="T35" i="93"/>
  <c r="T39" i="93"/>
  <c r="T24" i="93"/>
  <c r="T28" i="93"/>
  <c r="T36" i="93"/>
  <c r="T116" i="93"/>
  <c r="T25" i="93"/>
  <c r="T29" i="93"/>
  <c r="T37" i="93"/>
  <c r="T115" i="93"/>
  <c r="T22" i="93"/>
  <c r="T26" i="93"/>
  <c r="T30" i="93"/>
  <c r="T34" i="93"/>
  <c r="T38" i="93"/>
  <c r="T114" i="93"/>
  <c r="T113" i="93"/>
  <c r="T109" i="93"/>
  <c r="T105" i="93"/>
  <c r="T102" i="93"/>
  <c r="T94" i="93"/>
  <c r="T112" i="93"/>
  <c r="T108" i="93"/>
  <c r="T104" i="93"/>
  <c r="T99" i="93"/>
  <c r="T91" i="93"/>
  <c r="T111" i="93"/>
  <c r="T107" i="93"/>
  <c r="T100" i="93"/>
  <c r="T92" i="93"/>
  <c r="T110" i="93"/>
  <c r="T106" i="93"/>
  <c r="T101" i="93"/>
  <c r="T93" i="93"/>
  <c r="T95" i="93"/>
  <c r="T87" i="93"/>
  <c r="T81" i="93"/>
  <c r="T69" i="93"/>
  <c r="T73" i="93"/>
  <c r="T84" i="93"/>
  <c r="T88" i="93"/>
  <c r="T78" i="93"/>
  <c r="T82" i="93"/>
  <c r="T70" i="93"/>
  <c r="T74" i="93"/>
  <c r="T85" i="93"/>
  <c r="T89" i="93"/>
  <c r="T79" i="93"/>
  <c r="T71" i="93"/>
  <c r="T75" i="93"/>
  <c r="T86" i="93"/>
  <c r="T80" i="93"/>
  <c r="T68" i="93"/>
  <c r="T72" i="93"/>
  <c r="T76" i="93"/>
  <c r="T63" i="93"/>
  <c r="T58" i="93"/>
  <c r="T45" i="93"/>
  <c r="T49" i="93"/>
  <c r="T64" i="93"/>
  <c r="T59" i="93"/>
  <c r="T46" i="93"/>
  <c r="T50" i="93"/>
  <c r="T61" i="93"/>
  <c r="T65" i="93"/>
  <c r="T56" i="93"/>
  <c r="T43" i="93"/>
  <c r="T47" i="93"/>
  <c r="T62" i="93"/>
  <c r="T66" i="93"/>
  <c r="T57" i="93"/>
  <c r="T44" i="93"/>
  <c r="T48" i="93"/>
  <c r="T52" i="93"/>
  <c r="T53" i="93"/>
  <c r="T54" i="93"/>
  <c r="T51" i="93"/>
  <c r="VJ28" i="93"/>
  <c r="WC28" i="93" s="1"/>
  <c r="WC18" i="93"/>
  <c r="VJ26" i="93"/>
  <c r="WC26" i="93" s="1"/>
  <c r="WC16" i="93"/>
  <c r="QB96" i="93"/>
  <c r="RF40" i="93"/>
  <c r="OV117" i="93"/>
  <c r="QA96" i="93"/>
  <c r="TS21" i="93"/>
  <c r="TS32" i="93" s="1"/>
  <c r="TS40" i="93" s="1"/>
  <c r="TS96" i="93" s="1"/>
  <c r="TS117" i="93" s="1"/>
  <c r="TS120" i="93" s="1"/>
  <c r="TS123" i="93" s="1"/>
  <c r="UW26" i="93"/>
  <c r="OB120" i="93"/>
  <c r="OU117" i="93"/>
  <c r="UW34" i="93"/>
  <c r="UA33" i="93"/>
  <c r="UX29" i="93"/>
  <c r="TT32" i="93"/>
  <c r="TT40" i="93" s="1"/>
  <c r="TT96" i="93" s="1"/>
  <c r="TT117" i="93" s="1"/>
  <c r="TT120" i="93" s="1"/>
  <c r="TT123" i="93" s="1"/>
  <c r="RG40" i="93"/>
  <c r="SL32" i="93"/>
  <c r="TQ34" i="93"/>
  <c r="SV33" i="93"/>
  <c r="TR32" i="93"/>
  <c r="UW21" i="93"/>
  <c r="TQ21" i="93"/>
  <c r="SM32" i="93"/>
  <c r="MM123" i="93"/>
  <c r="NR120" i="93"/>
  <c r="ML123" i="93"/>
  <c r="UW29" i="93"/>
  <c r="SL33" i="93"/>
  <c r="RP40" i="93"/>
  <c r="RP96" i="93" s="1"/>
  <c r="RP117" i="93" s="1"/>
  <c r="RP120" i="93" s="1"/>
  <c r="RP123" i="93" s="1"/>
  <c r="UW20" i="93"/>
  <c r="U4" i="93"/>
  <c r="T3" i="93"/>
  <c r="S98" i="93"/>
  <c r="S55" i="93"/>
  <c r="R41" i="93"/>
  <c r="R97" i="93"/>
  <c r="S60" i="93"/>
  <c r="S77" i="93"/>
  <c r="S83" i="93"/>
  <c r="S90" i="93"/>
  <c r="S67" i="93"/>
  <c r="S42" i="93"/>
  <c r="AE38" i="86"/>
  <c r="AE94" i="86" s="1"/>
  <c r="R11" i="89" s="1"/>
  <c r="R14" i="89" s="1"/>
  <c r="R16" i="89" s="1"/>
  <c r="AF95" i="86"/>
  <c r="S12" i="89" s="1"/>
  <c r="AF39" i="86"/>
  <c r="T4" i="89"/>
  <c r="U6" i="89"/>
  <c r="T5" i="89"/>
  <c r="T3" i="89"/>
  <c r="AF29" i="86"/>
  <c r="AG116" i="86"/>
  <c r="AG4" i="86"/>
  <c r="AG117" i="86"/>
  <c r="AH5" i="86"/>
  <c r="S13" i="89"/>
  <c r="WC13" i="93" l="1"/>
  <c r="VG34" i="93" s="1"/>
  <c r="VG33" i="93" s="1"/>
  <c r="T103" i="93"/>
  <c r="U22" i="93"/>
  <c r="U26" i="93"/>
  <c r="U30" i="93"/>
  <c r="U34" i="93"/>
  <c r="U38" i="93"/>
  <c r="U116" i="93"/>
  <c r="U23" i="93"/>
  <c r="U27" i="93"/>
  <c r="U31" i="93"/>
  <c r="U35" i="93"/>
  <c r="U39" i="93"/>
  <c r="U115" i="93"/>
  <c r="U24" i="93"/>
  <c r="U28" i="93"/>
  <c r="U36" i="93"/>
  <c r="U114" i="93"/>
  <c r="U25" i="93"/>
  <c r="U29" i="93"/>
  <c r="U37" i="93"/>
  <c r="U113" i="93"/>
  <c r="U112" i="93"/>
  <c r="U108" i="93"/>
  <c r="U104" i="93"/>
  <c r="U101" i="93"/>
  <c r="U93" i="93"/>
  <c r="U111" i="93"/>
  <c r="U107" i="93"/>
  <c r="U102" i="93"/>
  <c r="U94" i="93"/>
  <c r="U110" i="93"/>
  <c r="U106" i="93"/>
  <c r="U99" i="93"/>
  <c r="U91" i="93"/>
  <c r="U109" i="93"/>
  <c r="U105" i="93"/>
  <c r="U100" i="93"/>
  <c r="U92" i="93"/>
  <c r="U86" i="93"/>
  <c r="U80" i="93"/>
  <c r="U68" i="93"/>
  <c r="U72" i="93"/>
  <c r="U95" i="93"/>
  <c r="U87" i="93"/>
  <c r="U81" i="93"/>
  <c r="U69" i="93"/>
  <c r="U73" i="93"/>
  <c r="U84" i="93"/>
  <c r="U88" i="93"/>
  <c r="U78" i="93"/>
  <c r="U82" i="93"/>
  <c r="U70" i="93"/>
  <c r="U74" i="93"/>
  <c r="U85" i="93"/>
  <c r="U89" i="93"/>
  <c r="U79" i="93"/>
  <c r="U71" i="93"/>
  <c r="U62" i="93"/>
  <c r="U66" i="93"/>
  <c r="U57" i="93"/>
  <c r="U44" i="93"/>
  <c r="U48" i="93"/>
  <c r="U75" i="93"/>
  <c r="U76" i="93"/>
  <c r="U63" i="93"/>
  <c r="U58" i="93"/>
  <c r="U45" i="93"/>
  <c r="U49" i="93"/>
  <c r="U64" i="93"/>
  <c r="U59" i="93"/>
  <c r="U46" i="93"/>
  <c r="U50" i="93"/>
  <c r="U61" i="93"/>
  <c r="U65" i="93"/>
  <c r="U56" i="93"/>
  <c r="U43" i="93"/>
  <c r="U47" i="93"/>
  <c r="U51" i="93"/>
  <c r="U52" i="93"/>
  <c r="U53" i="93"/>
  <c r="U54" i="93"/>
  <c r="VJ21" i="93"/>
  <c r="VJ32" i="93" s="1"/>
  <c r="VJ40" i="93" s="1"/>
  <c r="VJ96" i="93" s="1"/>
  <c r="VJ117" i="93" s="1"/>
  <c r="VJ120" i="93" s="1"/>
  <c r="VJ123" i="93" s="1"/>
  <c r="RG96" i="93"/>
  <c r="SL40" i="93"/>
  <c r="UA40" i="93"/>
  <c r="UA96" i="93" s="1"/>
  <c r="UA117" i="93" s="1"/>
  <c r="UA120" i="93" s="1"/>
  <c r="UA123" i="93" s="1"/>
  <c r="UW33" i="93"/>
  <c r="OV120" i="93"/>
  <c r="QA117" i="93"/>
  <c r="SM40" i="93"/>
  <c r="TQ32" i="93"/>
  <c r="UX21" i="93"/>
  <c r="WC29" i="93"/>
  <c r="OB123" i="93"/>
  <c r="OU123" i="93" s="1"/>
  <c r="OU120" i="93"/>
  <c r="TQ33" i="93"/>
  <c r="SV40" i="93"/>
  <c r="SV96" i="93" s="1"/>
  <c r="SV117" i="93" s="1"/>
  <c r="SV120" i="93" s="1"/>
  <c r="SV123" i="93" s="1"/>
  <c r="NR123" i="93"/>
  <c r="TR40" i="93"/>
  <c r="UW32" i="93"/>
  <c r="QB117" i="93"/>
  <c r="RF96" i="93"/>
  <c r="T60" i="93"/>
  <c r="S97" i="93"/>
  <c r="S41" i="93"/>
  <c r="T90" i="93"/>
  <c r="T42" i="93"/>
  <c r="T83" i="93"/>
  <c r="T98" i="93"/>
  <c r="T77" i="93"/>
  <c r="U3" i="93"/>
  <c r="V4" i="93"/>
  <c r="T55" i="93"/>
  <c r="T67" i="93"/>
  <c r="AE115" i="86"/>
  <c r="AE118" i="86" s="1"/>
  <c r="AF38" i="86"/>
  <c r="AF94" i="86" s="1"/>
  <c r="U3" i="89"/>
  <c r="V6" i="89"/>
  <c r="U4" i="89"/>
  <c r="U5" i="89"/>
  <c r="AI5" i="86"/>
  <c r="AH4" i="86"/>
  <c r="AH116" i="86"/>
  <c r="AH117" i="86"/>
  <c r="T13" i="89"/>
  <c r="WC34" i="93" l="1"/>
  <c r="V104" i="93"/>
  <c r="V108" i="93"/>
  <c r="V112" i="93"/>
  <c r="V116" i="93"/>
  <c r="V102" i="93"/>
  <c r="V94" i="93"/>
  <c r="V86" i="93"/>
  <c r="V78" i="93"/>
  <c r="V82" i="93"/>
  <c r="V71" i="93"/>
  <c r="V105" i="93"/>
  <c r="V109" i="93"/>
  <c r="V113" i="93"/>
  <c r="V99" i="93"/>
  <c r="V91" i="93"/>
  <c r="V95" i="93"/>
  <c r="V87" i="93"/>
  <c r="V79" i="93"/>
  <c r="V68" i="93"/>
  <c r="V72" i="93"/>
  <c r="V106" i="93"/>
  <c r="V110" i="93"/>
  <c r="V114" i="93"/>
  <c r="V100" i="93"/>
  <c r="V92" i="93"/>
  <c r="V84" i="93"/>
  <c r="V88" i="93"/>
  <c r="V107" i="93"/>
  <c r="V111" i="93"/>
  <c r="V115" i="93"/>
  <c r="V101" i="93"/>
  <c r="V93" i="93"/>
  <c r="V85" i="93"/>
  <c r="V89" i="93"/>
  <c r="V81" i="93"/>
  <c r="V76" i="93"/>
  <c r="V64" i="93"/>
  <c r="V57" i="93"/>
  <c r="V44" i="93"/>
  <c r="V48" i="93"/>
  <c r="V52" i="93"/>
  <c r="V35" i="93"/>
  <c r="V39" i="93"/>
  <c r="V69" i="93"/>
  <c r="V73" i="93"/>
  <c r="V61" i="93"/>
  <c r="V65" i="93"/>
  <c r="V58" i="93"/>
  <c r="V45" i="93"/>
  <c r="V49" i="93"/>
  <c r="V53" i="93"/>
  <c r="V70" i="93"/>
  <c r="V74" i="93"/>
  <c r="V62" i="93"/>
  <c r="V66" i="93"/>
  <c r="V59" i="93"/>
  <c r="V46" i="93"/>
  <c r="V50" i="93"/>
  <c r="V54" i="93"/>
  <c r="V37" i="93"/>
  <c r="V80" i="93"/>
  <c r="V75" i="93"/>
  <c r="V63" i="93"/>
  <c r="V56" i="93"/>
  <c r="V43" i="93"/>
  <c r="V47" i="93"/>
  <c r="V51" i="93"/>
  <c r="V38" i="93"/>
  <c r="V24" i="93"/>
  <c r="V28" i="93"/>
  <c r="V29" i="93"/>
  <c r="V22" i="93"/>
  <c r="V25" i="93"/>
  <c r="V34" i="93"/>
  <c r="V26" i="93"/>
  <c r="V30" i="93"/>
  <c r="V31" i="93"/>
  <c r="V36" i="93"/>
  <c r="V23" i="93"/>
  <c r="V27" i="93"/>
  <c r="U103" i="93"/>
  <c r="TR96" i="93"/>
  <c r="UW40" i="93"/>
  <c r="WC21" i="93"/>
  <c r="UX32" i="93"/>
  <c r="OV123" i="93"/>
  <c r="QA120" i="93"/>
  <c r="RG117" i="93"/>
  <c r="SL96" i="93"/>
  <c r="QB120" i="93"/>
  <c r="RF117" i="93"/>
  <c r="WC33" i="93"/>
  <c r="VG40" i="93"/>
  <c r="VG96" i="93" s="1"/>
  <c r="VG117" i="93" s="1"/>
  <c r="VG120" i="93" s="1"/>
  <c r="VG123" i="93" s="1"/>
  <c r="SM96" i="93"/>
  <c r="TQ40" i="93"/>
  <c r="U55" i="93"/>
  <c r="U33" i="93"/>
  <c r="T41" i="93"/>
  <c r="U42" i="93"/>
  <c r="U67" i="93"/>
  <c r="U21" i="93"/>
  <c r="V3" i="93"/>
  <c r="W4" i="93"/>
  <c r="U77" i="93"/>
  <c r="U98" i="93"/>
  <c r="U83" i="93"/>
  <c r="U60" i="93"/>
  <c r="U90" i="93"/>
  <c r="T97" i="93"/>
  <c r="W6" i="89"/>
  <c r="V4" i="89"/>
  <c r="V5" i="89"/>
  <c r="V3" i="89"/>
  <c r="S11" i="89"/>
  <c r="S14" i="89" s="1"/>
  <c r="S16" i="89" s="1"/>
  <c r="AF115" i="86"/>
  <c r="AF118" i="86" s="1"/>
  <c r="U13" i="89"/>
  <c r="AI112" i="86"/>
  <c r="AI109" i="86"/>
  <c r="AI87" i="86"/>
  <c r="AI102" i="86"/>
  <c r="AI91" i="86"/>
  <c r="AI79" i="86"/>
  <c r="AI62" i="86"/>
  <c r="AI72" i="86"/>
  <c r="AI73" i="86"/>
  <c r="AI74" i="86"/>
  <c r="AI44" i="86"/>
  <c r="AI49" i="86"/>
  <c r="AI55" i="86"/>
  <c r="AI108" i="86"/>
  <c r="AI105" i="86"/>
  <c r="AI114" i="86"/>
  <c r="AI90" i="86"/>
  <c r="AI86" i="86"/>
  <c r="AI76" i="86"/>
  <c r="AI103" i="86"/>
  <c r="AI68" i="86"/>
  <c r="AI69" i="86"/>
  <c r="AI57" i="86"/>
  <c r="AI61" i="86"/>
  <c r="AI45" i="86"/>
  <c r="AI113" i="86"/>
  <c r="AI89" i="86"/>
  <c r="AI106" i="86"/>
  <c r="AI77" i="86"/>
  <c r="AI60" i="86"/>
  <c r="AI54" i="86"/>
  <c r="AI46" i="86"/>
  <c r="AI27" i="86"/>
  <c r="AI56" i="86"/>
  <c r="AI18" i="86"/>
  <c r="AI32" i="86"/>
  <c r="AI47" i="86"/>
  <c r="AI16" i="86"/>
  <c r="AI111" i="86"/>
  <c r="AI110" i="86"/>
  <c r="AI85" i="86"/>
  <c r="AI71" i="86"/>
  <c r="AI63" i="86"/>
  <c r="AI52" i="86"/>
  <c r="AI41" i="86"/>
  <c r="AI42" i="86"/>
  <c r="AI22" i="86"/>
  <c r="AI36" i="86"/>
  <c r="AI70" i="86"/>
  <c r="AI25" i="86"/>
  <c r="AI34" i="86"/>
  <c r="AI116" i="86"/>
  <c r="AI107" i="86"/>
  <c r="AI92" i="86"/>
  <c r="AI80" i="86"/>
  <c r="AI67" i="86"/>
  <c r="AI84" i="86"/>
  <c r="AI48" i="86"/>
  <c r="AI66" i="86"/>
  <c r="AI51" i="86"/>
  <c r="AI17" i="86"/>
  <c r="AI31" i="86"/>
  <c r="AI43" i="86"/>
  <c r="AI20" i="86"/>
  <c r="AI15" i="86"/>
  <c r="AI104" i="86"/>
  <c r="AI93" i="86"/>
  <c r="AI82" i="86"/>
  <c r="AI83" i="86"/>
  <c r="AI64" i="86"/>
  <c r="AI59" i="86"/>
  <c r="AI50" i="86"/>
  <c r="AI35" i="86"/>
  <c r="AI78" i="86"/>
  <c r="AI23" i="86"/>
  <c r="AI37" i="86"/>
  <c r="AI26" i="86"/>
  <c r="AI21" i="86"/>
  <c r="AJ5" i="86"/>
  <c r="AI117" i="86"/>
  <c r="AI4" i="86"/>
  <c r="AI13" i="86" l="1"/>
  <c r="AI28" i="86" s="1"/>
  <c r="W107" i="93"/>
  <c r="W111" i="93"/>
  <c r="W115" i="93"/>
  <c r="W101" i="93"/>
  <c r="W93" i="93"/>
  <c r="W85" i="93"/>
  <c r="W89" i="93"/>
  <c r="W81" i="93"/>
  <c r="W70" i="93"/>
  <c r="W104" i="93"/>
  <c r="W108" i="93"/>
  <c r="W112" i="93"/>
  <c r="W116" i="93"/>
  <c r="W102" i="93"/>
  <c r="W94" i="93"/>
  <c r="W86" i="93"/>
  <c r="W78" i="93"/>
  <c r="W82" i="93"/>
  <c r="W71" i="93"/>
  <c r="W105" i="93"/>
  <c r="W109" i="93"/>
  <c r="W113" i="93"/>
  <c r="W99" i="93"/>
  <c r="W91" i="93"/>
  <c r="W95" i="93"/>
  <c r="W87" i="93"/>
  <c r="W106" i="93"/>
  <c r="W110" i="93"/>
  <c r="W114" i="93"/>
  <c r="W100" i="93"/>
  <c r="W92" i="93"/>
  <c r="W84" i="93"/>
  <c r="W88" i="93"/>
  <c r="W80" i="93"/>
  <c r="W75" i="93"/>
  <c r="W63" i="93"/>
  <c r="W56" i="93"/>
  <c r="W43" i="93"/>
  <c r="W47" i="93"/>
  <c r="W51" i="93"/>
  <c r="W34" i="93"/>
  <c r="W38" i="93"/>
  <c r="W68" i="93"/>
  <c r="W76" i="93"/>
  <c r="W64" i="93"/>
  <c r="W57" i="93"/>
  <c r="W44" i="93"/>
  <c r="W48" i="93"/>
  <c r="W52" i="93"/>
  <c r="W69" i="93"/>
  <c r="W73" i="93"/>
  <c r="W61" i="93"/>
  <c r="W65" i="93"/>
  <c r="W58" i="93"/>
  <c r="W45" i="93"/>
  <c r="W49" i="93"/>
  <c r="W53" i="93"/>
  <c r="W36" i="93"/>
  <c r="W22" i="93"/>
  <c r="W79" i="93"/>
  <c r="W72" i="93"/>
  <c r="W74" i="93"/>
  <c r="W62" i="93"/>
  <c r="W66" i="93"/>
  <c r="W59" i="93"/>
  <c r="W46" i="93"/>
  <c r="W37" i="93"/>
  <c r="W23" i="93"/>
  <c r="W27" i="93"/>
  <c r="W31" i="93"/>
  <c r="W30" i="93"/>
  <c r="W39" i="93"/>
  <c r="W24" i="93"/>
  <c r="W28" i="93"/>
  <c r="W50" i="93"/>
  <c r="W25" i="93"/>
  <c r="W29" i="93"/>
  <c r="W54" i="93"/>
  <c r="W35" i="93"/>
  <c r="W26" i="93"/>
  <c r="V103" i="93"/>
  <c r="RG120" i="93"/>
  <c r="SL117" i="93"/>
  <c r="UX40" i="93"/>
  <c r="WC32" i="93"/>
  <c r="SM117" i="93"/>
  <c r="TQ96" i="93"/>
  <c r="QB123" i="93"/>
  <c r="RF120" i="93"/>
  <c r="QA123" i="93"/>
  <c r="TR117" i="93"/>
  <c r="UW96" i="93"/>
  <c r="U97" i="93"/>
  <c r="V55" i="93"/>
  <c r="V60" i="93"/>
  <c r="V98" i="93"/>
  <c r="V42" i="93"/>
  <c r="U41" i="93"/>
  <c r="V77" i="93"/>
  <c r="V90" i="93"/>
  <c r="X4" i="93"/>
  <c r="W3" i="93"/>
  <c r="V67" i="93"/>
  <c r="V83" i="93"/>
  <c r="W5" i="89"/>
  <c r="X6" i="89"/>
  <c r="W4" i="89"/>
  <c r="W3" i="89"/>
  <c r="AI29" i="86"/>
  <c r="AI39" i="86"/>
  <c r="V13" i="89"/>
  <c r="AI95" i="86"/>
  <c r="V12" i="89" s="1"/>
  <c r="AJ90" i="86"/>
  <c r="AJ84" i="86"/>
  <c r="AJ55" i="86"/>
  <c r="AJ57" i="86"/>
  <c r="AJ108" i="86"/>
  <c r="AJ86" i="86"/>
  <c r="AJ60" i="86"/>
  <c r="AJ67" i="86"/>
  <c r="AJ20" i="86"/>
  <c r="AJ116" i="86"/>
  <c r="AJ105" i="86"/>
  <c r="AJ83" i="86"/>
  <c r="AJ66" i="86"/>
  <c r="AJ43" i="86"/>
  <c r="AJ21" i="86"/>
  <c r="AJ111" i="86"/>
  <c r="AJ72" i="86"/>
  <c r="AJ49" i="86"/>
  <c r="AJ36" i="86"/>
  <c r="AJ35" i="86"/>
  <c r="AJ4" i="86"/>
  <c r="AK5" i="86"/>
  <c r="AJ117" i="86"/>
  <c r="AJ104" i="86"/>
  <c r="AJ26" i="86"/>
  <c r="AJ47" i="86"/>
  <c r="AJ70" i="86"/>
  <c r="AJ92" i="86"/>
  <c r="AJ109" i="86"/>
  <c r="AJ34" i="86"/>
  <c r="AJ51" i="86"/>
  <c r="AJ74" i="86"/>
  <c r="AJ107" i="86"/>
  <c r="AJ113" i="86"/>
  <c r="AJ37" i="86"/>
  <c r="AJ50" i="86"/>
  <c r="AJ73" i="86"/>
  <c r="AJ103" i="86"/>
  <c r="AJ25" i="86"/>
  <c r="AJ42" i="86"/>
  <c r="AJ64" i="86"/>
  <c r="AJ87" i="86"/>
  <c r="AJ112" i="86"/>
  <c r="AJ32" i="86"/>
  <c r="AJ46" i="86"/>
  <c r="AJ69" i="86"/>
  <c r="AJ91" i="86"/>
  <c r="AJ22" i="86"/>
  <c r="AJ31" i="86"/>
  <c r="AJ45" i="86"/>
  <c r="AJ68" i="86"/>
  <c r="AJ93" i="86"/>
  <c r="AJ52" i="86"/>
  <c r="AJ77" i="86"/>
  <c r="AJ27" i="86"/>
  <c r="AJ76" i="86"/>
  <c r="AJ110" i="86"/>
  <c r="AJ56" i="86"/>
  <c r="AJ82" i="86"/>
  <c r="AJ48" i="86"/>
  <c r="AJ62" i="86"/>
  <c r="AJ102" i="86"/>
  <c r="AJ23" i="86"/>
  <c r="AJ63" i="86"/>
  <c r="AJ16" i="86"/>
  <c r="AJ61" i="86"/>
  <c r="AJ114" i="86"/>
  <c r="AJ15" i="86"/>
  <c r="AJ54" i="86"/>
  <c r="AJ106" i="86"/>
  <c r="AJ71" i="86"/>
  <c r="AJ80" i="86"/>
  <c r="AJ44" i="86"/>
  <c r="AJ85" i="86"/>
  <c r="AJ18" i="86"/>
  <c r="AJ59" i="86"/>
  <c r="AJ17" i="86"/>
  <c r="AJ41" i="86"/>
  <c r="AJ89" i="86"/>
  <c r="AJ79" i="86"/>
  <c r="AJ78" i="86"/>
  <c r="AJ13" i="86" l="1"/>
  <c r="AJ28" i="86" s="1"/>
  <c r="X106" i="93"/>
  <c r="X110" i="93"/>
  <c r="X114" i="93"/>
  <c r="X100" i="93"/>
  <c r="X92" i="93"/>
  <c r="X84" i="93"/>
  <c r="X88" i="93"/>
  <c r="X80" i="93"/>
  <c r="X69" i="93"/>
  <c r="X107" i="93"/>
  <c r="X111" i="93"/>
  <c r="X115" i="93"/>
  <c r="X101" i="93"/>
  <c r="X93" i="93"/>
  <c r="X85" i="93"/>
  <c r="X89" i="93"/>
  <c r="X81" i="93"/>
  <c r="X70" i="93"/>
  <c r="X104" i="93"/>
  <c r="X108" i="93"/>
  <c r="X112" i="93"/>
  <c r="X116" i="93"/>
  <c r="X102" i="93"/>
  <c r="X94" i="93"/>
  <c r="X86" i="93"/>
  <c r="X105" i="93"/>
  <c r="X109" i="93"/>
  <c r="X113" i="93"/>
  <c r="X99" i="93"/>
  <c r="X91" i="93"/>
  <c r="X95" i="93"/>
  <c r="X87" i="93"/>
  <c r="X79" i="93"/>
  <c r="X72" i="93"/>
  <c r="X74" i="93"/>
  <c r="X62" i="93"/>
  <c r="X66" i="93"/>
  <c r="X59" i="93"/>
  <c r="X46" i="93"/>
  <c r="X50" i="93"/>
  <c r="X54" i="93"/>
  <c r="X37" i="93"/>
  <c r="X82" i="93"/>
  <c r="X75" i="93"/>
  <c r="X63" i="93"/>
  <c r="X56" i="93"/>
  <c r="X43" i="93"/>
  <c r="X47" i="93"/>
  <c r="X51" i="93"/>
  <c r="X68" i="93"/>
  <c r="X76" i="93"/>
  <c r="X64" i="93"/>
  <c r="X57" i="93"/>
  <c r="X44" i="93"/>
  <c r="X48" i="93"/>
  <c r="X52" i="93"/>
  <c r="X35" i="93"/>
  <c r="X39" i="93"/>
  <c r="X78" i="93"/>
  <c r="X71" i="93"/>
  <c r="X73" i="93"/>
  <c r="X61" i="93"/>
  <c r="X65" i="93"/>
  <c r="X58" i="93"/>
  <c r="X45" i="93"/>
  <c r="X49" i="93"/>
  <c r="X36" i="93"/>
  <c r="X26" i="93"/>
  <c r="X30" i="93"/>
  <c r="X31" i="93"/>
  <c r="X53" i="93"/>
  <c r="X38" i="93"/>
  <c r="X23" i="93"/>
  <c r="X27" i="93"/>
  <c r="X22" i="93"/>
  <c r="X24" i="93"/>
  <c r="X28" i="93"/>
  <c r="X34" i="93"/>
  <c r="X25" i="93"/>
  <c r="X29" i="93"/>
  <c r="W103" i="93"/>
  <c r="SM120" i="93"/>
  <c r="TQ117" i="93"/>
  <c r="RG123" i="93"/>
  <c r="SL120" i="93"/>
  <c r="TR120" i="93"/>
  <c r="UW117" i="93"/>
  <c r="RF123" i="93"/>
  <c r="UX96" i="93"/>
  <c r="WC40" i="93"/>
  <c r="W60" i="93"/>
  <c r="W77" i="93"/>
  <c r="V97" i="93"/>
  <c r="W42" i="93"/>
  <c r="W55" i="93"/>
  <c r="W83" i="93"/>
  <c r="W67" i="93"/>
  <c r="W90" i="93"/>
  <c r="X3" i="93"/>
  <c r="Y4" i="93"/>
  <c r="W98" i="93"/>
  <c r="V41" i="93"/>
  <c r="X4" i="89"/>
  <c r="Y6" i="89"/>
  <c r="X3" i="89"/>
  <c r="X5" i="89"/>
  <c r="AI38" i="86"/>
  <c r="AI94" i="86" s="1"/>
  <c r="AJ29" i="86"/>
  <c r="AJ39" i="86"/>
  <c r="AJ95" i="86"/>
  <c r="W12" i="89" s="1"/>
  <c r="AK109" i="86"/>
  <c r="AK102" i="86"/>
  <c r="AK83" i="86"/>
  <c r="AK64" i="86"/>
  <c r="AK86" i="86"/>
  <c r="AK50" i="86"/>
  <c r="AK68" i="86"/>
  <c r="AK25" i="86"/>
  <c r="AK45" i="86"/>
  <c r="AK36" i="86"/>
  <c r="AK110" i="86"/>
  <c r="AK91" i="86"/>
  <c r="AK84" i="86"/>
  <c r="AK74" i="86"/>
  <c r="AK67" i="86"/>
  <c r="AK63" i="86"/>
  <c r="AK48" i="86"/>
  <c r="AK34" i="86"/>
  <c r="AK22" i="86"/>
  <c r="AK15" i="86"/>
  <c r="AK116" i="86"/>
  <c r="AK106" i="86"/>
  <c r="AK104" i="86"/>
  <c r="AK79" i="86"/>
  <c r="AK70" i="86"/>
  <c r="AK62" i="86"/>
  <c r="AK56" i="86"/>
  <c r="AK44" i="86"/>
  <c r="AK26" i="86"/>
  <c r="AK17" i="86"/>
  <c r="AK113" i="86"/>
  <c r="AK112" i="86"/>
  <c r="AK89" i="86"/>
  <c r="AK69" i="86"/>
  <c r="AK108" i="86"/>
  <c r="AK55" i="86"/>
  <c r="AK43" i="86"/>
  <c r="AK32" i="86"/>
  <c r="AK72" i="86"/>
  <c r="AK49" i="86"/>
  <c r="AK117" i="86"/>
  <c r="AK4" i="86"/>
  <c r="AL5" i="86"/>
  <c r="AK80" i="86"/>
  <c r="AK37" i="86"/>
  <c r="AK59" i="86"/>
  <c r="AK73" i="86"/>
  <c r="AK107" i="86"/>
  <c r="AK35" i="86"/>
  <c r="AK57" i="86"/>
  <c r="AK76" i="86"/>
  <c r="AK78" i="86"/>
  <c r="AK105" i="86"/>
  <c r="AK27" i="86"/>
  <c r="AK52" i="86"/>
  <c r="AK71" i="86"/>
  <c r="AK93" i="86"/>
  <c r="AK114" i="86"/>
  <c r="AK21" i="86"/>
  <c r="AK51" i="86"/>
  <c r="AK66" i="86"/>
  <c r="AK92" i="86"/>
  <c r="AK23" i="86"/>
  <c r="AK42" i="86"/>
  <c r="AK103" i="86"/>
  <c r="AK54" i="86"/>
  <c r="AK82" i="86"/>
  <c r="AK16" i="86"/>
  <c r="AK61" i="86"/>
  <c r="AK18" i="86"/>
  <c r="AK46" i="86"/>
  <c r="AK90" i="86"/>
  <c r="AK41" i="86"/>
  <c r="AK85" i="86"/>
  <c r="AK31" i="86"/>
  <c r="AK77" i="86"/>
  <c r="AK111" i="86"/>
  <c r="AK47" i="86"/>
  <c r="AK87" i="86"/>
  <c r="AK20" i="86"/>
  <c r="AK60" i="86"/>
  <c r="W13" i="89"/>
  <c r="AK13" i="86" l="1"/>
  <c r="AK28" i="86" s="1"/>
  <c r="Y105" i="93"/>
  <c r="Y109" i="93"/>
  <c r="Y113" i="93"/>
  <c r="Y99" i="93"/>
  <c r="Y91" i="93"/>
  <c r="Y95" i="93"/>
  <c r="Y87" i="93"/>
  <c r="Y79" i="93"/>
  <c r="Y68" i="93"/>
  <c r="Y72" i="93"/>
  <c r="Y106" i="93"/>
  <c r="Y110" i="93"/>
  <c r="Y114" i="93"/>
  <c r="Y100" i="93"/>
  <c r="Y92" i="93"/>
  <c r="Y84" i="93"/>
  <c r="Y88" i="93"/>
  <c r="Y80" i="93"/>
  <c r="Y69" i="93"/>
  <c r="Y107" i="93"/>
  <c r="Y111" i="93"/>
  <c r="Y115" i="93"/>
  <c r="Y101" i="93"/>
  <c r="Y93" i="93"/>
  <c r="Y85" i="93"/>
  <c r="Y89" i="93"/>
  <c r="Y104" i="93"/>
  <c r="Y108" i="93"/>
  <c r="Y112" i="93"/>
  <c r="Y116" i="93"/>
  <c r="Y102" i="93"/>
  <c r="Y94" i="93"/>
  <c r="Y86" i="93"/>
  <c r="Y78" i="93"/>
  <c r="Y71" i="93"/>
  <c r="Y73" i="93"/>
  <c r="Y61" i="93"/>
  <c r="Y65" i="93"/>
  <c r="Y58" i="93"/>
  <c r="Y45" i="93"/>
  <c r="Y49" i="93"/>
  <c r="Y53" i="93"/>
  <c r="Y36" i="93"/>
  <c r="Y22" i="93"/>
  <c r="Y81" i="93"/>
  <c r="Y74" i="93"/>
  <c r="Y62" i="93"/>
  <c r="Y66" i="93"/>
  <c r="Y59" i="93"/>
  <c r="Y46" i="93"/>
  <c r="Y50" i="93"/>
  <c r="Y54" i="93"/>
  <c r="Y82" i="93"/>
  <c r="Y75" i="93"/>
  <c r="Y63" i="93"/>
  <c r="Y56" i="93"/>
  <c r="Y43" i="93"/>
  <c r="Y47" i="93"/>
  <c r="Y51" i="93"/>
  <c r="Y34" i="93"/>
  <c r="Y38" i="93"/>
  <c r="Y70" i="93"/>
  <c r="Y76" i="93"/>
  <c r="Y64" i="93"/>
  <c r="Y57" i="93"/>
  <c r="Y44" i="93"/>
  <c r="Y48" i="93"/>
  <c r="Y35" i="93"/>
  <c r="Y25" i="93"/>
  <c r="Y29" i="93"/>
  <c r="Y37" i="93"/>
  <c r="Y26" i="93"/>
  <c r="Y30" i="93"/>
  <c r="Y39" i="93"/>
  <c r="Y23" i="93"/>
  <c r="Y27" i="93"/>
  <c r="Y31" i="93"/>
  <c r="Y52" i="93"/>
  <c r="Y24" i="93"/>
  <c r="Y28" i="93"/>
  <c r="X103" i="93"/>
  <c r="SL123" i="93"/>
  <c r="UX117" i="93"/>
  <c r="WC96" i="93"/>
  <c r="TR123" i="93"/>
  <c r="UW120" i="93"/>
  <c r="SM123" i="93"/>
  <c r="TQ120" i="93"/>
  <c r="W97" i="93"/>
  <c r="X55" i="93"/>
  <c r="X90" i="93"/>
  <c r="X67" i="93"/>
  <c r="X60" i="93"/>
  <c r="X42" i="93"/>
  <c r="W41" i="93"/>
  <c r="X77" i="93"/>
  <c r="Z4" i="93"/>
  <c r="Y3" i="93"/>
  <c r="X98" i="93"/>
  <c r="X83" i="93"/>
  <c r="Z6" i="89"/>
  <c r="Y3" i="89"/>
  <c r="Y5" i="89"/>
  <c r="Y4" i="89"/>
  <c r="AL104" i="86"/>
  <c r="AL89" i="86"/>
  <c r="AL83" i="86"/>
  <c r="AL67" i="86"/>
  <c r="AL60" i="86"/>
  <c r="AL48" i="86"/>
  <c r="AL55" i="86"/>
  <c r="AL22" i="86"/>
  <c r="AL32" i="86"/>
  <c r="AL114" i="86"/>
  <c r="AL113" i="86"/>
  <c r="AL90" i="86"/>
  <c r="AL74" i="86"/>
  <c r="AL62" i="86"/>
  <c r="AL56" i="86"/>
  <c r="AL44" i="86"/>
  <c r="AL34" i="86"/>
  <c r="AL17" i="86"/>
  <c r="AL37" i="86"/>
  <c r="AL111" i="86"/>
  <c r="AL92" i="86"/>
  <c r="AL109" i="86"/>
  <c r="AL61" i="86"/>
  <c r="AL72" i="86"/>
  <c r="AL43" i="86"/>
  <c r="AL49" i="86"/>
  <c r="AL16" i="86"/>
  <c r="AL36" i="86"/>
  <c r="AL15" i="86"/>
  <c r="AL107" i="86"/>
  <c r="AL87" i="86"/>
  <c r="AL102" i="86"/>
  <c r="AL86" i="86"/>
  <c r="AL68" i="86"/>
  <c r="AL64" i="86"/>
  <c r="AL45" i="86"/>
  <c r="AL42" i="86"/>
  <c r="AL31" i="86"/>
  <c r="AL50" i="86"/>
  <c r="AL46" i="86"/>
  <c r="AL54" i="86"/>
  <c r="AL77" i="86"/>
  <c r="AL79" i="86"/>
  <c r="AL106" i="86"/>
  <c r="AL23" i="86"/>
  <c r="AL41" i="86"/>
  <c r="AL63" i="86"/>
  <c r="AL85" i="86"/>
  <c r="AL112" i="86"/>
  <c r="AL27" i="86"/>
  <c r="AL52" i="86"/>
  <c r="AL71" i="86"/>
  <c r="AL93" i="86"/>
  <c r="AL82" i="86"/>
  <c r="AL69" i="86"/>
  <c r="AL78" i="86"/>
  <c r="AL84" i="86"/>
  <c r="AL110" i="86"/>
  <c r="AL20" i="86"/>
  <c r="AL21" i="86"/>
  <c r="AL47" i="86"/>
  <c r="AL66" i="86"/>
  <c r="AL91" i="86"/>
  <c r="AL35" i="86"/>
  <c r="AL57" i="86"/>
  <c r="AL76" i="86"/>
  <c r="AL105" i="86"/>
  <c r="AL18" i="86"/>
  <c r="AL73" i="86"/>
  <c r="AL59" i="86"/>
  <c r="AL80" i="86"/>
  <c r="AL108" i="86"/>
  <c r="AL25" i="86"/>
  <c r="AL26" i="86"/>
  <c r="AL51" i="86"/>
  <c r="AL70" i="86"/>
  <c r="AL103" i="86"/>
  <c r="AJ38" i="86"/>
  <c r="AJ94" i="86" s="1"/>
  <c r="AJ115" i="86" s="1"/>
  <c r="AJ118" i="86" s="1"/>
  <c r="AK29" i="86"/>
  <c r="AK95" i="86"/>
  <c r="X12" i="89" s="1"/>
  <c r="AK39" i="86"/>
  <c r="X13" i="89"/>
  <c r="AI115" i="86"/>
  <c r="AI118" i="86" s="1"/>
  <c r="V11" i="89"/>
  <c r="V14" i="89" s="1"/>
  <c r="V16" i="89" s="1"/>
  <c r="AL116" i="86"/>
  <c r="AL4" i="86"/>
  <c r="AM5" i="86"/>
  <c r="AL117" i="86"/>
  <c r="AL13" i="86" l="1"/>
  <c r="AL28" i="86" s="1"/>
  <c r="Z104" i="93"/>
  <c r="Z108" i="93"/>
  <c r="Z112" i="93"/>
  <c r="Z116" i="93"/>
  <c r="Z102" i="93"/>
  <c r="Z94" i="93"/>
  <c r="Z86" i="93"/>
  <c r="Z78" i="93"/>
  <c r="Z82" i="93"/>
  <c r="Z71" i="93"/>
  <c r="Z105" i="93"/>
  <c r="Z109" i="93"/>
  <c r="Z113" i="93"/>
  <c r="Z99" i="93"/>
  <c r="Z91" i="93"/>
  <c r="Z95" i="93"/>
  <c r="Z87" i="93"/>
  <c r="Z79" i="93"/>
  <c r="Z68" i="93"/>
  <c r="Z72" i="93"/>
  <c r="Z106" i="93"/>
  <c r="Z110" i="93"/>
  <c r="Z114" i="93"/>
  <c r="Z100" i="93"/>
  <c r="Z92" i="93"/>
  <c r="Z84" i="93"/>
  <c r="Z88" i="93"/>
  <c r="Z107" i="93"/>
  <c r="Z111" i="93"/>
  <c r="Z115" i="93"/>
  <c r="Z101" i="93"/>
  <c r="Z93" i="93"/>
  <c r="Z85" i="93"/>
  <c r="Z70" i="93"/>
  <c r="Z76" i="93"/>
  <c r="Z64" i="93"/>
  <c r="Z57" i="93"/>
  <c r="Z44" i="93"/>
  <c r="Z48" i="93"/>
  <c r="Z52" i="93"/>
  <c r="Z35" i="93"/>
  <c r="Z39" i="93"/>
  <c r="Z89" i="93"/>
  <c r="Z80" i="93"/>
  <c r="Z73" i="93"/>
  <c r="Z61" i="93"/>
  <c r="Z65" i="93"/>
  <c r="Z58" i="93"/>
  <c r="Z45" i="93"/>
  <c r="Z49" i="93"/>
  <c r="Z53" i="93"/>
  <c r="Z81" i="93"/>
  <c r="Z74" i="93"/>
  <c r="Z62" i="93"/>
  <c r="Z66" i="93"/>
  <c r="Z59" i="93"/>
  <c r="Z46" i="93"/>
  <c r="Z50" i="93"/>
  <c r="Z54" i="93"/>
  <c r="Z37" i="93"/>
  <c r="Z69" i="93"/>
  <c r="Z75" i="93"/>
  <c r="Z63" i="93"/>
  <c r="Z56" i="93"/>
  <c r="Z43" i="93"/>
  <c r="Z47" i="93"/>
  <c r="Z34" i="93"/>
  <c r="Z24" i="93"/>
  <c r="Z28" i="93"/>
  <c r="Z31" i="93"/>
  <c r="Z51" i="93"/>
  <c r="Z36" i="93"/>
  <c r="Z25" i="93"/>
  <c r="Z29" i="93"/>
  <c r="Z38" i="93"/>
  <c r="Z26" i="93"/>
  <c r="Z30" i="93"/>
  <c r="Z22" i="93"/>
  <c r="Z23" i="93"/>
  <c r="Z27" i="93"/>
  <c r="Y103" i="93"/>
  <c r="UW123" i="93"/>
  <c r="TQ123" i="93"/>
  <c r="UX120" i="93"/>
  <c r="WC117" i="93"/>
  <c r="AM108" i="86"/>
  <c r="AM93" i="86"/>
  <c r="AM103" i="86"/>
  <c r="AM62" i="86"/>
  <c r="AM73" i="86"/>
  <c r="AM44" i="86"/>
  <c r="AM50" i="86"/>
  <c r="AM83" i="86"/>
  <c r="AM37" i="86"/>
  <c r="AM21" i="86"/>
  <c r="AM105" i="86"/>
  <c r="AM90" i="86"/>
  <c r="AM84" i="86"/>
  <c r="AM68" i="86"/>
  <c r="AM61" i="86"/>
  <c r="AM45" i="86"/>
  <c r="AM35" i="86"/>
  <c r="AM23" i="86"/>
  <c r="AM34" i="86"/>
  <c r="AM20" i="86"/>
  <c r="AM31" i="86"/>
  <c r="AM56" i="86"/>
  <c r="AM49" i="86"/>
  <c r="AM60" i="86"/>
  <c r="AM72" i="86"/>
  <c r="AM110" i="86"/>
  <c r="AM102" i="86"/>
  <c r="AM109" i="86"/>
  <c r="AM16" i="86"/>
  <c r="AM74" i="86"/>
  <c r="AM22" i="86"/>
  <c r="AM70" i="86"/>
  <c r="AM52" i="86"/>
  <c r="AM59" i="86"/>
  <c r="AM71" i="86"/>
  <c r="AM85" i="86"/>
  <c r="AM92" i="86"/>
  <c r="AM107" i="86"/>
  <c r="AM51" i="86"/>
  <c r="AM18" i="86"/>
  <c r="AM27" i="86"/>
  <c r="AM41" i="86"/>
  <c r="AM57" i="86"/>
  <c r="AM63" i="86"/>
  <c r="AM76" i="86"/>
  <c r="AM91" i="86"/>
  <c r="AM114" i="86"/>
  <c r="AM111" i="86"/>
  <c r="AM15" i="86"/>
  <c r="AM47" i="86"/>
  <c r="AM17" i="86"/>
  <c r="AM55" i="86"/>
  <c r="AM48" i="86"/>
  <c r="AM79" i="86"/>
  <c r="AM67" i="86"/>
  <c r="AM80" i="86"/>
  <c r="AM87" i="86"/>
  <c r="AM112" i="86"/>
  <c r="AM25" i="86"/>
  <c r="AM36" i="86"/>
  <c r="AM42" i="86"/>
  <c r="AM54" i="86"/>
  <c r="AM64" i="86"/>
  <c r="AM77" i="86"/>
  <c r="AM82" i="86"/>
  <c r="AM106" i="86"/>
  <c r="AM113" i="86"/>
  <c r="AM26" i="86"/>
  <c r="AM32" i="86"/>
  <c r="AM43" i="86"/>
  <c r="AM46" i="86"/>
  <c r="AM66" i="86"/>
  <c r="AM69" i="86"/>
  <c r="AM78" i="86"/>
  <c r="AM86" i="86"/>
  <c r="AM89" i="86"/>
  <c r="AM104" i="86"/>
  <c r="AK38" i="86"/>
  <c r="AK94" i="86" s="1"/>
  <c r="X11" i="89" s="1"/>
  <c r="X14" i="89" s="1"/>
  <c r="X16" i="89" s="1"/>
  <c r="W11" i="89"/>
  <c r="W14" i="89" s="1"/>
  <c r="W16" i="89" s="1"/>
  <c r="X97" i="93"/>
  <c r="Y60" i="93"/>
  <c r="Y77" i="93"/>
  <c r="Y83" i="93"/>
  <c r="Y98" i="93"/>
  <c r="Y90" i="93"/>
  <c r="Z3" i="93"/>
  <c r="AA4" i="93"/>
  <c r="Y42" i="93"/>
  <c r="Y67" i="93"/>
  <c r="Y55" i="93"/>
  <c r="X41" i="93"/>
  <c r="AL29" i="86"/>
  <c r="AL95" i="86"/>
  <c r="Y12" i="89" s="1"/>
  <c r="AL39" i="86"/>
  <c r="Z5" i="89"/>
  <c r="Z3" i="89"/>
  <c r="Z4" i="89"/>
  <c r="AA6" i="89"/>
  <c r="AM117" i="86"/>
  <c r="AM116" i="86"/>
  <c r="AN5" i="86"/>
  <c r="AM4" i="86"/>
  <c r="Y13" i="89"/>
  <c r="AM13" i="86" l="1"/>
  <c r="AM28" i="86" s="1"/>
  <c r="AA107" i="93"/>
  <c r="AA111" i="93"/>
  <c r="AA115" i="93"/>
  <c r="AA101" i="93"/>
  <c r="AA93" i="93"/>
  <c r="AA85" i="93"/>
  <c r="AA89" i="93"/>
  <c r="AA81" i="93"/>
  <c r="AA70" i="93"/>
  <c r="AA104" i="93"/>
  <c r="AA108" i="93"/>
  <c r="AA112" i="93"/>
  <c r="AA116" i="93"/>
  <c r="AA102" i="93"/>
  <c r="AA94" i="93"/>
  <c r="AA86" i="93"/>
  <c r="AA78" i="93"/>
  <c r="AA82" i="93"/>
  <c r="AA71" i="93"/>
  <c r="AA105" i="93"/>
  <c r="AA109" i="93"/>
  <c r="AA113" i="93"/>
  <c r="AA99" i="93"/>
  <c r="AA91" i="93"/>
  <c r="AA95" i="93"/>
  <c r="AA87" i="93"/>
  <c r="AA106" i="93"/>
  <c r="AA110" i="93"/>
  <c r="AA114" i="93"/>
  <c r="AA100" i="93"/>
  <c r="AA92" i="93"/>
  <c r="AA84" i="93"/>
  <c r="AA88" i="93"/>
  <c r="AA69" i="93"/>
  <c r="AA75" i="93"/>
  <c r="AA63" i="93"/>
  <c r="AA56" i="93"/>
  <c r="AA43" i="93"/>
  <c r="AA47" i="93"/>
  <c r="AA51" i="93"/>
  <c r="AA34" i="93"/>
  <c r="AA38" i="93"/>
  <c r="AA79" i="93"/>
  <c r="AA72" i="93"/>
  <c r="AA76" i="93"/>
  <c r="AA64" i="93"/>
  <c r="AA57" i="93"/>
  <c r="AA44" i="93"/>
  <c r="AA48" i="93"/>
  <c r="AA52" i="93"/>
  <c r="AA80" i="93"/>
  <c r="AA73" i="93"/>
  <c r="AA61" i="93"/>
  <c r="AA65" i="93"/>
  <c r="AA58" i="93"/>
  <c r="AA45" i="93"/>
  <c r="AA49" i="93"/>
  <c r="AA53" i="93"/>
  <c r="AA36" i="93"/>
  <c r="AA68" i="93"/>
  <c r="AA74" i="93"/>
  <c r="AA62" i="93"/>
  <c r="AA66" i="93"/>
  <c r="AA59" i="93"/>
  <c r="AA46" i="93"/>
  <c r="AA54" i="93"/>
  <c r="AA22" i="93"/>
  <c r="AA23" i="93"/>
  <c r="AA27" i="93"/>
  <c r="AA31" i="93"/>
  <c r="AA35" i="93"/>
  <c r="AA24" i="93"/>
  <c r="AA28" i="93"/>
  <c r="AA30" i="93"/>
  <c r="AA37" i="93"/>
  <c r="AA25" i="93"/>
  <c r="AA29" i="93"/>
  <c r="AA50" i="93"/>
  <c r="AA39" i="93"/>
  <c r="AA26" i="93"/>
  <c r="Z103" i="93"/>
  <c r="UX123" i="93"/>
  <c r="WC120" i="93"/>
  <c r="AM39" i="86"/>
  <c r="AM95" i="86"/>
  <c r="Z12" i="89" s="1"/>
  <c r="AM29" i="86"/>
  <c r="Z83" i="93"/>
  <c r="Z67" i="93"/>
  <c r="Z90" i="93"/>
  <c r="Y41" i="93"/>
  <c r="Z55" i="93"/>
  <c r="AA3" i="93"/>
  <c r="AB4" i="93"/>
  <c r="Z60" i="93"/>
  <c r="Z98" i="93"/>
  <c r="Z42" i="93"/>
  <c r="Z77" i="93"/>
  <c r="Y97" i="93"/>
  <c r="AL38" i="86"/>
  <c r="AL94" i="86" s="1"/>
  <c r="AL115" i="86" s="1"/>
  <c r="AL118" i="86" s="1"/>
  <c r="AB6" i="89"/>
  <c r="AA4" i="89"/>
  <c r="AA3" i="89"/>
  <c r="AA5" i="89"/>
  <c r="AK115" i="86"/>
  <c r="AK118" i="86" s="1"/>
  <c r="Z13" i="89"/>
  <c r="AN112" i="86"/>
  <c r="AN92" i="86"/>
  <c r="AN64" i="86"/>
  <c r="AN42" i="86"/>
  <c r="AN25" i="86"/>
  <c r="AN109" i="86"/>
  <c r="AN83" i="86"/>
  <c r="AN70" i="86"/>
  <c r="AN47" i="86"/>
  <c r="AN34" i="86"/>
  <c r="AN117" i="86"/>
  <c r="AN106" i="86"/>
  <c r="AN77" i="86"/>
  <c r="AN54" i="86"/>
  <c r="AN57" i="86"/>
  <c r="AN35" i="86"/>
  <c r="AN90" i="86"/>
  <c r="AN59" i="86"/>
  <c r="AN67" i="86"/>
  <c r="AN18" i="86"/>
  <c r="AN27" i="86"/>
  <c r="AN4" i="86"/>
  <c r="AO5" i="86"/>
  <c r="AN116" i="86"/>
  <c r="AN16" i="86"/>
  <c r="AN76" i="86"/>
  <c r="AN62" i="86"/>
  <c r="AN85" i="86"/>
  <c r="AN110" i="86"/>
  <c r="AN15" i="86"/>
  <c r="AN56" i="86"/>
  <c r="AN80" i="86"/>
  <c r="AN82" i="86"/>
  <c r="AN104" i="86"/>
  <c r="AN44" i="86"/>
  <c r="AN55" i="86"/>
  <c r="AN79" i="86"/>
  <c r="AN107" i="86"/>
  <c r="AN108" i="86"/>
  <c r="AN48" i="86"/>
  <c r="AN51" i="86"/>
  <c r="AN74" i="86"/>
  <c r="AN111" i="86"/>
  <c r="AN113" i="86"/>
  <c r="AN37" i="86"/>
  <c r="AN50" i="86"/>
  <c r="AN73" i="86"/>
  <c r="AN103" i="86"/>
  <c r="AN17" i="86"/>
  <c r="AN36" i="86"/>
  <c r="AN49" i="86"/>
  <c r="AN72" i="86"/>
  <c r="AN93" i="86"/>
  <c r="AN52" i="86"/>
  <c r="AN41" i="86"/>
  <c r="AN102" i="86"/>
  <c r="AN84" i="86"/>
  <c r="AN87" i="86"/>
  <c r="AN20" i="86"/>
  <c r="AN60" i="86"/>
  <c r="AN32" i="86"/>
  <c r="AN69" i="86"/>
  <c r="AN22" i="86"/>
  <c r="AN45" i="86"/>
  <c r="AN89" i="86"/>
  <c r="AN43" i="86"/>
  <c r="AN78" i="86"/>
  <c r="AN23" i="86"/>
  <c r="AN63" i="86"/>
  <c r="AN21" i="86"/>
  <c r="AN61" i="86"/>
  <c r="AN114" i="86"/>
  <c r="AN71" i="86"/>
  <c r="AN86" i="86"/>
  <c r="AN46" i="86"/>
  <c r="AN91" i="86"/>
  <c r="AN31" i="86"/>
  <c r="AN68" i="86"/>
  <c r="AN26" i="86"/>
  <c r="AN66" i="86"/>
  <c r="AN105" i="86"/>
  <c r="AN13" i="86" l="1"/>
  <c r="AN28" i="86" s="1"/>
  <c r="AB106" i="93"/>
  <c r="AB110" i="93"/>
  <c r="AB114" i="93"/>
  <c r="AB100" i="93"/>
  <c r="AB92" i="93"/>
  <c r="AB84" i="93"/>
  <c r="AB88" i="93"/>
  <c r="AB80" i="93"/>
  <c r="AB69" i="93"/>
  <c r="AB107" i="93"/>
  <c r="AB111" i="93"/>
  <c r="AB115" i="93"/>
  <c r="AB101" i="93"/>
  <c r="AB93" i="93"/>
  <c r="AB85" i="93"/>
  <c r="AB89" i="93"/>
  <c r="AB81" i="93"/>
  <c r="AB70" i="93"/>
  <c r="AB104" i="93"/>
  <c r="AB108" i="93"/>
  <c r="AB112" i="93"/>
  <c r="AB116" i="93"/>
  <c r="AB102" i="93"/>
  <c r="AB94" i="93"/>
  <c r="AB86" i="93"/>
  <c r="AB105" i="93"/>
  <c r="AB109" i="93"/>
  <c r="AB113" i="93"/>
  <c r="AB99" i="93"/>
  <c r="AB91" i="93"/>
  <c r="AB95" i="93"/>
  <c r="AB87" i="93"/>
  <c r="AB68" i="93"/>
  <c r="AB74" i="93"/>
  <c r="AB62" i="93"/>
  <c r="AB66" i="93"/>
  <c r="AB59" i="93"/>
  <c r="AB46" i="93"/>
  <c r="AB50" i="93"/>
  <c r="AB54" i="93"/>
  <c r="AB37" i="93"/>
  <c r="AB78" i="93"/>
  <c r="AB71" i="93"/>
  <c r="AB75" i="93"/>
  <c r="AB63" i="93"/>
  <c r="AB56" i="93"/>
  <c r="AB43" i="93"/>
  <c r="AB47" i="93"/>
  <c r="AB51" i="93"/>
  <c r="AB79" i="93"/>
  <c r="AB72" i="93"/>
  <c r="AB76" i="93"/>
  <c r="AB64" i="93"/>
  <c r="AB57" i="93"/>
  <c r="AB44" i="93"/>
  <c r="AB48" i="93"/>
  <c r="AB52" i="93"/>
  <c r="AB35" i="93"/>
  <c r="AB39" i="93"/>
  <c r="AB82" i="93"/>
  <c r="AB73" i="93"/>
  <c r="AB61" i="93"/>
  <c r="AB65" i="93"/>
  <c r="AB58" i="93"/>
  <c r="AB45" i="93"/>
  <c r="AB26" i="93"/>
  <c r="AB30" i="93"/>
  <c r="AB49" i="93"/>
  <c r="AB34" i="93"/>
  <c r="AB22" i="93"/>
  <c r="AB23" i="93"/>
  <c r="AB27" i="93"/>
  <c r="AB31" i="93"/>
  <c r="AB53" i="93"/>
  <c r="AB36" i="93"/>
  <c r="AB24" i="93"/>
  <c r="AB28" i="93"/>
  <c r="AB29" i="93"/>
  <c r="AB38" i="93"/>
  <c r="AB25" i="93"/>
  <c r="AA103" i="93"/>
  <c r="WC123" i="93"/>
  <c r="AM38" i="86"/>
  <c r="AM94" i="86" s="1"/>
  <c r="Z97" i="93"/>
  <c r="AA90" i="93"/>
  <c r="Z41" i="93"/>
  <c r="AA77" i="93"/>
  <c r="AB3" i="93"/>
  <c r="AC4" i="93"/>
  <c r="AA42" i="93"/>
  <c r="AA83" i="93"/>
  <c r="AA98" i="93"/>
  <c r="AA67" i="93"/>
  <c r="AA60" i="93"/>
  <c r="AA55" i="93"/>
  <c r="Y11" i="89"/>
  <c r="Y14" i="89" s="1"/>
  <c r="Y16" i="89" s="1"/>
  <c r="AB5" i="89"/>
  <c r="AB4" i="89"/>
  <c r="AC6" i="89"/>
  <c r="AB3" i="89"/>
  <c r="AA13" i="89"/>
  <c r="AN29" i="86"/>
  <c r="AN95" i="86"/>
  <c r="AA12" i="89" s="1"/>
  <c r="AN39" i="86"/>
  <c r="AO109" i="86"/>
  <c r="AO104" i="86"/>
  <c r="AO92" i="86"/>
  <c r="AO78" i="86"/>
  <c r="AO86" i="86"/>
  <c r="AO60" i="86"/>
  <c r="AO66" i="86"/>
  <c r="AO76" i="86"/>
  <c r="AO63" i="86"/>
  <c r="AO42" i="86"/>
  <c r="AO47" i="86"/>
  <c r="AO52" i="86"/>
  <c r="AO37" i="86"/>
  <c r="AO15" i="86"/>
  <c r="AO26" i="86"/>
  <c r="AO49" i="86"/>
  <c r="AO17" i="86"/>
  <c r="AO18" i="86"/>
  <c r="AO110" i="86"/>
  <c r="AO103" i="86"/>
  <c r="AO87" i="86"/>
  <c r="AO84" i="86"/>
  <c r="AO73" i="86"/>
  <c r="AO80" i="86"/>
  <c r="AO61" i="86"/>
  <c r="AO71" i="86"/>
  <c r="AO55" i="86"/>
  <c r="AO68" i="86"/>
  <c r="AO43" i="86"/>
  <c r="AO48" i="86"/>
  <c r="AO32" i="86"/>
  <c r="AO59" i="86"/>
  <c r="AO21" i="86"/>
  <c r="AO35" i="86"/>
  <c r="AO85" i="86"/>
  <c r="AO23" i="86"/>
  <c r="AO102" i="86"/>
  <c r="AO91" i="86"/>
  <c r="AO93" i="86"/>
  <c r="AO79" i="86"/>
  <c r="AO69" i="86"/>
  <c r="AO74" i="86"/>
  <c r="AO112" i="86"/>
  <c r="AO67" i="86"/>
  <c r="AO50" i="86"/>
  <c r="AO56" i="86"/>
  <c r="AO72" i="86"/>
  <c r="AO44" i="86"/>
  <c r="AO25" i="86"/>
  <c r="AO45" i="86"/>
  <c r="AO16" i="86"/>
  <c r="AO27" i="86"/>
  <c r="AO36" i="86"/>
  <c r="AO31" i="86"/>
  <c r="AO113" i="86"/>
  <c r="AO90" i="86"/>
  <c r="AO108" i="86"/>
  <c r="AO83" i="86"/>
  <c r="AO89" i="86"/>
  <c r="AO64" i="86"/>
  <c r="AO70" i="86"/>
  <c r="AO82" i="86"/>
  <c r="AO62" i="86"/>
  <c r="AO46" i="86"/>
  <c r="AO51" i="86"/>
  <c r="AO57" i="86"/>
  <c r="AO41" i="86"/>
  <c r="AO20" i="86"/>
  <c r="AO34" i="86"/>
  <c r="AO77" i="86"/>
  <c r="AO22" i="86"/>
  <c r="AO54" i="86"/>
  <c r="AO116" i="86"/>
  <c r="AO117" i="86"/>
  <c r="AO4" i="86"/>
  <c r="AP5" i="86"/>
  <c r="AO107" i="86"/>
  <c r="AO114" i="86"/>
  <c r="AO105" i="86"/>
  <c r="AO106" i="86"/>
  <c r="AO111" i="86"/>
  <c r="AO13" i="86" l="1"/>
  <c r="AO28" i="86" s="1"/>
  <c r="AC105" i="93"/>
  <c r="AC109" i="93"/>
  <c r="AC113" i="93"/>
  <c r="AC99" i="93"/>
  <c r="AC91" i="93"/>
  <c r="AC95" i="93"/>
  <c r="AC87" i="93"/>
  <c r="AC79" i="93"/>
  <c r="AC68" i="93"/>
  <c r="AC106" i="93"/>
  <c r="AC110" i="93"/>
  <c r="AC114" i="93"/>
  <c r="AC100" i="93"/>
  <c r="AC92" i="93"/>
  <c r="AC84" i="93"/>
  <c r="AC88" i="93"/>
  <c r="AC80" i="93"/>
  <c r="AC69" i="93"/>
  <c r="AC107" i="93"/>
  <c r="AC111" i="93"/>
  <c r="AC115" i="93"/>
  <c r="AC101" i="93"/>
  <c r="AC93" i="93"/>
  <c r="AC85" i="93"/>
  <c r="AC89" i="93"/>
  <c r="AC104" i="93"/>
  <c r="AC108" i="93"/>
  <c r="AC112" i="93"/>
  <c r="AC116" i="93"/>
  <c r="AC102" i="93"/>
  <c r="AC94" i="93"/>
  <c r="AC86" i="93"/>
  <c r="AC82" i="93"/>
  <c r="AC73" i="93"/>
  <c r="AC61" i="93"/>
  <c r="AC65" i="93"/>
  <c r="AC58" i="93"/>
  <c r="AC45" i="93"/>
  <c r="AC49" i="93"/>
  <c r="AC53" i="93"/>
  <c r="AC36" i="93"/>
  <c r="AC22" i="93"/>
  <c r="AC70" i="93"/>
  <c r="AC74" i="93"/>
  <c r="AC62" i="93"/>
  <c r="AC66" i="93"/>
  <c r="AC59" i="93"/>
  <c r="AC46" i="93"/>
  <c r="AC50" i="93"/>
  <c r="AC78" i="93"/>
  <c r="AC71" i="93"/>
  <c r="AC75" i="93"/>
  <c r="AC63" i="93"/>
  <c r="AC56" i="93"/>
  <c r="AC43" i="93"/>
  <c r="AC47" i="93"/>
  <c r="AC51" i="93"/>
  <c r="AC34" i="93"/>
  <c r="AC38" i="93"/>
  <c r="AC81" i="93"/>
  <c r="AC72" i="93"/>
  <c r="AC76" i="93"/>
  <c r="AC64" i="93"/>
  <c r="AC57" i="93"/>
  <c r="AC44" i="93"/>
  <c r="AC48" i="93"/>
  <c r="AC52" i="93"/>
  <c r="AC39" i="93"/>
  <c r="AC25" i="93"/>
  <c r="AC29" i="93"/>
  <c r="AC30" i="93"/>
  <c r="AC28" i="93"/>
  <c r="AC54" i="93"/>
  <c r="AC26" i="93"/>
  <c r="AC35" i="93"/>
  <c r="AC23" i="93"/>
  <c r="AC27" i="93"/>
  <c r="AC31" i="93"/>
  <c r="AC37" i="93"/>
  <c r="AC24" i="93"/>
  <c r="AB103" i="93"/>
  <c r="Z11" i="89"/>
  <c r="Z14" i="89" s="1"/>
  <c r="Z16" i="89" s="1"/>
  <c r="AM115" i="86"/>
  <c r="AM118" i="86" s="1"/>
  <c r="AA97" i="93"/>
  <c r="AA41" i="93"/>
  <c r="AB98" i="93"/>
  <c r="AB42" i="93"/>
  <c r="AB55" i="93"/>
  <c r="AC3" i="93"/>
  <c r="AD4" i="93"/>
  <c r="AB67" i="93"/>
  <c r="AB90" i="93"/>
  <c r="AB77" i="93"/>
  <c r="AB60" i="93"/>
  <c r="AB83" i="93"/>
  <c r="AC3" i="89"/>
  <c r="AC5" i="89"/>
  <c r="AC4" i="89"/>
  <c r="AD6" i="89"/>
  <c r="AB13" i="89"/>
  <c r="AN38" i="86"/>
  <c r="AN94" i="86" s="1"/>
  <c r="AO95" i="86"/>
  <c r="AB12" i="89" s="1"/>
  <c r="AP114" i="86"/>
  <c r="AP107" i="86"/>
  <c r="AP103" i="86"/>
  <c r="AP87" i="86"/>
  <c r="AP102" i="86"/>
  <c r="AP85" i="86"/>
  <c r="AP74" i="86"/>
  <c r="AP82" i="86"/>
  <c r="AP62" i="86"/>
  <c r="AP68" i="86"/>
  <c r="AP56" i="86"/>
  <c r="AP69" i="86"/>
  <c r="AP44" i="86"/>
  <c r="AP45" i="86"/>
  <c r="AP26" i="86"/>
  <c r="AP35" i="86"/>
  <c r="AP86" i="86"/>
  <c r="AP23" i="86"/>
  <c r="AP60" i="86"/>
  <c r="AP55" i="86"/>
  <c r="AP110" i="86"/>
  <c r="AP112" i="86"/>
  <c r="AP91" i="86"/>
  <c r="AP109" i="86"/>
  <c r="AP84" i="86"/>
  <c r="AP80" i="86"/>
  <c r="AP70" i="86"/>
  <c r="AP76" i="86"/>
  <c r="AP83" i="86"/>
  <c r="AP63" i="86"/>
  <c r="AP51" i="86"/>
  <c r="AP57" i="86"/>
  <c r="AP73" i="86"/>
  <c r="AP41" i="86"/>
  <c r="AP21" i="86"/>
  <c r="AP27" i="86"/>
  <c r="AP50" i="86"/>
  <c r="AP18" i="86"/>
  <c r="AP20" i="86"/>
  <c r="AP106" i="86"/>
  <c r="AP108" i="86"/>
  <c r="AP105" i="86"/>
  <c r="AP93" i="86"/>
  <c r="AP79" i="86"/>
  <c r="AP90" i="86"/>
  <c r="AP66" i="86"/>
  <c r="AP71" i="86"/>
  <c r="AP77" i="86"/>
  <c r="AP59" i="86"/>
  <c r="AP47" i="86"/>
  <c r="AP52" i="86"/>
  <c r="AP54" i="86"/>
  <c r="AP42" i="86"/>
  <c r="AP16" i="86"/>
  <c r="AP22" i="86"/>
  <c r="AP36" i="86"/>
  <c r="AP37" i="86"/>
  <c r="AP32" i="86"/>
  <c r="AP111" i="86"/>
  <c r="AP113" i="86"/>
  <c r="AP72" i="86"/>
  <c r="AP49" i="86"/>
  <c r="AP31" i="86"/>
  <c r="AP104" i="86"/>
  <c r="AP78" i="86"/>
  <c r="AP64" i="86"/>
  <c r="AP34" i="86"/>
  <c r="AP15" i="86"/>
  <c r="AP116" i="86"/>
  <c r="AP92" i="86"/>
  <c r="AP61" i="86"/>
  <c r="AP43" i="86"/>
  <c r="AP46" i="86"/>
  <c r="AP25" i="86"/>
  <c r="AP89" i="86"/>
  <c r="AP67" i="86"/>
  <c r="AP48" i="86"/>
  <c r="AP17" i="86"/>
  <c r="AP4" i="86"/>
  <c r="AQ5" i="86"/>
  <c r="AP117" i="86"/>
  <c r="AO39" i="86"/>
  <c r="AO29" i="86"/>
  <c r="AP13" i="86" l="1"/>
  <c r="AP28" i="86" s="1"/>
  <c r="AC103" i="93"/>
  <c r="AD104" i="93"/>
  <c r="AD108" i="93"/>
  <c r="AH108" i="93" s="1"/>
  <c r="AD112" i="93"/>
  <c r="AH112" i="93" s="1"/>
  <c r="AD116" i="93"/>
  <c r="AH116" i="93" s="1"/>
  <c r="AD102" i="93"/>
  <c r="AH102" i="93" s="1"/>
  <c r="AD94" i="93"/>
  <c r="AH94" i="93" s="1"/>
  <c r="AD86" i="93"/>
  <c r="AH86" i="93" s="1"/>
  <c r="AD78" i="93"/>
  <c r="AH78" i="93" s="1"/>
  <c r="AD82" i="93"/>
  <c r="AH82" i="93" s="1"/>
  <c r="AD71" i="93"/>
  <c r="AH71" i="93" s="1"/>
  <c r="AD105" i="93"/>
  <c r="AH105" i="93" s="1"/>
  <c r="AD109" i="93"/>
  <c r="AH109" i="93" s="1"/>
  <c r="AD113" i="93"/>
  <c r="AH113" i="93" s="1"/>
  <c r="AD99" i="93"/>
  <c r="AH99" i="93" s="1"/>
  <c r="AD91" i="93"/>
  <c r="AH91" i="93" s="1"/>
  <c r="AD95" i="93"/>
  <c r="AH95" i="93" s="1"/>
  <c r="AD87" i="93"/>
  <c r="AH87" i="93" s="1"/>
  <c r="AD79" i="93"/>
  <c r="AH79" i="93" s="1"/>
  <c r="AD68" i="93"/>
  <c r="AH68" i="93" s="1"/>
  <c r="AD106" i="93"/>
  <c r="AH106" i="93" s="1"/>
  <c r="AD110" i="93"/>
  <c r="AH110" i="93" s="1"/>
  <c r="AD114" i="93"/>
  <c r="AH114" i="93" s="1"/>
  <c r="AD100" i="93"/>
  <c r="AH100" i="93" s="1"/>
  <c r="AD92" i="93"/>
  <c r="AH92" i="93" s="1"/>
  <c r="AD84" i="93"/>
  <c r="AH84" i="93" s="1"/>
  <c r="AD88" i="93"/>
  <c r="AH88" i="93" s="1"/>
  <c r="AD107" i="93"/>
  <c r="AH107" i="93" s="1"/>
  <c r="AD111" i="93"/>
  <c r="AH111" i="93" s="1"/>
  <c r="AD115" i="93"/>
  <c r="AH115" i="93" s="1"/>
  <c r="AD101" i="93"/>
  <c r="AH101" i="93" s="1"/>
  <c r="AD93" i="93"/>
  <c r="AH93" i="93" s="1"/>
  <c r="AD85" i="93"/>
  <c r="AH85" i="93" s="1"/>
  <c r="AD81" i="93"/>
  <c r="AH81" i="93" s="1"/>
  <c r="AD72" i="93"/>
  <c r="AH72" i="93" s="1"/>
  <c r="AD76" i="93"/>
  <c r="AH76" i="93" s="1"/>
  <c r="AD64" i="93"/>
  <c r="AH64" i="93" s="1"/>
  <c r="AD57" i="93"/>
  <c r="AH57" i="93" s="1"/>
  <c r="AD44" i="93"/>
  <c r="AH44" i="93" s="1"/>
  <c r="AD48" i="93"/>
  <c r="AH48" i="93" s="1"/>
  <c r="AD52" i="93"/>
  <c r="AH52" i="93" s="1"/>
  <c r="AD35" i="93"/>
  <c r="AH35" i="93" s="1"/>
  <c r="AD39" i="93"/>
  <c r="AH39" i="93" s="1"/>
  <c r="AD69" i="93"/>
  <c r="AH69" i="93" s="1"/>
  <c r="AD73" i="93"/>
  <c r="AH73" i="93" s="1"/>
  <c r="AD61" i="93"/>
  <c r="AH61" i="93" s="1"/>
  <c r="AD65" i="93"/>
  <c r="AH65" i="93" s="1"/>
  <c r="AD58" i="93"/>
  <c r="AH58" i="93" s="1"/>
  <c r="AD45" i="93"/>
  <c r="AH45" i="93" s="1"/>
  <c r="AD49" i="93"/>
  <c r="AH49" i="93" s="1"/>
  <c r="AD53" i="93"/>
  <c r="AH53" i="93" s="1"/>
  <c r="AD89" i="93"/>
  <c r="AH89" i="93" s="1"/>
  <c r="AD70" i="93"/>
  <c r="AH70" i="93" s="1"/>
  <c r="AD74" i="93"/>
  <c r="AH74" i="93" s="1"/>
  <c r="AD62" i="93"/>
  <c r="AH62" i="93" s="1"/>
  <c r="AD66" i="93"/>
  <c r="AH66" i="93" s="1"/>
  <c r="AD59" i="93"/>
  <c r="AH59" i="93" s="1"/>
  <c r="AD46" i="93"/>
  <c r="AH46" i="93" s="1"/>
  <c r="AD50" i="93"/>
  <c r="AH50" i="93" s="1"/>
  <c r="AD54" i="93"/>
  <c r="AH54" i="93" s="1"/>
  <c r="AD37" i="93"/>
  <c r="AD80" i="93"/>
  <c r="AH80" i="93" s="1"/>
  <c r="AD75" i="93"/>
  <c r="AH75" i="93" s="1"/>
  <c r="AD63" i="93"/>
  <c r="AH63" i="93" s="1"/>
  <c r="AD56" i="93"/>
  <c r="AH56" i="93" s="1"/>
  <c r="AD43" i="93"/>
  <c r="AH43" i="93" s="1"/>
  <c r="AD47" i="93"/>
  <c r="AH47" i="93" s="1"/>
  <c r="AD38" i="93"/>
  <c r="AD24" i="93"/>
  <c r="AD28" i="93"/>
  <c r="AD29" i="93"/>
  <c r="AD25" i="93"/>
  <c r="AD51" i="93"/>
  <c r="AH51" i="93" s="1"/>
  <c r="AD34" i="93"/>
  <c r="AD22" i="93"/>
  <c r="AD26" i="93"/>
  <c r="AD30" i="93"/>
  <c r="AH30" i="93" s="1"/>
  <c r="AD36" i="93"/>
  <c r="AH36" i="93" s="1"/>
  <c r="AD23" i="93"/>
  <c r="AD27" i="93"/>
  <c r="AD31" i="93"/>
  <c r="AH31" i="93" s="1"/>
  <c r="AC98" i="93"/>
  <c r="AC42" i="93"/>
  <c r="AC77" i="93"/>
  <c r="AC55" i="93"/>
  <c r="AD3" i="93"/>
  <c r="AE4" i="93"/>
  <c r="AF4" i="93" s="1"/>
  <c r="AG4" i="93" s="1"/>
  <c r="AI4" i="93" s="1"/>
  <c r="AC60" i="93"/>
  <c r="AC67" i="93"/>
  <c r="AB41" i="93"/>
  <c r="AC90" i="93"/>
  <c r="AC83" i="93"/>
  <c r="AB97" i="93"/>
  <c r="AD5" i="89"/>
  <c r="AD3" i="89"/>
  <c r="AD4" i="89"/>
  <c r="AE6" i="89"/>
  <c r="AA11" i="89"/>
  <c r="AA14" i="89" s="1"/>
  <c r="AA16" i="89" s="1"/>
  <c r="AN115" i="86"/>
  <c r="AN118" i="86" s="1"/>
  <c r="AP29" i="86"/>
  <c r="AP39" i="86"/>
  <c r="AC13" i="89"/>
  <c r="AP95" i="86"/>
  <c r="AC12" i="89" s="1"/>
  <c r="AO38" i="86"/>
  <c r="AO94" i="86" s="1"/>
  <c r="AQ112" i="86"/>
  <c r="AQ109" i="86"/>
  <c r="AQ106" i="86"/>
  <c r="AQ102" i="86"/>
  <c r="AQ80" i="86"/>
  <c r="AQ91" i="86"/>
  <c r="AQ67" i="86"/>
  <c r="AQ72" i="86"/>
  <c r="AQ84" i="86"/>
  <c r="AQ60" i="86"/>
  <c r="AQ48" i="86"/>
  <c r="AQ49" i="86"/>
  <c r="AQ74" i="86"/>
  <c r="AQ42" i="86"/>
  <c r="AQ22" i="86"/>
  <c r="AQ36" i="86"/>
  <c r="AQ51" i="86"/>
  <c r="AQ20" i="86"/>
  <c r="AQ56" i="86"/>
  <c r="AQ108" i="86"/>
  <c r="AQ105" i="86"/>
  <c r="AQ93" i="86"/>
  <c r="AQ90" i="86"/>
  <c r="AQ86" i="86"/>
  <c r="AQ79" i="86"/>
  <c r="AQ62" i="86"/>
  <c r="AQ68" i="86"/>
  <c r="AQ73" i="86"/>
  <c r="AQ66" i="86"/>
  <c r="AQ44" i="86"/>
  <c r="AQ45" i="86"/>
  <c r="AQ55" i="86"/>
  <c r="AQ43" i="86"/>
  <c r="AQ17" i="86"/>
  <c r="AQ31" i="86"/>
  <c r="AQ37" i="86"/>
  <c r="AQ15" i="86"/>
  <c r="AQ21" i="86"/>
  <c r="AQ117" i="86"/>
  <c r="AQ111" i="86"/>
  <c r="AQ104" i="86"/>
  <c r="AQ92" i="86"/>
  <c r="AQ89" i="86"/>
  <c r="AQ103" i="86"/>
  <c r="AQ82" i="86"/>
  <c r="AQ76" i="86"/>
  <c r="AQ83" i="86"/>
  <c r="AQ63" i="86"/>
  <c r="AQ69" i="86"/>
  <c r="AQ57" i="86"/>
  <c r="AQ70" i="86"/>
  <c r="AQ41" i="86"/>
  <c r="AQ50" i="86"/>
  <c r="AQ35" i="86"/>
  <c r="AQ61" i="86"/>
  <c r="AQ23" i="86"/>
  <c r="AQ32" i="86"/>
  <c r="AQ16" i="86"/>
  <c r="AQ26" i="86"/>
  <c r="AQ107" i="86"/>
  <c r="AQ113" i="86"/>
  <c r="AQ87" i="86"/>
  <c r="AQ110" i="86"/>
  <c r="AQ85" i="86"/>
  <c r="AQ114" i="86"/>
  <c r="AQ71" i="86"/>
  <c r="AQ77" i="86"/>
  <c r="AQ59" i="86"/>
  <c r="AQ64" i="86"/>
  <c r="AQ52" i="86"/>
  <c r="AQ54" i="86"/>
  <c r="AQ78" i="86"/>
  <c r="AQ46" i="86"/>
  <c r="AQ27" i="86"/>
  <c r="AQ47" i="86"/>
  <c r="AQ18" i="86"/>
  <c r="AQ25" i="86"/>
  <c r="AQ34" i="86"/>
  <c r="AQ116" i="86"/>
  <c r="AQ4" i="86"/>
  <c r="AR5" i="86"/>
  <c r="AQ13" i="86" l="1"/>
  <c r="AQ28" i="86" s="1"/>
  <c r="AD103" i="93"/>
  <c r="AH104" i="93"/>
  <c r="AH103" i="93" s="1"/>
  <c r="AC97" i="93"/>
  <c r="AD77" i="93"/>
  <c r="AE3" i="93"/>
  <c r="AD42" i="93"/>
  <c r="AD67" i="93"/>
  <c r="AD98" i="93"/>
  <c r="AD55" i="93"/>
  <c r="AC41" i="93"/>
  <c r="AD83" i="93"/>
  <c r="AD90" i="93"/>
  <c r="AD60" i="93"/>
  <c r="AE3" i="89"/>
  <c r="AE5" i="89"/>
  <c r="AF6" i="89"/>
  <c r="AE4" i="89"/>
  <c r="AP38" i="86"/>
  <c r="AP94" i="86" s="1"/>
  <c r="AD13" i="89"/>
  <c r="AR110" i="86"/>
  <c r="AR77" i="86"/>
  <c r="AR54" i="86"/>
  <c r="AR44" i="86"/>
  <c r="AR62" i="86"/>
  <c r="AR93" i="86"/>
  <c r="AR68" i="86"/>
  <c r="AR45" i="86"/>
  <c r="AR72" i="86"/>
  <c r="AR51" i="86"/>
  <c r="AR103" i="86"/>
  <c r="AR70" i="86"/>
  <c r="AR18" i="86"/>
  <c r="AR108" i="86"/>
  <c r="AR92" i="86"/>
  <c r="AR112" i="86"/>
  <c r="AR49" i="86"/>
  <c r="AR26" i="86"/>
  <c r="AR82" i="86"/>
  <c r="AR42" i="86"/>
  <c r="AR21" i="86"/>
  <c r="AR43" i="86"/>
  <c r="AR102" i="86"/>
  <c r="AR48" i="86"/>
  <c r="AR80" i="86"/>
  <c r="AR76" i="86"/>
  <c r="AR17" i="86"/>
  <c r="AR4" i="86"/>
  <c r="AR107" i="86"/>
  <c r="AR64" i="86"/>
  <c r="AR56" i="86"/>
  <c r="AR57" i="86"/>
  <c r="AR86" i="86"/>
  <c r="AR61" i="86"/>
  <c r="AR60" i="86"/>
  <c r="AR32" i="86"/>
  <c r="AR89" i="86"/>
  <c r="AR41" i="86"/>
  <c r="AR20" i="86"/>
  <c r="AR71" i="86"/>
  <c r="AR109" i="86"/>
  <c r="AR79" i="86"/>
  <c r="AR111" i="86"/>
  <c r="AR55" i="86"/>
  <c r="AR52" i="86"/>
  <c r="AS5" i="86"/>
  <c r="AR113" i="86"/>
  <c r="AR46" i="86"/>
  <c r="AR90" i="86"/>
  <c r="AR91" i="86"/>
  <c r="AR104" i="86"/>
  <c r="AR23" i="86"/>
  <c r="AR35" i="86"/>
  <c r="AR114" i="86"/>
  <c r="AR37" i="86"/>
  <c r="AR106" i="86"/>
  <c r="AR15" i="86"/>
  <c r="AR83" i="86"/>
  <c r="AR25" i="86"/>
  <c r="AR73" i="86"/>
  <c r="AR50" i="86"/>
  <c r="AR63" i="86"/>
  <c r="AR27" i="86"/>
  <c r="AR84" i="86"/>
  <c r="AR69" i="86"/>
  <c r="AR116" i="86"/>
  <c r="AR87" i="86"/>
  <c r="AR22" i="86"/>
  <c r="AR16" i="86"/>
  <c r="AR59" i="86"/>
  <c r="AR34" i="86"/>
  <c r="AR85" i="86"/>
  <c r="AR31" i="86"/>
  <c r="AR74" i="86"/>
  <c r="AR78" i="86"/>
  <c r="AR66" i="86"/>
  <c r="AR67" i="86"/>
  <c r="AR117" i="86"/>
  <c r="AR105" i="86"/>
  <c r="AR47" i="86"/>
  <c r="AR36" i="86"/>
  <c r="AQ39" i="86"/>
  <c r="AQ95" i="86"/>
  <c r="AD12" i="89" s="1"/>
  <c r="AB11" i="89"/>
  <c r="AB14" i="89" s="1"/>
  <c r="AB16" i="89" s="1"/>
  <c r="AO115" i="86"/>
  <c r="AO118" i="86" s="1"/>
  <c r="AQ29" i="86"/>
  <c r="AR13" i="86" l="1"/>
  <c r="AR28" i="86" s="1"/>
  <c r="AS20" i="86"/>
  <c r="AS55" i="86"/>
  <c r="AS25" i="86"/>
  <c r="AS60" i="86"/>
  <c r="AS21" i="86"/>
  <c r="AS76" i="86"/>
  <c r="AS31" i="86"/>
  <c r="AS56" i="86"/>
  <c r="AS103" i="86"/>
  <c r="AS106" i="86"/>
  <c r="AS84" i="86"/>
  <c r="AS17" i="86"/>
  <c r="AS42" i="86"/>
  <c r="AS83" i="86"/>
  <c r="AS74" i="86"/>
  <c r="AS71" i="86"/>
  <c r="AS46" i="86"/>
  <c r="AS79" i="86"/>
  <c r="AS109" i="86"/>
  <c r="AS72" i="86"/>
  <c r="AS61" i="86"/>
  <c r="AS44" i="86"/>
  <c r="AS82" i="86"/>
  <c r="AS63" i="86"/>
  <c r="AS70" i="86"/>
  <c r="AS41" i="86"/>
  <c r="AS50" i="86"/>
  <c r="AS107" i="86"/>
  <c r="AS90" i="86"/>
  <c r="AS45" i="86"/>
  <c r="AS104" i="86"/>
  <c r="AS113" i="86"/>
  <c r="AS57" i="86"/>
  <c r="AS85" i="86"/>
  <c r="AS73" i="86"/>
  <c r="AS59" i="86"/>
  <c r="AS78" i="86"/>
  <c r="AS32" i="86"/>
  <c r="AS64" i="86"/>
  <c r="AS35" i="86"/>
  <c r="AS62" i="86"/>
  <c r="AS105" i="86"/>
  <c r="AS54" i="86"/>
  <c r="AS108" i="86"/>
  <c r="AS92" i="86"/>
  <c r="AS47" i="86"/>
  <c r="AS112" i="86"/>
  <c r="AS48" i="86"/>
  <c r="AS93" i="86"/>
  <c r="AS26" i="86"/>
  <c r="AS86" i="86"/>
  <c r="AS34" i="86"/>
  <c r="AS22" i="86"/>
  <c r="AS68" i="86"/>
  <c r="AS110" i="86"/>
  <c r="AS51" i="86"/>
  <c r="AS91" i="86"/>
  <c r="AS37" i="86"/>
  <c r="AS69" i="86"/>
  <c r="AS36" i="86"/>
  <c r="AS43" i="86"/>
  <c r="AS49" i="86"/>
  <c r="AS66" i="86"/>
  <c r="AS27" i="86"/>
  <c r="AS89" i="86"/>
  <c r="AS114" i="86"/>
  <c r="AS80" i="86"/>
  <c r="AS87" i="86"/>
  <c r="AS102" i="86"/>
  <c r="AS67" i="86"/>
  <c r="AS111" i="86"/>
  <c r="AS23" i="86"/>
  <c r="AS77" i="86"/>
  <c r="AS15" i="86"/>
  <c r="AS16" i="86"/>
  <c r="AS18" i="86"/>
  <c r="AS52" i="86"/>
  <c r="BN31" i="93"/>
  <c r="BN30" i="93"/>
  <c r="BN116" i="93"/>
  <c r="BN115" i="93"/>
  <c r="BN112" i="93"/>
  <c r="BN110" i="93"/>
  <c r="BN113" i="93"/>
  <c r="BN109" i="93"/>
  <c r="BN114" i="93"/>
  <c r="BN104" i="93"/>
  <c r="BN101" i="93"/>
  <c r="BN111" i="93"/>
  <c r="BN106" i="93"/>
  <c r="BN107" i="93"/>
  <c r="BN102" i="93"/>
  <c r="BN95" i="93"/>
  <c r="BN105" i="93"/>
  <c r="BN93" i="93"/>
  <c r="BN99" i="93"/>
  <c r="BN100" i="93"/>
  <c r="BN91" i="93"/>
  <c r="BN88" i="93"/>
  <c r="BN94" i="93"/>
  <c r="BN92" i="93"/>
  <c r="BN81" i="93"/>
  <c r="BN79" i="93"/>
  <c r="BN84" i="93"/>
  <c r="BN108" i="93"/>
  <c r="BN89" i="93"/>
  <c r="BN87" i="93"/>
  <c r="BN85" i="93"/>
  <c r="BN82" i="93"/>
  <c r="BN80" i="93"/>
  <c r="BN78" i="93"/>
  <c r="BN86" i="93"/>
  <c r="BN74" i="93"/>
  <c r="BN75" i="93"/>
  <c r="BN73" i="93"/>
  <c r="BN76" i="93"/>
  <c r="BN72" i="93"/>
  <c r="BN68" i="93"/>
  <c r="BN66" i="93"/>
  <c r="BN64" i="93"/>
  <c r="BN62" i="93"/>
  <c r="BN59" i="93"/>
  <c r="BN69" i="93"/>
  <c r="BN70" i="93"/>
  <c r="BN65" i="93"/>
  <c r="BN63" i="93"/>
  <c r="BN61" i="93"/>
  <c r="BN71" i="93"/>
  <c r="BN57" i="93"/>
  <c r="BN51" i="93"/>
  <c r="BN58" i="93"/>
  <c r="BN53" i="93"/>
  <c r="BN48" i="93"/>
  <c r="BN54" i="93"/>
  <c r="BN52" i="93"/>
  <c r="BN56" i="93"/>
  <c r="BN50" i="93"/>
  <c r="BN49" i="93"/>
  <c r="BN47" i="93"/>
  <c r="BN45" i="93"/>
  <c r="BN46" i="93"/>
  <c r="BN43" i="93"/>
  <c r="BN35" i="93"/>
  <c r="BN36" i="93"/>
  <c r="BN44" i="93"/>
  <c r="BN39" i="93"/>
  <c r="AE90" i="93"/>
  <c r="AH90" i="93" s="1"/>
  <c r="AD97" i="93"/>
  <c r="AJ4" i="93"/>
  <c r="AI3" i="93"/>
  <c r="AE98" i="93"/>
  <c r="AH98" i="93" s="1"/>
  <c r="AE60" i="93"/>
  <c r="AH60" i="93" s="1"/>
  <c r="AE55" i="93"/>
  <c r="AH55" i="93" s="1"/>
  <c r="AD41" i="93"/>
  <c r="AE42" i="93"/>
  <c r="AH42" i="93" s="1"/>
  <c r="AE67" i="93"/>
  <c r="AH67" i="93" s="1"/>
  <c r="AE77" i="93"/>
  <c r="AH77" i="93" s="1"/>
  <c r="AE83" i="93"/>
  <c r="AH83" i="93" s="1"/>
  <c r="AF5" i="89"/>
  <c r="AG6" i="89"/>
  <c r="AF3" i="89"/>
  <c r="AF4" i="89"/>
  <c r="AP115" i="86"/>
  <c r="AP118" i="86" s="1"/>
  <c r="AC11" i="89"/>
  <c r="AC14" i="89" s="1"/>
  <c r="AC16" i="89" s="1"/>
  <c r="AR95" i="86"/>
  <c r="AE12" i="89" s="1"/>
  <c r="AQ38" i="86"/>
  <c r="AQ94" i="86" s="1"/>
  <c r="AE13" i="89"/>
  <c r="AS4" i="86"/>
  <c r="AT5" i="86"/>
  <c r="AS117" i="86"/>
  <c r="AS116" i="86"/>
  <c r="AR39" i="86"/>
  <c r="AR29" i="86"/>
  <c r="AS13" i="86" l="1"/>
  <c r="AS28" i="86" s="1"/>
  <c r="AT114" i="86"/>
  <c r="AT77" i="86"/>
  <c r="AT41" i="86"/>
  <c r="AT25" i="86"/>
  <c r="AT56" i="86"/>
  <c r="AT104" i="86"/>
  <c r="AT27" i="86"/>
  <c r="AT67" i="86"/>
  <c r="AT50" i="86"/>
  <c r="AT76" i="86"/>
  <c r="AT102" i="86"/>
  <c r="AT74" i="86"/>
  <c r="AT48" i="86"/>
  <c r="AT32" i="86"/>
  <c r="AT92" i="86"/>
  <c r="AT18" i="86"/>
  <c r="AT93" i="86"/>
  <c r="AT108" i="86"/>
  <c r="AT107" i="86"/>
  <c r="AT52" i="86"/>
  <c r="AT31" i="86"/>
  <c r="AT68" i="86"/>
  <c r="AT111" i="86"/>
  <c r="AT16" i="86"/>
  <c r="AT61" i="86"/>
  <c r="AT26" i="86"/>
  <c r="AT70" i="86"/>
  <c r="AT113" i="86"/>
  <c r="AT20" i="86"/>
  <c r="AT63" i="86"/>
  <c r="AT55" i="86"/>
  <c r="AT21" i="86"/>
  <c r="AT59" i="86"/>
  <c r="AT22" i="86"/>
  <c r="AT62" i="86"/>
  <c r="AT46" i="86"/>
  <c r="AT83" i="86"/>
  <c r="AT45" i="86"/>
  <c r="AT80" i="86"/>
  <c r="AT84" i="86"/>
  <c r="AT66" i="86"/>
  <c r="AT71" i="86"/>
  <c r="AT90" i="86"/>
  <c r="AT86" i="86"/>
  <c r="AT54" i="86"/>
  <c r="AT79" i="86"/>
  <c r="AT82" i="86"/>
  <c r="AT89" i="86"/>
  <c r="AT103" i="86"/>
  <c r="AT47" i="86"/>
  <c r="AT87" i="86"/>
  <c r="AT49" i="86"/>
  <c r="AT85" i="86"/>
  <c r="AT15" i="86"/>
  <c r="AT43" i="86"/>
  <c r="AT91" i="86"/>
  <c r="AT64" i="86"/>
  <c r="AT51" i="86"/>
  <c r="AT105" i="86"/>
  <c r="AT37" i="86"/>
  <c r="AT35" i="86"/>
  <c r="AT42" i="86"/>
  <c r="AT73" i="86"/>
  <c r="AT109" i="86"/>
  <c r="AT36" i="86"/>
  <c r="AT72" i="86"/>
  <c r="AT106" i="86"/>
  <c r="AT17" i="86"/>
  <c r="AT78" i="86"/>
  <c r="AT60" i="86"/>
  <c r="AT34" i="86"/>
  <c r="AT57" i="86"/>
  <c r="AT110" i="86"/>
  <c r="AT112" i="86"/>
  <c r="AT44" i="86"/>
  <c r="AT69" i="86"/>
  <c r="AT23" i="86"/>
  <c r="AS39" i="86"/>
  <c r="AS29" i="86"/>
  <c r="AS95" i="86"/>
  <c r="AF12" i="89" s="1"/>
  <c r="BN103" i="93"/>
  <c r="K17" i="79"/>
  <c r="K29" i="79"/>
  <c r="K27" i="79"/>
  <c r="K20" i="79"/>
  <c r="AR38" i="86"/>
  <c r="AR94" i="86" s="1"/>
  <c r="K50" i="79"/>
  <c r="K49" i="79"/>
  <c r="K22" i="79"/>
  <c r="K36" i="79"/>
  <c r="K32" i="79"/>
  <c r="K24" i="79"/>
  <c r="K30" i="79"/>
  <c r="K31" i="79"/>
  <c r="K47" i="79"/>
  <c r="K39" i="79"/>
  <c r="K46" i="79"/>
  <c r="K26" i="79"/>
  <c r="K48" i="79"/>
  <c r="K21" i="79"/>
  <c r="K34" i="79"/>
  <c r="K28" i="79"/>
  <c r="K25" i="79"/>
  <c r="K23" i="79"/>
  <c r="K35" i="79"/>
  <c r="AE97" i="93"/>
  <c r="AH97" i="93" s="1"/>
  <c r="AI60" i="93"/>
  <c r="AI83" i="93"/>
  <c r="AI42" i="93"/>
  <c r="AI77" i="93"/>
  <c r="AI90" i="93"/>
  <c r="AK4" i="93"/>
  <c r="AJ3" i="93"/>
  <c r="AI67" i="93"/>
  <c r="AI98" i="93"/>
  <c r="AE41" i="93"/>
  <c r="AH41" i="93" s="1"/>
  <c r="AI55" i="93"/>
  <c r="K18" i="79"/>
  <c r="K19" i="79"/>
  <c r="AG3" i="89"/>
  <c r="AG4" i="89"/>
  <c r="AG5" i="89"/>
  <c r="AT4" i="86"/>
  <c r="AT117" i="86"/>
  <c r="J117" i="86" s="1"/>
  <c r="AT116" i="86"/>
  <c r="AQ115" i="86"/>
  <c r="AQ118" i="86" s="1"/>
  <c r="AD11" i="89"/>
  <c r="AD14" i="89" s="1"/>
  <c r="AD16" i="89" s="1"/>
  <c r="K55" i="79"/>
  <c r="K54" i="79"/>
  <c r="K52" i="79"/>
  <c r="K53" i="79"/>
  <c r="AF13" i="89"/>
  <c r="K51" i="79"/>
  <c r="AT13" i="86" l="1"/>
  <c r="AT28" i="86" s="1"/>
  <c r="AS38" i="86"/>
  <c r="AS94" i="86" s="1"/>
  <c r="AS115" i="86" s="1"/>
  <c r="AS118" i="86" s="1"/>
  <c r="AT95" i="86"/>
  <c r="AG12" i="89" s="1"/>
  <c r="AT39" i="86"/>
  <c r="AT29" i="86"/>
  <c r="K33" i="79"/>
  <c r="K16" i="79"/>
  <c r="AI97" i="93"/>
  <c r="AK3" i="93"/>
  <c r="AL4" i="93"/>
  <c r="AJ60" i="93"/>
  <c r="AJ77" i="93"/>
  <c r="AJ42" i="93"/>
  <c r="AJ67" i="93"/>
  <c r="AJ98" i="93"/>
  <c r="AJ83" i="93"/>
  <c r="AJ55" i="93"/>
  <c r="AJ90" i="93"/>
  <c r="AI41" i="93"/>
  <c r="AG13" i="89"/>
  <c r="J116" i="86"/>
  <c r="AE11" i="89"/>
  <c r="AR115" i="86"/>
  <c r="AR118" i="86" s="1"/>
  <c r="M117" i="86"/>
  <c r="N117" i="86" s="1"/>
  <c r="AF11" i="89" l="1"/>
  <c r="AF14" i="89" s="1"/>
  <c r="AF16" i="89" s="1"/>
  <c r="AT38" i="86"/>
  <c r="AT94" i="86" s="1"/>
  <c r="K44" i="79"/>
  <c r="K45" i="79"/>
  <c r="K40" i="79"/>
  <c r="K41" i="79"/>
  <c r="AK90" i="93"/>
  <c r="AK60" i="93"/>
  <c r="AK83" i="93"/>
  <c r="AK98" i="93"/>
  <c r="AK55" i="93"/>
  <c r="AK67" i="93"/>
  <c r="AK77" i="93"/>
  <c r="AK42" i="93"/>
  <c r="AM4" i="93"/>
  <c r="AL3" i="93"/>
  <c r="AJ97" i="93"/>
  <c r="AJ41" i="93"/>
  <c r="AE14" i="89"/>
  <c r="AE16" i="89" s="1"/>
  <c r="M116" i="86"/>
  <c r="N116" i="86" s="1"/>
  <c r="AH13" i="89"/>
  <c r="AG11" i="89" l="1"/>
  <c r="AT115" i="86"/>
  <c r="AT118" i="86" s="1"/>
  <c r="AK97" i="93"/>
  <c r="AK41" i="93"/>
  <c r="AL67" i="93"/>
  <c r="AL77" i="93"/>
  <c r="AL98" i="93"/>
  <c r="AL90" i="93"/>
  <c r="AL83" i="93"/>
  <c r="AL55" i="93"/>
  <c r="AL60" i="93"/>
  <c r="AL42" i="93"/>
  <c r="AN4" i="93"/>
  <c r="AM3" i="93"/>
  <c r="AG14" i="89" l="1"/>
  <c r="AL97" i="93"/>
  <c r="AL41" i="93"/>
  <c r="AM90" i="93"/>
  <c r="AM77" i="93"/>
  <c r="AM98" i="93"/>
  <c r="AM60" i="93"/>
  <c r="AM83" i="93"/>
  <c r="AM67" i="93"/>
  <c r="AM55" i="93"/>
  <c r="AM42" i="93"/>
  <c r="AO4" i="93"/>
  <c r="AN3" i="93"/>
  <c r="AG16" i="89" l="1"/>
  <c r="AM41" i="93"/>
  <c r="AM97" i="93"/>
  <c r="AN55" i="93"/>
  <c r="AN90" i="93"/>
  <c r="AN83" i="93"/>
  <c r="AN77" i="93"/>
  <c r="AN98" i="93"/>
  <c r="AN60" i="93"/>
  <c r="AN67" i="93"/>
  <c r="AN42" i="93"/>
  <c r="AO3" i="93"/>
  <c r="AP4" i="93"/>
  <c r="AN97" i="93" l="1"/>
  <c r="AN41" i="93"/>
  <c r="AO83" i="93"/>
  <c r="AO55" i="93"/>
  <c r="AO60" i="93"/>
  <c r="AO67" i="93"/>
  <c r="AO77" i="93"/>
  <c r="AO90" i="93"/>
  <c r="AO98" i="93"/>
  <c r="AO42" i="93"/>
  <c r="AP3" i="93"/>
  <c r="AQ4" i="93"/>
  <c r="AP98" i="93" l="1"/>
  <c r="AO41" i="93"/>
  <c r="AP77" i="93"/>
  <c r="AP90" i="93"/>
  <c r="AO97" i="93"/>
  <c r="AP55" i="93"/>
  <c r="AP60" i="93"/>
  <c r="AP67" i="93"/>
  <c r="AP83" i="93"/>
  <c r="AP42" i="93"/>
  <c r="AQ3" i="93"/>
  <c r="AR4" i="93"/>
  <c r="AQ90" i="93" l="1"/>
  <c r="AQ98" i="93"/>
  <c r="AP41" i="93"/>
  <c r="AP97" i="93"/>
  <c r="AQ83" i="93"/>
  <c r="AQ77" i="93"/>
  <c r="AQ67" i="93"/>
  <c r="AQ55" i="93"/>
  <c r="AQ60" i="93"/>
  <c r="AQ42" i="93"/>
  <c r="AR3" i="93"/>
  <c r="AS4" i="93"/>
  <c r="AR98" i="93" l="1"/>
  <c r="AQ97" i="93"/>
  <c r="AQ41" i="93"/>
  <c r="AR90" i="93"/>
  <c r="AR55" i="93"/>
  <c r="AR77" i="93"/>
  <c r="AR67" i="93"/>
  <c r="AR83" i="93"/>
  <c r="AR60" i="93"/>
  <c r="AR42" i="93"/>
  <c r="AT4" i="93"/>
  <c r="AS3" i="93"/>
  <c r="AR97" i="93" l="1"/>
  <c r="AS98" i="93"/>
  <c r="AS90" i="93"/>
  <c r="AS83" i="93"/>
  <c r="AS77" i="93"/>
  <c r="AR41" i="93"/>
  <c r="AS55" i="93"/>
  <c r="AS67" i="93"/>
  <c r="AS60" i="93"/>
  <c r="AS42" i="93"/>
  <c r="AT3" i="93"/>
  <c r="AU4" i="93"/>
  <c r="AS97" i="93" l="1"/>
  <c r="AT98" i="93"/>
  <c r="AT90" i="93"/>
  <c r="AS41" i="93"/>
  <c r="AT83" i="93"/>
  <c r="AT67" i="93"/>
  <c r="AT77" i="93"/>
  <c r="AT55" i="93"/>
  <c r="AT60" i="93"/>
  <c r="AT42" i="93"/>
  <c r="AU3" i="93"/>
  <c r="AV4" i="93"/>
  <c r="AT97" i="93" l="1"/>
  <c r="AU98" i="93"/>
  <c r="AT41" i="93"/>
  <c r="AU90" i="93"/>
  <c r="AU55" i="93"/>
  <c r="AU77" i="93"/>
  <c r="AU60" i="93"/>
  <c r="AU67" i="93"/>
  <c r="AU83" i="93"/>
  <c r="AU42" i="93"/>
  <c r="AW4" i="93"/>
  <c r="AV3" i="93"/>
  <c r="AU97" i="93" l="1"/>
  <c r="AV90" i="93"/>
  <c r="AV98" i="93"/>
  <c r="AU41" i="93"/>
  <c r="AV55" i="93"/>
  <c r="AV67" i="93"/>
  <c r="AV60" i="93"/>
  <c r="AV77" i="93"/>
  <c r="AV83" i="93"/>
  <c r="AV42" i="93"/>
  <c r="AW3" i="93"/>
  <c r="AX4" i="93"/>
  <c r="AV97" i="93" l="1"/>
  <c r="AV41" i="93"/>
  <c r="AW77" i="93"/>
  <c r="AW60" i="93"/>
  <c r="AW55" i="93"/>
  <c r="AW67" i="93"/>
  <c r="AW83" i="93"/>
  <c r="AW90" i="93"/>
  <c r="AW98" i="93"/>
  <c r="AW42" i="93"/>
  <c r="AX3" i="93"/>
  <c r="AY4" i="93"/>
  <c r="AW97" i="93" l="1"/>
  <c r="AW41" i="93"/>
  <c r="AX60" i="93"/>
  <c r="AX98" i="93"/>
  <c r="AX77" i="93"/>
  <c r="AX67" i="93"/>
  <c r="AX55" i="93"/>
  <c r="AX83" i="93"/>
  <c r="AX90" i="93"/>
  <c r="AX42" i="93"/>
  <c r="AZ4" i="93"/>
  <c r="AY3" i="93"/>
  <c r="AX97" i="93" l="1"/>
  <c r="AX41" i="93"/>
  <c r="AY83" i="93"/>
  <c r="AY55" i="93"/>
  <c r="AY67" i="93"/>
  <c r="AY77" i="93"/>
  <c r="AY98" i="93"/>
  <c r="AY90" i="93"/>
  <c r="AY60" i="93"/>
  <c r="AY42" i="93"/>
  <c r="BA4" i="93"/>
  <c r="AZ3" i="93"/>
  <c r="AY97" i="93" l="1"/>
  <c r="AZ83" i="93"/>
  <c r="AZ77" i="93"/>
  <c r="AZ90" i="93"/>
  <c r="AY41" i="93"/>
  <c r="AZ67" i="93"/>
  <c r="AZ98" i="93"/>
  <c r="AZ60" i="93"/>
  <c r="AZ55" i="93"/>
  <c r="AZ42" i="93"/>
  <c r="BB4" i="93"/>
  <c r="BA3" i="93"/>
  <c r="AZ97" i="93" l="1"/>
  <c r="AZ41" i="93"/>
  <c r="BA98" i="93"/>
  <c r="BA90" i="93"/>
  <c r="BA67" i="93"/>
  <c r="BA77" i="93"/>
  <c r="BA55" i="93"/>
  <c r="BA60" i="93"/>
  <c r="BA83" i="93"/>
  <c r="BA42" i="93"/>
  <c r="BC4" i="93"/>
  <c r="BB3" i="93"/>
  <c r="BB98" i="93" l="1"/>
  <c r="BB77" i="93"/>
  <c r="BA41" i="93"/>
  <c r="BA97" i="93"/>
  <c r="BB55" i="93"/>
  <c r="BB60" i="93"/>
  <c r="BB67" i="93"/>
  <c r="BB83" i="93"/>
  <c r="BB90" i="93"/>
  <c r="BB42" i="93"/>
  <c r="BC3" i="93"/>
  <c r="BD4" i="93"/>
  <c r="BB97" i="93" l="1"/>
  <c r="BC98" i="93"/>
  <c r="BB41" i="93"/>
  <c r="BC67" i="93"/>
  <c r="BC55" i="93"/>
  <c r="BC60" i="93"/>
  <c r="BC77" i="93"/>
  <c r="BC83" i="93"/>
  <c r="BC90" i="93"/>
  <c r="BC42" i="93"/>
  <c r="BD3" i="93"/>
  <c r="BE4" i="93"/>
  <c r="BD77" i="93" l="1"/>
  <c r="BC97" i="93"/>
  <c r="BD55" i="93"/>
  <c r="BD98" i="93"/>
  <c r="BD83" i="93"/>
  <c r="BD90" i="93"/>
  <c r="BD60" i="93"/>
  <c r="BD67" i="93"/>
  <c r="BC41" i="93"/>
  <c r="BD42" i="93"/>
  <c r="BE3" i="93"/>
  <c r="BF4" i="93"/>
  <c r="BD97" i="93" l="1"/>
  <c r="BD41" i="93"/>
  <c r="BE67" i="93"/>
  <c r="BE55" i="93"/>
  <c r="BE83" i="93"/>
  <c r="BE77" i="93"/>
  <c r="BE90" i="93"/>
  <c r="BE98" i="93"/>
  <c r="BE60" i="93"/>
  <c r="BE42" i="93"/>
  <c r="BF3" i="93"/>
  <c r="BG4" i="93"/>
  <c r="BE41" i="93" l="1"/>
  <c r="BF83" i="93"/>
  <c r="BF98" i="93"/>
  <c r="BE97" i="93"/>
  <c r="BF90" i="93"/>
  <c r="BF55" i="93"/>
  <c r="BF60" i="93"/>
  <c r="BF67" i="93"/>
  <c r="BF77" i="93"/>
  <c r="BF42" i="93"/>
  <c r="BG3" i="93"/>
  <c r="BH4" i="93"/>
  <c r="BF97" i="93" l="1"/>
  <c r="BG90" i="93"/>
  <c r="BG60" i="93"/>
  <c r="BG77" i="93"/>
  <c r="BG67" i="93"/>
  <c r="BG98" i="93"/>
  <c r="BG55" i="93"/>
  <c r="BG83" i="93"/>
  <c r="BF41" i="93"/>
  <c r="BG21" i="93"/>
  <c r="BG32" i="93" s="1"/>
  <c r="BG33" i="93"/>
  <c r="BG42" i="93"/>
  <c r="BH3" i="93"/>
  <c r="BI4" i="93"/>
  <c r="BH98" i="93" l="1"/>
  <c r="BH77" i="93"/>
  <c r="BG41" i="93"/>
  <c r="BG97" i="93"/>
  <c r="BH90" i="93"/>
  <c r="BH60" i="93"/>
  <c r="BH83" i="93"/>
  <c r="BH67" i="93"/>
  <c r="BG40" i="93"/>
  <c r="BH55" i="93"/>
  <c r="BH42" i="93"/>
  <c r="BI3" i="93"/>
  <c r="BJ4" i="93"/>
  <c r="BH97" i="93" l="1"/>
  <c r="BG96" i="93"/>
  <c r="BH41" i="93"/>
  <c r="BI77" i="93"/>
  <c r="BI98" i="93"/>
  <c r="BI55" i="93"/>
  <c r="BI60" i="93"/>
  <c r="BI67" i="93"/>
  <c r="BI83" i="93"/>
  <c r="BI90" i="93"/>
  <c r="BI42" i="93"/>
  <c r="BK4" i="93"/>
  <c r="BJ3" i="93"/>
  <c r="BG117" i="93" l="1"/>
  <c r="BJ83" i="93"/>
  <c r="BJ90" i="93"/>
  <c r="BJ77" i="93"/>
  <c r="BJ55" i="93"/>
  <c r="BI97" i="93"/>
  <c r="BI41" i="93"/>
  <c r="BJ60" i="93"/>
  <c r="BJ67" i="93"/>
  <c r="BJ98" i="93"/>
  <c r="BJ42" i="93"/>
  <c r="BL4" i="93"/>
  <c r="BK3" i="93"/>
  <c r="BG120" i="93" l="1"/>
  <c r="BG123" i="93" s="1"/>
  <c r="BJ97" i="93"/>
  <c r="BK98" i="93"/>
  <c r="BK60" i="93"/>
  <c r="BK83" i="93"/>
  <c r="BK55" i="93"/>
  <c r="BK77" i="93"/>
  <c r="BK90" i="93"/>
  <c r="BK67" i="93"/>
  <c r="BJ41" i="93"/>
  <c r="BK42" i="93"/>
  <c r="BM4" i="93"/>
  <c r="BL3" i="93"/>
  <c r="BK97" i="93" l="1"/>
  <c r="BK41" i="93"/>
  <c r="BL77" i="93"/>
  <c r="BL98" i="93"/>
  <c r="BL90" i="93"/>
  <c r="BL67" i="93"/>
  <c r="BL83" i="93"/>
  <c r="BL60" i="93"/>
  <c r="BL55" i="93"/>
  <c r="BL42" i="93"/>
  <c r="BO4" i="93"/>
  <c r="BM3" i="93"/>
  <c r="BL97" i="93" l="1"/>
  <c r="BM83" i="93"/>
  <c r="BN83" i="93" s="1"/>
  <c r="BM90" i="93"/>
  <c r="BN90" i="93" s="1"/>
  <c r="BM67" i="93"/>
  <c r="BN67" i="93" s="1"/>
  <c r="BM60" i="93"/>
  <c r="BN60" i="93" s="1"/>
  <c r="BL41" i="93"/>
  <c r="BM55" i="93"/>
  <c r="BN55" i="93" s="1"/>
  <c r="BM98" i="93"/>
  <c r="BN98" i="93" s="1"/>
  <c r="BM77" i="93"/>
  <c r="BN77" i="93" s="1"/>
  <c r="BM42" i="93"/>
  <c r="BN42" i="93" s="1"/>
  <c r="BP4" i="93"/>
  <c r="BO3" i="93"/>
  <c r="BM97" i="93" l="1"/>
  <c r="BN97" i="93" s="1"/>
  <c r="BO55" i="93"/>
  <c r="BM41" i="93"/>
  <c r="BN41" i="93" s="1"/>
  <c r="BO67" i="93"/>
  <c r="BO98" i="93"/>
  <c r="BO21" i="93"/>
  <c r="BO60" i="93"/>
  <c r="BO77" i="93"/>
  <c r="BO83" i="93"/>
  <c r="BO90" i="93"/>
  <c r="BO42" i="93"/>
  <c r="BO33" i="93"/>
  <c r="BQ4" i="93"/>
  <c r="BP3" i="93"/>
  <c r="BO32" i="93" l="1"/>
  <c r="BP77" i="93"/>
  <c r="BP98" i="93"/>
  <c r="BP67" i="93"/>
  <c r="BP83" i="93"/>
  <c r="BP90" i="93"/>
  <c r="BO41" i="93"/>
  <c r="BO97" i="93"/>
  <c r="BP60" i="93"/>
  <c r="BP55" i="93"/>
  <c r="BP42" i="93"/>
  <c r="BR4" i="93"/>
  <c r="BQ3" i="93"/>
  <c r="BO40" i="93" l="1"/>
  <c r="BP97" i="93"/>
  <c r="BP41" i="93"/>
  <c r="BQ42" i="93"/>
  <c r="BQ55" i="93"/>
  <c r="BQ83" i="93"/>
  <c r="BQ60" i="93"/>
  <c r="BQ98" i="93"/>
  <c r="BQ77" i="93"/>
  <c r="BQ67" i="93"/>
  <c r="BQ90" i="93"/>
  <c r="BR3" i="93"/>
  <c r="BS4" i="93"/>
  <c r="BO96" i="93" l="1"/>
  <c r="BO117" i="93" s="1"/>
  <c r="BR83" i="93"/>
  <c r="BR60" i="93"/>
  <c r="BR77" i="93"/>
  <c r="BQ41" i="93"/>
  <c r="BQ97" i="93"/>
  <c r="BR42" i="93"/>
  <c r="BR55" i="93"/>
  <c r="BR90" i="93"/>
  <c r="BR98" i="93"/>
  <c r="BR67" i="93"/>
  <c r="BS3" i="93"/>
  <c r="BT4" i="93"/>
  <c r="BO120" i="93" l="1"/>
  <c r="BO123" i="93" s="1"/>
  <c r="BR97" i="93"/>
  <c r="BS98" i="93"/>
  <c r="BS83" i="93"/>
  <c r="BS42" i="93"/>
  <c r="BR41" i="93"/>
  <c r="BS55" i="93"/>
  <c r="BS60" i="93"/>
  <c r="BS67" i="93"/>
  <c r="BS90" i="93"/>
  <c r="BS77" i="93"/>
  <c r="BT3" i="93"/>
  <c r="BU4" i="93"/>
  <c r="BS97" i="93" l="1"/>
  <c r="BT60" i="93"/>
  <c r="BT83" i="93"/>
  <c r="BT42" i="93"/>
  <c r="BT90" i="93"/>
  <c r="BS41" i="93"/>
  <c r="BT55" i="93"/>
  <c r="BT98" i="93"/>
  <c r="BT67" i="93"/>
  <c r="BT77" i="93"/>
  <c r="BU3" i="93"/>
  <c r="BV4" i="93"/>
  <c r="BU42" i="93" l="1"/>
  <c r="BT97" i="93"/>
  <c r="BU77" i="93"/>
  <c r="BU90" i="93"/>
  <c r="BU67" i="93"/>
  <c r="BT41" i="93"/>
  <c r="BU55" i="93"/>
  <c r="BU60" i="93"/>
  <c r="BU83" i="93"/>
  <c r="BU98" i="93"/>
  <c r="BV3" i="93"/>
  <c r="BW4" i="93"/>
  <c r="BV33" i="93" l="1"/>
  <c r="BV21" i="93"/>
  <c r="BV32" i="93" s="1"/>
  <c r="BU41" i="93"/>
  <c r="BU97" i="93"/>
  <c r="BV60" i="93"/>
  <c r="BV90" i="93"/>
  <c r="BV98" i="93"/>
  <c r="BV83" i="93"/>
  <c r="BV42" i="93"/>
  <c r="BV55" i="93"/>
  <c r="BV67" i="93"/>
  <c r="BV77" i="93"/>
  <c r="BX4" i="93"/>
  <c r="BW3" i="93"/>
  <c r="BV40" i="93" l="1"/>
  <c r="BW77" i="93"/>
  <c r="BV97" i="93"/>
  <c r="BW42" i="93"/>
  <c r="BW55" i="93"/>
  <c r="BW90" i="93"/>
  <c r="BV41" i="93"/>
  <c r="BW60" i="93"/>
  <c r="BW67" i="93"/>
  <c r="BW83" i="93"/>
  <c r="BW98" i="93"/>
  <c r="BY4" i="93"/>
  <c r="BX3" i="93"/>
  <c r="BX42" i="93" l="1"/>
  <c r="BW41" i="93"/>
  <c r="BX55" i="93"/>
  <c r="BX98" i="93"/>
  <c r="BX83" i="93"/>
  <c r="BX67" i="93"/>
  <c r="BV96" i="93"/>
  <c r="BV117" i="93" s="1"/>
  <c r="BX60" i="93"/>
  <c r="BX77" i="93"/>
  <c r="BW97" i="93"/>
  <c r="BX90" i="93"/>
  <c r="BZ4" i="93"/>
  <c r="BY3" i="93"/>
  <c r="BX97" i="93" l="1"/>
  <c r="BY42" i="93"/>
  <c r="BY90" i="93"/>
  <c r="BX41" i="93"/>
  <c r="BY67" i="93"/>
  <c r="BY83" i="93"/>
  <c r="BY98" i="93"/>
  <c r="BY55" i="93"/>
  <c r="BY60" i="93"/>
  <c r="BY77" i="93"/>
  <c r="CA4" i="93"/>
  <c r="BZ3" i="93"/>
  <c r="BZ60" i="93" l="1"/>
  <c r="BZ83" i="93"/>
  <c r="BY41" i="93"/>
  <c r="BZ98" i="93"/>
  <c r="BZ67" i="93"/>
  <c r="BV120" i="93"/>
  <c r="BV123" i="93" s="1"/>
  <c r="BY97" i="93"/>
  <c r="BZ42" i="93"/>
  <c r="BZ55" i="93"/>
  <c r="BZ77" i="93"/>
  <c r="BZ90" i="93"/>
  <c r="CB4" i="93"/>
  <c r="CA3" i="93"/>
  <c r="CA83" i="93" l="1"/>
  <c r="BZ41" i="93"/>
  <c r="CA42" i="93"/>
  <c r="CA67" i="93"/>
  <c r="CA55" i="93"/>
  <c r="CA60" i="93"/>
  <c r="CA77" i="93"/>
  <c r="CA90" i="93"/>
  <c r="CA98" i="93"/>
  <c r="BZ97" i="93"/>
  <c r="CB3" i="93"/>
  <c r="CC4" i="93"/>
  <c r="CB67" i="93" l="1"/>
  <c r="CB42" i="93"/>
  <c r="CB83" i="93"/>
  <c r="CA97" i="93"/>
  <c r="CB60" i="93"/>
  <c r="CB90" i="93"/>
  <c r="CA41" i="93"/>
  <c r="CB55" i="93"/>
  <c r="CB98" i="93"/>
  <c r="CB77" i="93"/>
  <c r="CD4" i="93"/>
  <c r="CC3" i="93"/>
  <c r="CC98" i="93" l="1"/>
  <c r="CB97" i="93"/>
  <c r="CC90" i="93"/>
  <c r="CB41" i="93"/>
  <c r="CC21" i="93"/>
  <c r="CC32" i="93" s="1"/>
  <c r="CC33" i="93"/>
  <c r="CC55" i="93"/>
  <c r="CC60" i="93"/>
  <c r="CC83" i="93"/>
  <c r="CC42" i="93"/>
  <c r="CC67" i="93"/>
  <c r="CC77" i="93"/>
  <c r="CD3" i="93"/>
  <c r="CE4" i="93"/>
  <c r="CC97" i="93" l="1"/>
  <c r="CD77" i="93"/>
  <c r="CC40" i="93"/>
  <c r="CD90" i="93"/>
  <c r="CD60" i="93"/>
  <c r="CD83" i="93"/>
  <c r="CD55" i="93"/>
  <c r="CD98" i="93"/>
  <c r="CC41" i="93"/>
  <c r="CD67" i="93"/>
  <c r="CD42" i="93"/>
  <c r="CE3" i="93"/>
  <c r="CF4" i="93"/>
  <c r="CG4" i="93" s="1"/>
  <c r="CH4" i="93" l="1"/>
  <c r="CG3" i="93"/>
  <c r="CC96" i="93"/>
  <c r="CE77" i="93"/>
  <c r="CE98" i="93"/>
  <c r="CD97" i="93"/>
  <c r="CE55" i="93"/>
  <c r="CE60" i="93"/>
  <c r="CE90" i="93"/>
  <c r="CD41" i="93"/>
  <c r="CE42" i="93"/>
  <c r="CE67" i="93"/>
  <c r="CE83" i="93"/>
  <c r="CF3" i="93"/>
  <c r="CC117" i="93" l="1"/>
  <c r="CC120" i="93" s="1"/>
  <c r="CC123" i="93" s="1"/>
  <c r="CI4" i="93"/>
  <c r="CH3" i="93"/>
  <c r="CE97" i="93"/>
  <c r="CF55" i="93"/>
  <c r="CS55" i="93" s="1"/>
  <c r="CF83" i="93"/>
  <c r="CS83" i="93" s="1"/>
  <c r="CE41" i="93"/>
  <c r="CF67" i="93"/>
  <c r="CS67" i="93" s="1"/>
  <c r="CF77" i="93"/>
  <c r="CS77" i="93" s="1"/>
  <c r="CF60" i="93"/>
  <c r="CS60" i="93" s="1"/>
  <c r="CF98" i="93"/>
  <c r="CS98" i="93" s="1"/>
  <c r="CF42" i="93"/>
  <c r="CS42" i="93" s="1"/>
  <c r="CF90" i="93"/>
  <c r="CS90" i="93" s="1"/>
  <c r="CJ4" i="93" l="1"/>
  <c r="CI3" i="93"/>
  <c r="CF97" i="93"/>
  <c r="CF41" i="93"/>
  <c r="CS41" i="93" s="1"/>
  <c r="CK4" i="93" l="1"/>
  <c r="CJ3" i="93"/>
  <c r="CS97" i="93"/>
  <c r="AB6" i="93"/>
  <c r="AZ6" i="93"/>
  <c r="AZ38" i="93" l="1"/>
  <c r="AZ37" i="93"/>
  <c r="AZ12" i="93"/>
  <c r="AZ10" i="93"/>
  <c r="AZ8" i="93"/>
  <c r="AZ7" i="93"/>
  <c r="AZ9" i="93"/>
  <c r="AZ11" i="93"/>
  <c r="AB12" i="93"/>
  <c r="AB10" i="93"/>
  <c r="AB8" i="93"/>
  <c r="AB11" i="93"/>
  <c r="AB9" i="93"/>
  <c r="AB7" i="93"/>
  <c r="CL4" i="93"/>
  <c r="CK3" i="93"/>
  <c r="AZ20" i="93"/>
  <c r="AZ13" i="93"/>
  <c r="AZ29" i="93" s="1"/>
  <c r="AZ21" i="93" s="1"/>
  <c r="BT6" i="93"/>
  <c r="W6" i="93"/>
  <c r="AQ6" i="93"/>
  <c r="Q6" i="93"/>
  <c r="BY6" i="93"/>
  <c r="AO6" i="93"/>
  <c r="BW6" i="93"/>
  <c r="AV6" i="93"/>
  <c r="AT6" i="93"/>
  <c r="BA6" i="93"/>
  <c r="AL6" i="93"/>
  <c r="AC6" i="93"/>
  <c r="CA6" i="93"/>
  <c r="BE6" i="93"/>
  <c r="J6" i="93"/>
  <c r="AB20" i="93"/>
  <c r="AB13" i="93"/>
  <c r="AB21" i="93" s="1"/>
  <c r="BD6" i="93"/>
  <c r="L6" i="93"/>
  <c r="BJ6" i="93"/>
  <c r="O6" i="93"/>
  <c r="X6" i="93"/>
  <c r="AB33" i="93" l="1"/>
  <c r="AZ33" i="93"/>
  <c r="J11" i="93"/>
  <c r="J9" i="93"/>
  <c r="J7" i="93"/>
  <c r="J12" i="93"/>
  <c r="J10" i="93"/>
  <c r="J8" i="93"/>
  <c r="CA38" i="93"/>
  <c r="CA37" i="93"/>
  <c r="CA10" i="93"/>
  <c r="CB17" i="93" s="1"/>
  <c r="CB27" i="93" s="1"/>
  <c r="CA9" i="93"/>
  <c r="CB16" i="93" s="1"/>
  <c r="CB26" i="93" s="1"/>
  <c r="CA12" i="93"/>
  <c r="CA8" i="93"/>
  <c r="CB15" i="93" s="1"/>
  <c r="CA11" i="93"/>
  <c r="CA7" i="93"/>
  <c r="X12" i="93"/>
  <c r="X10" i="93"/>
  <c r="X8" i="93"/>
  <c r="X11" i="93"/>
  <c r="X9" i="93"/>
  <c r="X7" i="93"/>
  <c r="BD38" i="93"/>
  <c r="BD37" i="93"/>
  <c r="BD12" i="93"/>
  <c r="BD10" i="93"/>
  <c r="BE27" i="93" s="1"/>
  <c r="BD8" i="93"/>
  <c r="BD11" i="93"/>
  <c r="BE28" i="93" s="1"/>
  <c r="BD9" i="93"/>
  <c r="BE26" i="93" s="1"/>
  <c r="BD7" i="93"/>
  <c r="AQ38" i="93"/>
  <c r="AQ37" i="93"/>
  <c r="AQ11" i="93"/>
  <c r="AR28" i="93" s="1"/>
  <c r="AQ9" i="93"/>
  <c r="AR26" i="93" s="1"/>
  <c r="AQ7" i="93"/>
  <c r="AQ8" i="93"/>
  <c r="AQ10" i="93"/>
  <c r="AR27" i="93" s="1"/>
  <c r="AQ12" i="93"/>
  <c r="AL38" i="93"/>
  <c r="AL37" i="93"/>
  <c r="AL12" i="93"/>
  <c r="AL11" i="93"/>
  <c r="AL10" i="93"/>
  <c r="AL9" i="93"/>
  <c r="AL8" i="93"/>
  <c r="AL7" i="93"/>
  <c r="AT38" i="93"/>
  <c r="AT37" i="93"/>
  <c r="AO37" i="93"/>
  <c r="AO38" i="93"/>
  <c r="AO12" i="93"/>
  <c r="AO10" i="93"/>
  <c r="AP27" i="93" s="1"/>
  <c r="AO8" i="93"/>
  <c r="AO11" i="93"/>
  <c r="AP28" i="93" s="1"/>
  <c r="AO7" i="93"/>
  <c r="AO9" i="93"/>
  <c r="AP26" i="93" s="1"/>
  <c r="W12" i="93"/>
  <c r="W10" i="93"/>
  <c r="W8" i="93"/>
  <c r="W9" i="93"/>
  <c r="W7" i="93"/>
  <c r="W11" i="93"/>
  <c r="L12" i="93"/>
  <c r="L10" i="93"/>
  <c r="L8" i="93"/>
  <c r="L11" i="93"/>
  <c r="L9" i="93"/>
  <c r="L7" i="93"/>
  <c r="BW38" i="93"/>
  <c r="BW37" i="93"/>
  <c r="Q11" i="93"/>
  <c r="Q9" i="93"/>
  <c r="Q7" i="93"/>
  <c r="Q12" i="93"/>
  <c r="Q10" i="93"/>
  <c r="Q8" i="93"/>
  <c r="AC11" i="93"/>
  <c r="AC9" i="93"/>
  <c r="AC7" i="93"/>
  <c r="AC10" i="93"/>
  <c r="AC8" i="93"/>
  <c r="AC12" i="93"/>
  <c r="G12" i="93"/>
  <c r="G10" i="93"/>
  <c r="G8" i="93"/>
  <c r="G7" i="93"/>
  <c r="G11" i="93"/>
  <c r="G9" i="93"/>
  <c r="O12" i="93"/>
  <c r="O10" i="93"/>
  <c r="O8" i="93"/>
  <c r="O11" i="93"/>
  <c r="O9" i="93"/>
  <c r="O7" i="93"/>
  <c r="BJ38" i="93"/>
  <c r="BJ37" i="93"/>
  <c r="BJ10" i="93"/>
  <c r="BK27" i="93" s="1"/>
  <c r="BJ9" i="93"/>
  <c r="BK26" i="93" s="1"/>
  <c r="BJ12" i="93"/>
  <c r="BJ8" i="93"/>
  <c r="BJ7" i="93"/>
  <c r="BJ11" i="93"/>
  <c r="BK28" i="93" s="1"/>
  <c r="BE37" i="93"/>
  <c r="BE38" i="93"/>
  <c r="BE11" i="93"/>
  <c r="BF28" i="93" s="1"/>
  <c r="BE9" i="93"/>
  <c r="BF26" i="93" s="1"/>
  <c r="BE7" i="93"/>
  <c r="BE12" i="93"/>
  <c r="BE8" i="93"/>
  <c r="BE10" i="93"/>
  <c r="BF27" i="93" s="1"/>
  <c r="BA37" i="93"/>
  <c r="BA38" i="93"/>
  <c r="AV38" i="93"/>
  <c r="AV37" i="93"/>
  <c r="AV12" i="93"/>
  <c r="AV10" i="93"/>
  <c r="AW27" i="93" s="1"/>
  <c r="AV8" i="93"/>
  <c r="AV9" i="93"/>
  <c r="AW26" i="93" s="1"/>
  <c r="AV7" i="93"/>
  <c r="AV11" i="93"/>
  <c r="AW28" i="93" s="1"/>
  <c r="BY38" i="93"/>
  <c r="BY37" i="93"/>
  <c r="BY12" i="93"/>
  <c r="BZ19" i="93" s="1"/>
  <c r="BY8" i="93"/>
  <c r="BZ15" i="93" s="1"/>
  <c r="BY11" i="93"/>
  <c r="BZ18" i="93" s="1"/>
  <c r="BZ28" i="93" s="1"/>
  <c r="BY7" i="93"/>
  <c r="CA14" i="93" s="1"/>
  <c r="BY10" i="93"/>
  <c r="BZ17" i="93" s="1"/>
  <c r="BZ27" i="93" s="1"/>
  <c r="BY9" i="93"/>
  <c r="BZ16" i="93" s="1"/>
  <c r="BZ26" i="93" s="1"/>
  <c r="BT38" i="93"/>
  <c r="BT37" i="93"/>
  <c r="BT12" i="93"/>
  <c r="BT10" i="93"/>
  <c r="BU17" i="93" s="1"/>
  <c r="BU27" i="93" s="1"/>
  <c r="BT8" i="93"/>
  <c r="BU15" i="93" s="1"/>
  <c r="BT11" i="93"/>
  <c r="BT9" i="93"/>
  <c r="BU16" i="93" s="1"/>
  <c r="BU26" i="93" s="1"/>
  <c r="BT7" i="93"/>
  <c r="CM4" i="93"/>
  <c r="CL3" i="93"/>
  <c r="AB32" i="93"/>
  <c r="BN5" i="93"/>
  <c r="BF6" i="93"/>
  <c r="AS6" i="93"/>
  <c r="AP6" i="93"/>
  <c r="BS6" i="93"/>
  <c r="BK6" i="93"/>
  <c r="CF6" i="93"/>
  <c r="AA6" i="93"/>
  <c r="AU6" i="93"/>
  <c r="BX6" i="93"/>
  <c r="AX6" i="93"/>
  <c r="BH6" i="93"/>
  <c r="R6" i="93"/>
  <c r="CE6" i="93"/>
  <c r="P6" i="93"/>
  <c r="AR6" i="93"/>
  <c r="AM6" i="93"/>
  <c r="CB6" i="93"/>
  <c r="AZ32" i="93"/>
  <c r="AD6" i="93"/>
  <c r="AY6" i="93"/>
  <c r="BI6" i="93"/>
  <c r="BQ6" i="93"/>
  <c r="BZ6" i="93"/>
  <c r="K6" i="93"/>
  <c r="AE6" i="93"/>
  <c r="T6" i="93"/>
  <c r="S6" i="93"/>
  <c r="BP6" i="93"/>
  <c r="AL20" i="93"/>
  <c r="AL13" i="93"/>
  <c r="AL29" i="93" s="1"/>
  <c r="AL21" i="93" s="1"/>
  <c r="BC6" i="93"/>
  <c r="Z6" i="93"/>
  <c r="CD6" i="93"/>
  <c r="V6" i="93"/>
  <c r="BM6" i="93"/>
  <c r="Y6" i="93"/>
  <c r="AK6" i="93"/>
  <c r="N6" i="93"/>
  <c r="M6" i="93"/>
  <c r="BU6" i="93"/>
  <c r="BR6" i="93"/>
  <c r="BL6" i="93"/>
  <c r="BB6" i="93"/>
  <c r="AN6" i="93"/>
  <c r="AW6" i="93"/>
  <c r="AJ6" i="93"/>
  <c r="AB40" i="93" l="1"/>
  <c r="AB96" i="93" s="1"/>
  <c r="AB117" i="93" s="1"/>
  <c r="AB120" i="93" s="1"/>
  <c r="AB123" i="93" s="1"/>
  <c r="AZ40" i="93"/>
  <c r="AZ96" i="93" s="1"/>
  <c r="AZ117" i="93" s="1"/>
  <c r="AZ120" i="93" s="1"/>
  <c r="AZ123" i="93" s="1"/>
  <c r="AT33" i="93"/>
  <c r="BA33" i="93"/>
  <c r="BE33" i="93"/>
  <c r="BJ33" i="93"/>
  <c r="G33" i="93"/>
  <c r="AC33" i="93"/>
  <c r="AL33" i="93"/>
  <c r="AQ33" i="93"/>
  <c r="X33" i="93"/>
  <c r="CA33" i="93"/>
  <c r="W33" i="93"/>
  <c r="AO33" i="93"/>
  <c r="BD33" i="93"/>
  <c r="J33" i="93"/>
  <c r="AH25" i="93"/>
  <c r="AH23" i="93"/>
  <c r="AH24" i="93"/>
  <c r="AH22" i="93"/>
  <c r="BB25" i="93"/>
  <c r="BB24" i="93"/>
  <c r="BN24" i="93" s="1"/>
  <c r="BB23" i="93"/>
  <c r="BN23" i="93" s="1"/>
  <c r="BB22" i="93"/>
  <c r="BN22" i="93" s="1"/>
  <c r="BT33" i="93"/>
  <c r="BY33" i="93"/>
  <c r="AV33" i="93"/>
  <c r="BW33" i="93"/>
  <c r="L33" i="93"/>
  <c r="O33" i="93"/>
  <c r="Q33" i="93"/>
  <c r="X20" i="93"/>
  <c r="BF20" i="93"/>
  <c r="CB18" i="93"/>
  <c r="CB28" i="93" s="1"/>
  <c r="CE18" i="93"/>
  <c r="CE28" i="93" s="1"/>
  <c r="BU38" i="93"/>
  <c r="BU37" i="93"/>
  <c r="BU11" i="93"/>
  <c r="BU9" i="93"/>
  <c r="BX16" i="93" s="1"/>
  <c r="BX26" i="93" s="1"/>
  <c r="BU7" i="93"/>
  <c r="BX14" i="93" s="1"/>
  <c r="BU8" i="93"/>
  <c r="BX15" i="93" s="1"/>
  <c r="BU12" i="93"/>
  <c r="BU10" i="93"/>
  <c r="BX17" i="93" s="1"/>
  <c r="BX27" i="93" s="1"/>
  <c r="CD37" i="93"/>
  <c r="CD38" i="93"/>
  <c r="Z11" i="93"/>
  <c r="Z9" i="93"/>
  <c r="Z7" i="93"/>
  <c r="Z12" i="93"/>
  <c r="Z10" i="93"/>
  <c r="Z8" i="93"/>
  <c r="BP38" i="93"/>
  <c r="BP37" i="93"/>
  <c r="CS6" i="93"/>
  <c r="BZ37" i="93"/>
  <c r="BZ38" i="93"/>
  <c r="BZ11" i="93"/>
  <c r="CA18" i="93" s="1"/>
  <c r="CA28" i="93" s="1"/>
  <c r="BZ7" i="93"/>
  <c r="CB14" i="93" s="1"/>
  <c r="BZ10" i="93"/>
  <c r="CA17" i="93" s="1"/>
  <c r="CA27" i="93" s="1"/>
  <c r="BZ9" i="93"/>
  <c r="CA16" i="93" s="1"/>
  <c r="CA26" i="93" s="1"/>
  <c r="BZ8" i="93"/>
  <c r="CA15" i="93" s="1"/>
  <c r="BZ12" i="93"/>
  <c r="CA19" i="93" s="1"/>
  <c r="BH38" i="93"/>
  <c r="BH37" i="93"/>
  <c r="AU38" i="93"/>
  <c r="AU37" i="93"/>
  <c r="AU11" i="93"/>
  <c r="AV28" i="93" s="1"/>
  <c r="AU9" i="93"/>
  <c r="AV26" i="93" s="1"/>
  <c r="AU7" i="93"/>
  <c r="AW20" i="93" s="1"/>
  <c r="AU12" i="93"/>
  <c r="AU10" i="93"/>
  <c r="AV27" i="93" s="1"/>
  <c r="AU8" i="93"/>
  <c r="BK38" i="93"/>
  <c r="BK37" i="93"/>
  <c r="BK9" i="93"/>
  <c r="BL26" i="93" s="1"/>
  <c r="BK12" i="93"/>
  <c r="BK8" i="93"/>
  <c r="BK11" i="93"/>
  <c r="BK7" i="93"/>
  <c r="BK10" i="93"/>
  <c r="BL27" i="93" s="1"/>
  <c r="AP38" i="93"/>
  <c r="AP37" i="93"/>
  <c r="AP12" i="93"/>
  <c r="AP10" i="93"/>
  <c r="AQ27" i="93" s="1"/>
  <c r="AP8" i="93"/>
  <c r="AP11" i="93"/>
  <c r="AQ28" i="93" s="1"/>
  <c r="AP9" i="93"/>
  <c r="AQ26" i="93" s="1"/>
  <c r="AP7" i="93"/>
  <c r="AR13" i="93" s="1"/>
  <c r="AR29" i="93" s="1"/>
  <c r="AR21" i="93" s="1"/>
  <c r="AN38" i="93"/>
  <c r="AN37" i="93"/>
  <c r="AN11" i="93"/>
  <c r="AO28" i="93" s="1"/>
  <c r="AN9" i="93"/>
  <c r="AO26" i="93" s="1"/>
  <c r="AN7" i="93"/>
  <c r="AP20" i="93" s="1"/>
  <c r="AN12" i="93"/>
  <c r="AN10" i="93"/>
  <c r="AO27" i="93" s="1"/>
  <c r="AN8" i="93"/>
  <c r="BL38" i="93"/>
  <c r="BL37" i="93"/>
  <c r="BL12" i="93"/>
  <c r="BL8" i="93"/>
  <c r="BL11" i="93"/>
  <c r="BM28" i="93" s="1"/>
  <c r="BL7" i="93"/>
  <c r="BL10" i="93"/>
  <c r="BM27" i="93" s="1"/>
  <c r="BL9" i="93"/>
  <c r="BM26" i="93" s="1"/>
  <c r="N11" i="93"/>
  <c r="N9" i="93"/>
  <c r="N7" i="93"/>
  <c r="N12" i="93"/>
  <c r="N10" i="93"/>
  <c r="N8" i="93"/>
  <c r="H12" i="93"/>
  <c r="H10" i="93"/>
  <c r="H8" i="93"/>
  <c r="H11" i="93"/>
  <c r="H9" i="93"/>
  <c r="H7" i="93"/>
  <c r="BI37" i="93"/>
  <c r="BI38" i="93"/>
  <c r="BI11" i="93"/>
  <c r="BJ28" i="93" s="1"/>
  <c r="BI7" i="93"/>
  <c r="BK20" i="93" s="1"/>
  <c r="BI10" i="93"/>
  <c r="BI9" i="93"/>
  <c r="BI12" i="93"/>
  <c r="BI8" i="93"/>
  <c r="E11" i="93"/>
  <c r="E9" i="93"/>
  <c r="E7" i="93"/>
  <c r="E12" i="93"/>
  <c r="E10" i="93"/>
  <c r="E8" i="93"/>
  <c r="BX38" i="93"/>
  <c r="BX37" i="93"/>
  <c r="BX9" i="93"/>
  <c r="BY16" i="93" s="1"/>
  <c r="BY26" i="93" s="1"/>
  <c r="BX12" i="93"/>
  <c r="BY19" i="93" s="1"/>
  <c r="BX8" i="93"/>
  <c r="BY15" i="93" s="1"/>
  <c r="BX11" i="93"/>
  <c r="BY18" i="93" s="1"/>
  <c r="BY28" i="93" s="1"/>
  <c r="BX7" i="93"/>
  <c r="BZ14" i="93" s="1"/>
  <c r="BZ13" i="93" s="1"/>
  <c r="BZ29" i="93" s="1"/>
  <c r="BZ21" i="93" s="1"/>
  <c r="BX10" i="93"/>
  <c r="BY17" i="93" s="1"/>
  <c r="BY27" i="93" s="1"/>
  <c r="AA12" i="93"/>
  <c r="AA10" i="93"/>
  <c r="AA8" i="93"/>
  <c r="AA7" i="93"/>
  <c r="AA11" i="93"/>
  <c r="AA9" i="93"/>
  <c r="BF38" i="93"/>
  <c r="BF37" i="93"/>
  <c r="BF11" i="93"/>
  <c r="BI28" i="93" s="1"/>
  <c r="BF9" i="93"/>
  <c r="BI26" i="93" s="1"/>
  <c r="BF7" i="93"/>
  <c r="BF12" i="93"/>
  <c r="BF10" i="93"/>
  <c r="BI27" i="93" s="1"/>
  <c r="BF8" i="93"/>
  <c r="BX18" i="93"/>
  <c r="BX28" i="93" s="1"/>
  <c r="BU18" i="93"/>
  <c r="BU28" i="93" s="1"/>
  <c r="BB38" i="93"/>
  <c r="BB37" i="93"/>
  <c r="BB11" i="93"/>
  <c r="BC28" i="93" s="1"/>
  <c r="BB9" i="93"/>
  <c r="BC26" i="93" s="1"/>
  <c r="BB7" i="93"/>
  <c r="BB12" i="93"/>
  <c r="BB10" i="93"/>
  <c r="BC27" i="93" s="1"/>
  <c r="BB8" i="93"/>
  <c r="BR37" i="93"/>
  <c r="BR38" i="93"/>
  <c r="BR11" i="93"/>
  <c r="BS18" i="93" s="1"/>
  <c r="BS28" i="93" s="1"/>
  <c r="BR9" i="93"/>
  <c r="BS16" i="93" s="1"/>
  <c r="BS26" i="93" s="1"/>
  <c r="BR7" i="93"/>
  <c r="BT14" i="93" s="1"/>
  <c r="BR12" i="93"/>
  <c r="BS19" i="93" s="1"/>
  <c r="BR10" i="93"/>
  <c r="BS17" i="93" s="1"/>
  <c r="BS27" i="93" s="1"/>
  <c r="BR8" i="93"/>
  <c r="BS15" i="93" s="1"/>
  <c r="AK37" i="93"/>
  <c r="AK38" i="93"/>
  <c r="AK11" i="93"/>
  <c r="AN28" i="93" s="1"/>
  <c r="AK7" i="93"/>
  <c r="AK9" i="93"/>
  <c r="AN26" i="93" s="1"/>
  <c r="AK10" i="93"/>
  <c r="AN27" i="93" s="1"/>
  <c r="AK12" i="93"/>
  <c r="AK8" i="93"/>
  <c r="V11" i="93"/>
  <c r="V9" i="93"/>
  <c r="V7" i="93"/>
  <c r="V12" i="93"/>
  <c r="V10" i="93"/>
  <c r="V8" i="93"/>
  <c r="BC38" i="93"/>
  <c r="BC37" i="93"/>
  <c r="BC12" i="93"/>
  <c r="BC10" i="93"/>
  <c r="BD27" i="93" s="1"/>
  <c r="BC8" i="93"/>
  <c r="BC7" i="93"/>
  <c r="BC9" i="93"/>
  <c r="BD26" i="93" s="1"/>
  <c r="BC11" i="93"/>
  <c r="BD28" i="93" s="1"/>
  <c r="I11" i="93"/>
  <c r="I9" i="93"/>
  <c r="I7" i="93"/>
  <c r="I10" i="93"/>
  <c r="I8" i="93"/>
  <c r="I12" i="93"/>
  <c r="K12" i="93"/>
  <c r="K10" i="93"/>
  <c r="K8" i="93"/>
  <c r="K11" i="93"/>
  <c r="K9" i="93"/>
  <c r="K7" i="93"/>
  <c r="M20" i="93" s="1"/>
  <c r="D10" i="93"/>
  <c r="D9" i="93"/>
  <c r="D7" i="93"/>
  <c r="D12" i="93"/>
  <c r="D11" i="93"/>
  <c r="D8" i="93"/>
  <c r="CB38" i="93"/>
  <c r="CB37" i="93"/>
  <c r="CB9" i="93"/>
  <c r="CE16" i="93" s="1"/>
  <c r="CE26" i="93" s="1"/>
  <c r="CB12" i="93"/>
  <c r="CB8" i="93"/>
  <c r="CE15" i="93" s="1"/>
  <c r="CB11" i="93"/>
  <c r="CB7" i="93"/>
  <c r="CE14" i="93" s="1"/>
  <c r="CB10" i="93"/>
  <c r="CE17" i="93" s="1"/>
  <c r="CE27" i="93" s="1"/>
  <c r="P12" i="93"/>
  <c r="P10" i="93"/>
  <c r="P8" i="93"/>
  <c r="P11" i="93"/>
  <c r="P9" i="93"/>
  <c r="P7" i="93"/>
  <c r="R11" i="93"/>
  <c r="R9" i="93"/>
  <c r="R7" i="93"/>
  <c r="R12" i="93"/>
  <c r="R10" i="93"/>
  <c r="R8" i="93"/>
  <c r="CF38" i="93"/>
  <c r="CF37" i="93"/>
  <c r="CF10" i="93"/>
  <c r="CG17" i="93" s="1"/>
  <c r="CG27" i="93" s="1"/>
  <c r="CF9" i="93"/>
  <c r="CG16" i="93" s="1"/>
  <c r="CG26" i="93" s="1"/>
  <c r="CF12" i="93"/>
  <c r="CG19" i="93" s="1"/>
  <c r="CF8" i="93"/>
  <c r="CG15" i="93" s="1"/>
  <c r="CF7" i="93"/>
  <c r="CH14" i="93" s="1"/>
  <c r="CF11" i="93"/>
  <c r="CG18" i="93" s="1"/>
  <c r="CG28" i="93" s="1"/>
  <c r="BS38" i="93"/>
  <c r="BS37" i="93"/>
  <c r="BS12" i="93"/>
  <c r="BT19" i="93" s="1"/>
  <c r="BS10" i="93"/>
  <c r="BT17" i="93" s="1"/>
  <c r="BT27" i="93" s="1"/>
  <c r="BS8" i="93"/>
  <c r="BT15" i="93" s="1"/>
  <c r="BS11" i="93"/>
  <c r="BT18" i="93" s="1"/>
  <c r="BT28" i="93" s="1"/>
  <c r="BS7" i="93"/>
  <c r="BU14" i="93" s="1"/>
  <c r="BS9" i="93"/>
  <c r="BT16" i="93" s="1"/>
  <c r="BT26" i="93" s="1"/>
  <c r="CN4" i="93"/>
  <c r="CM3" i="93"/>
  <c r="AJ38" i="93"/>
  <c r="AJ37" i="93"/>
  <c r="AJ12" i="93"/>
  <c r="AJ11" i="93"/>
  <c r="AK28" i="93" s="1"/>
  <c r="AJ10" i="93"/>
  <c r="AK27" i="93" s="1"/>
  <c r="AJ9" i="93"/>
  <c r="AK26" i="93" s="1"/>
  <c r="AJ8" i="93"/>
  <c r="AJ7" i="93"/>
  <c r="Y11" i="93"/>
  <c r="Y9" i="93"/>
  <c r="Y7" i="93"/>
  <c r="Y12" i="93"/>
  <c r="Y10" i="93"/>
  <c r="Y8" i="93"/>
  <c r="T12" i="93"/>
  <c r="T10" i="93"/>
  <c r="T8" i="93"/>
  <c r="T11" i="93"/>
  <c r="T9" i="93"/>
  <c r="T7" i="93"/>
  <c r="AY38" i="93"/>
  <c r="AY37" i="93"/>
  <c r="AY11" i="93"/>
  <c r="BB28" i="93" s="1"/>
  <c r="AY9" i="93"/>
  <c r="BB26" i="93" s="1"/>
  <c r="AY7" i="93"/>
  <c r="AY12" i="93"/>
  <c r="AY10" i="93"/>
  <c r="BB27" i="93" s="1"/>
  <c r="AY8" i="93"/>
  <c r="AM38" i="93"/>
  <c r="AM37" i="93"/>
  <c r="AM12" i="93"/>
  <c r="AM11" i="93"/>
  <c r="AM10" i="93"/>
  <c r="AM9" i="93"/>
  <c r="AM8" i="93"/>
  <c r="AM7" i="93"/>
  <c r="AW37" i="93"/>
  <c r="AW38" i="93"/>
  <c r="AW12" i="93"/>
  <c r="AW10" i="93"/>
  <c r="AX27" i="93" s="1"/>
  <c r="AW8" i="93"/>
  <c r="AW11" i="93"/>
  <c r="AX28" i="93" s="1"/>
  <c r="AW9" i="93"/>
  <c r="AX26" i="93" s="1"/>
  <c r="AW7" i="93"/>
  <c r="M11" i="93"/>
  <c r="M9" i="93"/>
  <c r="M7" i="93"/>
  <c r="M8" i="93"/>
  <c r="M12" i="93"/>
  <c r="M10" i="93"/>
  <c r="BM37" i="93"/>
  <c r="BM38" i="93"/>
  <c r="BM11" i="93"/>
  <c r="BQ18" i="93" s="1"/>
  <c r="BM7" i="93"/>
  <c r="BQ14" i="93" s="1"/>
  <c r="BM10" i="93"/>
  <c r="BQ17" i="93" s="1"/>
  <c r="BM9" i="93"/>
  <c r="BQ16" i="93" s="1"/>
  <c r="BM8" i="93"/>
  <c r="BQ15" i="93" s="1"/>
  <c r="BM12" i="93"/>
  <c r="BQ19" i="93" s="1"/>
  <c r="S12" i="93"/>
  <c r="S10" i="93"/>
  <c r="S8" i="93"/>
  <c r="S9" i="93"/>
  <c r="S7" i="93"/>
  <c r="S11" i="93"/>
  <c r="AE38" i="93"/>
  <c r="AE37" i="93"/>
  <c r="AE11" i="93"/>
  <c r="AI28" i="93" s="1"/>
  <c r="AE9" i="93"/>
  <c r="AI26" i="93" s="1"/>
  <c r="AE7" i="93"/>
  <c r="AJ13" i="93" s="1"/>
  <c r="AJ29" i="93" s="1"/>
  <c r="AJ21" i="93" s="1"/>
  <c r="AE12" i="93"/>
  <c r="AE10" i="93"/>
  <c r="AE8" i="93"/>
  <c r="BQ38" i="93"/>
  <c r="BQ37" i="93"/>
  <c r="BQ11" i="93"/>
  <c r="BQ9" i="93"/>
  <c r="BQ7" i="93"/>
  <c r="BQ8" i="93"/>
  <c r="BQ10" i="93"/>
  <c r="BQ12" i="93"/>
  <c r="AR38" i="93"/>
  <c r="AR37" i="93"/>
  <c r="AR11" i="93"/>
  <c r="AR9" i="93"/>
  <c r="AR7" i="93"/>
  <c r="AR12" i="93"/>
  <c r="AR10" i="93"/>
  <c r="AR8" i="93"/>
  <c r="CE38" i="93"/>
  <c r="CE37" i="93"/>
  <c r="CE11" i="93"/>
  <c r="CF18" i="93" s="1"/>
  <c r="CF28" i="93" s="1"/>
  <c r="CE7" i="93"/>
  <c r="CG14" i="93" s="1"/>
  <c r="CE10" i="93"/>
  <c r="CF17" i="93" s="1"/>
  <c r="CF27" i="93" s="1"/>
  <c r="CE9" i="93"/>
  <c r="CF16" i="93" s="1"/>
  <c r="CF26" i="93" s="1"/>
  <c r="CE12" i="93"/>
  <c r="CF19" i="93" s="1"/>
  <c r="CE8" i="93"/>
  <c r="CF15" i="93" s="1"/>
  <c r="AX38" i="93"/>
  <c r="AX37" i="93"/>
  <c r="AX11" i="93"/>
  <c r="AY28" i="93" s="1"/>
  <c r="AX9" i="93"/>
  <c r="AY26" i="93" s="1"/>
  <c r="AX7" i="93"/>
  <c r="AX10" i="93"/>
  <c r="AY27" i="93" s="1"/>
  <c r="AX12" i="93"/>
  <c r="AX8" i="93"/>
  <c r="F11" i="93"/>
  <c r="F9" i="93"/>
  <c r="F7" i="93"/>
  <c r="F12" i="93"/>
  <c r="F10" i="93"/>
  <c r="F8" i="93"/>
  <c r="AS37" i="93"/>
  <c r="AS38" i="93"/>
  <c r="AS12" i="93"/>
  <c r="AS10" i="93"/>
  <c r="AS8" i="93"/>
  <c r="AS9" i="93"/>
  <c r="AS7" i="93"/>
  <c r="AS11" i="93"/>
  <c r="BX19" i="93"/>
  <c r="BU19" i="93"/>
  <c r="CE19" i="93"/>
  <c r="CB19" i="93"/>
  <c r="AD9" i="93"/>
  <c r="AD7" i="93"/>
  <c r="AD8" i="93"/>
  <c r="AD10" i="93"/>
  <c r="AD12" i="93"/>
  <c r="AD11" i="93"/>
  <c r="BN6" i="93"/>
  <c r="AH6" i="93"/>
  <c r="Y20" i="93"/>
  <c r="X13" i="93"/>
  <c r="X21" i="93" s="1"/>
  <c r="AL32" i="93"/>
  <c r="AL40" i="93" s="1"/>
  <c r="AL96" i="93" s="1"/>
  <c r="AL117" i="93" s="1"/>
  <c r="AL120" i="93" s="1"/>
  <c r="AL123" i="93" s="1"/>
  <c r="BH13" i="93"/>
  <c r="BH29" i="93" s="1"/>
  <c r="BH21" i="93" s="1"/>
  <c r="BP20" i="93"/>
  <c r="AS20" i="93"/>
  <c r="AS13" i="93"/>
  <c r="AS29" i="93" s="1"/>
  <c r="AS21" i="93" s="1"/>
  <c r="AI33" i="93"/>
  <c r="Y13" i="93"/>
  <c r="Y21" i="93" s="1"/>
  <c r="BK13" i="93"/>
  <c r="BK29" i="93" s="1"/>
  <c r="BK21" i="93" s="1"/>
  <c r="Z33" i="93" l="1"/>
  <c r="AR20" i="93"/>
  <c r="X32" i="93"/>
  <c r="X40" i="93" s="1"/>
  <c r="X96" i="93" s="1"/>
  <c r="X117" i="93" s="1"/>
  <c r="X120" i="93" s="1"/>
  <c r="X123" i="93" s="1"/>
  <c r="K13" i="93"/>
  <c r="K21" i="93" s="1"/>
  <c r="AW13" i="93"/>
  <c r="AW29" i="93" s="1"/>
  <c r="AW21" i="93" s="1"/>
  <c r="AW32" i="93" s="1"/>
  <c r="BH33" i="93"/>
  <c r="BZ33" i="93"/>
  <c r="K33" i="93"/>
  <c r="BC33" i="93"/>
  <c r="BR33" i="93"/>
  <c r="N33" i="93"/>
  <c r="BF13" i="93"/>
  <c r="BF29" i="93" s="1"/>
  <c r="BF21" i="93" s="1"/>
  <c r="BF32" i="93" s="1"/>
  <c r="BZ20" i="93"/>
  <c r="BZ32" i="93" s="1"/>
  <c r="AV20" i="93"/>
  <c r="AO20" i="93"/>
  <c r="AN33" i="93"/>
  <c r="AP33" i="93"/>
  <c r="BK33" i="93"/>
  <c r="CD33" i="93"/>
  <c r="BU33" i="93"/>
  <c r="M13" i="93"/>
  <c r="M21" i="93" s="1"/>
  <c r="AO13" i="93"/>
  <c r="AO29" i="93" s="1"/>
  <c r="AO21" i="93" s="1"/>
  <c r="AD33" i="93"/>
  <c r="BQ33" i="93"/>
  <c r="AE33" i="93"/>
  <c r="BM33" i="93"/>
  <c r="AW33" i="93"/>
  <c r="AM33" i="93"/>
  <c r="AY33" i="93"/>
  <c r="T33" i="93"/>
  <c r="AA20" i="93"/>
  <c r="Y33" i="93"/>
  <c r="AJ33" i="93"/>
  <c r="BF33" i="93"/>
  <c r="AA33" i="93"/>
  <c r="BI33" i="93"/>
  <c r="H33" i="93"/>
  <c r="BL33" i="93"/>
  <c r="AU33" i="93"/>
  <c r="BP33" i="93"/>
  <c r="AN20" i="93"/>
  <c r="AS33" i="93"/>
  <c r="BS33" i="93"/>
  <c r="CF33" i="93"/>
  <c r="CB33" i="93"/>
  <c r="V33" i="93"/>
  <c r="AK33" i="93"/>
  <c r="BB33" i="93"/>
  <c r="AA13" i="93"/>
  <c r="AA21" i="93" s="1"/>
  <c r="S33" i="93"/>
  <c r="BY13" i="93"/>
  <c r="BY29" i="93" s="1"/>
  <c r="BY21" i="93" s="1"/>
  <c r="R33" i="93"/>
  <c r="E33" i="93"/>
  <c r="CE20" i="93"/>
  <c r="J20" i="93"/>
  <c r="BI20" i="93"/>
  <c r="BY20" i="93"/>
  <c r="CA13" i="93"/>
  <c r="CA29" i="93" s="1"/>
  <c r="CA21" i="93" s="1"/>
  <c r="F33" i="93"/>
  <c r="AX33" i="93"/>
  <c r="CE33" i="93"/>
  <c r="Q13" i="93"/>
  <c r="Q21" i="93" s="1"/>
  <c r="AP13" i="93"/>
  <c r="AP29" i="93" s="1"/>
  <c r="AP21" i="93" s="1"/>
  <c r="AP32" i="93" s="1"/>
  <c r="AP40" i="93" s="1"/>
  <c r="AP96" i="93" s="1"/>
  <c r="AP117" i="93" s="1"/>
  <c r="AP120" i="93" s="1"/>
  <c r="AP123" i="93" s="1"/>
  <c r="BI13" i="93"/>
  <c r="BI29" i="93" s="1"/>
  <c r="BI21" i="93" s="1"/>
  <c r="BI32" i="93" s="1"/>
  <c r="AU26" i="93"/>
  <c r="AV13" i="93"/>
  <c r="AV29" i="93" s="1"/>
  <c r="AV21" i="93" s="1"/>
  <c r="BU20" i="93"/>
  <c r="BU13" i="93"/>
  <c r="BU29" i="93" s="1"/>
  <c r="BU21" i="93" s="1"/>
  <c r="BN8" i="93"/>
  <c r="BN12" i="93"/>
  <c r="CO4" i="93"/>
  <c r="CN3" i="93"/>
  <c r="AH14" i="93"/>
  <c r="Q20" i="93"/>
  <c r="AH38" i="93"/>
  <c r="CS37" i="93"/>
  <c r="BR18" i="93"/>
  <c r="BR28" i="93" s="1"/>
  <c r="CS11" i="93"/>
  <c r="AH10" i="93"/>
  <c r="CG13" i="93"/>
  <c r="CG29" i="93" s="1"/>
  <c r="CG21" i="93" s="1"/>
  <c r="CG20" i="93"/>
  <c r="BR15" i="93"/>
  <c r="CS15" i="93" s="1"/>
  <c r="CS8" i="93"/>
  <c r="BQ26" i="93"/>
  <c r="BN37" i="93"/>
  <c r="E13" i="93"/>
  <c r="E20" i="93"/>
  <c r="CS38" i="93"/>
  <c r="AH12" i="93"/>
  <c r="CF13" i="93"/>
  <c r="CF29" i="93" s="1"/>
  <c r="CF21" i="93" s="1"/>
  <c r="BQ20" i="93"/>
  <c r="AH8" i="93"/>
  <c r="AU27" i="93"/>
  <c r="AU28" i="93"/>
  <c r="BS14" i="93"/>
  <c r="CS14" i="93" s="1"/>
  <c r="CS7" i="93"/>
  <c r="BQ27" i="93"/>
  <c r="BN38" i="93"/>
  <c r="CH20" i="93"/>
  <c r="CH13" i="93"/>
  <c r="CH29" i="93" s="1"/>
  <c r="CH21" i="93" s="1"/>
  <c r="AH28" i="93"/>
  <c r="J13" i="93"/>
  <c r="J21" i="93" s="1"/>
  <c r="BN9" i="93"/>
  <c r="BN7" i="93"/>
  <c r="AH9" i="93"/>
  <c r="BR17" i="93"/>
  <c r="BR27" i="93" s="1"/>
  <c r="CS10" i="93"/>
  <c r="AI27" i="93"/>
  <c r="BQ28" i="93"/>
  <c r="CF20" i="93"/>
  <c r="AX20" i="93"/>
  <c r="AH7" i="93"/>
  <c r="BR19" i="93"/>
  <c r="CS19" i="93" s="1"/>
  <c r="CS12" i="93"/>
  <c r="CT19" i="93" s="1"/>
  <c r="BR16" i="93"/>
  <c r="BR26" i="93" s="1"/>
  <c r="CS9" i="93"/>
  <c r="P33" i="93"/>
  <c r="AH37" i="93"/>
  <c r="D33" i="93"/>
  <c r="I33" i="93"/>
  <c r="BN10" i="93"/>
  <c r="BJ27" i="93"/>
  <c r="BN11" i="93"/>
  <c r="BL28" i="93"/>
  <c r="CB20" i="93"/>
  <c r="CB13" i="93"/>
  <c r="CB29" i="93" s="1"/>
  <c r="CB21" i="93" s="1"/>
  <c r="Y32" i="93"/>
  <c r="AH11" i="93"/>
  <c r="BN25" i="93"/>
  <c r="AJ20" i="93"/>
  <c r="AJ32" i="93" s="1"/>
  <c r="AJ40" i="93" s="1"/>
  <c r="AJ96" i="93" s="1"/>
  <c r="AJ117" i="93" s="1"/>
  <c r="AJ120" i="93" s="1"/>
  <c r="AJ123" i="93" s="1"/>
  <c r="I13" i="93"/>
  <c r="I21" i="93" s="1"/>
  <c r="AH18" i="93"/>
  <c r="AH15" i="93"/>
  <c r="AM20" i="93"/>
  <c r="AS32" i="93"/>
  <c r="AQ13" i="93"/>
  <c r="AQ29" i="93" s="1"/>
  <c r="AQ21" i="93" s="1"/>
  <c r="BP13" i="93"/>
  <c r="BP29" i="93" s="1"/>
  <c r="AQ20" i="93"/>
  <c r="BQ13" i="93"/>
  <c r="BQ29" i="93" s="1"/>
  <c r="BH20" i="93"/>
  <c r="BH32" i="93" s="1"/>
  <c r="BT20" i="93"/>
  <c r="CE13" i="93"/>
  <c r="CE29" i="93" s="1"/>
  <c r="CE21" i="93" s="1"/>
  <c r="BT13" i="93"/>
  <c r="BT29" i="93" s="1"/>
  <c r="BT21" i="93" s="1"/>
  <c r="AN13" i="93"/>
  <c r="AN29" i="93" s="1"/>
  <c r="AN21" i="93" s="1"/>
  <c r="BK32" i="93"/>
  <c r="AX13" i="93"/>
  <c r="AX29" i="93" s="1"/>
  <c r="AX21" i="93" s="1"/>
  <c r="BB13" i="93"/>
  <c r="BB29" i="93" s="1"/>
  <c r="BB21" i="93" s="1"/>
  <c r="AR32" i="93"/>
  <c r="S20" i="93"/>
  <c r="I20" i="93"/>
  <c r="L20" i="93"/>
  <c r="L13" i="93"/>
  <c r="L21" i="93" s="1"/>
  <c r="AC20" i="93"/>
  <c r="AC13" i="93"/>
  <c r="AC21" i="93" s="1"/>
  <c r="AD20" i="93"/>
  <c r="AD13" i="93"/>
  <c r="AD21" i="93" s="1"/>
  <c r="W13" i="93"/>
  <c r="W21" i="93" s="1"/>
  <c r="AM13" i="93"/>
  <c r="AM29" i="93" s="1"/>
  <c r="AM21" i="93" s="1"/>
  <c r="BX20" i="93"/>
  <c r="BX13" i="93"/>
  <c r="BX29" i="93" s="1"/>
  <c r="BX21" i="93" s="1"/>
  <c r="BD13" i="93"/>
  <c r="BD29" i="93" s="1"/>
  <c r="BD21" i="93" s="1"/>
  <c r="S13" i="93"/>
  <c r="S21" i="93" s="1"/>
  <c r="BE13" i="93"/>
  <c r="BE29" i="93" s="1"/>
  <c r="BE21" i="93" s="1"/>
  <c r="BE20" i="93"/>
  <c r="Z13" i="93"/>
  <c r="Z21" i="93" s="1"/>
  <c r="Z20" i="93"/>
  <c r="BA13" i="93"/>
  <c r="BA29" i="93" s="1"/>
  <c r="BA21" i="93" s="1"/>
  <c r="BA20" i="93"/>
  <c r="W20" i="93"/>
  <c r="BD20" i="93"/>
  <c r="CA20" i="93"/>
  <c r="BB20" i="93"/>
  <c r="CD13" i="93"/>
  <c r="CD29" i="93" s="1"/>
  <c r="CD21" i="93" s="1"/>
  <c r="CD20" i="93"/>
  <c r="D20" i="93"/>
  <c r="D13" i="93"/>
  <c r="BC13" i="93"/>
  <c r="BC29" i="93" s="1"/>
  <c r="BC21" i="93" s="1"/>
  <c r="BC20" i="93"/>
  <c r="BW20" i="93"/>
  <c r="BW13" i="93"/>
  <c r="BW29" i="93" s="1"/>
  <c r="BW21" i="93" s="1"/>
  <c r="AT13" i="93"/>
  <c r="AT29" i="93" s="1"/>
  <c r="AT21" i="93" s="1"/>
  <c r="AT20" i="93"/>
  <c r="BH40" i="93" l="1"/>
  <c r="BH96" i="93" s="1"/>
  <c r="BH117" i="93" s="1"/>
  <c r="BH120" i="93" s="1"/>
  <c r="BH123" i="93" s="1"/>
  <c r="AO32" i="93"/>
  <c r="AO40" i="93" s="1"/>
  <c r="AO96" i="93" s="1"/>
  <c r="AO117" i="93" s="1"/>
  <c r="AO120" i="93" s="1"/>
  <c r="AO123" i="93" s="1"/>
  <c r="AN32" i="93"/>
  <c r="BZ40" i="93"/>
  <c r="BZ96" i="93" s="1"/>
  <c r="BZ117" i="93" s="1"/>
  <c r="BZ120" i="93" s="1"/>
  <c r="BZ123" i="93" s="1"/>
  <c r="BI40" i="93"/>
  <c r="BI96" i="93" s="1"/>
  <c r="BI117" i="93" s="1"/>
  <c r="BI120" i="93" s="1"/>
  <c r="BI123" i="93" s="1"/>
  <c r="K20" i="93"/>
  <c r="K32" i="93" s="1"/>
  <c r="K40" i="93" s="1"/>
  <c r="K96" i="93" s="1"/>
  <c r="K117" i="93" s="1"/>
  <c r="K120" i="93" s="1"/>
  <c r="K123" i="93" s="1"/>
  <c r="Y40" i="93"/>
  <c r="Y96" i="93" s="1"/>
  <c r="Y117" i="93" s="1"/>
  <c r="Y120" i="93" s="1"/>
  <c r="Y123" i="93" s="1"/>
  <c r="DY19" i="93"/>
  <c r="CT13" i="93"/>
  <c r="CT20" i="93"/>
  <c r="AN40" i="93"/>
  <c r="AN96" i="93" s="1"/>
  <c r="AN117" i="93" s="1"/>
  <c r="AN120" i="93" s="1"/>
  <c r="AN123" i="93" s="1"/>
  <c r="AW40" i="93"/>
  <c r="AW96" i="93" s="1"/>
  <c r="AW117" i="93" s="1"/>
  <c r="AW120" i="93" s="1"/>
  <c r="AW123" i="93" s="1"/>
  <c r="AV32" i="93"/>
  <c r="AV40" i="93" s="1"/>
  <c r="AV96" i="93" s="1"/>
  <c r="AV117" i="93" s="1"/>
  <c r="AV120" i="93" s="1"/>
  <c r="AV123" i="93" s="1"/>
  <c r="CE32" i="93"/>
  <c r="CE40" i="93" s="1"/>
  <c r="CE96" i="93" s="1"/>
  <c r="CE117" i="93" s="1"/>
  <c r="CE120" i="93" s="1"/>
  <c r="CE123" i="93" s="1"/>
  <c r="AS40" i="93"/>
  <c r="AS96" i="93" s="1"/>
  <c r="AS117" i="93" s="1"/>
  <c r="AS120" i="93" s="1"/>
  <c r="AS123" i="93" s="1"/>
  <c r="P13" i="93"/>
  <c r="P21" i="93" s="1"/>
  <c r="AA32" i="93"/>
  <c r="AA40" i="93" s="1"/>
  <c r="AA96" i="93" s="1"/>
  <c r="AA117" i="93" s="1"/>
  <c r="AA120" i="93" s="1"/>
  <c r="AA123" i="93" s="1"/>
  <c r="P20" i="93"/>
  <c r="BK40" i="93"/>
  <c r="BK96" i="93" s="1"/>
  <c r="BK117" i="93" s="1"/>
  <c r="BK120" i="93" s="1"/>
  <c r="BK123" i="93" s="1"/>
  <c r="J32" i="93"/>
  <c r="J40" i="93" s="1"/>
  <c r="J96" i="93" s="1"/>
  <c r="J117" i="93" s="1"/>
  <c r="J120" i="93" s="1"/>
  <c r="J123" i="93" s="1"/>
  <c r="AH19" i="93"/>
  <c r="BN16" i="93"/>
  <c r="BF40" i="93"/>
  <c r="BF96" i="93" s="1"/>
  <c r="BF117" i="93" s="1"/>
  <c r="BF120" i="93" s="1"/>
  <c r="BF123" i="93" s="1"/>
  <c r="BY32" i="93"/>
  <c r="BY40" i="93" s="1"/>
  <c r="BY96" i="93" s="1"/>
  <c r="BY117" i="93" s="1"/>
  <c r="BY120" i="93" s="1"/>
  <c r="BY123" i="93" s="1"/>
  <c r="BE32" i="93"/>
  <c r="BE40" i="93" s="1"/>
  <c r="BE96" i="93" s="1"/>
  <c r="BE117" i="93" s="1"/>
  <c r="BE120" i="93" s="1"/>
  <c r="BE123" i="93" s="1"/>
  <c r="BL13" i="93"/>
  <c r="BL29" i="93" s="1"/>
  <c r="BL21" i="93" s="1"/>
  <c r="BL20" i="93"/>
  <c r="BN18" i="93"/>
  <c r="CA32" i="93"/>
  <c r="CA40" i="93" s="1"/>
  <c r="CA96" i="93" s="1"/>
  <c r="CA117" i="93" s="1"/>
  <c r="CA120" i="93" s="1"/>
  <c r="CA123" i="93" s="1"/>
  <c r="E21" i="93"/>
  <c r="E32" i="93" s="1"/>
  <c r="E40" i="93" s="1"/>
  <c r="E96" i="93" s="1"/>
  <c r="E117" i="93" s="1"/>
  <c r="E120" i="93" s="1"/>
  <c r="E123" i="93" s="1"/>
  <c r="CD32" i="93"/>
  <c r="CD40" i="93" s="1"/>
  <c r="CD96" i="93" s="1"/>
  <c r="CD117" i="93" s="1"/>
  <c r="CD120" i="93" s="1"/>
  <c r="CD123" i="93" s="1"/>
  <c r="CS28" i="93"/>
  <c r="BN28" i="93"/>
  <c r="F20" i="93"/>
  <c r="F13" i="93"/>
  <c r="F21" i="93" s="1"/>
  <c r="BC32" i="93"/>
  <c r="BC40" i="93" s="1"/>
  <c r="BC96" i="93" s="1"/>
  <c r="BC117" i="93" s="1"/>
  <c r="BC120" i="93" s="1"/>
  <c r="BC123" i="93" s="1"/>
  <c r="BN19" i="93"/>
  <c r="T20" i="93"/>
  <c r="CS16" i="93"/>
  <c r="AU20" i="93"/>
  <c r="T13" i="93"/>
  <c r="T21" i="93" s="1"/>
  <c r="BX32" i="93"/>
  <c r="AD32" i="93"/>
  <c r="AD40" i="93" s="1"/>
  <c r="AD96" i="93" s="1"/>
  <c r="AD117" i="93" s="1"/>
  <c r="AD120" i="93" s="1"/>
  <c r="AD123" i="93" s="1"/>
  <c r="AX32" i="93"/>
  <c r="AX40" i="93" s="1"/>
  <c r="AX96" i="93" s="1"/>
  <c r="AX117" i="93" s="1"/>
  <c r="AX120" i="93" s="1"/>
  <c r="AX123" i="93" s="1"/>
  <c r="AH17" i="93"/>
  <c r="Q32" i="93"/>
  <c r="Q40" i="93" s="1"/>
  <c r="Q96" i="93" s="1"/>
  <c r="Q117" i="93" s="1"/>
  <c r="Q120" i="93" s="1"/>
  <c r="Q123" i="93" s="1"/>
  <c r="BU32" i="93"/>
  <c r="BU40" i="93" s="1"/>
  <c r="BU96" i="93" s="1"/>
  <c r="BU117" i="93" s="1"/>
  <c r="BU120" i="93" s="1"/>
  <c r="BU123" i="93" s="1"/>
  <c r="BM20" i="93"/>
  <c r="BM13" i="93"/>
  <c r="BM29" i="93" s="1"/>
  <c r="BM21" i="93" s="1"/>
  <c r="CS27" i="93"/>
  <c r="BW32" i="93"/>
  <c r="BW40" i="93" s="1"/>
  <c r="BW96" i="93" s="1"/>
  <c r="I32" i="93"/>
  <c r="I40" i="93" s="1"/>
  <c r="I96" i="93" s="1"/>
  <c r="I117" i="93" s="1"/>
  <c r="I120" i="93" s="1"/>
  <c r="I123" i="93" s="1"/>
  <c r="AQ32" i="93"/>
  <c r="AQ40" i="93" s="1"/>
  <c r="AQ96" i="93" s="1"/>
  <c r="AQ117" i="93" s="1"/>
  <c r="AQ120" i="93" s="1"/>
  <c r="AQ123" i="93" s="1"/>
  <c r="CB32" i="93"/>
  <c r="CB40" i="93" s="1"/>
  <c r="CB96" i="93" s="1"/>
  <c r="BN17" i="93"/>
  <c r="AH27" i="93"/>
  <c r="CH32" i="93"/>
  <c r="CH40" i="93" s="1"/>
  <c r="CH96" i="93" s="1"/>
  <c r="CH117" i="93" s="1"/>
  <c r="CH120" i="93" s="1"/>
  <c r="CH123" i="93" s="1"/>
  <c r="AE20" i="93"/>
  <c r="AE13" i="93"/>
  <c r="AE21" i="93" s="1"/>
  <c r="AH26" i="93"/>
  <c r="CS26" i="93"/>
  <c r="BQ21" i="93"/>
  <c r="BQ32" i="93" s="1"/>
  <c r="BQ40" i="93" s="1"/>
  <c r="BQ96" i="93" s="1"/>
  <c r="CG32" i="93"/>
  <c r="CG40" i="93" s="1"/>
  <c r="CG96" i="93" s="1"/>
  <c r="CG117" i="93" s="1"/>
  <c r="CG120" i="93" s="1"/>
  <c r="CG123" i="93" s="1"/>
  <c r="BT32" i="93"/>
  <c r="BT40" i="93" s="1"/>
  <c r="BT96" i="93" s="1"/>
  <c r="AU13" i="93"/>
  <c r="AU29" i="93" s="1"/>
  <c r="AU21" i="93" s="1"/>
  <c r="AT32" i="93"/>
  <c r="AT40" i="93" s="1"/>
  <c r="AT96" i="93" s="1"/>
  <c r="AT117" i="93" s="1"/>
  <c r="AT120" i="93" s="1"/>
  <c r="AT123" i="93" s="1"/>
  <c r="BD32" i="93"/>
  <c r="BD40" i="93" s="1"/>
  <c r="BD96" i="93" s="1"/>
  <c r="BD117" i="93" s="1"/>
  <c r="BD120" i="93" s="1"/>
  <c r="BD123" i="93" s="1"/>
  <c r="W32" i="93"/>
  <c r="W40" i="93" s="1"/>
  <c r="W96" i="93" s="1"/>
  <c r="W117" i="93" s="1"/>
  <c r="W120" i="93" s="1"/>
  <c r="W123" i="93" s="1"/>
  <c r="AC32" i="93"/>
  <c r="AC40" i="93" s="1"/>
  <c r="AC96" i="93" s="1"/>
  <c r="AC117" i="93" s="1"/>
  <c r="AC120" i="93" s="1"/>
  <c r="AC123" i="93" s="1"/>
  <c r="BP21" i="93"/>
  <c r="BP32" i="93" s="1"/>
  <c r="BP40" i="93" s="1"/>
  <c r="BN15" i="93"/>
  <c r="BN27" i="93"/>
  <c r="BS13" i="93"/>
  <c r="BS29" i="93" s="1"/>
  <c r="BS21" i="93" s="1"/>
  <c r="BS20" i="93"/>
  <c r="AH16" i="93"/>
  <c r="D21" i="93"/>
  <c r="D32" i="93" s="1"/>
  <c r="L32" i="93"/>
  <c r="L40" i="93" s="1"/>
  <c r="L96" i="93" s="1"/>
  <c r="L117" i="93" s="1"/>
  <c r="L120" i="93" s="1"/>
  <c r="L123" i="93" s="1"/>
  <c r="BA32" i="93"/>
  <c r="BA40" i="93" s="1"/>
  <c r="Z32" i="93"/>
  <c r="Z40" i="93" s="1"/>
  <c r="Z96" i="93" s="1"/>
  <c r="Z117" i="93" s="1"/>
  <c r="Z120" i="93" s="1"/>
  <c r="Z123" i="93" s="1"/>
  <c r="AM32" i="93"/>
  <c r="AM40" i="93" s="1"/>
  <c r="AM96" i="93" s="1"/>
  <c r="AM117" i="93" s="1"/>
  <c r="AM120" i="93" s="1"/>
  <c r="AM123" i="93" s="1"/>
  <c r="BN14" i="93"/>
  <c r="AY13" i="93"/>
  <c r="AY29" i="93" s="1"/>
  <c r="AY21" i="93" s="1"/>
  <c r="AY20" i="93"/>
  <c r="CS18" i="93"/>
  <c r="BJ26" i="93"/>
  <c r="BJ13" i="93"/>
  <c r="BJ29" i="93" s="1"/>
  <c r="BJ20" i="93"/>
  <c r="CS17" i="93"/>
  <c r="BR13" i="93"/>
  <c r="BR29" i="93" s="1"/>
  <c r="BR20" i="93"/>
  <c r="CP4" i="93"/>
  <c r="CO3" i="93"/>
  <c r="AK13" i="93"/>
  <c r="AK29" i="93" s="1"/>
  <c r="AK21" i="93" s="1"/>
  <c r="AK20" i="93"/>
  <c r="AI20" i="93"/>
  <c r="AI13" i="93"/>
  <c r="BB32" i="93"/>
  <c r="CF32" i="93"/>
  <c r="DY20" i="93" l="1"/>
  <c r="CT29" i="93"/>
  <c r="DY13" i="93"/>
  <c r="DC34" i="93" s="1"/>
  <c r="P32" i="93"/>
  <c r="P40" i="93" s="1"/>
  <c r="P96" i="93" s="1"/>
  <c r="P117" i="93" s="1"/>
  <c r="P120" i="93" s="1"/>
  <c r="P123" i="93" s="1"/>
  <c r="AH20" i="93"/>
  <c r="T32" i="93"/>
  <c r="T40" i="93" s="1"/>
  <c r="T96" i="93" s="1"/>
  <c r="T117" i="93" s="1"/>
  <c r="BL32" i="93"/>
  <c r="BL40" i="93" s="1"/>
  <c r="BL96" i="93" s="1"/>
  <c r="BL117" i="93" s="1"/>
  <c r="BL120" i="93" s="1"/>
  <c r="BL123" i="93" s="1"/>
  <c r="CS20" i="93"/>
  <c r="F32" i="93"/>
  <c r="F40" i="93" s="1"/>
  <c r="F96" i="93" s="1"/>
  <c r="F117" i="93" s="1"/>
  <c r="F120" i="93" s="1"/>
  <c r="F123" i="93" s="1"/>
  <c r="AU32" i="93"/>
  <c r="AU40" i="93" s="1"/>
  <c r="AU96" i="93" s="1"/>
  <c r="AU117" i="93" s="1"/>
  <c r="AU120" i="93" s="1"/>
  <c r="AU123" i="93" s="1"/>
  <c r="CS13" i="93"/>
  <c r="BX34" i="93" s="1"/>
  <c r="CS34" i="93" s="1"/>
  <c r="AH13" i="93"/>
  <c r="AH34" i="93" s="1"/>
  <c r="AK32" i="93"/>
  <c r="AK40" i="93" s="1"/>
  <c r="AK96" i="93" s="1"/>
  <c r="AK117" i="93" s="1"/>
  <c r="AK120" i="93" s="1"/>
  <c r="AK123" i="93" s="1"/>
  <c r="CS29" i="93"/>
  <c r="BS32" i="93"/>
  <c r="BS40" i="93" s="1"/>
  <c r="BS96" i="93" s="1"/>
  <c r="BS117" i="93" s="1"/>
  <c r="BS120" i="93" s="1"/>
  <c r="BS123" i="93" s="1"/>
  <c r="AE32" i="93"/>
  <c r="AE40" i="93" s="1"/>
  <c r="AE96" i="93" s="1"/>
  <c r="AE117" i="93" s="1"/>
  <c r="AE120" i="93" s="1"/>
  <c r="AE123" i="93" s="1"/>
  <c r="BJ21" i="93"/>
  <c r="BJ32" i="93" s="1"/>
  <c r="BJ40" i="93" s="1"/>
  <c r="BJ96" i="93" s="1"/>
  <c r="BJ117" i="93" s="1"/>
  <c r="BJ120" i="93" s="1"/>
  <c r="BJ123" i="93" s="1"/>
  <c r="BN26" i="93"/>
  <c r="BR21" i="93"/>
  <c r="CS21" i="93" s="1"/>
  <c r="BQ117" i="93"/>
  <c r="BQ120" i="93" s="1"/>
  <c r="BQ123" i="93" s="1"/>
  <c r="BN13" i="93"/>
  <c r="AR34" i="93" s="1"/>
  <c r="AI29" i="93"/>
  <c r="AH29" i="93"/>
  <c r="CB117" i="93"/>
  <c r="CB120" i="93" s="1"/>
  <c r="CB123" i="93" s="1"/>
  <c r="BW117" i="93"/>
  <c r="BW120" i="93" s="1"/>
  <c r="BW123" i="93" s="1"/>
  <c r="BM32" i="93"/>
  <c r="BM40" i="93" s="1"/>
  <c r="BM96" i="93" s="1"/>
  <c r="BM117" i="93" s="1"/>
  <c r="BM120" i="93" s="1"/>
  <c r="BM123" i="93" s="1"/>
  <c r="CQ4" i="93"/>
  <c r="CP3" i="93"/>
  <c r="AY32" i="93"/>
  <c r="AY40" i="93" s="1"/>
  <c r="AY96" i="93" s="1"/>
  <c r="AY117" i="93" s="1"/>
  <c r="AY120" i="93" s="1"/>
  <c r="AY123" i="93" s="1"/>
  <c r="BT117" i="93"/>
  <c r="BT120" i="93" s="1"/>
  <c r="BT123" i="93" s="1"/>
  <c r="BP96" i="93"/>
  <c r="BP117" i="93" s="1"/>
  <c r="BN20" i="93"/>
  <c r="BB40" i="93"/>
  <c r="CF40" i="93"/>
  <c r="BA96" i="93"/>
  <c r="BA117" i="93" s="1"/>
  <c r="BA120" i="93" s="1"/>
  <c r="BA123" i="93" s="1"/>
  <c r="D40" i="93"/>
  <c r="DY34" i="93" l="1"/>
  <c r="DC33" i="93"/>
  <c r="CT21" i="93"/>
  <c r="DY29" i="93"/>
  <c r="BX33" i="93"/>
  <c r="BX40" i="93" s="1"/>
  <c r="BX96" i="93" s="1"/>
  <c r="M33" i="93"/>
  <c r="AH33" i="93" s="1"/>
  <c r="BN34" i="93"/>
  <c r="AR33" i="93"/>
  <c r="M32" i="93"/>
  <c r="CR4" i="93"/>
  <c r="CQ3" i="93"/>
  <c r="BN29" i="93"/>
  <c r="AI21" i="93"/>
  <c r="BR32" i="93"/>
  <c r="BP120" i="93"/>
  <c r="BP123" i="93" s="1"/>
  <c r="BB96" i="93"/>
  <c r="T120" i="93"/>
  <c r="T123" i="93" s="1"/>
  <c r="CF96" i="93"/>
  <c r="CF117" i="93" s="1"/>
  <c r="D96" i="93"/>
  <c r="CS33" i="93" l="1"/>
  <c r="CR3" i="93"/>
  <c r="CT4" i="93"/>
  <c r="DY21" i="93"/>
  <c r="CT32" i="93"/>
  <c r="DY33" i="93"/>
  <c r="DC40" i="93"/>
  <c r="DC96" i="93" s="1"/>
  <c r="DC117" i="93" s="1"/>
  <c r="DC120" i="93" s="1"/>
  <c r="DC123" i="93" s="1"/>
  <c r="M40" i="93"/>
  <c r="M96" i="93" s="1"/>
  <c r="M117" i="93" s="1"/>
  <c r="M120" i="93" s="1"/>
  <c r="M123" i="93" s="1"/>
  <c r="BX117" i="93"/>
  <c r="BX120" i="93" s="1"/>
  <c r="BX123" i="93" s="1"/>
  <c r="BN33" i="93"/>
  <c r="AR40" i="93"/>
  <c r="AR96" i="93" s="1"/>
  <c r="AR117" i="93" s="1"/>
  <c r="AR120" i="93" s="1"/>
  <c r="AR123" i="93" s="1"/>
  <c r="BN21" i="93"/>
  <c r="AI32" i="93"/>
  <c r="BR40" i="93"/>
  <c r="CS32" i="93"/>
  <c r="BB117" i="93"/>
  <c r="D117" i="93"/>
  <c r="CF120" i="93"/>
  <c r="CT40" i="93" l="1"/>
  <c r="DY32" i="93"/>
  <c r="CU4" i="93"/>
  <c r="CT3" i="93"/>
  <c r="AI40" i="93"/>
  <c r="BN32" i="93"/>
  <c r="CF123" i="93"/>
  <c r="BR96" i="93"/>
  <c r="CS40" i="93"/>
  <c r="BB120" i="93"/>
  <c r="BB123" i="93" s="1"/>
  <c r="D120" i="93"/>
  <c r="CV4" i="93" l="1"/>
  <c r="CU3" i="93"/>
  <c r="CT96" i="93"/>
  <c r="DY40" i="93"/>
  <c r="AI96" i="93"/>
  <c r="BN40" i="93"/>
  <c r="BR117" i="93"/>
  <c r="CS117" i="93" s="1"/>
  <c r="CS96" i="93"/>
  <c r="D123" i="93"/>
  <c r="CT117" i="93" l="1"/>
  <c r="DY96" i="93"/>
  <c r="CV3" i="93"/>
  <c r="CW4" i="93"/>
  <c r="BR120" i="93"/>
  <c r="BR123" i="93" s="1"/>
  <c r="CS123" i="93" s="1"/>
  <c r="D124" i="93"/>
  <c r="E124" i="93" s="1"/>
  <c r="F124" i="93" s="1"/>
  <c r="AI117" i="93"/>
  <c r="BN96" i="93"/>
  <c r="CW3" i="93" l="1"/>
  <c r="CX4" i="93"/>
  <c r="CT120" i="93"/>
  <c r="DY117" i="93"/>
  <c r="CS120" i="93"/>
  <c r="AI120" i="93"/>
  <c r="BN117" i="93"/>
  <c r="CT123" i="93" l="1"/>
  <c r="DY120" i="93"/>
  <c r="CY4" i="93"/>
  <c r="CX3" i="93"/>
  <c r="AI123" i="93"/>
  <c r="BN120" i="93"/>
  <c r="CZ4" i="93" l="1"/>
  <c r="CY3" i="93"/>
  <c r="DY123" i="93"/>
  <c r="BN123" i="93"/>
  <c r="DA4" i="93" l="1"/>
  <c r="CZ3" i="93"/>
  <c r="DB4" i="93" l="1"/>
  <c r="DA3" i="93"/>
  <c r="DC4" i="93" l="1"/>
  <c r="DB3" i="93"/>
  <c r="DD4" i="93" l="1"/>
  <c r="DC3" i="93"/>
  <c r="S32" i="93"/>
  <c r="DE4" i="93" l="1"/>
  <c r="DD3" i="93"/>
  <c r="S40" i="93"/>
  <c r="AH32" i="93"/>
  <c r="DF4" i="93" l="1"/>
  <c r="DE3" i="93"/>
  <c r="S96" i="93"/>
  <c r="AH40" i="93"/>
  <c r="DF3" i="93" l="1"/>
  <c r="DG4" i="93"/>
  <c r="S117" i="93"/>
  <c r="AH96" i="93"/>
  <c r="DH4" i="93" l="1"/>
  <c r="DG3" i="93"/>
  <c r="S120" i="93"/>
  <c r="AH117" i="93"/>
  <c r="DI4" i="93" l="1"/>
  <c r="DH3" i="93"/>
  <c r="S123" i="93"/>
  <c r="AH120" i="93"/>
  <c r="DJ4" i="93" l="1"/>
  <c r="DI3" i="93"/>
  <c r="AH123" i="93"/>
  <c r="DJ3" i="93" l="1"/>
  <c r="DK4" i="93"/>
  <c r="DL4" i="93" l="1"/>
  <c r="DK3" i="93"/>
  <c r="DM4" i="93" l="1"/>
  <c r="DL3" i="93"/>
  <c r="FD124" i="93" l="1"/>
  <c r="FE124" i="93" s="1"/>
  <c r="FF124" i="93" s="1"/>
  <c r="FG124" i="93" s="1"/>
  <c r="FH124" i="93" s="1"/>
  <c r="FI124" i="93" s="1"/>
  <c r="FJ124" i="93" s="1"/>
  <c r="FK124" i="93" s="1"/>
  <c r="FL124" i="93" s="1"/>
  <c r="FM124" i="93" s="1"/>
  <c r="FN124" i="93" s="1"/>
  <c r="FO124" i="93" s="1"/>
  <c r="FP124" i="93" s="1"/>
  <c r="FQ124" i="93" s="1"/>
  <c r="FR124" i="93" s="1"/>
  <c r="FS124" i="93" s="1"/>
  <c r="FT124" i="93" s="1"/>
  <c r="FU124" i="93" s="1"/>
  <c r="FV124" i="93" s="1"/>
  <c r="FW124" i="93" s="1"/>
  <c r="FX124" i="93" s="1"/>
  <c r="FY124" i="93" s="1"/>
  <c r="FZ124" i="93" s="1"/>
  <c r="GA124" i="93" s="1"/>
  <c r="GB124" i="93" s="1"/>
  <c r="GC124" i="93" s="1"/>
  <c r="GD124" i="93" s="1"/>
  <c r="GE124" i="93" s="1"/>
  <c r="GF124" i="93" s="1"/>
  <c r="GG124" i="93" s="1"/>
  <c r="GH124" i="93" s="1"/>
  <c r="GI124" i="93" s="1"/>
  <c r="GJ124" i="93" s="1"/>
  <c r="GK124" i="93" s="1"/>
  <c r="GL124" i="93" s="1"/>
  <c r="GM124" i="93" s="1"/>
  <c r="GN124" i="93" s="1"/>
  <c r="GO124" i="93" s="1"/>
  <c r="GP124" i="93" s="1"/>
  <c r="GQ124" i="93" s="1"/>
  <c r="GR124" i="93" s="1"/>
  <c r="GS124" i="93" s="1"/>
  <c r="GT124" i="93" s="1"/>
  <c r="GU124" i="93" s="1"/>
  <c r="GV124" i="93" s="1"/>
  <c r="GW124" i="93" s="1"/>
  <c r="GX124" i="93" s="1"/>
  <c r="GY124" i="93" s="1"/>
  <c r="GZ124" i="93" s="1"/>
  <c r="HA124" i="93" s="1"/>
  <c r="HB124" i="93" s="1"/>
  <c r="HC124" i="93" s="1"/>
  <c r="HD124" i="93" s="1"/>
  <c r="HE124" i="93" s="1"/>
  <c r="HF124" i="93" s="1"/>
  <c r="HG124" i="93" s="1"/>
  <c r="HH124" i="93" s="1"/>
  <c r="HI124" i="93" s="1"/>
  <c r="HJ124" i="93" s="1"/>
  <c r="HK124" i="93" s="1"/>
  <c r="HL124" i="93" s="1"/>
  <c r="HM124" i="93" s="1"/>
  <c r="HN124" i="93" s="1"/>
  <c r="HO124" i="93" s="1"/>
  <c r="HP124" i="93" s="1"/>
  <c r="HQ124" i="93" s="1"/>
  <c r="HR124" i="93" s="1"/>
  <c r="HS124" i="93" s="1"/>
  <c r="HT124" i="93" s="1"/>
  <c r="HU124" i="93" s="1"/>
  <c r="HV124" i="93" s="1"/>
  <c r="HW124" i="93" s="1"/>
  <c r="HX124" i="93" s="1"/>
  <c r="HY124" i="93" s="1"/>
  <c r="HZ124" i="93" s="1"/>
  <c r="IA124" i="93" s="1"/>
  <c r="IB124" i="93" s="1"/>
  <c r="IC124" i="93" s="1"/>
  <c r="ID124" i="93" s="1"/>
  <c r="IE124" i="93" s="1"/>
  <c r="IF124" i="93" s="1"/>
  <c r="IG124" i="93" s="1"/>
  <c r="IH124" i="93" s="1"/>
  <c r="II124" i="93" s="1"/>
  <c r="IJ124" i="93" s="1"/>
  <c r="IK124" i="93" s="1"/>
  <c r="IL124" i="93" s="1"/>
  <c r="IM124" i="93" s="1"/>
  <c r="IN124" i="93" s="1"/>
  <c r="IO124" i="93" s="1"/>
  <c r="IP124" i="93" s="1"/>
  <c r="IQ124" i="93" s="1"/>
  <c r="IR124" i="93" s="1"/>
  <c r="IS124" i="93" s="1"/>
  <c r="IT124" i="93" s="1"/>
  <c r="IU124" i="93" s="1"/>
  <c r="IV124" i="93" s="1"/>
  <c r="IW124" i="93" s="1"/>
  <c r="IX124" i="93" s="1"/>
  <c r="IY124" i="93" s="1"/>
  <c r="IZ124" i="93" s="1"/>
  <c r="JA124" i="93" s="1"/>
  <c r="JB124" i="93" s="1"/>
  <c r="JC124" i="93" s="1"/>
  <c r="JD124" i="93" s="1"/>
  <c r="JE124" i="93" s="1"/>
  <c r="JF124" i="93" s="1"/>
  <c r="JG124" i="93" s="1"/>
  <c r="JH124" i="93" s="1"/>
  <c r="JI124" i="93" s="1"/>
  <c r="JJ124" i="93" s="1"/>
  <c r="JK124" i="93" s="1"/>
  <c r="JL124" i="93" s="1"/>
  <c r="JM124" i="93" s="1"/>
  <c r="JN124" i="93" s="1"/>
  <c r="JO124" i="93" s="1"/>
  <c r="JP124" i="93" s="1"/>
  <c r="JQ124" i="93" s="1"/>
  <c r="JR124" i="93" s="1"/>
  <c r="JS124" i="93" s="1"/>
  <c r="JT124" i="93" s="1"/>
  <c r="JU124" i="93" s="1"/>
  <c r="JV124" i="93" s="1"/>
  <c r="JW124" i="93" s="1"/>
  <c r="JX124" i="93" s="1"/>
  <c r="JY124" i="93" s="1"/>
  <c r="JZ124" i="93" s="1"/>
  <c r="KA124" i="93" s="1"/>
  <c r="KB124" i="93" s="1"/>
  <c r="KC124" i="93" s="1"/>
  <c r="KD124" i="93" s="1"/>
  <c r="KE124" i="93" s="1"/>
  <c r="KF124" i="93" s="1"/>
  <c r="KG124" i="93" s="1"/>
  <c r="KH124" i="93" s="1"/>
  <c r="KI124" i="93" s="1"/>
  <c r="KJ124" i="93" s="1"/>
  <c r="KK124" i="93" s="1"/>
  <c r="KL124" i="93" s="1"/>
  <c r="KM124" i="93" s="1"/>
  <c r="KN124" i="93" s="1"/>
  <c r="KO124" i="93" s="1"/>
  <c r="KP124" i="93" s="1"/>
  <c r="KQ124" i="93" s="1"/>
  <c r="KR124" i="93" s="1"/>
  <c r="KS124" i="93" s="1"/>
  <c r="KT124" i="93" s="1"/>
  <c r="KU124" i="93" s="1"/>
  <c r="KV124" i="93" s="1"/>
  <c r="KW124" i="93" s="1"/>
  <c r="KX124" i="93" s="1"/>
  <c r="KY124" i="93" s="1"/>
  <c r="KZ124" i="93" s="1"/>
  <c r="LA124" i="93" s="1"/>
  <c r="LB124" i="93" s="1"/>
  <c r="LC124" i="93" s="1"/>
  <c r="LD124" i="93" s="1"/>
  <c r="LE124" i="93" s="1"/>
  <c r="LF124" i="93" s="1"/>
  <c r="LG124" i="93" s="1"/>
  <c r="LH124" i="93" s="1"/>
  <c r="LI124" i="93" s="1"/>
  <c r="LJ124" i="93" s="1"/>
  <c r="LK124" i="93" s="1"/>
  <c r="LL124" i="93" s="1"/>
  <c r="LM124" i="93" s="1"/>
  <c r="LN124" i="93" s="1"/>
  <c r="LO124" i="93" s="1"/>
  <c r="LP124" i="93" s="1"/>
  <c r="LQ124" i="93" s="1"/>
  <c r="LR124" i="93" s="1"/>
  <c r="LS124" i="93" s="1"/>
  <c r="LT124" i="93" s="1"/>
  <c r="LU124" i="93" s="1"/>
  <c r="LV124" i="93" s="1"/>
  <c r="LW124" i="93" s="1"/>
  <c r="LX124" i="93" s="1"/>
  <c r="LY124" i="93" s="1"/>
  <c r="LZ124" i="93" s="1"/>
  <c r="MA124" i="93" s="1"/>
  <c r="MB124" i="93" s="1"/>
  <c r="MC124" i="93" s="1"/>
  <c r="MD124" i="93" s="1"/>
  <c r="ME124" i="93" s="1"/>
  <c r="MF124" i="93" s="1"/>
  <c r="MG124" i="93" s="1"/>
  <c r="MH124" i="93" s="1"/>
  <c r="MI124" i="93" s="1"/>
  <c r="MJ124" i="93" s="1"/>
  <c r="MK124" i="93" s="1"/>
  <c r="ML124" i="93" s="1"/>
  <c r="MM124" i="93" s="1"/>
  <c r="MN124" i="93" s="1"/>
  <c r="MO124" i="93" s="1"/>
  <c r="MP124" i="93" s="1"/>
  <c r="MQ124" i="93" s="1"/>
  <c r="MR124" i="93" s="1"/>
  <c r="MS124" i="93" s="1"/>
  <c r="MT124" i="93" s="1"/>
  <c r="MU124" i="93" s="1"/>
  <c r="MV124" i="93" s="1"/>
  <c r="MW124" i="93" s="1"/>
  <c r="MX124" i="93" s="1"/>
  <c r="MY124" i="93" s="1"/>
  <c r="MZ124" i="93" s="1"/>
  <c r="NA124" i="93" s="1"/>
  <c r="NB124" i="93" s="1"/>
  <c r="NC124" i="93" s="1"/>
  <c r="ND124" i="93" s="1"/>
  <c r="NE124" i="93" s="1"/>
  <c r="NF124" i="93" s="1"/>
  <c r="NG124" i="93" s="1"/>
  <c r="NH124" i="93" s="1"/>
  <c r="NI124" i="93" s="1"/>
  <c r="NJ124" i="93" s="1"/>
  <c r="NK124" i="93" s="1"/>
  <c r="NL124" i="93" s="1"/>
  <c r="NM124" i="93" s="1"/>
  <c r="NN124" i="93" s="1"/>
  <c r="NO124" i="93" s="1"/>
  <c r="NP124" i="93" s="1"/>
  <c r="NQ124" i="93" s="1"/>
  <c r="NR124" i="93" s="1"/>
  <c r="NS124" i="93" s="1"/>
  <c r="NT124" i="93" s="1"/>
  <c r="NU124" i="93" s="1"/>
  <c r="NV124" i="93" s="1"/>
  <c r="NW124" i="93" s="1"/>
  <c r="NX124" i="93" s="1"/>
  <c r="NY124" i="93" s="1"/>
  <c r="NZ124" i="93" s="1"/>
  <c r="OA124" i="93" s="1"/>
  <c r="OB124" i="93" s="1"/>
  <c r="OC124" i="93" s="1"/>
  <c r="OD124" i="93" s="1"/>
  <c r="OE124" i="93" s="1"/>
  <c r="OF124" i="93" s="1"/>
  <c r="OG124" i="93" s="1"/>
  <c r="OH124" i="93" s="1"/>
  <c r="OI124" i="93" s="1"/>
  <c r="OJ124" i="93" s="1"/>
  <c r="OK124" i="93" s="1"/>
  <c r="OL124" i="93" s="1"/>
  <c r="OM124" i="93" s="1"/>
  <c r="ON124" i="93" s="1"/>
  <c r="OO124" i="93" s="1"/>
  <c r="OP124" i="93" s="1"/>
  <c r="OQ124" i="93" s="1"/>
  <c r="OR124" i="93" s="1"/>
  <c r="OS124" i="93" s="1"/>
  <c r="OT124" i="93" s="1"/>
  <c r="OU124" i="93" s="1"/>
  <c r="OV124" i="93" s="1"/>
  <c r="OW124" i="93" s="1"/>
  <c r="OX124" i="93" s="1"/>
  <c r="OY124" i="93" s="1"/>
  <c r="OZ124" i="93" s="1"/>
  <c r="PA124" i="93" s="1"/>
  <c r="PB124" i="93" s="1"/>
  <c r="PC124" i="93" s="1"/>
  <c r="PD124" i="93" s="1"/>
  <c r="PE124" i="93" s="1"/>
  <c r="PF124" i="93" s="1"/>
  <c r="PG124" i="93" s="1"/>
  <c r="PH124" i="93" s="1"/>
  <c r="PI124" i="93" s="1"/>
  <c r="PJ124" i="93" s="1"/>
  <c r="PK124" i="93" s="1"/>
  <c r="PL124" i="93" s="1"/>
  <c r="PM124" i="93" s="1"/>
  <c r="PN124" i="93" s="1"/>
  <c r="PO124" i="93" s="1"/>
  <c r="PP124" i="93" s="1"/>
  <c r="PQ124" i="93" s="1"/>
  <c r="PR124" i="93" s="1"/>
  <c r="PS124" i="93" s="1"/>
  <c r="PT124" i="93" s="1"/>
  <c r="PU124" i="93" s="1"/>
  <c r="PV124" i="93" s="1"/>
  <c r="PW124" i="93" s="1"/>
  <c r="PX124" i="93" s="1"/>
  <c r="PY124" i="93" s="1"/>
  <c r="PZ124" i="93" s="1"/>
  <c r="QA124" i="93" s="1"/>
  <c r="QB124" i="93" s="1"/>
  <c r="QC124" i="93" s="1"/>
  <c r="QD124" i="93" s="1"/>
  <c r="QE124" i="93" s="1"/>
  <c r="QF124" i="93" s="1"/>
  <c r="QG124" i="93" s="1"/>
  <c r="QH124" i="93" s="1"/>
  <c r="QI124" i="93" s="1"/>
  <c r="QJ124" i="93" s="1"/>
  <c r="QK124" i="93" s="1"/>
  <c r="QL124" i="93" s="1"/>
  <c r="QM124" i="93" s="1"/>
  <c r="QN124" i="93" s="1"/>
  <c r="QO124" i="93" s="1"/>
  <c r="QP124" i="93" s="1"/>
  <c r="QQ124" i="93" s="1"/>
  <c r="QR124" i="93" s="1"/>
  <c r="QS124" i="93" s="1"/>
  <c r="QT124" i="93" s="1"/>
  <c r="QU124" i="93" s="1"/>
  <c r="QV124" i="93" s="1"/>
  <c r="QW124" i="93" s="1"/>
  <c r="QX124" i="93" s="1"/>
  <c r="QY124" i="93" s="1"/>
  <c r="QZ124" i="93" s="1"/>
  <c r="RA124" i="93" s="1"/>
  <c r="RB124" i="93" s="1"/>
  <c r="RC124" i="93" s="1"/>
  <c r="RD124" i="93" s="1"/>
  <c r="RE124" i="93" s="1"/>
  <c r="RF124" i="93" s="1"/>
  <c r="RG124" i="93" s="1"/>
  <c r="RH124" i="93" s="1"/>
  <c r="RI124" i="93" s="1"/>
  <c r="RJ124" i="93" s="1"/>
  <c r="RK124" i="93" s="1"/>
  <c r="RL124" i="93" s="1"/>
  <c r="RM124" i="93" s="1"/>
  <c r="RN124" i="93" s="1"/>
  <c r="RO124" i="93" s="1"/>
  <c r="RP124" i="93" s="1"/>
  <c r="RQ124" i="93" s="1"/>
  <c r="RR124" i="93" s="1"/>
  <c r="RS124" i="93" s="1"/>
  <c r="RT124" i="93" s="1"/>
  <c r="RU124" i="93" s="1"/>
  <c r="RV124" i="93" s="1"/>
  <c r="RW124" i="93" s="1"/>
  <c r="RX124" i="93" s="1"/>
  <c r="RY124" i="93" s="1"/>
  <c r="RZ124" i="93" s="1"/>
  <c r="SA124" i="93" s="1"/>
  <c r="SB124" i="93" s="1"/>
  <c r="SC124" i="93" s="1"/>
  <c r="SD124" i="93" s="1"/>
  <c r="SE124" i="93" s="1"/>
  <c r="SF124" i="93" s="1"/>
  <c r="SG124" i="93" s="1"/>
  <c r="SH124" i="93" s="1"/>
  <c r="SI124" i="93" s="1"/>
  <c r="SJ124" i="93" s="1"/>
  <c r="SK124" i="93" s="1"/>
  <c r="SL124" i="93" s="1"/>
  <c r="SM124" i="93" s="1"/>
  <c r="SN124" i="93" s="1"/>
  <c r="SO124" i="93" s="1"/>
  <c r="SP124" i="93" s="1"/>
  <c r="SQ124" i="93" s="1"/>
  <c r="SR124" i="93" s="1"/>
  <c r="SS124" i="93" s="1"/>
  <c r="ST124" i="93" s="1"/>
  <c r="SU124" i="93" s="1"/>
  <c r="SV124" i="93" s="1"/>
  <c r="SW124" i="93" s="1"/>
  <c r="SX124" i="93" s="1"/>
  <c r="SY124" i="93" s="1"/>
  <c r="SZ124" i="93" s="1"/>
  <c r="TA124" i="93" s="1"/>
  <c r="TB124" i="93" s="1"/>
  <c r="TC124" i="93" s="1"/>
  <c r="TD124" i="93" s="1"/>
  <c r="TE124" i="93" s="1"/>
  <c r="TF124" i="93" s="1"/>
  <c r="TG124" i="93" s="1"/>
  <c r="TH124" i="93" s="1"/>
  <c r="TI124" i="93" s="1"/>
  <c r="TJ124" i="93" s="1"/>
  <c r="TK124" i="93" s="1"/>
  <c r="TL124" i="93" s="1"/>
  <c r="TM124" i="93" s="1"/>
  <c r="TN124" i="93" s="1"/>
  <c r="TO124" i="93" s="1"/>
  <c r="TP124" i="93" s="1"/>
  <c r="TQ124" i="93" s="1"/>
  <c r="TR124" i="93" s="1"/>
  <c r="TS124" i="93" s="1"/>
  <c r="TT124" i="93" s="1"/>
  <c r="TU124" i="93" s="1"/>
  <c r="TV124" i="93" s="1"/>
  <c r="TW124" i="93" s="1"/>
  <c r="TX124" i="93" s="1"/>
  <c r="TY124" i="93" s="1"/>
  <c r="TZ124" i="93" s="1"/>
  <c r="UA124" i="93" s="1"/>
  <c r="UB124" i="93" s="1"/>
  <c r="UC124" i="93" s="1"/>
  <c r="UD124" i="93" s="1"/>
  <c r="UE124" i="93" s="1"/>
  <c r="UF124" i="93" s="1"/>
  <c r="UG124" i="93" s="1"/>
  <c r="UH124" i="93" s="1"/>
  <c r="UI124" i="93" s="1"/>
  <c r="UJ124" i="93" s="1"/>
  <c r="UK124" i="93" s="1"/>
  <c r="UL124" i="93" s="1"/>
  <c r="UM124" i="93" s="1"/>
  <c r="UN124" i="93" s="1"/>
  <c r="UO124" i="93" s="1"/>
  <c r="UP124" i="93" s="1"/>
  <c r="UQ124" i="93" s="1"/>
  <c r="UR124" i="93" s="1"/>
  <c r="US124" i="93" s="1"/>
  <c r="UT124" i="93" s="1"/>
  <c r="UU124" i="93" s="1"/>
  <c r="UV124" i="93" s="1"/>
  <c r="UW124" i="93" s="1"/>
  <c r="UX124" i="93" s="1"/>
  <c r="UY124" i="93" s="1"/>
  <c r="UZ124" i="93" s="1"/>
  <c r="VA124" i="93" s="1"/>
  <c r="VB124" i="93" s="1"/>
  <c r="VC124" i="93" s="1"/>
  <c r="VD124" i="93" s="1"/>
  <c r="VE124" i="93" s="1"/>
  <c r="VF124" i="93" s="1"/>
  <c r="VG124" i="93" s="1"/>
  <c r="VH124" i="93" s="1"/>
  <c r="VI124" i="93" s="1"/>
  <c r="VJ124" i="93" s="1"/>
  <c r="VK124" i="93" s="1"/>
  <c r="VL124" i="93" s="1"/>
  <c r="VM124" i="93" s="1"/>
  <c r="VN124" i="93" s="1"/>
  <c r="VO124" i="93" s="1"/>
  <c r="VP124" i="93" s="1"/>
  <c r="VQ124" i="93" s="1"/>
  <c r="VR124" i="93" s="1"/>
  <c r="VS124" i="93" s="1"/>
  <c r="VT124" i="93" s="1"/>
  <c r="VU124" i="93" s="1"/>
  <c r="VV124" i="93" s="1"/>
  <c r="VW124" i="93" s="1"/>
  <c r="VX124" i="93" s="1"/>
  <c r="VY124" i="93" s="1"/>
  <c r="VZ124" i="93" s="1"/>
  <c r="WA124" i="93" s="1"/>
  <c r="WB124" i="93" s="1"/>
  <c r="WC124" i="93" s="1"/>
  <c r="DM3" i="93"/>
  <c r="DN4" i="93"/>
  <c r="DN3" i="93" l="1"/>
  <c r="DO4" i="93"/>
  <c r="DP4" i="93" l="1"/>
  <c r="DO3" i="93"/>
  <c r="DQ4" i="93" l="1"/>
  <c r="DP3" i="93"/>
  <c r="DR4" i="93" l="1"/>
  <c r="DQ3" i="93"/>
  <c r="DS4" i="93" l="1"/>
  <c r="DR3" i="93"/>
  <c r="DT4" i="93" l="1"/>
  <c r="DS3" i="93"/>
  <c r="DU4" i="93" l="1"/>
  <c r="DT3" i="93"/>
  <c r="DV4" i="93" l="1"/>
  <c r="DU3" i="93"/>
  <c r="DW4" i="93" l="1"/>
  <c r="DV3" i="93"/>
  <c r="DX4" i="93" l="1"/>
  <c r="DW3" i="93"/>
  <c r="DX3" i="93" l="1"/>
  <c r="DZ4" i="93"/>
  <c r="DZ3" i="93" l="1"/>
  <c r="EA4" i="93"/>
  <c r="EB4" i="93" l="1"/>
  <c r="EA3" i="93"/>
  <c r="EC4" i="93" l="1"/>
  <c r="EB3" i="93"/>
  <c r="EC3" i="93" l="1"/>
  <c r="ED4" i="93"/>
  <c r="ED3" i="93" l="1"/>
  <c r="EE4" i="93"/>
  <c r="EF4" i="93" l="1"/>
  <c r="EE3" i="93"/>
  <c r="EG4" i="93" l="1"/>
  <c r="EF3" i="93"/>
  <c r="EH4" i="93" l="1"/>
  <c r="EG3" i="93"/>
  <c r="EI4" i="93" l="1"/>
  <c r="EH3" i="93"/>
  <c r="EJ4" i="93" l="1"/>
  <c r="EI3" i="93"/>
  <c r="EK4" i="93" l="1"/>
  <c r="EJ3" i="93"/>
  <c r="EL4" i="93" l="1"/>
  <c r="EK3" i="93"/>
  <c r="EL3" i="93" l="1"/>
  <c r="EM4" i="93"/>
  <c r="EM3" i="93" l="1"/>
  <c r="EN4" i="93"/>
  <c r="EN3" i="93" l="1"/>
  <c r="EO4" i="93"/>
  <c r="EP4" i="93" l="1"/>
  <c r="EO3" i="93"/>
  <c r="EQ4" i="93" l="1"/>
  <c r="EP3" i="93"/>
  <c r="EQ3" i="93" l="1"/>
  <c r="ER4" i="93"/>
  <c r="ES4" i="93" l="1"/>
  <c r="ER3" i="93"/>
  <c r="ES3" i="93" l="1"/>
  <c r="ET4" i="93"/>
  <c r="EU4" i="93" l="1"/>
  <c r="ET3" i="93"/>
  <c r="EV4" i="93" l="1"/>
  <c r="EU3" i="93"/>
  <c r="EW4" i="93" l="1"/>
  <c r="EV3" i="93"/>
  <c r="EX4" i="93" l="1"/>
  <c r="EW3" i="93"/>
  <c r="EX3" i="93" l="1"/>
  <c r="EY4" i="93"/>
  <c r="EZ4" i="93" l="1"/>
  <c r="EY3" i="93"/>
  <c r="FA4" i="93" l="1"/>
  <c r="EZ3" i="93"/>
  <c r="FB4" i="93" l="1"/>
  <c r="FA3" i="93"/>
  <c r="FC4" i="93" l="1"/>
  <c r="FE4" i="93" s="1"/>
  <c r="FB3" i="93"/>
  <c r="FC3" i="93" l="1"/>
  <c r="FF4" i="93" l="1"/>
  <c r="FE3" i="93"/>
  <c r="FG4" i="93" l="1"/>
  <c r="FF3" i="93"/>
  <c r="FH4" i="93" l="1"/>
  <c r="FG3" i="93"/>
  <c r="FI4" i="93" l="1"/>
  <c r="FH3" i="93"/>
  <c r="FJ4" i="93" l="1"/>
  <c r="FI3" i="93"/>
  <c r="FK4" i="93" l="1"/>
  <c r="FJ3" i="93"/>
  <c r="FL4" i="93" l="1"/>
  <c r="FK3" i="93"/>
  <c r="FM4" i="93" l="1"/>
  <c r="FL3" i="93"/>
  <c r="FN4" i="93" l="1"/>
  <c r="FM3" i="93"/>
  <c r="FO4" i="93" l="1"/>
  <c r="FN3" i="93"/>
  <c r="FP4" i="93" l="1"/>
  <c r="FO3" i="93"/>
  <c r="FQ4" i="93" l="1"/>
  <c r="FP3" i="93"/>
  <c r="FQ3" i="93" l="1"/>
  <c r="FR4" i="93"/>
  <c r="FR3" i="93" l="1"/>
  <c r="FS4" i="93"/>
  <c r="FT4" i="93" l="1"/>
  <c r="FS3" i="93"/>
  <c r="FU4" i="93" l="1"/>
  <c r="FT3" i="93"/>
  <c r="FV4" i="93" l="1"/>
  <c r="FU3" i="93"/>
  <c r="FW4" i="93" l="1"/>
  <c r="FV3" i="93"/>
  <c r="FW3" i="93" l="1"/>
  <c r="FX4" i="93"/>
  <c r="FY4" i="93" l="1"/>
  <c r="FX3" i="93"/>
  <c r="FZ4" i="93" l="1"/>
  <c r="FY3" i="93"/>
  <c r="GA4" i="93" l="1"/>
  <c r="FZ3" i="93"/>
  <c r="GB4" i="93" l="1"/>
  <c r="GA3" i="93"/>
  <c r="GB3" i="93" l="1"/>
  <c r="GC4" i="93"/>
  <c r="GD4" i="93" l="1"/>
  <c r="GC3" i="93"/>
  <c r="GE4" i="93" l="1"/>
  <c r="GD3" i="93"/>
  <c r="GE3" i="93" l="1"/>
  <c r="GF4" i="93"/>
  <c r="GF3" i="93" l="1"/>
  <c r="GG4" i="93"/>
  <c r="GH4" i="93" l="1"/>
  <c r="GG3" i="93"/>
  <c r="GI4" i="93" l="1"/>
  <c r="GH3" i="93"/>
  <c r="GI3" i="93" l="1"/>
  <c r="GK4" i="93"/>
  <c r="GL4" i="93" l="1"/>
  <c r="GK3" i="93"/>
  <c r="GL3" i="93" l="1"/>
  <c r="GM4" i="93"/>
  <c r="GN4" i="93" l="1"/>
  <c r="GM3" i="93"/>
  <c r="GO4" i="93" l="1"/>
  <c r="GN3" i="93"/>
  <c r="GP4" i="93" l="1"/>
  <c r="GO3" i="93"/>
  <c r="GQ4" i="93" l="1"/>
  <c r="GP3" i="93"/>
  <c r="GR4" i="93" l="1"/>
  <c r="GQ3" i="93"/>
  <c r="GS4" i="93" l="1"/>
  <c r="GR3" i="93"/>
  <c r="GT4" i="93" l="1"/>
  <c r="GS3" i="93"/>
  <c r="GU4" i="93" l="1"/>
  <c r="GT3" i="93"/>
  <c r="GV4" i="93" l="1"/>
  <c r="GU3" i="93"/>
  <c r="GW4" i="93" l="1"/>
  <c r="GV3" i="93"/>
  <c r="GW3" i="93" l="1"/>
  <c r="GX4" i="93"/>
  <c r="GX3" i="93" l="1"/>
  <c r="GY4" i="93"/>
  <c r="GY3" i="93" l="1"/>
  <c r="GZ4" i="93"/>
  <c r="GZ3" i="93" l="1"/>
  <c r="HA4" i="93"/>
  <c r="HB4" i="93" l="1"/>
  <c r="HA3" i="93"/>
  <c r="HB3" i="93" l="1"/>
  <c r="HC4" i="93"/>
  <c r="HC3" i="93" l="1"/>
  <c r="HD4" i="93"/>
  <c r="HE4" i="93" l="1"/>
  <c r="HD3" i="93"/>
  <c r="HE3" i="93" l="1"/>
  <c r="HF4" i="93"/>
  <c r="HG4" i="93" l="1"/>
  <c r="HF3" i="93"/>
  <c r="HH4" i="93" l="1"/>
  <c r="HG3" i="93"/>
  <c r="HI4" i="93" l="1"/>
  <c r="HH3" i="93"/>
  <c r="HJ4" i="93" l="1"/>
  <c r="HI3" i="93"/>
  <c r="HK4" i="93" l="1"/>
  <c r="HJ3" i="93"/>
  <c r="HL4" i="93" l="1"/>
  <c r="HK3" i="93"/>
  <c r="HM4" i="93" l="1"/>
  <c r="HL3" i="93"/>
  <c r="HM3" i="93" l="1"/>
  <c r="HN4" i="93"/>
  <c r="HO4" i="93" l="1"/>
  <c r="HN3" i="93"/>
  <c r="HQ4" i="93" l="1"/>
  <c r="HO3" i="93"/>
  <c r="HQ3" i="93" l="1"/>
  <c r="HR4" i="93"/>
  <c r="HS4" i="93" l="1"/>
  <c r="HR3" i="93"/>
  <c r="HS3" i="93" l="1"/>
  <c r="HT4" i="93"/>
  <c r="HU4" i="93" l="1"/>
  <c r="HT3" i="93"/>
  <c r="HV4" i="93" l="1"/>
  <c r="HU3" i="93"/>
  <c r="HW4" i="93" l="1"/>
  <c r="HV3" i="93"/>
  <c r="HX4" i="93" l="1"/>
  <c r="HW3" i="93"/>
  <c r="HY4" i="93" l="1"/>
  <c r="HX3" i="93"/>
  <c r="HZ4" i="93" l="1"/>
  <c r="HY3" i="93"/>
  <c r="IA4" i="93" l="1"/>
  <c r="HZ3" i="93"/>
  <c r="IA3" i="93" l="1"/>
  <c r="IB4" i="93"/>
  <c r="IC4" i="93" l="1"/>
  <c r="IB3" i="93"/>
  <c r="ID4" i="93" l="1"/>
  <c r="IC3" i="93"/>
  <c r="ID3" i="93" l="1"/>
  <c r="IE4" i="93"/>
  <c r="IF4" i="93" l="1"/>
  <c r="IE3" i="93"/>
  <c r="IG4" i="93" l="1"/>
  <c r="IF3" i="93"/>
  <c r="IH4" i="93" l="1"/>
  <c r="IG3" i="93"/>
  <c r="IH3" i="93" l="1"/>
  <c r="II4" i="93"/>
  <c r="IJ4" i="93" l="1"/>
  <c r="II3" i="93"/>
  <c r="IJ3" i="93" l="1"/>
  <c r="IK4" i="93"/>
  <c r="IK3" i="93" l="1"/>
  <c r="IL4" i="93"/>
  <c r="IM4" i="93" l="1"/>
  <c r="IL3" i="93"/>
  <c r="IN4" i="93" l="1"/>
  <c r="IM3" i="93"/>
  <c r="IO4" i="93" l="1"/>
  <c r="IN3" i="93"/>
  <c r="IP4" i="93" l="1"/>
  <c r="IO3" i="93"/>
  <c r="IQ4" i="93" l="1"/>
  <c r="IP3" i="93"/>
  <c r="IR4" i="93" l="1"/>
  <c r="IQ3" i="93"/>
  <c r="IS4" i="93" l="1"/>
  <c r="IR3" i="93"/>
  <c r="IT4" i="93" l="1"/>
  <c r="IV4" i="93" s="1"/>
  <c r="IS3" i="93"/>
  <c r="IV3" i="93" l="1"/>
  <c r="IW4" i="93"/>
  <c r="IT3" i="93"/>
  <c r="IX4" i="93" l="1"/>
  <c r="IW3" i="93"/>
  <c r="IY4" i="93" l="1"/>
  <c r="IX3" i="93"/>
  <c r="IZ4" i="93" l="1"/>
  <c r="IY3" i="93"/>
  <c r="JA4" i="93" l="1"/>
  <c r="IZ3" i="93"/>
  <c r="JB4" i="93" l="1"/>
  <c r="JA3" i="93"/>
  <c r="JC4" i="93" l="1"/>
  <c r="JB3" i="93"/>
  <c r="JD4" i="93" l="1"/>
  <c r="JC3" i="93"/>
  <c r="JE4" i="93" l="1"/>
  <c r="JD3" i="93"/>
  <c r="JF4" i="93" l="1"/>
  <c r="JE3" i="93"/>
  <c r="JG4" i="93" l="1"/>
  <c r="JF3" i="93"/>
  <c r="JH4" i="93" l="1"/>
  <c r="JG3" i="93"/>
  <c r="JI4" i="93" l="1"/>
  <c r="JH3" i="93"/>
  <c r="JJ4" i="93" l="1"/>
  <c r="JI3" i="93"/>
  <c r="JK4" i="93" l="1"/>
  <c r="JJ3" i="93"/>
  <c r="JL4" i="93" l="1"/>
  <c r="JK3" i="93"/>
  <c r="JM4" i="93" l="1"/>
  <c r="JL3" i="93"/>
  <c r="JN4" i="93" l="1"/>
  <c r="JM3" i="93"/>
  <c r="JO4" i="93" l="1"/>
  <c r="JN3" i="93"/>
  <c r="JP4" i="93" l="1"/>
  <c r="JO3" i="93"/>
  <c r="JQ4" i="93" l="1"/>
  <c r="JP3" i="93"/>
  <c r="JR4" i="93" l="1"/>
  <c r="JQ3" i="93"/>
  <c r="JS4" i="93" l="1"/>
  <c r="JR3" i="93"/>
  <c r="JT4" i="93" l="1"/>
  <c r="JS3" i="93"/>
  <c r="JU4" i="93" l="1"/>
  <c r="JT3" i="93"/>
  <c r="JU3" i="93" l="1"/>
  <c r="JV4" i="93"/>
  <c r="JW4" i="93" l="1"/>
  <c r="JV3" i="93"/>
  <c r="JX4" i="93" l="1"/>
  <c r="JW3" i="93"/>
  <c r="JY4" i="93" l="1"/>
  <c r="JX3" i="93"/>
  <c r="JZ4" i="93" l="1"/>
  <c r="JY3" i="93"/>
  <c r="JZ3" i="93" l="1"/>
  <c r="KB4" i="93"/>
  <c r="KC4" i="93" l="1"/>
  <c r="KB3" i="93"/>
  <c r="KD4" i="93" l="1"/>
  <c r="KC3" i="93"/>
  <c r="KE4" i="93" l="1"/>
  <c r="KD3" i="93"/>
  <c r="KE3" i="93" l="1"/>
  <c r="KF4" i="93"/>
  <c r="KF3" i="93" l="1"/>
  <c r="KG4" i="93"/>
  <c r="KH4" i="93" l="1"/>
  <c r="KG3" i="93"/>
  <c r="KI4" i="93" l="1"/>
  <c r="KH3" i="93"/>
  <c r="KJ4" i="93" l="1"/>
  <c r="KI3" i="93"/>
  <c r="KJ3" i="93" l="1"/>
  <c r="KK4" i="93"/>
  <c r="KL4" i="93" l="1"/>
  <c r="KK3" i="93"/>
  <c r="KM4" i="93" l="1"/>
  <c r="KL3" i="93"/>
  <c r="KN4" i="93" l="1"/>
  <c r="KM3" i="93"/>
  <c r="KO4" i="93" l="1"/>
  <c r="KN3" i="93"/>
  <c r="KP4" i="93" l="1"/>
  <c r="KO3" i="93"/>
  <c r="KQ4" i="93" l="1"/>
  <c r="KP3" i="93"/>
  <c r="KR4" i="93" l="1"/>
  <c r="KQ3" i="93"/>
  <c r="KS4" i="93" l="1"/>
  <c r="KR3" i="93"/>
  <c r="KT4" i="93" l="1"/>
  <c r="KS3" i="93"/>
  <c r="KU4" i="93" l="1"/>
  <c r="KT3" i="93"/>
  <c r="KV4" i="93" l="1"/>
  <c r="KU3" i="93"/>
  <c r="KV3" i="93" l="1"/>
  <c r="KW4" i="93"/>
  <c r="KW3" i="93" l="1"/>
  <c r="KX4" i="93"/>
  <c r="KX3" i="93" l="1"/>
  <c r="KY4" i="93"/>
  <c r="KY3" i="93" l="1"/>
  <c r="KZ4" i="93"/>
  <c r="KZ3" i="93" l="1"/>
  <c r="LA4" i="93"/>
  <c r="LB4" i="93" l="1"/>
  <c r="LA3" i="93"/>
  <c r="LB3" i="93" l="1"/>
  <c r="LC4" i="93"/>
  <c r="LC3" i="93" l="1"/>
  <c r="LD4" i="93"/>
  <c r="LE4" i="93" l="1"/>
  <c r="LD3" i="93"/>
  <c r="LE3" i="93" l="1"/>
  <c r="LG4" i="93"/>
  <c r="LH4" i="93" l="1"/>
  <c r="LG3" i="93"/>
  <c r="LI4" i="93" l="1"/>
  <c r="LH3" i="93"/>
  <c r="LJ4" i="93" l="1"/>
  <c r="LI3" i="93"/>
  <c r="LJ3" i="93" l="1"/>
  <c r="LK4" i="93"/>
  <c r="LK3" i="93" l="1"/>
  <c r="LL4" i="93"/>
  <c r="LL3" i="93" l="1"/>
  <c r="LM4" i="93"/>
  <c r="LN4" i="93" l="1"/>
  <c r="LM3" i="93"/>
  <c r="LO4" i="93" l="1"/>
  <c r="LN3" i="93"/>
  <c r="LO3" i="93" l="1"/>
  <c r="LP4" i="93"/>
  <c r="LP3" i="93" l="1"/>
  <c r="LQ4" i="93"/>
  <c r="LR4" i="93" l="1"/>
  <c r="LQ3" i="93"/>
  <c r="LS4" i="93" l="1"/>
  <c r="LR3" i="93"/>
  <c r="LT4" i="93" l="1"/>
  <c r="LS3" i="93"/>
  <c r="LU4" i="93" l="1"/>
  <c r="LT3" i="93"/>
  <c r="LV4" i="93" l="1"/>
  <c r="LU3" i="93"/>
  <c r="LV3" i="93" l="1"/>
  <c r="LW4" i="93"/>
  <c r="LW3" i="93" l="1"/>
  <c r="LX4" i="93"/>
  <c r="LY4" i="93" l="1"/>
  <c r="LX3" i="93"/>
  <c r="LZ4" i="93" l="1"/>
  <c r="LY3" i="93"/>
  <c r="LZ3" i="93" l="1"/>
  <c r="MA4" i="93"/>
  <c r="MB4" i="93" l="1"/>
  <c r="MA3" i="93"/>
  <c r="MC4" i="93" l="1"/>
  <c r="MB3" i="93"/>
  <c r="MD4" i="93" l="1"/>
  <c r="MC3" i="93"/>
  <c r="ME4" i="93" l="1"/>
  <c r="MD3" i="93"/>
  <c r="MF4" i="93" l="1"/>
  <c r="ME3" i="93"/>
  <c r="MG4" i="93" l="1"/>
  <c r="MF3" i="93"/>
  <c r="MH4" i="93" l="1"/>
  <c r="MG3" i="93"/>
  <c r="MI4" i="93" l="1"/>
  <c r="MH3" i="93"/>
  <c r="MJ4" i="93" l="1"/>
  <c r="MI3" i="93"/>
  <c r="MK4" i="93" l="1"/>
  <c r="MJ3" i="93"/>
  <c r="MK3" i="93" l="1"/>
  <c r="MM4" i="93"/>
  <c r="MN4" i="93" l="1"/>
  <c r="MM3" i="93"/>
  <c r="MO4" i="93" l="1"/>
  <c r="MN3" i="93"/>
  <c r="MP4" i="93" l="1"/>
  <c r="MO3" i="93"/>
  <c r="MQ4" i="93" l="1"/>
  <c r="MP3" i="93"/>
  <c r="MQ3" i="93" l="1"/>
  <c r="MR4" i="93"/>
  <c r="MR3" i="93" l="1"/>
  <c r="MS4" i="93"/>
  <c r="MT4" i="93" l="1"/>
  <c r="MS3" i="93"/>
  <c r="MU4" i="93" l="1"/>
  <c r="MT3" i="93"/>
  <c r="MU3" i="93" l="1"/>
  <c r="MV4" i="93"/>
  <c r="MW4" i="93" l="1"/>
  <c r="MV3" i="93"/>
  <c r="MX4" i="93" l="1"/>
  <c r="MW3" i="93"/>
  <c r="MY4" i="93" l="1"/>
  <c r="MX3" i="93"/>
  <c r="MZ4" i="93" l="1"/>
  <c r="MY3" i="93"/>
  <c r="NA4" i="93" l="1"/>
  <c r="MZ3" i="93"/>
  <c r="NB4" i="93" l="1"/>
  <c r="NA3" i="93"/>
  <c r="NC4" i="93" l="1"/>
  <c r="NB3" i="93"/>
  <c r="ND4" i="93" l="1"/>
  <c r="NC3" i="93"/>
  <c r="NE4" i="93" l="1"/>
  <c r="ND3" i="93"/>
  <c r="NF4" i="93" l="1"/>
  <c r="NE3" i="93"/>
  <c r="NG4" i="93" l="1"/>
  <c r="NF3" i="93"/>
  <c r="NH4" i="93" l="1"/>
  <c r="NG3" i="93"/>
  <c r="NH3" i="93" l="1"/>
  <c r="NI4" i="93"/>
  <c r="NJ4" i="93" l="1"/>
  <c r="NI3" i="93"/>
  <c r="NK4" i="93" l="1"/>
  <c r="NJ3" i="93"/>
  <c r="NL4" i="93" l="1"/>
  <c r="NK3" i="93"/>
  <c r="NL3" i="93" l="1"/>
  <c r="NM4" i="93"/>
  <c r="NN4" i="93" l="1"/>
  <c r="NM3" i="93"/>
  <c r="NO4" i="93" l="1"/>
  <c r="NN3" i="93"/>
  <c r="NP4" i="93" l="1"/>
  <c r="NO3" i="93"/>
  <c r="NQ4" i="93" l="1"/>
  <c r="NP3" i="93"/>
  <c r="NQ3" i="93" l="1"/>
  <c r="NS4" i="93"/>
  <c r="NT4" i="93" l="1"/>
  <c r="NS3" i="93"/>
  <c r="NU4" i="93" l="1"/>
  <c r="NT3" i="93"/>
  <c r="NV4" i="93" l="1"/>
  <c r="NU3" i="93"/>
  <c r="NW4" i="93" l="1"/>
  <c r="NV3" i="93"/>
  <c r="NW3" i="93" l="1"/>
  <c r="NX4" i="93"/>
  <c r="NY4" i="93" l="1"/>
  <c r="NX3" i="93"/>
  <c r="NY3" i="93" l="1"/>
  <c r="NZ4" i="93"/>
  <c r="NZ3" i="93" l="1"/>
  <c r="OA4" i="93"/>
  <c r="OA3" i="93" l="1"/>
  <c r="OB4" i="93"/>
  <c r="OC4" i="93" l="1"/>
  <c r="OB3" i="93"/>
  <c r="OC3" i="93" l="1"/>
  <c r="OD4" i="93"/>
  <c r="OD3" i="93" l="1"/>
  <c r="OE4" i="93"/>
  <c r="OF4" i="93" l="1"/>
  <c r="OE3" i="93"/>
  <c r="OG4" i="93" l="1"/>
  <c r="OF3" i="93"/>
  <c r="OG3" i="93" l="1"/>
  <c r="OH4" i="93"/>
  <c r="OI4" i="93" l="1"/>
  <c r="OH3" i="93"/>
  <c r="OJ4" i="93" l="1"/>
  <c r="OI3" i="93"/>
  <c r="OK4" i="93" l="1"/>
  <c r="OJ3" i="93"/>
  <c r="OL4" i="93" l="1"/>
  <c r="OK3" i="93"/>
  <c r="OM4" i="93" l="1"/>
  <c r="OL3" i="93"/>
  <c r="ON4" i="93" l="1"/>
  <c r="OM3" i="93"/>
  <c r="OO4" i="93" l="1"/>
  <c r="ON3" i="93"/>
  <c r="OP4" i="93" l="1"/>
  <c r="OO3" i="93"/>
  <c r="OP3" i="93" l="1"/>
  <c r="OQ4" i="93"/>
  <c r="OQ3" i="93" l="1"/>
  <c r="OR4" i="93"/>
  <c r="OS4" i="93" l="1"/>
  <c r="OR3" i="93"/>
  <c r="OS3" i="93" l="1"/>
  <c r="OT4" i="93"/>
  <c r="OT3" i="93" l="1"/>
  <c r="OV4" i="93"/>
  <c r="OW4" i="93" l="1"/>
  <c r="OV3" i="93"/>
  <c r="OX4" i="93" l="1"/>
  <c r="OW3" i="93"/>
  <c r="OX3" i="93" l="1"/>
  <c r="OY4" i="93"/>
  <c r="OY3" i="93" l="1"/>
  <c r="OZ4" i="93"/>
  <c r="OZ3" i="93" l="1"/>
  <c r="PA4" i="93"/>
  <c r="PA3" i="93" l="1"/>
  <c r="PB4" i="93"/>
  <c r="PB3" i="93" l="1"/>
  <c r="PC4" i="93"/>
  <c r="PD4" i="93" l="1"/>
  <c r="PC3" i="93"/>
  <c r="PD3" i="93" l="1"/>
  <c r="PE4" i="93"/>
  <c r="PE3" i="93" l="1"/>
  <c r="PF4" i="93"/>
  <c r="PG4" i="93" l="1"/>
  <c r="PF3" i="93"/>
  <c r="PH4" i="93" l="1"/>
  <c r="PG3" i="93"/>
  <c r="PI4" i="93" l="1"/>
  <c r="PH3" i="93"/>
  <c r="PJ4" i="93" l="1"/>
  <c r="PI3" i="93"/>
  <c r="PK4" i="93" l="1"/>
  <c r="PJ3" i="93"/>
  <c r="PL4" i="93" l="1"/>
  <c r="PK3" i="93"/>
  <c r="PM4" i="93" l="1"/>
  <c r="PL3" i="93"/>
  <c r="PN4" i="93" l="1"/>
  <c r="PM3" i="93"/>
  <c r="PO4" i="93" l="1"/>
  <c r="PN3" i="93"/>
  <c r="PP4" i="93" l="1"/>
  <c r="PO3" i="93"/>
  <c r="PP3" i="93" l="1"/>
  <c r="PQ4" i="93"/>
  <c r="PQ3" i="93" l="1"/>
  <c r="PR4" i="93"/>
  <c r="PR3" i="93" l="1"/>
  <c r="PS4" i="93"/>
  <c r="PT4" i="93" l="1"/>
  <c r="PS3" i="93"/>
  <c r="PT3" i="93" l="1"/>
  <c r="PU4" i="93"/>
  <c r="PU3" i="93" l="1"/>
  <c r="PV4" i="93"/>
  <c r="PW4" i="93" l="1"/>
  <c r="PV3" i="93"/>
  <c r="PX4" i="93" l="1"/>
  <c r="PW3" i="93"/>
  <c r="PX3" i="93" l="1"/>
  <c r="PY4" i="93"/>
  <c r="PY3" i="93" l="1"/>
  <c r="PZ4" i="93"/>
  <c r="PZ3" i="93" l="1"/>
  <c r="QB4" i="93"/>
  <c r="QC4" i="93" l="1"/>
  <c r="QB3" i="93"/>
  <c r="QD4" i="93" l="1"/>
  <c r="QC3" i="93"/>
  <c r="QE4" i="93" l="1"/>
  <c r="QD3" i="93"/>
  <c r="QE3" i="93" l="1"/>
  <c r="QF4" i="93"/>
  <c r="QG4" i="93" l="1"/>
  <c r="QF3" i="93"/>
  <c r="QG3" i="93" l="1"/>
  <c r="QH4" i="93"/>
  <c r="QH3" i="93" l="1"/>
  <c r="QI4" i="93"/>
  <c r="QI3" i="93" l="1"/>
  <c r="QJ4" i="93"/>
  <c r="QK4" i="93" l="1"/>
  <c r="QJ3" i="93"/>
  <c r="QK3" i="93" l="1"/>
  <c r="QL4" i="93"/>
  <c r="QM4" i="93" l="1"/>
  <c r="QL3" i="93"/>
  <c r="QN4" i="93" l="1"/>
  <c r="QM3" i="93"/>
  <c r="QO4" i="93" l="1"/>
  <c r="QN3" i="93"/>
  <c r="QP4" i="93" l="1"/>
  <c r="QO3" i="93"/>
  <c r="QP3" i="93" l="1"/>
  <c r="QQ4" i="93"/>
  <c r="QR4" i="93" l="1"/>
  <c r="QQ3" i="93"/>
  <c r="QS4" i="93" l="1"/>
  <c r="QR3" i="93"/>
  <c r="QT4" i="93" l="1"/>
  <c r="QS3" i="93"/>
  <c r="QT3" i="93" l="1"/>
  <c r="QU4" i="93"/>
  <c r="QV4" i="93" l="1"/>
  <c r="QU3" i="93"/>
  <c r="QW4" i="93" l="1"/>
  <c r="QV3" i="93"/>
  <c r="QX4" i="93" l="1"/>
  <c r="QW3" i="93"/>
  <c r="QY4" i="93" l="1"/>
  <c r="QX3" i="93"/>
  <c r="QZ4" i="93" l="1"/>
  <c r="QY3" i="93"/>
  <c r="RA4" i="93" l="1"/>
  <c r="QZ3" i="93"/>
  <c r="RB4" i="93" l="1"/>
  <c r="RA3" i="93"/>
  <c r="RC4" i="93" l="1"/>
  <c r="RB3" i="93"/>
  <c r="RD4" i="93" l="1"/>
  <c r="RC3" i="93"/>
  <c r="RE4" i="93" l="1"/>
  <c r="RD3" i="93"/>
  <c r="RE3" i="93" l="1"/>
  <c r="RG4" i="93"/>
  <c r="RH4" i="93" l="1"/>
  <c r="RG3" i="93"/>
  <c r="RH3" i="93" l="1"/>
  <c r="RI4" i="93"/>
  <c r="RI3" i="93" l="1"/>
  <c r="RJ4" i="93"/>
  <c r="RK4" i="93" l="1"/>
  <c r="RJ3" i="93"/>
  <c r="RK3" i="93" l="1"/>
  <c r="RL4" i="93"/>
  <c r="RL3" i="93" l="1"/>
  <c r="RM4" i="93"/>
  <c r="RM3" i="93" l="1"/>
  <c r="RN4" i="93"/>
  <c r="RO4" i="93" l="1"/>
  <c r="RN3" i="93"/>
  <c r="RO3" i="93" l="1"/>
  <c r="RP4" i="93"/>
  <c r="RQ4" i="93" l="1"/>
  <c r="RP3" i="93"/>
  <c r="RR4" i="93" l="1"/>
  <c r="RQ3" i="93"/>
  <c r="RS4" i="93" l="1"/>
  <c r="RR3" i="93"/>
  <c r="RT4" i="93" l="1"/>
  <c r="RS3" i="93"/>
  <c r="RU4" i="93" l="1"/>
  <c r="RT3" i="93"/>
  <c r="RV4" i="93" l="1"/>
  <c r="RU3" i="93"/>
  <c r="RW4" i="93" l="1"/>
  <c r="RV3" i="93"/>
  <c r="RX4" i="93" l="1"/>
  <c r="RW3" i="93"/>
  <c r="RY4" i="93" l="1"/>
  <c r="RX3" i="93"/>
  <c r="RZ4" i="93" l="1"/>
  <c r="RY3" i="93"/>
  <c r="SA4" i="93" l="1"/>
  <c r="RZ3" i="93"/>
  <c r="SB4" i="93" l="1"/>
  <c r="SA3" i="93"/>
  <c r="SB3" i="93" l="1"/>
  <c r="SC4" i="93"/>
  <c r="SD4" i="93" l="1"/>
  <c r="SC3" i="93"/>
  <c r="SE4" i="93" l="1"/>
  <c r="SD3" i="93"/>
  <c r="SE3" i="93" l="1"/>
  <c r="SF4" i="93"/>
  <c r="SF3" i="93" l="1"/>
  <c r="SG4" i="93"/>
  <c r="SG3" i="93" l="1"/>
  <c r="SH4" i="93"/>
  <c r="SI4" i="93" l="1"/>
  <c r="SH3" i="93"/>
  <c r="SI3" i="93" l="1"/>
  <c r="SJ4" i="93"/>
  <c r="SK4" i="93" l="1"/>
  <c r="SJ3" i="93"/>
  <c r="SK3" i="93" l="1"/>
  <c r="SM4" i="93"/>
  <c r="SM3" i="93" l="1"/>
  <c r="SN4" i="93"/>
  <c r="SN3" i="93" l="1"/>
  <c r="SO4" i="93"/>
  <c r="SP4" i="93" l="1"/>
  <c r="SO3" i="93"/>
  <c r="SQ4" i="93" l="1"/>
  <c r="SP3" i="93"/>
  <c r="SR4" i="93" l="1"/>
  <c r="SQ3" i="93"/>
  <c r="SR3" i="93" l="1"/>
  <c r="SS4" i="93"/>
  <c r="ST4" i="93" l="1"/>
  <c r="SS3" i="93"/>
  <c r="SU4" i="93" l="1"/>
  <c r="ST3" i="93"/>
  <c r="SU3" i="93" l="1"/>
  <c r="SV4" i="93"/>
  <c r="SW4" i="93" l="1"/>
  <c r="SV3" i="93"/>
  <c r="SX4" i="93" l="1"/>
  <c r="SW3" i="93"/>
  <c r="SY4" i="93" l="1"/>
  <c r="SX3" i="93"/>
  <c r="SZ4" i="93" l="1"/>
  <c r="SY3" i="93"/>
  <c r="TA4" i="93" l="1"/>
  <c r="SZ3" i="93"/>
  <c r="TA3" i="93" l="1"/>
  <c r="TB4" i="93"/>
  <c r="TC4" i="93" l="1"/>
  <c r="TB3" i="93"/>
  <c r="TD4" i="93" l="1"/>
  <c r="TC3" i="93"/>
  <c r="TE4" i="93" l="1"/>
  <c r="TD3" i="93"/>
  <c r="TE3" i="93" l="1"/>
  <c r="TF4" i="93"/>
  <c r="TG4" i="93" l="1"/>
  <c r="TF3" i="93"/>
  <c r="TH4" i="93" l="1"/>
  <c r="TG3" i="93"/>
  <c r="TI4" i="93" l="1"/>
  <c r="TH3" i="93"/>
  <c r="TJ4" i="93" l="1"/>
  <c r="TI3" i="93"/>
  <c r="TJ3" i="93" l="1"/>
  <c r="TK4" i="93"/>
  <c r="TK3" i="93" l="1"/>
  <c r="TL4" i="93"/>
  <c r="TM4" i="93" l="1"/>
  <c r="TL3" i="93"/>
  <c r="TM3" i="93" l="1"/>
  <c r="TN4" i="93"/>
  <c r="TO4" i="93" l="1"/>
  <c r="TN3" i="93"/>
  <c r="TP4" i="93" l="1"/>
  <c r="TO3" i="93"/>
  <c r="TP3" i="93" l="1"/>
  <c r="TR4" i="93"/>
  <c r="TS4" i="93" l="1"/>
  <c r="TR3" i="93"/>
  <c r="TT4" i="93" l="1"/>
  <c r="TS3" i="93"/>
  <c r="TT3" i="93" l="1"/>
  <c r="TU4" i="93"/>
  <c r="TU3" i="93" l="1"/>
  <c r="TV4" i="93"/>
  <c r="TW4" i="93" l="1"/>
  <c r="TV3" i="93"/>
  <c r="TW3" i="93" l="1"/>
  <c r="TX4" i="93"/>
  <c r="TY4" i="93" l="1"/>
  <c r="TX3" i="93"/>
  <c r="TZ4" i="93" l="1"/>
  <c r="TY3" i="93"/>
  <c r="TZ3" i="93" l="1"/>
  <c r="UA4" i="93"/>
  <c r="UB4" i="93" l="1"/>
  <c r="UA3" i="93"/>
  <c r="UB3" i="93" l="1"/>
  <c r="UC4" i="93"/>
  <c r="UC3" i="93" l="1"/>
  <c r="UD4" i="93"/>
  <c r="UE4" i="93" l="1"/>
  <c r="UD3" i="93"/>
  <c r="UE3" i="93" l="1"/>
  <c r="UF4" i="93"/>
  <c r="UF3" i="93" l="1"/>
  <c r="UG4" i="93"/>
  <c r="UG3" i="93" l="1"/>
  <c r="UH4" i="93"/>
  <c r="UH3" i="93" l="1"/>
  <c r="UI4" i="93"/>
  <c r="UJ4" i="93" l="1"/>
  <c r="UI3" i="93"/>
  <c r="UJ3" i="93" l="1"/>
  <c r="UK4" i="93"/>
  <c r="UK3" i="93" l="1"/>
  <c r="UL4" i="93"/>
  <c r="UL3" i="93" l="1"/>
  <c r="UM4" i="93"/>
  <c r="UM3" i="93" l="1"/>
  <c r="UN4" i="93"/>
  <c r="UN3" i="93" l="1"/>
  <c r="UO4" i="93"/>
  <c r="UO3" i="93" l="1"/>
  <c r="UP4" i="93"/>
  <c r="UP3" i="93" l="1"/>
  <c r="UQ4" i="93"/>
  <c r="UR4" i="93" l="1"/>
  <c r="UQ3" i="93"/>
  <c r="US4" i="93" l="1"/>
  <c r="UR3" i="93"/>
  <c r="US3" i="93" l="1"/>
  <c r="UT4" i="93"/>
  <c r="UU4" i="93" l="1"/>
  <c r="UT3" i="93"/>
  <c r="UV4" i="93" l="1"/>
  <c r="UU3" i="93"/>
  <c r="UX4" i="93" l="1"/>
  <c r="UV3" i="93"/>
  <c r="UX3" i="93" l="1"/>
  <c r="UY4" i="93"/>
  <c r="UZ4" i="93" l="1"/>
  <c r="UY3" i="93"/>
  <c r="UZ3" i="93" l="1"/>
  <c r="VA4" i="93"/>
  <c r="VB4" i="93" l="1"/>
  <c r="VA3" i="93"/>
  <c r="VB3" i="93" l="1"/>
  <c r="VC4" i="93"/>
  <c r="VC3" i="93" l="1"/>
  <c r="VD4" i="93"/>
  <c r="VD3" i="93" l="1"/>
  <c r="VE4" i="93"/>
  <c r="VF4" i="93" l="1"/>
  <c r="VE3" i="93"/>
  <c r="VG4" i="93" l="1"/>
  <c r="VF3" i="93"/>
  <c r="VH4" i="93" l="1"/>
  <c r="VG3" i="93"/>
  <c r="VI4" i="93" l="1"/>
  <c r="VH3" i="93"/>
  <c r="VJ4" i="93" l="1"/>
  <c r="VI3" i="93"/>
  <c r="VJ3" i="93" l="1"/>
  <c r="VK4" i="93"/>
  <c r="VL4" i="93" l="1"/>
  <c r="VK3" i="93"/>
  <c r="VL3" i="93" l="1"/>
  <c r="VM4" i="93"/>
  <c r="VM3" i="93" l="1"/>
  <c r="VN4" i="93"/>
  <c r="VO4" i="93" l="1"/>
  <c r="VN3" i="93"/>
  <c r="VO3" i="93" l="1"/>
  <c r="VP4" i="93"/>
  <c r="VQ4" i="93" l="1"/>
  <c r="VP3" i="93"/>
  <c r="VQ3" i="93" l="1"/>
  <c r="VR4" i="93"/>
  <c r="VS4" i="93" l="1"/>
  <c r="VR3" i="93"/>
  <c r="VT4" i="93" l="1"/>
  <c r="VS3" i="93"/>
  <c r="VU4" i="93" l="1"/>
  <c r="VT3" i="93"/>
  <c r="VU3" i="93" l="1"/>
  <c r="VV4" i="93"/>
  <c r="VV3" i="93" l="1"/>
  <c r="VW4" i="93"/>
  <c r="VX4" i="93" l="1"/>
  <c r="VW3" i="93"/>
  <c r="VX3" i="93" l="1"/>
  <c r="VY4" i="93"/>
  <c r="VY3" i="93" l="1"/>
  <c r="VZ4" i="93"/>
  <c r="VZ3" i="93" l="1"/>
  <c r="WA4" i="93"/>
  <c r="WA3" i="93" l="1"/>
  <c r="WB4" i="93"/>
  <c r="WB3" i="93" s="1"/>
  <c r="V21" i="93" l="1"/>
  <c r="K43" i="79"/>
  <c r="K42" i="79"/>
  <c r="N12" i="86" l="1"/>
  <c r="N11" i="86"/>
  <c r="N8" i="86"/>
  <c r="H21" i="93" l="1"/>
  <c r="R21" i="93"/>
  <c r="N21" i="93"/>
  <c r="O21" i="93"/>
  <c r="G21" i="93"/>
  <c r="T32" i="86"/>
  <c r="T45" i="86"/>
  <c r="T108" i="86"/>
  <c r="T57" i="86"/>
  <c r="T103" i="86"/>
  <c r="T70" i="86"/>
  <c r="Z80" i="86"/>
  <c r="Z109" i="86"/>
  <c r="Z83" i="86"/>
  <c r="Z90" i="86"/>
  <c r="Z49" i="86"/>
  <c r="Z69" i="86"/>
  <c r="Z60" i="86"/>
  <c r="Z76" i="86"/>
  <c r="Z52" i="86"/>
  <c r="Z103" i="86"/>
  <c r="Z111" i="86"/>
  <c r="Z50" i="86"/>
  <c r="AA16" i="86"/>
  <c r="AA36" i="86"/>
  <c r="AA20" i="86"/>
  <c r="AA79" i="86"/>
  <c r="AA107" i="86"/>
  <c r="AA46" i="86"/>
  <c r="AA103" i="86"/>
  <c r="AA23" i="86"/>
  <c r="AA73" i="86"/>
  <c r="AA60" i="86"/>
  <c r="AA84" i="86"/>
  <c r="AA49" i="86"/>
  <c r="AA44" i="86"/>
  <c r="AG92" i="86"/>
  <c r="AG68" i="86"/>
  <c r="AG82" i="86"/>
  <c r="AG57" i="86"/>
  <c r="AG71" i="86"/>
  <c r="AG78" i="86"/>
  <c r="AG83" i="86"/>
  <c r="AG84" i="86"/>
  <c r="AG103" i="86"/>
  <c r="AG85" i="86"/>
  <c r="AG32" i="86"/>
  <c r="AG23" i="86"/>
  <c r="AG70" i="86"/>
  <c r="AG112" i="86"/>
  <c r="AG59" i="86"/>
  <c r="AG114" i="86"/>
  <c r="AH84" i="86"/>
  <c r="AH42" i="86"/>
  <c r="AH57" i="86"/>
  <c r="AG41" i="86"/>
  <c r="O14" i="93"/>
  <c r="AG31" i="86"/>
  <c r="AA41" i="86"/>
  <c r="AH102" i="86"/>
  <c r="H14" i="93"/>
  <c r="H20" i="93" s="1"/>
  <c r="U14" i="93"/>
  <c r="U20" i="93" s="1"/>
  <c r="U32" i="93" s="1"/>
  <c r="U40" i="93" s="1"/>
  <c r="U96" i="93" s="1"/>
  <c r="U117" i="93" s="1"/>
  <c r="U120" i="93" s="1"/>
  <c r="U123" i="93" s="1"/>
  <c r="N14" i="93"/>
  <c r="N13" i="93" s="1"/>
  <c r="AG15" i="86"/>
  <c r="AG63" i="86"/>
  <c r="V14" i="93"/>
  <c r="V13" i="93" s="1"/>
  <c r="AA15" i="86"/>
  <c r="Z20" i="86"/>
  <c r="G14" i="93"/>
  <c r="G13" i="93" s="1"/>
  <c r="S6" i="86"/>
  <c r="S51" i="86" s="1"/>
  <c r="U13" i="93" l="1"/>
  <c r="S57" i="86"/>
  <c r="N20" i="93"/>
  <c r="N32" i="93" s="1"/>
  <c r="N40" i="93" s="1"/>
  <c r="N96" i="93" s="1"/>
  <c r="N117" i="93" s="1"/>
  <c r="N120" i="93" s="1"/>
  <c r="N123" i="93" s="1"/>
  <c r="H13" i="93"/>
  <c r="S15" i="86"/>
  <c r="S60" i="86"/>
  <c r="H32" i="93"/>
  <c r="H40" i="93" s="1"/>
  <c r="H96" i="93" s="1"/>
  <c r="H117" i="93" s="1"/>
  <c r="H120" i="93" s="1"/>
  <c r="H123" i="93" s="1"/>
  <c r="S25" i="86"/>
  <c r="AH21" i="93"/>
  <c r="S31" i="86"/>
  <c r="S92" i="86"/>
  <c r="AH112" i="86"/>
  <c r="AH76" i="86"/>
  <c r="AH35" i="86"/>
  <c r="AH111" i="86"/>
  <c r="AH71" i="86"/>
  <c r="AH63" i="86"/>
  <c r="AH92" i="86"/>
  <c r="AH20" i="86"/>
  <c r="AH44" i="86"/>
  <c r="AH68" i="86"/>
  <c r="AH109" i="86"/>
  <c r="AH91" i="86"/>
  <c r="AH69" i="86"/>
  <c r="AH51" i="86"/>
  <c r="AH46" i="86"/>
  <c r="AH82" i="86"/>
  <c r="AH79" i="86"/>
  <c r="AH90" i="86"/>
  <c r="AH49" i="86"/>
  <c r="AH34" i="86"/>
  <c r="AH26" i="86"/>
  <c r="AH37" i="86"/>
  <c r="AH52" i="86"/>
  <c r="AH55" i="86"/>
  <c r="AH59" i="86"/>
  <c r="AH41" i="86"/>
  <c r="AH73" i="86"/>
  <c r="AH86" i="86"/>
  <c r="AH93" i="86"/>
  <c r="AH47" i="86"/>
  <c r="AH113" i="86"/>
  <c r="AH54" i="86"/>
  <c r="AH67" i="86"/>
  <c r="AH72" i="86"/>
  <c r="AH62" i="86"/>
  <c r="AH60" i="86"/>
  <c r="AH78" i="86"/>
  <c r="AH27" i="86"/>
  <c r="AH61" i="86"/>
  <c r="AH17" i="86"/>
  <c r="AH32" i="86"/>
  <c r="AH22" i="86"/>
  <c r="AH23" i="86"/>
  <c r="AH80" i="86"/>
  <c r="AH108" i="86"/>
  <c r="AH56" i="86"/>
  <c r="AH77" i="86"/>
  <c r="AH43" i="86"/>
  <c r="AH114" i="86"/>
  <c r="AH83" i="86"/>
  <c r="AH74" i="86"/>
  <c r="AH25" i="86"/>
  <c r="AH103" i="86"/>
  <c r="AH106" i="86"/>
  <c r="AH89" i="86"/>
  <c r="AH87" i="86"/>
  <c r="AH36" i="86"/>
  <c r="AH64" i="86"/>
  <c r="AH85" i="86"/>
  <c r="AH18" i="86"/>
  <c r="AH70" i="86"/>
  <c r="AH16" i="86"/>
  <c r="AH48" i="86"/>
  <c r="AH31" i="86"/>
  <c r="AH66" i="86"/>
  <c r="AH45" i="86"/>
  <c r="S26" i="86"/>
  <c r="S102" i="86"/>
  <c r="S79" i="86"/>
  <c r="S108" i="86"/>
  <c r="AH107" i="86"/>
  <c r="S35" i="86"/>
  <c r="S69" i="86"/>
  <c r="S82" i="86"/>
  <c r="S63" i="86"/>
  <c r="AH21" i="86"/>
  <c r="AH15" i="86"/>
  <c r="S74" i="86"/>
  <c r="AH105" i="86"/>
  <c r="S71" i="86"/>
  <c r="S80" i="86"/>
  <c r="S32" i="86"/>
  <c r="S67" i="86"/>
  <c r="S56" i="86"/>
  <c r="S90" i="86"/>
  <c r="S89" i="86"/>
  <c r="S45" i="86"/>
  <c r="S34" i="86"/>
  <c r="S68" i="86"/>
  <c r="S27" i="86"/>
  <c r="S91" i="86"/>
  <c r="S87" i="86"/>
  <c r="S52" i="86"/>
  <c r="S76" i="86"/>
  <c r="S109" i="86"/>
  <c r="S66" i="86"/>
  <c r="S72" i="86"/>
  <c r="S54" i="86"/>
  <c r="S70" i="86"/>
  <c r="S73" i="86"/>
  <c r="S103" i="86"/>
  <c r="S46" i="86"/>
  <c r="S106" i="86"/>
  <c r="S37" i="86"/>
  <c r="S112" i="86"/>
  <c r="S61" i="86"/>
  <c r="S18" i="86"/>
  <c r="S50" i="86"/>
  <c r="S59" i="86"/>
  <c r="S43" i="86"/>
  <c r="S44" i="86"/>
  <c r="S83" i="86"/>
  <c r="S36" i="86"/>
  <c r="S86" i="86"/>
  <c r="S84" i="86"/>
  <c r="S110" i="86"/>
  <c r="S62" i="86"/>
  <c r="S78" i="86"/>
  <c r="S105" i="86"/>
  <c r="S114" i="86"/>
  <c r="S21" i="86"/>
  <c r="S17" i="86"/>
  <c r="S20" i="86"/>
  <c r="S113" i="86"/>
  <c r="S77" i="86"/>
  <c r="S48" i="86"/>
  <c r="S107" i="86"/>
  <c r="S23" i="86"/>
  <c r="S93" i="86"/>
  <c r="S104" i="86"/>
  <c r="S55" i="86"/>
  <c r="S85" i="86"/>
  <c r="S47" i="86"/>
  <c r="S41" i="86"/>
  <c r="V20" i="93"/>
  <c r="V32" i="93" s="1"/>
  <c r="V40" i="93" s="1"/>
  <c r="V96" i="93" s="1"/>
  <c r="V117" i="93" s="1"/>
  <c r="V120" i="93" s="1"/>
  <c r="V123" i="93" s="1"/>
  <c r="S64" i="86"/>
  <c r="S49" i="86"/>
  <c r="S111" i="86"/>
  <c r="S22" i="86"/>
  <c r="S16" i="86"/>
  <c r="AH50" i="86"/>
  <c r="AH110" i="86"/>
  <c r="S42" i="86"/>
  <c r="O20" i="93"/>
  <c r="O32" i="93" s="1"/>
  <c r="O40" i="93" s="1"/>
  <c r="O96" i="93" s="1"/>
  <c r="O117" i="93" s="1"/>
  <c r="O120" i="93" s="1"/>
  <c r="O123" i="93" s="1"/>
  <c r="O13" i="93"/>
  <c r="AH104" i="86"/>
  <c r="T55" i="86"/>
  <c r="T109" i="86"/>
  <c r="T50" i="86"/>
  <c r="T51" i="86"/>
  <c r="T46" i="86"/>
  <c r="T37" i="86"/>
  <c r="T112" i="86"/>
  <c r="T105" i="86"/>
  <c r="T18" i="86"/>
  <c r="T114" i="86"/>
  <c r="T60" i="86"/>
  <c r="T67" i="86"/>
  <c r="T26" i="86"/>
  <c r="T82" i="86"/>
  <c r="T54" i="86"/>
  <c r="T104" i="86"/>
  <c r="T87" i="86"/>
  <c r="T17" i="86"/>
  <c r="T35" i="86"/>
  <c r="T79" i="86"/>
  <c r="T111" i="86"/>
  <c r="T71" i="86"/>
  <c r="T77" i="86"/>
  <c r="T64" i="86"/>
  <c r="T80" i="86"/>
  <c r="T49" i="86"/>
  <c r="T68" i="86"/>
  <c r="T44" i="86"/>
  <c r="T43" i="86"/>
  <c r="T76" i="86"/>
  <c r="T66" i="86"/>
  <c r="T74" i="86"/>
  <c r="T25" i="86"/>
  <c r="T41" i="86"/>
  <c r="T31" i="86"/>
  <c r="T42" i="86"/>
  <c r="T61" i="86"/>
  <c r="T90" i="86"/>
  <c r="T22" i="86"/>
  <c r="T48" i="86"/>
  <c r="T93" i="86"/>
  <c r="T85" i="86"/>
  <c r="T78" i="86"/>
  <c r="T59" i="86"/>
  <c r="T107" i="86"/>
  <c r="T83" i="86"/>
  <c r="T73" i="86"/>
  <c r="T27" i="86"/>
  <c r="T110" i="86"/>
  <c r="T69" i="86"/>
  <c r="T84" i="86"/>
  <c r="T56" i="86"/>
  <c r="T63" i="86"/>
  <c r="T91" i="86"/>
  <c r="T34" i="86"/>
  <c r="T21" i="86"/>
  <c r="T36" i="86"/>
  <c r="AA25" i="86"/>
  <c r="AA112" i="86"/>
  <c r="AA106" i="86"/>
  <c r="AA113" i="86"/>
  <c r="AA85" i="86"/>
  <c r="AA47" i="86"/>
  <c r="AA93" i="86"/>
  <c r="AA69" i="86"/>
  <c r="AA18" i="86"/>
  <c r="AA31" i="86"/>
  <c r="AA77" i="86"/>
  <c r="AA68" i="86"/>
  <c r="AA76" i="86"/>
  <c r="AA83" i="86"/>
  <c r="AA61" i="86"/>
  <c r="AA37" i="86"/>
  <c r="AA17" i="86"/>
  <c r="AA90" i="86"/>
  <c r="AA89" i="86"/>
  <c r="AA87" i="86"/>
  <c r="AA59" i="86"/>
  <c r="AA27" i="86"/>
  <c r="AA35" i="86"/>
  <c r="AA109" i="86"/>
  <c r="AA111" i="86"/>
  <c r="AA78" i="86"/>
  <c r="AA67" i="86"/>
  <c r="AA92" i="86"/>
  <c r="AA57" i="86"/>
  <c r="AA63" i="86"/>
  <c r="AA64" i="86"/>
  <c r="AA22" i="86"/>
  <c r="AA62" i="86"/>
  <c r="AA48" i="86"/>
  <c r="AA32" i="86"/>
  <c r="AA42" i="86"/>
  <c r="AA86" i="86"/>
  <c r="AA91" i="86"/>
  <c r="AA54" i="86"/>
  <c r="AA70" i="86"/>
  <c r="AA82" i="86"/>
  <c r="AA55" i="86"/>
  <c r="AA50" i="86"/>
  <c r="AA110" i="86"/>
  <c r="AA45" i="86"/>
  <c r="AA104" i="86"/>
  <c r="AA105" i="86"/>
  <c r="AA43" i="86"/>
  <c r="AA51" i="86"/>
  <c r="AA34" i="86"/>
  <c r="AA26" i="86"/>
  <c r="AA108" i="86"/>
  <c r="T15" i="86"/>
  <c r="Z102" i="86"/>
  <c r="AG111" i="86"/>
  <c r="AA52" i="86"/>
  <c r="AA80" i="86"/>
  <c r="AA114" i="86"/>
  <c r="Z35" i="86"/>
  <c r="T86" i="86"/>
  <c r="T62" i="86"/>
  <c r="T47" i="86"/>
  <c r="T102" i="86"/>
  <c r="T89" i="86"/>
  <c r="Z37" i="86"/>
  <c r="Z23" i="86"/>
  <c r="Z32" i="86"/>
  <c r="Z93" i="86"/>
  <c r="Z55" i="86"/>
  <c r="Z106" i="86"/>
  <c r="Z91" i="86"/>
  <c r="Z74" i="86"/>
  <c r="Z63" i="86"/>
  <c r="Z31" i="86"/>
  <c r="Z16" i="86"/>
  <c r="Z59" i="86"/>
  <c r="Z61" i="86"/>
  <c r="Z89" i="86"/>
  <c r="Z113" i="86"/>
  <c r="Z44" i="86"/>
  <c r="Z84" i="86"/>
  <c r="Z70" i="86"/>
  <c r="Z62" i="86"/>
  <c r="Z85" i="86"/>
  <c r="Z21" i="86"/>
  <c r="Z42" i="86"/>
  <c r="Z34" i="86"/>
  <c r="Z68" i="86"/>
  <c r="Z27" i="86"/>
  <c r="Z18" i="86"/>
  <c r="Z25" i="86"/>
  <c r="Z26" i="86"/>
  <c r="Z43" i="86"/>
  <c r="Z110" i="86"/>
  <c r="Z47" i="86"/>
  <c r="Z66" i="86"/>
  <c r="Z51" i="86"/>
  <c r="Z105" i="86"/>
  <c r="Z41" i="86"/>
  <c r="Z104" i="86"/>
  <c r="Z48" i="86"/>
  <c r="Z86" i="86"/>
  <c r="Z17" i="86"/>
  <c r="Z107" i="86"/>
  <c r="Z71" i="86"/>
  <c r="Z56" i="86"/>
  <c r="Z57" i="86"/>
  <c r="Z54" i="86"/>
  <c r="Z112" i="86"/>
  <c r="Z45" i="86"/>
  <c r="Z46" i="86"/>
  <c r="Z92" i="86"/>
  <c r="Z64" i="86"/>
  <c r="Z77" i="86"/>
  <c r="Z79" i="86"/>
  <c r="Z114" i="86"/>
  <c r="Z22" i="86"/>
  <c r="Z67" i="86"/>
  <c r="Z108" i="86"/>
  <c r="Z78" i="86"/>
  <c r="Z73" i="86"/>
  <c r="T23" i="86"/>
  <c r="T113" i="86"/>
  <c r="G20" i="93"/>
  <c r="G32" i="93" s="1"/>
  <c r="G40" i="93" s="1"/>
  <c r="G96" i="93" s="1"/>
  <c r="G117" i="93" s="1"/>
  <c r="G120" i="93" s="1"/>
  <c r="G123" i="93" s="1"/>
  <c r="G124" i="93" s="1"/>
  <c r="Z15" i="86"/>
  <c r="AG36" i="86"/>
  <c r="AG47" i="86"/>
  <c r="AG107" i="86"/>
  <c r="AG35" i="86"/>
  <c r="AG93" i="86"/>
  <c r="AG113" i="86"/>
  <c r="AG34" i="86"/>
  <c r="AG72" i="86"/>
  <c r="AG60" i="86"/>
  <c r="AG102" i="86"/>
  <c r="AG69" i="86"/>
  <c r="AG80" i="86"/>
  <c r="AG26" i="86"/>
  <c r="AG79" i="86"/>
  <c r="AG74" i="86"/>
  <c r="AG42" i="86"/>
  <c r="AG21" i="86"/>
  <c r="AG16" i="86"/>
  <c r="AG20" i="86"/>
  <c r="AG18" i="86"/>
  <c r="AG25" i="86"/>
  <c r="AG108" i="86"/>
  <c r="AG43" i="86"/>
  <c r="AG46" i="86"/>
  <c r="AG90" i="86"/>
  <c r="AG56" i="86"/>
  <c r="AG27" i="86"/>
  <c r="AG105" i="86"/>
  <c r="AG104" i="86"/>
  <c r="AG45" i="86"/>
  <c r="AG17" i="86"/>
  <c r="AG67" i="86"/>
  <c r="AG109" i="86"/>
  <c r="AG44" i="86"/>
  <c r="AG55" i="86"/>
  <c r="AG51" i="86"/>
  <c r="AG52" i="86"/>
  <c r="AG50" i="86"/>
  <c r="AG22" i="86"/>
  <c r="AG61" i="86"/>
  <c r="AG66" i="86"/>
  <c r="AG73" i="86"/>
  <c r="AG89" i="86"/>
  <c r="AG62" i="86"/>
  <c r="AG37" i="86"/>
  <c r="AG64" i="86"/>
  <c r="AG48" i="86"/>
  <c r="AG91" i="86"/>
  <c r="AG110" i="86"/>
  <c r="AG106" i="86"/>
  <c r="AG49" i="86"/>
  <c r="AG86" i="86"/>
  <c r="AG87" i="86"/>
  <c r="AG54" i="86"/>
  <c r="AA102" i="86"/>
  <c r="AG76" i="86"/>
  <c r="AG77" i="86"/>
  <c r="AA21" i="86"/>
  <c r="AA56" i="86"/>
  <c r="AA66" i="86"/>
  <c r="Z72" i="86"/>
  <c r="Z87" i="86"/>
  <c r="T52" i="86"/>
  <c r="T20" i="86"/>
  <c r="T92" i="86"/>
  <c r="AA71" i="86"/>
  <c r="AA74" i="86"/>
  <c r="AA72" i="86"/>
  <c r="Z82" i="86"/>
  <c r="Z36" i="86"/>
  <c r="T16" i="86"/>
  <c r="T72" i="86"/>
  <c r="T106" i="86"/>
  <c r="H124" i="93" l="1"/>
  <c r="I124" i="93" s="1"/>
  <c r="J124" i="93" s="1"/>
  <c r="K124" i="93" s="1"/>
  <c r="L124" i="93" s="1"/>
  <c r="M124" i="93" s="1"/>
  <c r="N124" i="93" s="1"/>
  <c r="O124" i="93" s="1"/>
  <c r="P124" i="93" s="1"/>
  <c r="Q124" i="93" s="1"/>
  <c r="S13" i="86"/>
  <c r="S28" i="86" s="1"/>
  <c r="AG13" i="86"/>
  <c r="AG28" i="86" s="1"/>
  <c r="Z13" i="86"/>
  <c r="Z28" i="86" s="1"/>
  <c r="Z29" i="86"/>
  <c r="AH13" i="86"/>
  <c r="AH28" i="86" s="1"/>
  <c r="T13" i="86"/>
  <c r="T28" i="86" s="1"/>
  <c r="AA13" i="86"/>
  <c r="AA28" i="86" s="1"/>
  <c r="AH29" i="86"/>
  <c r="AG29" i="86"/>
  <c r="AA39" i="86"/>
  <c r="AH95" i="86"/>
  <c r="U12" i="89" s="1"/>
  <c r="AA29" i="86"/>
  <c r="T29" i="86"/>
  <c r="S95" i="86"/>
  <c r="F12" i="89" s="1"/>
  <c r="T39" i="86"/>
  <c r="AA95" i="86"/>
  <c r="N12" i="89" s="1"/>
  <c r="S29" i="86"/>
  <c r="T95" i="86"/>
  <c r="G12" i="89" s="1"/>
  <c r="S39" i="86"/>
  <c r="AG95" i="86"/>
  <c r="T12" i="89" s="1"/>
  <c r="AG39" i="86"/>
  <c r="Z39" i="86"/>
  <c r="Z95" i="86"/>
  <c r="M12" i="89" s="1"/>
  <c r="AH39" i="86"/>
  <c r="AG38" i="86" l="1"/>
  <c r="AG94" i="86" s="1"/>
  <c r="S38" i="86"/>
  <c r="S94" i="86" s="1"/>
  <c r="Z38" i="86"/>
  <c r="Z94" i="86" s="1"/>
  <c r="AH38" i="86"/>
  <c r="AH94" i="86" s="1"/>
  <c r="AA38" i="86"/>
  <c r="AA94" i="86" s="1"/>
  <c r="N11" i="89" s="1"/>
  <c r="N14" i="89" s="1"/>
  <c r="N16" i="89" s="1"/>
  <c r="T38" i="86"/>
  <c r="T94" i="86" s="1"/>
  <c r="G11" i="89" s="1"/>
  <c r="G14" i="89" s="1"/>
  <c r="G16" i="89" s="1"/>
  <c r="T11" i="89" l="1"/>
  <c r="T14" i="89" s="1"/>
  <c r="T16" i="89" s="1"/>
  <c r="AG115" i="86"/>
  <c r="AG118" i="86" s="1"/>
  <c r="AA115" i="86"/>
  <c r="AA118" i="86" s="1"/>
  <c r="T115" i="86"/>
  <c r="T118" i="86" s="1"/>
  <c r="S115" i="86"/>
  <c r="S118" i="86" s="1"/>
  <c r="F11" i="89"/>
  <c r="AH115" i="86"/>
  <c r="AH118" i="86" s="1"/>
  <c r="U11" i="89"/>
  <c r="U14" i="89" s="1"/>
  <c r="U16" i="89" s="1"/>
  <c r="M11" i="89"/>
  <c r="M14" i="89" s="1"/>
  <c r="M16" i="89" s="1"/>
  <c r="Z115" i="86"/>
  <c r="Z118" i="86" s="1"/>
  <c r="F14" i="89" l="1"/>
  <c r="F16" i="89" l="1"/>
  <c r="F17" i="89" s="1"/>
  <c r="F32" i="89" l="1"/>
  <c r="F33" i="89" s="1"/>
  <c r="G17" i="89"/>
  <c r="G32" i="89" l="1"/>
  <c r="G33" i="89" s="1"/>
  <c r="H17" i="89"/>
  <c r="H32" i="89" l="1"/>
  <c r="H33" i="89" s="1"/>
  <c r="I17" i="89"/>
  <c r="J17" i="89" l="1"/>
  <c r="I32" i="89"/>
  <c r="I33" i="89" s="1"/>
  <c r="J32" i="89" l="1"/>
  <c r="J33" i="89" s="1"/>
  <c r="K17" i="89"/>
  <c r="L17" i="89" l="1"/>
  <c r="K32" i="89"/>
  <c r="K33" i="89" s="1"/>
  <c r="L32" i="89" l="1"/>
  <c r="L33" i="89" s="1"/>
  <c r="M17" i="89"/>
  <c r="M32" i="89" l="1"/>
  <c r="M33" i="89" s="1"/>
  <c r="N17" i="89"/>
  <c r="N32" i="89" l="1"/>
  <c r="N33" i="89" s="1"/>
  <c r="O17" i="89"/>
  <c r="P17" i="89" l="1"/>
  <c r="O32" i="89"/>
  <c r="O33" i="89" s="1"/>
  <c r="P32" i="89" l="1"/>
  <c r="P33" i="89" s="1"/>
  <c r="M7" i="86"/>
  <c r="AD52" i="86"/>
  <c r="J52" i="86" s="1"/>
  <c r="R14" i="93"/>
  <c r="R13" i="93" s="1"/>
  <c r="M6" i="86" l="1"/>
  <c r="N9" i="86" s="1"/>
  <c r="K100" i="86"/>
  <c r="AD68" i="86"/>
  <c r="J68" i="86" s="1"/>
  <c r="M68" i="86" s="1"/>
  <c r="AD63" i="86"/>
  <c r="J63" i="86" s="1"/>
  <c r="M63" i="86" s="1"/>
  <c r="AD41" i="86"/>
  <c r="J41" i="86" s="1"/>
  <c r="AD15" i="86"/>
  <c r="AD20" i="86"/>
  <c r="J20" i="86" s="1"/>
  <c r="M20" i="86" s="1"/>
  <c r="AD36" i="86"/>
  <c r="J36" i="86" s="1"/>
  <c r="M36" i="86" s="1"/>
  <c r="M52" i="86"/>
  <c r="AD71" i="86"/>
  <c r="J71" i="86" s="1"/>
  <c r="AD113" i="86"/>
  <c r="J113" i="86" s="1"/>
  <c r="AD32" i="86"/>
  <c r="J32" i="86" s="1"/>
  <c r="AD34" i="86"/>
  <c r="J34" i="86" s="1"/>
  <c r="AD87" i="86"/>
  <c r="J87" i="86" s="1"/>
  <c r="AD48" i="86"/>
  <c r="J48" i="86" s="1"/>
  <c r="AD43" i="86"/>
  <c r="J43" i="86" s="1"/>
  <c r="AD78" i="86"/>
  <c r="J78" i="86" s="1"/>
  <c r="AD110" i="86"/>
  <c r="J110" i="86" s="1"/>
  <c r="AD74" i="86"/>
  <c r="J74" i="86" s="1"/>
  <c r="AD17" i="86"/>
  <c r="J17" i="86" s="1"/>
  <c r="AD25" i="86"/>
  <c r="J25" i="86" s="1"/>
  <c r="AD55" i="86"/>
  <c r="J55" i="86" s="1"/>
  <c r="AD91" i="86"/>
  <c r="J91" i="86" s="1"/>
  <c r="AD27" i="86"/>
  <c r="J27" i="86" s="1"/>
  <c r="AD51" i="86"/>
  <c r="J51" i="86" s="1"/>
  <c r="AD102" i="86"/>
  <c r="AD64" i="86"/>
  <c r="J64" i="86" s="1"/>
  <c r="AD69" i="86"/>
  <c r="J69" i="86" s="1"/>
  <c r="AD57" i="86"/>
  <c r="J57" i="86" s="1"/>
  <c r="AD109" i="86"/>
  <c r="J109" i="86" s="1"/>
  <c r="AD61" i="86"/>
  <c r="J61" i="86" s="1"/>
  <c r="AD50" i="86"/>
  <c r="J50" i="86" s="1"/>
  <c r="AD73" i="86"/>
  <c r="J73" i="86" s="1"/>
  <c r="AD89" i="86"/>
  <c r="J89" i="86" s="1"/>
  <c r="AD67" i="86"/>
  <c r="J67" i="86" s="1"/>
  <c r="AD93" i="86"/>
  <c r="J93" i="86" s="1"/>
  <c r="AD23" i="86"/>
  <c r="J23" i="86" s="1"/>
  <c r="AD59" i="86"/>
  <c r="J59" i="86" s="1"/>
  <c r="AD85" i="86"/>
  <c r="J85" i="86" s="1"/>
  <c r="AD103" i="86"/>
  <c r="J103" i="86" s="1"/>
  <c r="AD80" i="86"/>
  <c r="J80" i="86" s="1"/>
  <c r="AD106" i="86"/>
  <c r="J106" i="86" s="1"/>
  <c r="AD31" i="86"/>
  <c r="AD111" i="86"/>
  <c r="J111" i="86" s="1"/>
  <c r="AD62" i="86"/>
  <c r="J62" i="86" s="1"/>
  <c r="AD45" i="86"/>
  <c r="J45" i="86" s="1"/>
  <c r="AD112" i="86"/>
  <c r="J112" i="86" s="1"/>
  <c r="AD76" i="86"/>
  <c r="J76" i="86" s="1"/>
  <c r="AD92" i="86"/>
  <c r="J92" i="86" s="1"/>
  <c r="AD105" i="86"/>
  <c r="J105" i="86" s="1"/>
  <c r="AD56" i="86"/>
  <c r="J56" i="86" s="1"/>
  <c r="AD42" i="86"/>
  <c r="J42" i="86" s="1"/>
  <c r="AD79" i="86"/>
  <c r="J79" i="86" s="1"/>
  <c r="AD104" i="86"/>
  <c r="J104" i="86" s="1"/>
  <c r="AD84" i="86"/>
  <c r="J84" i="86" s="1"/>
  <c r="AD22" i="86"/>
  <c r="J22" i="86" s="1"/>
  <c r="AD35" i="86"/>
  <c r="J35" i="86" s="1"/>
  <c r="AD26" i="86"/>
  <c r="J26" i="86" s="1"/>
  <c r="AD83" i="86"/>
  <c r="J83" i="86" s="1"/>
  <c r="AD16" i="86"/>
  <c r="J16" i="86" s="1"/>
  <c r="AD108" i="86"/>
  <c r="J108" i="86" s="1"/>
  <c r="AD82" i="86"/>
  <c r="J82" i="86" s="1"/>
  <c r="AD44" i="86"/>
  <c r="J44" i="86" s="1"/>
  <c r="AD107" i="86"/>
  <c r="J107" i="86" s="1"/>
  <c r="AD46" i="86"/>
  <c r="J46" i="86" s="1"/>
  <c r="AD70" i="86"/>
  <c r="J70" i="86" s="1"/>
  <c r="AD114" i="86"/>
  <c r="J114" i="86" s="1"/>
  <c r="AD18" i="86"/>
  <c r="J18" i="86" s="1"/>
  <c r="AD86" i="86"/>
  <c r="J86" i="86" s="1"/>
  <c r="AD90" i="86"/>
  <c r="J90" i="86" s="1"/>
  <c r="AD66" i="86"/>
  <c r="J66" i="86" s="1"/>
  <c r="AD37" i="86"/>
  <c r="J37" i="86" s="1"/>
  <c r="AD77" i="86"/>
  <c r="J77" i="86" s="1"/>
  <c r="AD21" i="86"/>
  <c r="J21" i="86" s="1"/>
  <c r="AD54" i="86"/>
  <c r="J54" i="86" s="1"/>
  <c r="AD49" i="86"/>
  <c r="J49" i="86" s="1"/>
  <c r="AD72" i="86"/>
  <c r="J72" i="86" s="1"/>
  <c r="AD47" i="86"/>
  <c r="J47" i="86" s="1"/>
  <c r="AD60" i="86"/>
  <c r="J60" i="86" s="1"/>
  <c r="R20" i="93"/>
  <c r="R32" i="93" s="1"/>
  <c r="R40" i="93" s="1"/>
  <c r="R96" i="93" s="1"/>
  <c r="R117" i="93" s="1"/>
  <c r="R120" i="93" s="1"/>
  <c r="R123" i="93" s="1"/>
  <c r="R124" i="93" s="1"/>
  <c r="S124" i="93" s="1"/>
  <c r="T124" i="93" s="1"/>
  <c r="U124" i="93" s="1"/>
  <c r="V124" i="93" s="1"/>
  <c r="W124" i="93" s="1"/>
  <c r="X124" i="93" s="1"/>
  <c r="Y124" i="93" s="1"/>
  <c r="Z124" i="93" s="1"/>
  <c r="AA124" i="93" s="1"/>
  <c r="AB124" i="93" s="1"/>
  <c r="AC124" i="93" s="1"/>
  <c r="AD124" i="93" s="1"/>
  <c r="AE124" i="93" s="1"/>
  <c r="AH124" i="93" s="1"/>
  <c r="AI124" i="93" s="1"/>
  <c r="AJ124" i="93" s="1"/>
  <c r="AK124" i="93" s="1"/>
  <c r="AL124" i="93" s="1"/>
  <c r="AM124" i="93" s="1"/>
  <c r="AN124" i="93" s="1"/>
  <c r="AO124" i="93" s="1"/>
  <c r="AP124" i="93" s="1"/>
  <c r="AQ124" i="93" s="1"/>
  <c r="AR124" i="93" s="1"/>
  <c r="AS124" i="93" s="1"/>
  <c r="AT124" i="93" s="1"/>
  <c r="AU124" i="93" s="1"/>
  <c r="AV124" i="93" s="1"/>
  <c r="AW124" i="93" s="1"/>
  <c r="AX124" i="93" s="1"/>
  <c r="AY124" i="93" s="1"/>
  <c r="AZ124" i="93" s="1"/>
  <c r="BA124" i="93" s="1"/>
  <c r="BB124" i="93" s="1"/>
  <c r="BC124" i="93" s="1"/>
  <c r="BD124" i="93" s="1"/>
  <c r="BE124" i="93" s="1"/>
  <c r="BF124" i="93" s="1"/>
  <c r="BG124" i="93" s="1"/>
  <c r="BH124" i="93" s="1"/>
  <c r="BI124" i="93" s="1"/>
  <c r="BJ124" i="93" s="1"/>
  <c r="BK124" i="93" s="1"/>
  <c r="BL124" i="93" s="1"/>
  <c r="BM124" i="93" s="1"/>
  <c r="BN124" i="93" s="1"/>
  <c r="BO124" i="93" s="1"/>
  <c r="BP124" i="93" s="1"/>
  <c r="BQ124" i="93" s="1"/>
  <c r="BR124" i="93" s="1"/>
  <c r="BS124" i="93" s="1"/>
  <c r="BT124" i="93" s="1"/>
  <c r="BU124" i="93" s="1"/>
  <c r="BV124" i="93" s="1"/>
  <c r="BW124" i="93" s="1"/>
  <c r="BX124" i="93" s="1"/>
  <c r="BY124" i="93" s="1"/>
  <c r="BZ124" i="93" s="1"/>
  <c r="CA124" i="93" s="1"/>
  <c r="CB124" i="93" s="1"/>
  <c r="CC124" i="93" s="1"/>
  <c r="CD124" i="93" s="1"/>
  <c r="CE124" i="93" s="1"/>
  <c r="CF124" i="93" s="1"/>
  <c r="CG124" i="93" s="1"/>
  <c r="CH124" i="93" s="1"/>
  <c r="CI124" i="93" s="1"/>
  <c r="CJ124" i="93" s="1"/>
  <c r="CK124" i="93" s="1"/>
  <c r="CL124" i="93" s="1"/>
  <c r="CM124" i="93" s="1"/>
  <c r="CN124" i="93" s="1"/>
  <c r="CO124" i="93" s="1"/>
  <c r="CP124" i="93" s="1"/>
  <c r="CQ124" i="93" s="1"/>
  <c r="CR124" i="93" s="1"/>
  <c r="CS124" i="93" s="1"/>
  <c r="CT124" i="93" s="1"/>
  <c r="CU124" i="93" s="1"/>
  <c r="CV124" i="93" s="1"/>
  <c r="CW124" i="93" s="1"/>
  <c r="CX124" i="93" s="1"/>
  <c r="CY124" i="93" s="1"/>
  <c r="CZ124" i="93" s="1"/>
  <c r="DA124" i="93" s="1"/>
  <c r="DB124" i="93" s="1"/>
  <c r="DC124" i="93" s="1"/>
  <c r="DD124" i="93" s="1"/>
  <c r="DE124" i="93" s="1"/>
  <c r="DF124" i="93" s="1"/>
  <c r="DG124" i="93" s="1"/>
  <c r="DH124" i="93" s="1"/>
  <c r="DI124" i="93" s="1"/>
  <c r="DJ124" i="93" s="1"/>
  <c r="DK124" i="93" s="1"/>
  <c r="DL124" i="93" s="1"/>
  <c r="DM124" i="93" s="1"/>
  <c r="DN124" i="93" s="1"/>
  <c r="DO124" i="93" s="1"/>
  <c r="DP124" i="93" s="1"/>
  <c r="DQ124" i="93" s="1"/>
  <c r="DR124" i="93" s="1"/>
  <c r="DS124" i="93" s="1"/>
  <c r="DT124" i="93" s="1"/>
  <c r="DU124" i="93" s="1"/>
  <c r="DV124" i="93" s="1"/>
  <c r="DW124" i="93" s="1"/>
  <c r="DX124" i="93" s="1"/>
  <c r="DY124" i="93" s="1"/>
  <c r="DZ124" i="93" s="1"/>
  <c r="EA124" i="93" s="1"/>
  <c r="EB124" i="93" s="1"/>
  <c r="EC124" i="93" s="1"/>
  <c r="ED124" i="93" s="1"/>
  <c r="EE124" i="93" s="1"/>
  <c r="EF124" i="93" s="1"/>
  <c r="EG124" i="93" s="1"/>
  <c r="EH124" i="93" s="1"/>
  <c r="EI124" i="93" s="1"/>
  <c r="EJ124" i="93" s="1"/>
  <c r="EK124" i="93" s="1"/>
  <c r="EL124" i="93" s="1"/>
  <c r="EM124" i="93" s="1"/>
  <c r="EN124" i="93" s="1"/>
  <c r="EO124" i="93" s="1"/>
  <c r="EP124" i="93" s="1"/>
  <c r="EQ124" i="93" s="1"/>
  <c r="ER124" i="93" s="1"/>
  <c r="ES124" i="93" s="1"/>
  <c r="ET124" i="93" s="1"/>
  <c r="EU124" i="93" s="1"/>
  <c r="EV124" i="93" s="1"/>
  <c r="EW124" i="93" s="1"/>
  <c r="EX124" i="93" s="1"/>
  <c r="EY124" i="93" s="1"/>
  <c r="EZ124" i="93" s="1"/>
  <c r="FA124" i="93" s="1"/>
  <c r="FB124" i="93" s="1"/>
  <c r="FC124" i="93" s="1"/>
  <c r="K96" i="86" l="1"/>
  <c r="K6" i="86"/>
  <c r="K12" i="86"/>
  <c r="K7" i="86"/>
  <c r="K9" i="86"/>
  <c r="K117" i="86"/>
  <c r="K11" i="86"/>
  <c r="K99" i="86"/>
  <c r="K10" i="86"/>
  <c r="K116" i="86"/>
  <c r="K97" i="86"/>
  <c r="K8" i="86"/>
  <c r="K98" i="86"/>
  <c r="N36" i="86"/>
  <c r="N63" i="86"/>
  <c r="N68" i="86"/>
  <c r="N7" i="86"/>
  <c r="N10" i="86"/>
  <c r="J15" i="86"/>
  <c r="K15" i="86" s="1"/>
  <c r="AD13" i="86"/>
  <c r="AD28" i="86" s="1"/>
  <c r="J19" i="86"/>
  <c r="K19" i="86" s="1"/>
  <c r="K36" i="86"/>
  <c r="K20" i="86"/>
  <c r="K68" i="86"/>
  <c r="K63" i="86"/>
  <c r="K52" i="86"/>
  <c r="J65" i="86"/>
  <c r="K65" i="86" s="1"/>
  <c r="K66" i="86"/>
  <c r="M66" i="86"/>
  <c r="M84" i="86"/>
  <c r="N84" i="86" s="1"/>
  <c r="K84" i="86"/>
  <c r="J75" i="86"/>
  <c r="K75" i="86" s="1"/>
  <c r="M76" i="86"/>
  <c r="K76" i="86"/>
  <c r="M50" i="86"/>
  <c r="K50" i="86"/>
  <c r="K78" i="86"/>
  <c r="M78" i="86"/>
  <c r="N78" i="86" s="1"/>
  <c r="N20" i="86"/>
  <c r="M90" i="86"/>
  <c r="N90" i="86" s="1"/>
  <c r="K90" i="86"/>
  <c r="M104" i="86"/>
  <c r="N104" i="86" s="1"/>
  <c r="K104" i="86"/>
  <c r="K85" i="86"/>
  <c r="M85" i="86"/>
  <c r="N85" i="86" s="1"/>
  <c r="K91" i="86"/>
  <c r="M91" i="86"/>
  <c r="M72" i="86"/>
  <c r="N72" i="86" s="1"/>
  <c r="K72" i="86"/>
  <c r="M86" i="86"/>
  <c r="N86" i="86" s="1"/>
  <c r="K86" i="86"/>
  <c r="K59" i="86"/>
  <c r="J58" i="86"/>
  <c r="K58" i="86" s="1"/>
  <c r="M59" i="86"/>
  <c r="K55" i="86"/>
  <c r="M55" i="86"/>
  <c r="N55" i="86" s="1"/>
  <c r="K113" i="86"/>
  <c r="M113" i="86"/>
  <c r="N113" i="86" s="1"/>
  <c r="K16" i="86"/>
  <c r="M16" i="86"/>
  <c r="N16" i="86" s="1"/>
  <c r="M23" i="86"/>
  <c r="N23" i="86" s="1"/>
  <c r="K23" i="86"/>
  <c r="M71" i="86"/>
  <c r="N71" i="86" s="1"/>
  <c r="K71" i="86"/>
  <c r="K60" i="86"/>
  <c r="M60" i="86"/>
  <c r="N60" i="86" s="1"/>
  <c r="K114" i="86"/>
  <c r="M114" i="86"/>
  <c r="N114" i="86" s="1"/>
  <c r="M111" i="86"/>
  <c r="N111" i="86" s="1"/>
  <c r="K111" i="86"/>
  <c r="K17" i="86"/>
  <c r="M17" i="86"/>
  <c r="N17" i="86" s="1"/>
  <c r="K37" i="86"/>
  <c r="M37" i="86"/>
  <c r="N37" i="86" s="1"/>
  <c r="K107" i="86"/>
  <c r="M107" i="86"/>
  <c r="N107" i="86" s="1"/>
  <c r="K22" i="86"/>
  <c r="M22" i="86"/>
  <c r="N22" i="86" s="1"/>
  <c r="M92" i="86"/>
  <c r="N92" i="86" s="1"/>
  <c r="K92" i="86"/>
  <c r="M80" i="86"/>
  <c r="N80" i="86" s="1"/>
  <c r="K80" i="86"/>
  <c r="K73" i="86"/>
  <c r="M73" i="86"/>
  <c r="N73" i="86" s="1"/>
  <c r="K51" i="86"/>
  <c r="M51" i="86"/>
  <c r="J33" i="86"/>
  <c r="K33" i="86" s="1"/>
  <c r="K34" i="86"/>
  <c r="M34" i="86"/>
  <c r="M41" i="86"/>
  <c r="N52" i="86" s="1"/>
  <c r="K41" i="86"/>
  <c r="J40" i="86"/>
  <c r="K44" i="86"/>
  <c r="M44" i="86"/>
  <c r="N44" i="86" s="1"/>
  <c r="M103" i="86"/>
  <c r="N103" i="86" s="1"/>
  <c r="K103" i="86"/>
  <c r="M27" i="86"/>
  <c r="N27" i="86" s="1"/>
  <c r="K27" i="86"/>
  <c r="K32" i="86"/>
  <c r="M32" i="86"/>
  <c r="N32" i="86" s="1"/>
  <c r="K47" i="86"/>
  <c r="M47" i="86"/>
  <c r="K82" i="86"/>
  <c r="M82" i="86"/>
  <c r="J81" i="86"/>
  <c r="K81" i="86" s="1"/>
  <c r="K112" i="86"/>
  <c r="M112" i="86"/>
  <c r="N112" i="86" s="1"/>
  <c r="M61" i="86"/>
  <c r="N61" i="86" s="1"/>
  <c r="K61" i="86"/>
  <c r="K43" i="86"/>
  <c r="M43" i="86"/>
  <c r="K108" i="86"/>
  <c r="M108" i="86"/>
  <c r="N108" i="86" s="1"/>
  <c r="M45" i="86"/>
  <c r="N45" i="86" s="1"/>
  <c r="K45" i="86"/>
  <c r="M109" i="86"/>
  <c r="N109" i="86" s="1"/>
  <c r="K109" i="86"/>
  <c r="K49" i="86"/>
  <c r="M49" i="86"/>
  <c r="N49" i="86" s="1"/>
  <c r="K62" i="86"/>
  <c r="M62" i="86"/>
  <c r="N62" i="86" s="1"/>
  <c r="M25" i="86"/>
  <c r="K25" i="86"/>
  <c r="J24" i="86"/>
  <c r="K24" i="86" s="1"/>
  <c r="M83" i="86"/>
  <c r="N83" i="86" s="1"/>
  <c r="K83" i="86"/>
  <c r="K93" i="86"/>
  <c r="M93" i="86"/>
  <c r="N93" i="86" s="1"/>
  <c r="M48" i="86"/>
  <c r="N48" i="86" s="1"/>
  <c r="K48" i="86"/>
  <c r="K21" i="86"/>
  <c r="M21" i="86"/>
  <c r="N21" i="86" s="1"/>
  <c r="M70" i="86"/>
  <c r="N70" i="86" s="1"/>
  <c r="K70" i="86"/>
  <c r="K26" i="86"/>
  <c r="M26" i="86"/>
  <c r="N26" i="86" s="1"/>
  <c r="K56" i="86"/>
  <c r="M56" i="86"/>
  <c r="N56" i="86" s="1"/>
  <c r="AD29" i="86"/>
  <c r="J31" i="86"/>
  <c r="K67" i="86"/>
  <c r="M67" i="86"/>
  <c r="N67" i="86" s="1"/>
  <c r="K64" i="86"/>
  <c r="M64" i="86"/>
  <c r="N64" i="86" s="1"/>
  <c r="K74" i="86"/>
  <c r="M74" i="86"/>
  <c r="N74" i="86" s="1"/>
  <c r="K18" i="86"/>
  <c r="M18" i="86"/>
  <c r="N18" i="86" s="1"/>
  <c r="M79" i="86"/>
  <c r="N79" i="86" s="1"/>
  <c r="K79" i="86"/>
  <c r="M57" i="86"/>
  <c r="N57" i="86" s="1"/>
  <c r="K57" i="86"/>
  <c r="J53" i="86"/>
  <c r="K53" i="86" s="1"/>
  <c r="M54" i="86"/>
  <c r="K54" i="86"/>
  <c r="K42" i="86"/>
  <c r="M42" i="86"/>
  <c r="N42" i="86" s="1"/>
  <c r="M69" i="86"/>
  <c r="N69" i="86" s="1"/>
  <c r="K69" i="86"/>
  <c r="M77" i="86"/>
  <c r="N77" i="86" s="1"/>
  <c r="K77" i="86"/>
  <c r="K46" i="86"/>
  <c r="M46" i="86"/>
  <c r="M35" i="86"/>
  <c r="N35" i="86" s="1"/>
  <c r="K35" i="86"/>
  <c r="M105" i="86"/>
  <c r="N105" i="86" s="1"/>
  <c r="K105" i="86"/>
  <c r="M106" i="86"/>
  <c r="N106" i="86" s="1"/>
  <c r="K106" i="86"/>
  <c r="J88" i="86"/>
  <c r="K88" i="86" s="1"/>
  <c r="K89" i="86"/>
  <c r="M89" i="86"/>
  <c r="J102" i="86"/>
  <c r="AD95" i="86"/>
  <c r="Q12" i="89" s="1"/>
  <c r="AH12" i="89" s="1"/>
  <c r="M110" i="86"/>
  <c r="N110" i="86" s="1"/>
  <c r="K110" i="86"/>
  <c r="M87" i="86"/>
  <c r="N87" i="86" s="1"/>
  <c r="K87" i="86"/>
  <c r="AD39" i="86"/>
  <c r="N43" i="86" l="1"/>
  <c r="N50" i="86"/>
  <c r="J14" i="86"/>
  <c r="J13" i="86" s="1"/>
  <c r="M15" i="86"/>
  <c r="N15" i="86" s="1"/>
  <c r="N6" i="86"/>
  <c r="N46" i="86"/>
  <c r="N47" i="86"/>
  <c r="N51" i="86"/>
  <c r="AD38" i="86"/>
  <c r="AD94" i="86" s="1"/>
  <c r="AD115" i="86" s="1"/>
  <c r="AD118" i="86" s="1"/>
  <c r="M88" i="86"/>
  <c r="N89" i="86"/>
  <c r="M19" i="86"/>
  <c r="N19" i="86" s="1"/>
  <c r="K102" i="86"/>
  <c r="J101" i="86"/>
  <c r="M102" i="86"/>
  <c r="M81" i="86"/>
  <c r="N82" i="86"/>
  <c r="N76" i="86"/>
  <c r="M75" i="86"/>
  <c r="J30" i="86"/>
  <c r="M31" i="86"/>
  <c r="K31" i="86"/>
  <c r="N66" i="86"/>
  <c r="M65" i="86"/>
  <c r="N65" i="86" s="1"/>
  <c r="N25" i="86"/>
  <c r="M24" i="86"/>
  <c r="M40" i="86"/>
  <c r="N41" i="86"/>
  <c r="N59" i="86"/>
  <c r="M58" i="86"/>
  <c r="N58" i="86" s="1"/>
  <c r="N54" i="86"/>
  <c r="M53" i="86"/>
  <c r="N53" i="86" s="1"/>
  <c r="K40" i="86"/>
  <c r="J39" i="86"/>
  <c r="K39" i="86" s="1"/>
  <c r="M33" i="86"/>
  <c r="N34" i="86"/>
  <c r="K14" i="86" l="1"/>
  <c r="M14" i="86"/>
  <c r="M13" i="86" s="1"/>
  <c r="M28" i="86" s="1"/>
  <c r="Q11" i="89"/>
  <c r="AH11" i="89" s="1"/>
  <c r="M39" i="86"/>
  <c r="N102" i="86"/>
  <c r="N95" i="86" s="1"/>
  <c r="M101" i="86"/>
  <c r="N31" i="86"/>
  <c r="N29" i="86" s="1"/>
  <c r="M30" i="86"/>
  <c r="M29" i="86" s="1"/>
  <c r="J95" i="86"/>
  <c r="K95" i="86" s="1"/>
  <c r="K101" i="86"/>
  <c r="N13" i="86"/>
  <c r="N28" i="86" s="1"/>
  <c r="K13" i="86"/>
  <c r="J28" i="86"/>
  <c r="K30" i="86"/>
  <c r="J29" i="86"/>
  <c r="K29" i="86" s="1"/>
  <c r="N39" i="86"/>
  <c r="Q14" i="89" l="1"/>
  <c r="Q16" i="89" s="1"/>
  <c r="Q17" i="89" s="1"/>
  <c r="N38" i="86"/>
  <c r="N94" i="86" s="1"/>
  <c r="N115" i="86" s="1"/>
  <c r="N118" i="86" s="1"/>
  <c r="M38" i="86"/>
  <c r="M94" i="86" s="1"/>
  <c r="K28" i="86"/>
  <c r="J38" i="86"/>
  <c r="N101" i="86"/>
  <c r="M95" i="86"/>
  <c r="AH14" i="89" l="1"/>
  <c r="M115" i="86"/>
  <c r="M118" i="86" s="1"/>
  <c r="Q32" i="89"/>
  <c r="Q33" i="89" s="1"/>
  <c r="R17" i="89"/>
  <c r="K38" i="86"/>
  <c r="J94" i="86"/>
  <c r="J115" i="86" l="1"/>
  <c r="K94" i="86"/>
  <c r="S17" i="89"/>
  <c r="R32" i="89"/>
  <c r="R33" i="89" s="1"/>
  <c r="T17" i="89" l="1"/>
  <c r="S32" i="89"/>
  <c r="S33" i="89" s="1"/>
  <c r="J118" i="86"/>
  <c r="K118" i="86" s="1"/>
  <c r="K115" i="86"/>
  <c r="U17" i="89" l="1"/>
  <c r="T32" i="89"/>
  <c r="T33" i="89" s="1"/>
  <c r="U32" i="89" l="1"/>
  <c r="U33" i="89" s="1"/>
  <c r="V17" i="89"/>
  <c r="W17" i="89" l="1"/>
  <c r="V32" i="89"/>
  <c r="V33" i="89" s="1"/>
  <c r="W32" i="89" l="1"/>
  <c r="W33" i="89" s="1"/>
  <c r="X17" i="89"/>
  <c r="Y17" i="89" l="1"/>
  <c r="X32" i="89"/>
  <c r="X33" i="89" s="1"/>
  <c r="Y32" i="89" l="1"/>
  <c r="Y33" i="89" s="1"/>
  <c r="Z17" i="89"/>
  <c r="Z32" i="89" l="1"/>
  <c r="Z33" i="89" s="1"/>
  <c r="AA17" i="89"/>
  <c r="AA32" i="89" s="1"/>
  <c r="AA33" i="89" s="1"/>
  <c r="AB17" i="89" l="1"/>
  <c r="AB32" i="89" s="1"/>
  <c r="AB33" i="89" s="1"/>
  <c r="AC17" i="89" l="1"/>
  <c r="AD17" i="89" l="1"/>
  <c r="AC32" i="89"/>
  <c r="AC33" i="89" s="1"/>
  <c r="AE17" i="89" l="1"/>
  <c r="AD32" i="89"/>
  <c r="AD33" i="89" s="1"/>
  <c r="AE32" i="89" l="1"/>
  <c r="AE33" i="89" s="1"/>
  <c r="AF17" i="89"/>
  <c r="AF32" i="89" l="1"/>
  <c r="AF33" i="89" s="1"/>
  <c r="AG17" i="89"/>
  <c r="AG32" i="89" l="1"/>
  <c r="AG33" i="89" s="1"/>
  <c r="AH17" i="89"/>
  <c r="AH32" i="89" l="1"/>
  <c r="AH33" i="89" s="1"/>
  <c r="B57" i="79"/>
  <c r="E57" i="79" s="1"/>
</calcChain>
</file>

<file path=xl/comments1.xml><?xml version="1.0" encoding="utf-8"?>
<comments xmlns="http://schemas.openxmlformats.org/spreadsheetml/2006/main">
  <authors>
    <author>Ligia Ribeiro</author>
  </authors>
  <commentList>
    <comment ref="C9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ALTERE A DATA DO INICIO DO MES</t>
        </r>
      </text>
    </comment>
    <comment ref="E13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LANCE AQUI OS SALDOS FINAIS DE CADA EXTRATO MENSAL</t>
        </r>
      </text>
    </comment>
  </commentList>
</comments>
</file>

<file path=xl/comments2.xml><?xml version="1.0" encoding="utf-8"?>
<comments xmlns="http://schemas.openxmlformats.org/spreadsheetml/2006/main">
  <authors>
    <author>Ligia Ribeiro</author>
  </authors>
  <commentList>
    <comment ref="D4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INSERIR O NOME DA EMPRESA OU DEPTO</t>
        </r>
      </text>
    </comment>
  </commentList>
</comments>
</file>

<file path=xl/comments3.xml><?xml version="1.0" encoding="utf-8"?>
<comments xmlns="http://schemas.openxmlformats.org/spreadsheetml/2006/main">
  <authors>
    <author>Felipe Brasileiro</author>
  </authors>
  <commentList>
    <comment ref="CS50" authorId="0" shapeId="0">
      <text>
        <r>
          <rPr>
            <b/>
            <sz val="9"/>
            <color indexed="81"/>
            <rFont val="Segoe UI"/>
            <family val="2"/>
          </rPr>
          <t>Felipe Brasileiro:</t>
        </r>
        <r>
          <rPr>
            <sz val="9"/>
            <color indexed="81"/>
            <rFont val="Segoe UI"/>
            <family val="2"/>
          </rPr>
          <t xml:space="preserve">
1º parcela 13º</t>
        </r>
      </text>
    </comment>
  </commentList>
</comments>
</file>

<file path=xl/comments4.xml><?xml version="1.0" encoding="utf-8"?>
<comments xmlns="http://schemas.openxmlformats.org/spreadsheetml/2006/main">
  <authors>
    <author>Ligia Ribeiro</author>
  </authors>
  <commentList>
    <comment ref="C6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DIGITE AQUI A DATA INICIAL ** </t>
        </r>
      </text>
    </comment>
    <comment ref="A22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ALTERE COM OS NOMES DE BANCOS QUE VC UTILIZA</t>
        </r>
      </text>
    </comment>
    <comment ref="B22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LANCE AQUI TODOS OS SALDOS FINAIS DO MÊS DE ABRIL DE CADA BANCO</t>
        </r>
      </text>
    </comment>
    <comment ref="C22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LANÇE AQUI OS SALDOS DIARIOS</t>
        </r>
      </text>
    </comment>
  </commentList>
</comments>
</file>

<file path=xl/comments5.xml><?xml version="1.0" encoding="utf-8"?>
<comments xmlns="http://schemas.openxmlformats.org/spreadsheetml/2006/main">
  <authors>
    <author>Ligia Ribeiro</author>
  </authors>
  <commentList>
    <comment ref="P7" authorId="0" shapeId="0">
      <text>
        <r>
          <rPr>
            <b/>
            <sz val="9"/>
            <color indexed="81"/>
            <rFont val="Segoe UI"/>
            <family val="2"/>
          </rPr>
          <t>Ligia Ribeiro:</t>
        </r>
        <r>
          <rPr>
            <sz val="9"/>
            <color indexed="81"/>
            <rFont val="Segoe UI"/>
            <family val="2"/>
          </rPr>
          <t xml:space="preserve">
LANCE AQUI OS RECEBIMENTOS DIARIOS**APENAS OS CAMPOS EM AMARELO DESSA PLANILHA SÃO ALTERAVEIS</t>
        </r>
      </text>
    </comment>
  </commentList>
</comments>
</file>

<file path=xl/sharedStrings.xml><?xml version="1.0" encoding="utf-8"?>
<sst xmlns="http://schemas.openxmlformats.org/spreadsheetml/2006/main" count="569" uniqueCount="245">
  <si>
    <t>Pressupostos Gerais</t>
  </si>
  <si>
    <t>Unidade monetária</t>
  </si>
  <si>
    <t>Empresa:</t>
  </si>
  <si>
    <t>Moeda: Real BRL</t>
  </si>
  <si>
    <t>CUSTOS FIXOS</t>
  </si>
  <si>
    <t>RECEITA LÍQUIDA</t>
  </si>
  <si>
    <t>RESULTADO OPERACIONAL</t>
  </si>
  <si>
    <t>DESPESAS NÃO OPERACIONAIS</t>
  </si>
  <si>
    <t>SALDO NÃO OPERACIONAL</t>
  </si>
  <si>
    <t>EBITDA II</t>
  </si>
  <si>
    <t>Ano de Balisamento / Data para o Início dos trabalhos diários</t>
  </si>
  <si>
    <t>TOTAIS</t>
  </si>
  <si>
    <t>EBITDA I</t>
  </si>
  <si>
    <t>Contas Bancárias</t>
  </si>
  <si>
    <t>Agência</t>
  </si>
  <si>
    <t>Conta</t>
  </si>
  <si>
    <t>Tx. De Contrato</t>
  </si>
  <si>
    <t>Saldo Inicial</t>
  </si>
  <si>
    <t>SALDO FINAL DE CAIXA</t>
  </si>
  <si>
    <t>Atenção a mudança as fórmulas no dia a dia dos meses</t>
  </si>
  <si>
    <t>DT EMISSÃO</t>
  </si>
  <si>
    <t>DT. VENCIMENTO</t>
  </si>
  <si>
    <t>RUBRICA</t>
  </si>
  <si>
    <t>ORIGEM DA DESPESA</t>
  </si>
  <si>
    <t>FAVORECIDO</t>
  </si>
  <si>
    <t>NºDOC</t>
  </si>
  <si>
    <t>CHEQUE nº</t>
  </si>
  <si>
    <t>DOC/TED</t>
  </si>
  <si>
    <t>VALOR</t>
  </si>
  <si>
    <t>SALDO BANCÁRIO</t>
  </si>
  <si>
    <t>SALDO APÓS AP</t>
  </si>
  <si>
    <t>TOTAL DA AP</t>
  </si>
  <si>
    <t>AUTORIZAÇÃO DE PAGAMENTO</t>
  </si>
  <si>
    <t>CPF/CNPJ</t>
  </si>
  <si>
    <t>REALIZADO</t>
  </si>
  <si>
    <t>BREAK EVEN</t>
  </si>
  <si>
    <t>VALE TRANSPORTE</t>
  </si>
  <si>
    <t>RESULTADO NÃO OPERACIONAL</t>
  </si>
  <si>
    <t>EMPRESA:</t>
  </si>
  <si>
    <t>--------------------------------------------------------------------------------------</t>
  </si>
  <si>
    <t>IR/CSLL</t>
  </si>
  <si>
    <t>CONCILIAÇÃO BANCÁRIA</t>
  </si>
  <si>
    <t>FECHAMENTO DE CAIXA</t>
  </si>
  <si>
    <t>CONCILIADO?</t>
  </si>
  <si>
    <t>ENERGIA</t>
  </si>
  <si>
    <t>FEDERAL (IMPOSTOS ATRASADOS)</t>
  </si>
  <si>
    <t>VALE ALIMENTAÇÃO</t>
  </si>
  <si>
    <t>SEGUROS</t>
  </si>
  <si>
    <t>CONTA JUDICIAL (DEPÓSITO/RESGATE)</t>
  </si>
  <si>
    <t>IR</t>
  </si>
  <si>
    <t>INADIMPLENCIA</t>
  </si>
  <si>
    <t>CUSTOS VARIÁVEIS</t>
  </si>
  <si>
    <t>DESPESAS COM PESSOAL</t>
  </si>
  <si>
    <t>SERVIÇOS</t>
  </si>
  <si>
    <t>MANUTENÇÃO</t>
  </si>
  <si>
    <t>MATERIAIS</t>
  </si>
  <si>
    <t>FERRAMENTAS</t>
  </si>
  <si>
    <t>INVESTIMENTOS</t>
  </si>
  <si>
    <t>ESTADUAL  (IMPOSTOS ATRASADOS)</t>
  </si>
  <si>
    <t>MUNICIPAL  (IMPOSTOS ATRASADOS)</t>
  </si>
  <si>
    <t>CONTR. SOCIAL</t>
  </si>
  <si>
    <t>EBIT</t>
  </si>
  <si>
    <t>ORÇADO</t>
  </si>
  <si>
    <t>MARGEM CONTRIBUIÇÃO</t>
  </si>
  <si>
    <t xml:space="preserve"> CONCILIAÇÃO BANCÁRIA (D+1)</t>
  </si>
  <si>
    <t>D+1</t>
  </si>
  <si>
    <t xml:space="preserve">SALDO BANCÁRIO </t>
  </si>
  <si>
    <t>SALDO BANCÁRIO ACUMULADO</t>
  </si>
  <si>
    <t>DIFERENÇA</t>
  </si>
  <si>
    <t>RECEITAS BRUTAS REALIZADAS NO MÊS</t>
  </si>
  <si>
    <t>SALDO INICIAL DE CAIXA</t>
  </si>
  <si>
    <t/>
  </si>
  <si>
    <t>OFICIAL</t>
  </si>
  <si>
    <t>RECEITAS NÃO OPERACIONAIS</t>
  </si>
  <si>
    <t>RECEITA BANCÁRIA</t>
  </si>
  <si>
    <t>Saldo Inicial:</t>
  </si>
  <si>
    <t>EMBALAGENS</t>
  </si>
  <si>
    <t>FLUXO DE CAIXA</t>
  </si>
  <si>
    <t>SALDO INICIAL</t>
  </si>
  <si>
    <t>SALDO DO DIA</t>
  </si>
  <si>
    <t>SALDO ACUMULADO</t>
  </si>
  <si>
    <t>DRE</t>
  </si>
  <si>
    <t>SEGURO DE VIDA</t>
  </si>
  <si>
    <t>MONITORAMENTO E ALARME</t>
  </si>
  <si>
    <t>TARIFAS BANCÁRIAS</t>
  </si>
  <si>
    <t>CENTROS DE CUSTOS</t>
  </si>
  <si>
    <t>IMPORTADOS</t>
  </si>
  <si>
    <t>CINTAS</t>
  </si>
  <si>
    <t>ADMINISTRAÇÃO</t>
  </si>
  <si>
    <t>DESVIO</t>
  </si>
  <si>
    <t>ORÇAMENTO DISPONÍVEL</t>
  </si>
  <si>
    <t>PROJEÇÃO DO LVD (COMERCIAL)</t>
  </si>
  <si>
    <t>RECEITA BRUTA PROJETADA</t>
  </si>
  <si>
    <t>RECEITAS PARA O FLUXO DE CAIXA</t>
  </si>
  <si>
    <t>ALFA MIX</t>
  </si>
  <si>
    <t>TAMOYO</t>
  </si>
  <si>
    <t>DINHEIRO (D+1)</t>
  </si>
  <si>
    <t>CHEQUE (D+1)</t>
  </si>
  <si>
    <t>DÉBITO  (D+1)</t>
  </si>
  <si>
    <t>CRÉDITO (D+1)</t>
  </si>
  <si>
    <t>OUTROS RECEBIMENTOS (D+1)</t>
  </si>
  <si>
    <t>BOLETO (D+1)</t>
  </si>
  <si>
    <t>ISS</t>
  </si>
  <si>
    <t>ICMS (AJUSTADO)</t>
  </si>
  <si>
    <t>DEVOLUÇÕES</t>
  </si>
  <si>
    <t>ROUBOS E FURTOS</t>
  </si>
  <si>
    <t>OUTROS CUSTOS - FOPAG</t>
  </si>
  <si>
    <t>FÉRIAS</t>
  </si>
  <si>
    <t>13º SALÁRIO</t>
  </si>
  <si>
    <t>RESCISÕES</t>
  </si>
  <si>
    <t>OCUPAÇÃO/ALUGUEL</t>
  </si>
  <si>
    <t>ÁGUA</t>
  </si>
  <si>
    <t>CORREIOS</t>
  </si>
  <si>
    <t>ASSOCIAÇÕES DE CLASSE</t>
  </si>
  <si>
    <t>ANÁLISES LABORATORIAIS</t>
  </si>
  <si>
    <t>VEÍCULOS (CAMINHÕES)</t>
  </si>
  <si>
    <t>VEÍCULOS (FROTA LEVE)</t>
  </si>
  <si>
    <t>MANUTENÇAO ELETRICA</t>
  </si>
  <si>
    <t>MANUTENÇÃO EQUIPAMENTOS</t>
  </si>
  <si>
    <t>MANUTENÇAO PREDIAL</t>
  </si>
  <si>
    <t>MATERIAIS ESCRITORIO</t>
  </si>
  <si>
    <t>PAGAMENTO ADMINISTRADOR JUDICIAL</t>
  </si>
  <si>
    <t>GESTÃO DE INVENTÁRIOS</t>
  </si>
  <si>
    <t>SERVIÇOS DIVERSOS</t>
  </si>
  <si>
    <t>GÁS</t>
  </si>
  <si>
    <t>x</t>
  </si>
  <si>
    <t>FOLHA PF</t>
  </si>
  <si>
    <t>IMPOSTOS DIVERSOS</t>
  </si>
  <si>
    <t>MATERIAL REPARO E MANUTENÇÃO</t>
  </si>
  <si>
    <t>MATERIAIS DIVERSOS</t>
  </si>
  <si>
    <t>BOLETO</t>
  </si>
  <si>
    <t>CARTÃO CRÉDITO</t>
  </si>
  <si>
    <t>CARTÃO DÉBITO</t>
  </si>
  <si>
    <t>COFINS</t>
  </si>
  <si>
    <t>PIS</t>
  </si>
  <si>
    <t>TRIBUTOS, CUSTOS FINANCEIROS DIRETOS E DEVOLUÇÃO</t>
  </si>
  <si>
    <t>COMISSÕES S/ VENDAS</t>
  </si>
  <si>
    <t>TRANSPORTE E FRETE (S/ ENTREGA)</t>
  </si>
  <si>
    <t>CUSTO DE PRODUÇÃO</t>
  </si>
  <si>
    <t>CUSTO DE REPOSIÇÃO</t>
  </si>
  <si>
    <t>TRANSPORTE E FRETE (S/ COMPRAS)</t>
  </si>
  <si>
    <t>FOLHA</t>
  </si>
  <si>
    <t>INSS + IRRF (AJUSTADO)</t>
  </si>
  <si>
    <t>FGTS (AJUSTADO)</t>
  </si>
  <si>
    <t>DESPESAS ADMINISTRATIVAS/OPERACIONAIS</t>
  </si>
  <si>
    <t>TELEFONIA FIXA</t>
  </si>
  <si>
    <t>TELEFONIA MÓVEL</t>
  </si>
  <si>
    <t>INTERNET</t>
  </si>
  <si>
    <t>COMBUSTÍVEL</t>
  </si>
  <si>
    <t>HONORÁRIOS ASSESSORIA CONTÁBIL</t>
  </si>
  <si>
    <t>HONORÁRIOS ADVOCATÍCIOS</t>
  </si>
  <si>
    <t>TECNOLOGIAS DE INFORMAÇÃO</t>
  </si>
  <si>
    <t>CONSULTORIA</t>
  </si>
  <si>
    <t>OUTRAS ASSESSORIAS</t>
  </si>
  <si>
    <t>OUTRAS DESPESAS</t>
  </si>
  <si>
    <t>VIAGENS E HOSPEDAGEM</t>
  </si>
  <si>
    <t>MULTAS E TAXAS DIVERSAS</t>
  </si>
  <si>
    <t>TRIBUTOS (FEDERAIS, ESTADUAIS, MUNICIPAIS)</t>
  </si>
  <si>
    <t>CUSTOS FINANCEIROS DIRETOS</t>
  </si>
  <si>
    <t>INADIMPLENCIA, DEVOLUÇÕES, ROUBOS E FURTOS</t>
  </si>
  <si>
    <t>DESPESAS S/ VENDA</t>
  </si>
  <si>
    <t>CONTRIBUIÇÃO PREVIDENCIÁRIA E OUTROS ENCARGOS (26,8%)</t>
  </si>
  <si>
    <t>UTILIDADES</t>
  </si>
  <si>
    <t>DESPESAS ADMINISTRATIVAS / OPERACIONAIS</t>
  </si>
  <si>
    <t>MATERIAIS DE LIMPEZA</t>
  </si>
  <si>
    <t>MATERIAIS DE SEGURANÇA</t>
  </si>
  <si>
    <t>RECEITAS (CORREIO/FRETE)</t>
  </si>
  <si>
    <t>RECEBIMENTO DE INADIMPLENTE</t>
  </si>
  <si>
    <t>RECEITA EMPRESTIMOS</t>
  </si>
  <si>
    <t>AMORTIZAÇÃO DE FINANCIAMENTOS</t>
  </si>
  <si>
    <t>DESPESA COM CARTÓRIOS</t>
  </si>
  <si>
    <t>ALUGUEIS ATRASADOS</t>
  </si>
  <si>
    <t>JURIDICO RECUPERAÇÃO JUDICIAL</t>
  </si>
  <si>
    <t>AMORTIZAÇÃO DE DÍVIDA</t>
  </si>
  <si>
    <t>DESPESAS CARTORIAIS E JURÍDICAS</t>
  </si>
  <si>
    <t>PLANO DE RECUPERAÇÃO JUDICIAL</t>
  </si>
  <si>
    <t>CSN DISTRIBUIDORA</t>
  </si>
  <si>
    <t>FORTALEZA</t>
  </si>
  <si>
    <t>NATAL</t>
  </si>
  <si>
    <t>JOÃO PESSOA</t>
  </si>
  <si>
    <t>RECIFE</t>
  </si>
  <si>
    <t>CSN REPRESENTAÇÕES</t>
  </si>
  <si>
    <t>--------------------------------------------------------------------------------</t>
  </si>
  <si>
    <t>-------------------------------------------------------------------------------</t>
  </si>
  <si>
    <t>---------------------------------------------------------------------------------</t>
  </si>
  <si>
    <t>----------------------------------------------------------------------------------</t>
  </si>
  <si>
    <t>CHEQUE</t>
  </si>
  <si>
    <t>ASSISTÊNCIA DE SAÚDE</t>
  </si>
  <si>
    <t>AJUDA CUSTO REPRESENTANTES</t>
  </si>
  <si>
    <t>ok</t>
  </si>
  <si>
    <t>VENCIMENTO</t>
  </si>
  <si>
    <t>FEVEREIRO</t>
  </si>
  <si>
    <t>MARÇO</t>
  </si>
  <si>
    <t>ABRIL</t>
  </si>
  <si>
    <t>OK</t>
  </si>
  <si>
    <t>TICKET LOG</t>
  </si>
  <si>
    <t>TED</t>
  </si>
  <si>
    <t>CIA REFINADORA DA AMAZONIA</t>
  </si>
  <si>
    <t>TRANSF</t>
  </si>
  <si>
    <t>CIA DE GAS DO CEARA-CEGAS</t>
  </si>
  <si>
    <t>10131-1</t>
  </si>
  <si>
    <t>SECRETARIA DA FAZENDA-DAE(OBS:PAGO)</t>
  </si>
  <si>
    <t>2017.41</t>
  </si>
  <si>
    <t>ADIANT.DE FRETE PARA FCO OLIVEIRA</t>
  </si>
  <si>
    <t>VOGLER INGREDIENTES LTDA</t>
  </si>
  <si>
    <t>161503-1</t>
  </si>
  <si>
    <t>RECOMPRA INVISTA FIDC</t>
  </si>
  <si>
    <t>VILLA AZUL PRAIA HOTEL EMPR TURIST LTDA</t>
  </si>
  <si>
    <t>9949-1</t>
  </si>
  <si>
    <t>LFS COMERCIO E IMPORTAÇAO DE ALIM LTDA(COMPRA DE CARNES)</t>
  </si>
  <si>
    <t>780280-1</t>
  </si>
  <si>
    <t>ADIANT.PARA DESCARGA DA TREMBAO(MOT.JOAO BATISTA)</t>
  </si>
  <si>
    <t xml:space="preserve">ADIANT.PARA JOAO BATISTA </t>
  </si>
  <si>
    <t>ADIANT. DE FRETE PARA GEREMIAS FACUNDO</t>
  </si>
  <si>
    <t>KERRY DO BRASIL-KERRY TC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</si>
  <si>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</si>
  <si>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</si>
  <si>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</si>
  <si>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</si>
  <si>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</si>
  <si>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</si>
  <si>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</si>
  <si>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</si>
  <si>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</si>
  <si>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CUSTO DE REPOSIÇÃO/PRESTAÇÃO DE SERVIÇOS</t>
  </si>
  <si>
    <t>CUSTO DE PRODUÇÃO E REPOSIÇÃO/PRESTAÇÃO DE SERVIÇOS</t>
  </si>
  <si>
    <t>CIA DE GAS DO CEARA - CEGAS</t>
  </si>
  <si>
    <t>CV DISTRIBUIDORA DE ALIMENTOS EIRELE ME (CAMPO VERDE)</t>
  </si>
  <si>
    <t>POSTO ALTO ALEGRE LTDA</t>
  </si>
  <si>
    <t>NF 78519</t>
  </si>
  <si>
    <t>NF 19433--19439</t>
  </si>
  <si>
    <t>NF 189303</t>
  </si>
  <si>
    <t>DARE</t>
  </si>
  <si>
    <t>BANCOS</t>
  </si>
  <si>
    <t xml:space="preserve">BANCO DO BRASIL </t>
  </si>
  <si>
    <t>DAYCOVAL -</t>
  </si>
  <si>
    <t>DAYCOVAL - 01</t>
  </si>
  <si>
    <t>HSBC - 01</t>
  </si>
  <si>
    <t>BRADESCO -</t>
  </si>
  <si>
    <t>BRADESCO - 01</t>
  </si>
  <si>
    <t xml:space="preserve">BRADESCO - </t>
  </si>
  <si>
    <t>DAYCOVAL 02</t>
  </si>
  <si>
    <t xml:space="preserve">CHEQUE (D+1) </t>
  </si>
  <si>
    <t xml:space="preserve">DÉBITO  (D+1) </t>
  </si>
  <si>
    <t xml:space="preserve">CRÉDITO (D+1)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</si>
</sst>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-* #,##0.00\ _€_-;\-* #,##0.00\ _€_-;_-* &quot;-&quot;??\ _€_-;_-@_-"/>
    <numFmt numFmtId="169" formatCode="0.0%"/>
    <numFmt numFmtId="170" formatCode="[$-416]dddd"/>
    <numFmt numFmtId="171" formatCode="&quot;R$&quot;\ #,##0.00"/>
    <numFmt numFmtId="172" formatCode="_-* #,##0.0000000000000000000000000000\ _€_-;\-* #,##0.0000000000000000000000000000\ _€_-;_-* &quot;-&quot;??\ _€_-;_-@_-"/>
    <numFmt numFmtId="173" formatCode="_(* #,##0.0000000000000000000000000000_);_(* \(#,##0.0000000000000000000000000000\);_(* &quot;-&quot;????????????????????????????_);_(@_)"/>
    <numFmt numFmtId="174" formatCode="_-* #,##0.00000000000000000000000000000000000\ _€_-;\-* #,##0.00000000000000000000000000000000000\ _€_-;_-* &quot;-&quot;??\ _€_-;_-@_-"/>
    <numFmt numFmtId="175" formatCode="&quot; R$ &quot;#,##0.00&quot; &quot;;&quot;-R$ &quot;#,##0.00&quot; &quot;;&quot; R$ -&quot;#&quot; &quot;;@&quot; &quot;"/>
    <numFmt numFmtId="176" formatCode="#,##0.00_ ;[Red]\-#,##0.00\ "/>
    <numFmt numFmtId="177" formatCode="#,##0_ ;[Red]\-#,##0\ "/>
  </numFmts>
  <fonts count="114"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0"/>
      <color indexed="9"/>
      <name val="Arial Narrow"/>
      <family val="2"/>
    </font>
    <font>
      <sz val="8"/>
      <name val="Trebuchet MS"/>
      <family val="2"/>
    </font>
    <font>
      <b/>
      <sz val="8"/>
      <color indexed="18"/>
      <name val="Arial Narrow"/>
      <family val="2"/>
    </font>
    <font>
      <sz val="8"/>
      <color indexed="12"/>
      <name val="Arial Narrow"/>
      <family val="2"/>
    </font>
    <font>
      <b/>
      <sz val="8"/>
      <color indexed="12"/>
      <name val="Arial Narrow"/>
      <family val="2"/>
    </font>
    <font>
      <sz val="8"/>
      <name val="Tahoma"/>
      <family val="2"/>
    </font>
    <font>
      <sz val="8"/>
      <color indexed="41"/>
      <name val="Arial Narrow"/>
      <family val="2"/>
    </font>
    <font>
      <b/>
      <sz val="12"/>
      <color indexed="18"/>
      <name val="Arial Narrow"/>
      <family val="2"/>
    </font>
    <font>
      <b/>
      <sz val="10"/>
      <name val="Arial Narrow"/>
      <family val="2"/>
    </font>
    <font>
      <sz val="8"/>
      <color indexed="8"/>
      <name val="Arial"/>
      <family val="2"/>
    </font>
    <font>
      <b/>
      <sz val="8"/>
      <color indexed="9"/>
      <name val="Arial Narrow"/>
      <family val="2"/>
    </font>
    <font>
      <b/>
      <sz val="9"/>
      <name val="Arial Narrow"/>
      <family val="2"/>
    </font>
    <font>
      <b/>
      <sz val="16"/>
      <color indexed="18"/>
      <name val="Arial Narrow"/>
      <family val="2"/>
    </font>
    <font>
      <b/>
      <sz val="11"/>
      <name val="Arial Narrow"/>
      <family val="2"/>
    </font>
    <font>
      <b/>
      <sz val="10"/>
      <name val="Tahoma"/>
      <family val="2"/>
    </font>
    <font>
      <b/>
      <sz val="10.5"/>
      <name val="Arial Narrow"/>
      <family val="2"/>
    </font>
    <font>
      <b/>
      <sz val="10.5"/>
      <color indexed="12"/>
      <name val="Arial Narrow"/>
      <family val="2"/>
    </font>
    <font>
      <b/>
      <sz val="10.5"/>
      <name val="Tahoma"/>
      <family val="2"/>
    </font>
    <font>
      <b/>
      <sz val="18"/>
      <color indexed="18"/>
      <name val="Arial Narrow"/>
      <family val="2"/>
    </font>
    <font>
      <b/>
      <sz val="10"/>
      <color indexed="12"/>
      <name val="Arial Narrow"/>
      <family val="2"/>
    </font>
    <font>
      <sz val="8"/>
      <color indexed="9"/>
      <name val="Arial Narrow"/>
      <family val="2"/>
    </font>
    <font>
      <sz val="8"/>
      <color indexed="9"/>
      <name val="Trebuchet MS"/>
      <family val="2"/>
    </font>
    <font>
      <b/>
      <sz val="10"/>
      <color indexed="19"/>
      <name val="Arial Narrow"/>
      <family val="2"/>
    </font>
    <font>
      <sz val="8"/>
      <color indexed="49"/>
      <name val="Arial Narrow"/>
      <family val="2"/>
    </font>
    <font>
      <b/>
      <sz val="16"/>
      <color indexed="10"/>
      <name val="Webdings"/>
      <family val="1"/>
    </font>
    <font>
      <b/>
      <sz val="10"/>
      <color indexed="9"/>
      <name val="Arial Narrow"/>
      <family val="2"/>
    </font>
    <font>
      <b/>
      <sz val="10"/>
      <color indexed="10"/>
      <name val="Arial Narrow"/>
      <family val="2"/>
    </font>
    <font>
      <b/>
      <sz val="8"/>
      <color indexed="9"/>
      <name val="Arial Narrow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8"/>
      <color theme="0"/>
      <name val="Arial Narrow"/>
      <family val="2"/>
    </font>
    <font>
      <b/>
      <sz val="8"/>
      <color rgb="FF000090"/>
      <name val="Arial Narrow"/>
      <family val="2"/>
    </font>
    <font>
      <b/>
      <sz val="12"/>
      <color rgb="FF000090"/>
      <name val="Arial Narrow"/>
      <family val="2"/>
    </font>
    <font>
      <b/>
      <sz val="8"/>
      <color rgb="FFFFFFFF"/>
      <name val="Arial Narrow"/>
      <family val="2"/>
    </font>
    <font>
      <b/>
      <sz val="10"/>
      <color rgb="FFFFFFFF"/>
      <name val="Arial Narrow"/>
      <family val="2"/>
    </font>
    <font>
      <b/>
      <sz val="8"/>
      <color theme="3" tint="-0.249977111117893"/>
      <name val="Arial Narrow"/>
      <family val="2"/>
    </font>
    <font>
      <b/>
      <sz val="6"/>
      <color theme="0"/>
      <name val="Arial Narrow"/>
      <family val="2"/>
    </font>
    <font>
      <b/>
      <sz val="8"/>
      <color rgb="FFFFFF00"/>
      <name val="Arial Narrow"/>
      <family val="2"/>
    </font>
    <font>
      <b/>
      <sz val="18"/>
      <color rgb="FF000090"/>
      <name val="Arial Narrow"/>
      <family val="2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sz val="10"/>
      <color rgb="FF333333"/>
      <name val="Tahoma"/>
      <family val="2"/>
    </font>
    <font>
      <sz val="8"/>
      <color theme="0" tint="-0.249977111117893"/>
      <name val="Arial Narrow"/>
      <family val="2"/>
    </font>
    <font>
      <b/>
      <sz val="10"/>
      <color rgb="FFFF0000"/>
      <name val="Tahoma"/>
      <family val="2"/>
    </font>
    <font>
      <b/>
      <sz val="10"/>
      <color theme="9" tint="-0.499984740745262"/>
      <name val="Arial Narrow"/>
      <family val="2"/>
    </font>
    <font>
      <b/>
      <sz val="10"/>
      <color rgb="FFDD0806"/>
      <name val="Arial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1"/>
      <name val="Arial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sz val="10.5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6"/>
      <color indexed="18"/>
      <name val="Arial"/>
      <family val="2"/>
    </font>
    <font>
      <b/>
      <sz val="12"/>
      <color indexed="18"/>
      <name val="Arial"/>
      <family val="2"/>
    </font>
    <font>
      <b/>
      <sz val="8"/>
      <color indexed="18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9"/>
      <name val="Arial"/>
      <family val="2"/>
    </font>
    <font>
      <sz val="8"/>
      <color indexed="41"/>
      <name val="Arial"/>
      <family val="2"/>
    </font>
    <font>
      <sz val="10"/>
      <color indexed="9"/>
      <name val="Arial"/>
      <family val="2"/>
    </font>
    <font>
      <sz val="8"/>
      <color indexed="61"/>
      <name val="Arial"/>
      <family val="2"/>
    </font>
    <font>
      <sz val="8"/>
      <color indexed="12"/>
      <name val="Arial"/>
      <family val="2"/>
    </font>
    <font>
      <b/>
      <sz val="9"/>
      <color indexed="1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1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double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22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double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double">
        <color indexed="22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double">
        <color indexed="22"/>
      </right>
      <top/>
      <bottom style="thin">
        <color indexed="22"/>
      </bottom>
      <diagonal/>
    </border>
    <border>
      <left/>
      <right style="double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double">
        <color indexed="22"/>
      </right>
      <top/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C0C0C0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/>
      <right/>
      <top style="thin">
        <color rgb="FFC0C0C0"/>
      </top>
      <bottom/>
      <diagonal/>
    </border>
    <border>
      <left style="dashed">
        <color rgb="FFBFBFBF"/>
      </left>
      <right style="dashed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thin">
        <color rgb="FFFFFFFF"/>
      </top>
      <bottom style="thin">
        <color rgb="FFFFFFFF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rgb="FFC0C0C0"/>
      </bottom>
      <diagonal/>
    </border>
    <border>
      <left style="thin">
        <color indexed="22"/>
      </left>
      <right style="dashed">
        <color rgb="FFBFBFBF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rgb="FFC0C0C0"/>
      </bottom>
      <diagonal/>
    </border>
  </borders>
  <cellStyleXfs count="358">
    <xf numFmtId="170" fontId="0" fillId="0" borderId="0"/>
    <xf numFmtId="170" fontId="61" fillId="2" borderId="0" applyNumberFormat="0" applyBorder="0" applyAlignment="0" applyProtection="0"/>
    <xf numFmtId="170" fontId="61" fillId="4" borderId="0" applyNumberFormat="0" applyBorder="0" applyAlignment="0" applyProtection="0"/>
    <xf numFmtId="170" fontId="61" fillId="6" borderId="0" applyNumberFormat="0" applyBorder="0" applyAlignment="0" applyProtection="0"/>
    <xf numFmtId="170" fontId="61" fillId="7" borderId="0" applyNumberFormat="0" applyBorder="0" applyAlignment="0" applyProtection="0"/>
    <xf numFmtId="170" fontId="61" fillId="8" borderId="0" applyNumberFormat="0" applyBorder="0" applyAlignment="0" applyProtection="0"/>
    <xf numFmtId="170" fontId="61" fillId="3" borderId="0" applyNumberFormat="0" applyBorder="0" applyAlignment="0" applyProtection="0"/>
    <xf numFmtId="170" fontId="61" fillId="10" borderId="0" applyNumberFormat="0" applyBorder="0" applyAlignment="0" applyProtection="0"/>
    <xf numFmtId="170" fontId="61" fillId="11" borderId="0" applyNumberFormat="0" applyBorder="0" applyAlignment="0" applyProtection="0"/>
    <xf numFmtId="170" fontId="61" fillId="13" borderId="0" applyNumberFormat="0" applyBorder="0" applyAlignment="0" applyProtection="0"/>
    <xf numFmtId="170" fontId="61" fillId="7" borderId="0" applyNumberFormat="0" applyBorder="0" applyAlignment="0" applyProtection="0"/>
    <xf numFmtId="170" fontId="61" fillId="10" borderId="0" applyNumberFormat="0" applyBorder="0" applyAlignment="0" applyProtection="0"/>
    <xf numFmtId="170" fontId="61" fillId="14" borderId="0" applyNumberFormat="0" applyBorder="0" applyAlignment="0" applyProtection="0"/>
    <xf numFmtId="170" fontId="51" fillId="16" borderId="0" applyNumberFormat="0" applyBorder="0" applyAlignment="0" applyProtection="0"/>
    <xf numFmtId="170" fontId="51" fillId="11" borderId="0" applyNumberFormat="0" applyBorder="0" applyAlignment="0" applyProtection="0"/>
    <xf numFmtId="170" fontId="51" fillId="13" borderId="0" applyNumberFormat="0" applyBorder="0" applyAlignment="0" applyProtection="0"/>
    <xf numFmtId="170" fontId="51" fillId="17" borderId="0" applyNumberFormat="0" applyBorder="0" applyAlignment="0" applyProtection="0"/>
    <xf numFmtId="170" fontId="51" fillId="15" borderId="0" applyNumberFormat="0" applyBorder="0" applyAlignment="0" applyProtection="0"/>
    <xf numFmtId="170" fontId="51" fillId="18" borderId="0" applyNumberFormat="0" applyBorder="0" applyAlignment="0" applyProtection="0"/>
    <xf numFmtId="170" fontId="52" fillId="6" borderId="0" applyNumberFormat="0" applyBorder="0" applyAlignment="0" applyProtection="0"/>
    <xf numFmtId="170" fontId="53" fillId="9" borderId="1" applyNumberFormat="0" applyAlignment="0" applyProtection="0"/>
    <xf numFmtId="170" fontId="54" fillId="19" borderId="2" applyNumberFormat="0" applyAlignment="0" applyProtection="0"/>
    <xf numFmtId="170" fontId="55" fillId="0" borderId="3" applyNumberFormat="0" applyFill="0" applyAlignment="0" applyProtection="0"/>
    <xf numFmtId="165" fontId="18" fillId="0" borderId="0" applyFont="0" applyFill="0" applyBorder="0" applyAlignment="0" applyProtection="0"/>
    <xf numFmtId="170" fontId="51" fillId="20" borderId="0" applyNumberFormat="0" applyBorder="0" applyAlignment="0" applyProtection="0"/>
    <xf numFmtId="170" fontId="51" fillId="21" borderId="0" applyNumberFormat="0" applyBorder="0" applyAlignment="0" applyProtection="0"/>
    <xf numFmtId="170" fontId="51" fillId="22" borderId="0" applyNumberFormat="0" applyBorder="0" applyAlignment="0" applyProtection="0"/>
    <xf numFmtId="170" fontId="51" fillId="17" borderId="0" applyNumberFormat="0" applyBorder="0" applyAlignment="0" applyProtection="0"/>
    <xf numFmtId="170" fontId="51" fillId="15" borderId="0" applyNumberFormat="0" applyBorder="0" applyAlignment="0" applyProtection="0"/>
    <xf numFmtId="170" fontId="51" fillId="23" borderId="0" applyNumberFormat="0" applyBorder="0" applyAlignment="0" applyProtection="0"/>
    <xf numFmtId="170" fontId="56" fillId="3" borderId="1" applyNumberFormat="0" applyAlignment="0" applyProtection="0"/>
    <xf numFmtId="175" fontId="70" fillId="0" borderId="0"/>
    <xf numFmtId="170" fontId="62" fillId="4" borderId="0" applyNumberFormat="0" applyBorder="0" applyAlignment="0" applyProtection="0"/>
    <xf numFmtId="166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6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70" fontId="57" fillId="12" borderId="0" applyNumberFormat="0" applyBorder="0" applyAlignment="0" applyProtection="0"/>
    <xf numFmtId="170" fontId="18" fillId="0" borderId="0"/>
    <xf numFmtId="170" fontId="69" fillId="0" borderId="0"/>
    <xf numFmtId="170" fontId="19" fillId="0" borderId="0"/>
    <xf numFmtId="170" fontId="69" fillId="0" borderId="0"/>
    <xf numFmtId="170" fontId="18" fillId="0" borderId="0"/>
    <xf numFmtId="170" fontId="69" fillId="0" borderId="0"/>
    <xf numFmtId="170" fontId="18" fillId="0" borderId="0"/>
    <xf numFmtId="170" fontId="32" fillId="0" borderId="0"/>
    <xf numFmtId="170" fontId="18" fillId="0" borderId="0"/>
    <xf numFmtId="170" fontId="69" fillId="0" borderId="0"/>
    <xf numFmtId="170" fontId="18" fillId="5" borderId="4" applyNumberFormat="0" applyFont="0" applyAlignment="0" applyProtection="0"/>
    <xf numFmtId="9" fontId="18" fillId="0" borderId="0" applyFont="0" applyFill="0" applyBorder="0" applyAlignment="0" applyProtection="0"/>
    <xf numFmtId="9" fontId="19" fillId="0" borderId="0" applyFill="0" applyBorder="0" applyAlignment="0"/>
    <xf numFmtId="9" fontId="19" fillId="0" borderId="0" applyFill="0" applyBorder="0" applyAlignment="0"/>
    <xf numFmtId="9" fontId="18" fillId="0" borderId="0" applyFont="0" applyFill="0" applyBorder="0" applyAlignment="0" applyProtection="0"/>
    <xf numFmtId="9" fontId="69" fillId="0" borderId="0" applyFont="0" applyFill="0" applyBorder="0" applyAlignment="0" applyProtection="0"/>
    <xf numFmtId="170" fontId="58" fillId="9" borderId="5" applyNumberFormat="0" applyAlignment="0" applyProtection="0"/>
    <xf numFmtId="168" fontId="18" fillId="0" borderId="0" applyFont="0" applyFill="0" applyBorder="0" applyAlignment="0" applyProtection="0"/>
    <xf numFmtId="170" fontId="59" fillId="0" borderId="0" applyNumberFormat="0" applyFill="0" applyBorder="0" applyAlignment="0" applyProtection="0"/>
    <xf numFmtId="170" fontId="60" fillId="0" borderId="0" applyNumberFormat="0" applyFill="0" applyBorder="0" applyAlignment="0" applyProtection="0"/>
    <xf numFmtId="170" fontId="64" fillId="0" borderId="6" applyNumberFormat="0" applyFill="0" applyAlignment="0" applyProtection="0"/>
    <xf numFmtId="170" fontId="65" fillId="0" borderId="7" applyNumberFormat="0" applyFill="0" applyAlignment="0" applyProtection="0"/>
    <xf numFmtId="170" fontId="66" fillId="0" borderId="8" applyNumberFormat="0" applyFill="0" applyAlignment="0" applyProtection="0"/>
    <xf numFmtId="170" fontId="66" fillId="0" borderId="0" applyNumberFormat="0" applyFill="0" applyBorder="0" applyAlignment="0" applyProtection="0"/>
    <xf numFmtId="170" fontId="63" fillId="0" borderId="0" applyNumberFormat="0" applyFill="0" applyBorder="0" applyAlignment="0" applyProtection="0"/>
    <xf numFmtId="170" fontId="67" fillId="0" borderId="9" applyNumberFormat="0" applyFill="0" applyAlignment="0" applyProtection="0"/>
    <xf numFmtId="165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6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5" fontId="69" fillId="0" borderId="0" applyFont="0" applyFill="0" applyBorder="0" applyAlignment="0" applyProtection="0"/>
    <xf numFmtId="170" fontId="15" fillId="0" borderId="0"/>
    <xf numFmtId="165" fontId="15" fillId="0" borderId="0" applyFont="0" applyFill="0" applyBorder="0" applyAlignment="0" applyProtection="0"/>
    <xf numFmtId="170" fontId="15" fillId="0" borderId="0"/>
    <xf numFmtId="170" fontId="14" fillId="0" borderId="0"/>
    <xf numFmtId="165" fontId="14" fillId="0" borderId="0" applyFont="0" applyFill="0" applyBorder="0" applyAlignment="0" applyProtection="0"/>
    <xf numFmtId="170" fontId="14" fillId="0" borderId="0"/>
    <xf numFmtId="170" fontId="13" fillId="0" borderId="0"/>
    <xf numFmtId="165" fontId="13" fillId="0" borderId="0" applyFont="0" applyFill="0" applyBorder="0" applyAlignment="0" applyProtection="0"/>
    <xf numFmtId="170" fontId="13" fillId="0" borderId="0"/>
    <xf numFmtId="170" fontId="12" fillId="0" borderId="0"/>
    <xf numFmtId="170" fontId="11" fillId="0" borderId="0"/>
    <xf numFmtId="165" fontId="11" fillId="0" borderId="0" applyFont="0" applyFill="0" applyBorder="0" applyAlignment="0" applyProtection="0"/>
    <xf numFmtId="170" fontId="10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7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70" fontId="6" fillId="0" borderId="0"/>
    <xf numFmtId="170" fontId="19" fillId="0" borderId="0"/>
    <xf numFmtId="166" fontId="19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0" fontId="6" fillId="0" borderId="0"/>
    <xf numFmtId="170" fontId="6" fillId="0" borderId="0"/>
    <xf numFmtId="170" fontId="6" fillId="0" borderId="0"/>
    <xf numFmtId="170" fontId="6" fillId="0" borderId="0"/>
    <xf numFmtId="9" fontId="19" fillId="0" borderId="0" applyFill="0" applyBorder="0" applyAlignment="0"/>
    <xf numFmtId="9" fontId="6" fillId="0" borderId="0" applyFont="0" applyFill="0" applyBorder="0" applyAlignment="0" applyProtection="0"/>
    <xf numFmtId="168" fontId="1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0" fontId="6" fillId="0" borderId="0"/>
    <xf numFmtId="165" fontId="6" fillId="0" borderId="0" applyFont="0" applyFill="0" applyBorder="0" applyAlignment="0" applyProtection="0"/>
    <xf numFmtId="170" fontId="6" fillId="0" borderId="0"/>
    <xf numFmtId="170" fontId="6" fillId="0" borderId="0"/>
    <xf numFmtId="165" fontId="6" fillId="0" borderId="0" applyFont="0" applyFill="0" applyBorder="0" applyAlignment="0" applyProtection="0"/>
    <xf numFmtId="170" fontId="6" fillId="0" borderId="0"/>
    <xf numFmtId="170" fontId="6" fillId="0" borderId="0"/>
    <xf numFmtId="165" fontId="6" fillId="0" borderId="0" applyFont="0" applyFill="0" applyBorder="0" applyAlignment="0" applyProtection="0"/>
    <xf numFmtId="170" fontId="6" fillId="0" borderId="0"/>
    <xf numFmtId="170" fontId="6" fillId="0" borderId="0"/>
    <xf numFmtId="170" fontId="6" fillId="0" borderId="0"/>
    <xf numFmtId="165" fontId="6" fillId="0" borderId="0" applyFont="0" applyFill="0" applyBorder="0" applyAlignment="0" applyProtection="0"/>
    <xf numFmtId="170" fontId="6" fillId="0" borderId="0"/>
    <xf numFmtId="17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7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7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/>
    <xf numFmtId="170" fontId="5" fillId="0" borderId="0"/>
    <xf numFmtId="170" fontId="5" fillId="0" borderId="0"/>
    <xf numFmtId="170" fontId="5" fillId="0" borderId="0"/>
    <xf numFmtId="9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43" fontId="18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164" fontId="19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/>
    <xf numFmtId="170" fontId="5" fillId="0" borderId="0"/>
    <xf numFmtId="170" fontId="5" fillId="0" borderId="0"/>
    <xf numFmtId="17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170" fontId="5" fillId="0" borderId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/>
    <xf numFmtId="43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17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17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170" fontId="4" fillId="0" borderId="0"/>
    <xf numFmtId="9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43" fontId="18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164" fontId="19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17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170" fontId="4" fillId="0" borderId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23">
    <xf numFmtId="170" fontId="0" fillId="0" borderId="0" xfId="0"/>
    <xf numFmtId="170" fontId="21" fillId="0" borderId="0" xfId="0" applyFont="1" applyFill="1" applyProtection="1">
      <protection hidden="1"/>
    </xf>
    <xf numFmtId="170" fontId="21" fillId="25" borderId="0" xfId="0" applyFont="1" applyFill="1" applyProtection="1">
      <protection hidden="1"/>
    </xf>
    <xf numFmtId="170" fontId="21" fillId="25" borderId="0" xfId="0" applyFont="1" applyFill="1" applyBorder="1" applyProtection="1">
      <protection hidden="1"/>
    </xf>
    <xf numFmtId="2" fontId="21" fillId="25" borderId="0" xfId="54" applyNumberFormat="1" applyFont="1" applyFill="1" applyBorder="1" applyProtection="1">
      <protection hidden="1"/>
    </xf>
    <xf numFmtId="10" fontId="21" fillId="25" borderId="0" xfId="54" applyNumberFormat="1" applyFont="1" applyFill="1" applyBorder="1" applyProtection="1">
      <protection hidden="1"/>
    </xf>
    <xf numFmtId="9" fontId="21" fillId="25" borderId="0" xfId="0" applyNumberFormat="1" applyFont="1" applyFill="1" applyBorder="1" applyProtection="1">
      <protection hidden="1"/>
    </xf>
    <xf numFmtId="170" fontId="29" fillId="0" borderId="0" xfId="0" applyFont="1" applyFill="1" applyProtection="1">
      <protection hidden="1"/>
    </xf>
    <xf numFmtId="170" fontId="23" fillId="26" borderId="0" xfId="0" applyFont="1" applyFill="1" applyAlignment="1" applyProtection="1">
      <alignment horizontal="right"/>
      <protection hidden="1"/>
    </xf>
    <xf numFmtId="170" fontId="24" fillId="25" borderId="0" xfId="0" applyFont="1" applyFill="1" applyProtection="1"/>
    <xf numFmtId="170" fontId="21" fillId="0" borderId="0" xfId="0" applyFont="1" applyFill="1" applyProtection="1"/>
    <xf numFmtId="170" fontId="21" fillId="25" borderId="0" xfId="0" applyFont="1" applyFill="1" applyProtection="1"/>
    <xf numFmtId="170" fontId="24" fillId="27" borderId="0" xfId="0" applyFont="1" applyFill="1" applyBorder="1" applyProtection="1"/>
    <xf numFmtId="170" fontId="43" fillId="27" borderId="0" xfId="0" applyFont="1" applyFill="1" applyBorder="1" applyProtection="1"/>
    <xf numFmtId="170" fontId="44" fillId="25" borderId="0" xfId="0" applyFont="1" applyFill="1" applyProtection="1"/>
    <xf numFmtId="2" fontId="21" fillId="25" borderId="0" xfId="0" applyNumberFormat="1" applyFont="1" applyFill="1" applyProtection="1">
      <protection hidden="1"/>
    </xf>
    <xf numFmtId="170" fontId="21" fillId="25" borderId="0" xfId="0" quotePrefix="1" applyFont="1" applyFill="1" applyProtection="1">
      <protection hidden="1"/>
    </xf>
    <xf numFmtId="2" fontId="29" fillId="0" borderId="0" xfId="0" applyNumberFormat="1" applyFont="1" applyFill="1" applyProtection="1">
      <protection hidden="1"/>
    </xf>
    <xf numFmtId="2" fontId="21" fillId="0" borderId="0" xfId="0" applyNumberFormat="1" applyFont="1" applyFill="1" applyProtection="1">
      <protection hidden="1"/>
    </xf>
    <xf numFmtId="170" fontId="22" fillId="24" borderId="13" xfId="0" applyFont="1" applyFill="1" applyBorder="1" applyAlignment="1" applyProtection="1">
      <alignment horizontal="center"/>
    </xf>
    <xf numFmtId="2" fontId="22" fillId="24" borderId="13" xfId="0" applyNumberFormat="1" applyFont="1" applyFill="1" applyBorder="1" applyAlignment="1" applyProtection="1">
      <alignment horizontal="center"/>
    </xf>
    <xf numFmtId="1" fontId="21" fillId="25" borderId="0" xfId="0" applyNumberFormat="1" applyFont="1" applyFill="1" applyProtection="1">
      <protection hidden="1"/>
    </xf>
    <xf numFmtId="10" fontId="21" fillId="25" borderId="0" xfId="0" applyNumberFormat="1" applyFont="1" applyFill="1" applyProtection="1">
      <protection hidden="1"/>
    </xf>
    <xf numFmtId="170" fontId="21" fillId="27" borderId="0" xfId="0" applyFont="1" applyFill="1" applyProtection="1">
      <protection hidden="1"/>
    </xf>
    <xf numFmtId="2" fontId="21" fillId="27" borderId="0" xfId="0" applyNumberFormat="1" applyFont="1" applyFill="1" applyProtection="1">
      <protection hidden="1"/>
    </xf>
    <xf numFmtId="168" fontId="31" fillId="27" borderId="0" xfId="59" applyFont="1" applyFill="1" applyProtection="1">
      <protection hidden="1"/>
    </xf>
    <xf numFmtId="165" fontId="31" fillId="27" borderId="0" xfId="0" applyNumberFormat="1" applyFont="1" applyFill="1" applyProtection="1">
      <protection hidden="1"/>
    </xf>
    <xf numFmtId="170" fontId="45" fillId="27" borderId="0" xfId="0" applyFont="1" applyFill="1" applyProtection="1">
      <protection hidden="1"/>
    </xf>
    <xf numFmtId="14" fontId="22" fillId="0" borderId="0" xfId="0" applyNumberFormat="1" applyFont="1" applyFill="1" applyBorder="1" applyAlignment="1" applyProtection="1">
      <alignment horizontal="center" vertical="center"/>
    </xf>
    <xf numFmtId="170" fontId="22" fillId="0" borderId="0" xfId="0" applyFont="1" applyFill="1" applyBorder="1" applyAlignment="1" applyProtection="1">
      <alignment horizontal="center" vertical="center"/>
    </xf>
    <xf numFmtId="169" fontId="27" fillId="27" borderId="0" xfId="0" applyNumberFormat="1" applyFont="1" applyFill="1" applyBorder="1" applyAlignment="1" applyProtection="1">
      <alignment horizontal="center" vertical="center"/>
    </xf>
    <xf numFmtId="170" fontId="27" fillId="27" borderId="0" xfId="0" applyNumberFormat="1" applyFont="1" applyFill="1" applyBorder="1" applyAlignment="1" applyProtection="1">
      <alignment vertical="center"/>
    </xf>
    <xf numFmtId="169" fontId="27" fillId="0" borderId="0" xfId="0" applyNumberFormat="1" applyFont="1" applyFill="1" applyBorder="1" applyAlignment="1" applyProtection="1">
      <alignment horizontal="center" vertical="center"/>
    </xf>
    <xf numFmtId="170" fontId="35" fillId="0" borderId="0" xfId="0" applyFont="1" applyFill="1" applyBorder="1" applyAlignment="1" applyProtection="1">
      <alignment vertical="center"/>
    </xf>
    <xf numFmtId="168" fontId="27" fillId="27" borderId="0" xfId="59" applyFont="1" applyFill="1" applyBorder="1" applyAlignment="1" applyProtection="1">
      <alignment horizontal="center" vertical="center"/>
    </xf>
    <xf numFmtId="170" fontId="22" fillId="24" borderId="15" xfId="0" quotePrefix="1" applyFont="1" applyFill="1" applyBorder="1" applyProtection="1"/>
    <xf numFmtId="170" fontId="24" fillId="25" borderId="0" xfId="0" applyFont="1" applyFill="1" applyAlignment="1" applyProtection="1">
      <alignment horizontal="center" vertical="center"/>
    </xf>
    <xf numFmtId="169" fontId="27" fillId="27" borderId="17" xfId="0" applyNumberFormat="1" applyFont="1" applyFill="1" applyBorder="1" applyAlignment="1" applyProtection="1">
      <alignment horizontal="center" vertical="center"/>
    </xf>
    <xf numFmtId="169" fontId="27" fillId="27" borderId="16" xfId="0" applyNumberFormat="1" applyFont="1" applyFill="1" applyBorder="1" applyAlignment="1" applyProtection="1">
      <alignment horizontal="center" vertical="center" wrapText="1"/>
    </xf>
    <xf numFmtId="169" fontId="26" fillId="27" borderId="17" xfId="0" applyNumberFormat="1" applyFont="1" applyFill="1" applyBorder="1" applyAlignment="1" applyProtection="1">
      <alignment horizontal="center" vertical="center"/>
    </xf>
    <xf numFmtId="169" fontId="27" fillId="27" borderId="16" xfId="0" applyNumberFormat="1" applyFont="1" applyFill="1" applyBorder="1" applyAlignment="1" applyProtection="1">
      <alignment horizontal="center" vertical="center"/>
    </xf>
    <xf numFmtId="10" fontId="27" fillId="27" borderId="16" xfId="0" applyNumberFormat="1" applyFont="1" applyFill="1" applyBorder="1" applyAlignment="1" applyProtection="1">
      <alignment horizontal="center" vertical="center"/>
    </xf>
    <xf numFmtId="168" fontId="27" fillId="27" borderId="16" xfId="59" applyFont="1" applyFill="1" applyBorder="1" applyAlignment="1" applyProtection="1">
      <alignment horizontal="center" vertical="center"/>
    </xf>
    <xf numFmtId="169" fontId="27" fillId="27" borderId="18" xfId="0" applyNumberFormat="1" applyFont="1" applyFill="1" applyBorder="1" applyAlignment="1" applyProtection="1">
      <alignment horizontal="center" vertical="center"/>
    </xf>
    <xf numFmtId="4" fontId="46" fillId="27" borderId="19" xfId="0" applyNumberFormat="1" applyFont="1" applyFill="1" applyBorder="1" applyAlignment="1">
      <alignment horizontal="center" vertical="center"/>
    </xf>
    <xf numFmtId="169" fontId="39" fillId="27" borderId="0" xfId="0" applyNumberFormat="1" applyFont="1" applyFill="1" applyBorder="1" applyAlignment="1" applyProtection="1">
      <alignment horizontal="center" vertical="center"/>
    </xf>
    <xf numFmtId="170" fontId="47" fillId="0" borderId="0" xfId="0" applyFont="1" applyAlignment="1">
      <alignment horizontal="center" vertical="center"/>
    </xf>
    <xf numFmtId="170" fontId="47" fillId="27" borderId="0" xfId="0" applyFont="1" applyFill="1" applyAlignment="1">
      <alignment horizontal="center" vertical="center"/>
    </xf>
    <xf numFmtId="170" fontId="47" fillId="27" borderId="0" xfId="0" applyFont="1" applyFill="1" applyBorder="1" applyAlignment="1">
      <alignment horizontal="center" vertical="center"/>
    </xf>
    <xf numFmtId="170" fontId="0" fillId="0" borderId="0" xfId="0" applyAlignment="1">
      <alignment vertical="center"/>
    </xf>
    <xf numFmtId="168" fontId="21" fillId="0" borderId="0" xfId="59" applyFont="1" applyFill="1" applyAlignment="1" applyProtection="1">
      <alignment vertical="center"/>
    </xf>
    <xf numFmtId="170" fontId="21" fillId="0" borderId="0" xfId="0" applyFont="1" applyFill="1" applyAlignment="1" applyProtection="1">
      <alignment horizontal="left" vertical="center"/>
    </xf>
    <xf numFmtId="170" fontId="21" fillId="0" borderId="0" xfId="0" applyFont="1" applyFill="1" applyAlignment="1" applyProtection="1">
      <alignment horizontal="center" vertical="center"/>
    </xf>
    <xf numFmtId="170" fontId="21" fillId="0" borderId="0" xfId="0" applyFont="1" applyFill="1" applyAlignment="1" applyProtection="1">
      <alignment vertical="center"/>
    </xf>
    <xf numFmtId="170" fontId="21" fillId="27" borderId="0" xfId="0" applyFont="1" applyFill="1" applyBorder="1" applyAlignment="1" applyProtection="1">
      <alignment vertical="center"/>
    </xf>
    <xf numFmtId="170" fontId="0" fillId="27" borderId="0" xfId="0" applyFill="1" applyBorder="1" applyAlignment="1">
      <alignment vertical="center"/>
    </xf>
    <xf numFmtId="168" fontId="22" fillId="27" borderId="0" xfId="0" applyNumberFormat="1" applyFont="1" applyFill="1" applyBorder="1" applyAlignment="1" applyProtection="1">
      <alignment vertical="center"/>
    </xf>
    <xf numFmtId="168" fontId="38" fillId="24" borderId="4" xfId="59" applyFont="1" applyFill="1" applyBorder="1" applyAlignment="1" applyProtection="1">
      <alignment vertical="center"/>
      <protection locked="0"/>
    </xf>
    <xf numFmtId="168" fontId="34" fillId="24" borderId="4" xfId="59" applyFont="1" applyFill="1" applyBorder="1" applyAlignment="1" applyProtection="1">
      <alignment vertical="center"/>
      <protection locked="0"/>
    </xf>
    <xf numFmtId="170" fontId="40" fillId="27" borderId="0" xfId="0" applyFont="1" applyFill="1" applyAlignment="1">
      <alignment vertical="center"/>
    </xf>
    <xf numFmtId="168" fontId="21" fillId="27" borderId="4" xfId="59" applyFont="1" applyFill="1" applyBorder="1" applyAlignment="1" applyProtection="1">
      <alignment vertical="center"/>
      <protection locked="0"/>
    </xf>
    <xf numFmtId="170" fontId="0" fillId="27" borderId="0" xfId="0" applyFill="1" applyAlignment="1">
      <alignment vertical="center"/>
    </xf>
    <xf numFmtId="170" fontId="21" fillId="27" borderId="15" xfId="0" applyFont="1" applyFill="1" applyBorder="1" applyAlignment="1" applyProtection="1">
      <alignment horizontal="left" vertical="center"/>
    </xf>
    <xf numFmtId="168" fontId="22" fillId="24" borderId="4" xfId="59" applyFont="1" applyFill="1" applyBorder="1" applyAlignment="1" applyProtection="1">
      <alignment vertical="center"/>
      <protection locked="0"/>
    </xf>
    <xf numFmtId="170" fontId="37" fillId="27" borderId="0" xfId="0" applyFont="1" applyFill="1" applyAlignment="1">
      <alignment vertical="center"/>
    </xf>
    <xf numFmtId="170" fontId="28" fillId="27" borderId="0" xfId="0" applyFont="1" applyFill="1" applyAlignment="1">
      <alignment vertical="center"/>
    </xf>
    <xf numFmtId="38" fontId="21" fillId="27" borderId="15" xfId="0" applyNumberFormat="1" applyFont="1" applyFill="1" applyBorder="1" applyAlignment="1" applyProtection="1">
      <alignment horizontal="left" vertical="center"/>
    </xf>
    <xf numFmtId="170" fontId="0" fillId="0" borderId="0" xfId="0" applyAlignment="1">
      <alignment horizontal="center" vertical="center"/>
    </xf>
    <xf numFmtId="10" fontId="26" fillId="27" borderId="17" xfId="0" applyNumberFormat="1" applyFont="1" applyFill="1" applyBorder="1" applyAlignment="1" applyProtection="1">
      <alignment horizontal="center" vertical="center"/>
    </xf>
    <xf numFmtId="10" fontId="27" fillId="27" borderId="17" xfId="0" applyNumberFormat="1" applyFont="1" applyFill="1" applyBorder="1" applyAlignment="1" applyProtection="1">
      <alignment horizontal="center" vertical="center"/>
    </xf>
    <xf numFmtId="10" fontId="42" fillId="24" borderId="17" xfId="0" applyNumberFormat="1" applyFont="1" applyFill="1" applyBorder="1" applyAlignment="1" applyProtection="1">
      <alignment horizontal="center" vertical="center"/>
    </xf>
    <xf numFmtId="10" fontId="19" fillId="0" borderId="0" xfId="54" applyNumberFormat="1" applyAlignment="1">
      <alignment vertical="center"/>
    </xf>
    <xf numFmtId="168" fontId="21" fillId="29" borderId="4" xfId="59" applyFont="1" applyFill="1" applyBorder="1" applyAlignment="1" applyProtection="1">
      <alignment vertical="center"/>
      <protection locked="0"/>
    </xf>
    <xf numFmtId="170" fontId="21" fillId="27" borderId="10" xfId="0" applyFont="1" applyFill="1" applyBorder="1" applyAlignment="1" applyProtection="1">
      <alignment horizontal="left" vertical="center"/>
    </xf>
    <xf numFmtId="170" fontId="48" fillId="30" borderId="15" xfId="0" applyFont="1" applyFill="1" applyBorder="1" applyAlignment="1" applyProtection="1">
      <alignment vertical="center"/>
    </xf>
    <xf numFmtId="9" fontId="19" fillId="0" borderId="0" xfId="54" applyFill="1" applyAlignment="1">
      <alignment vertical="center"/>
    </xf>
    <xf numFmtId="170" fontId="48" fillId="28" borderId="15" xfId="0" applyFont="1" applyFill="1" applyBorder="1" applyAlignment="1" applyProtection="1">
      <alignment vertical="center"/>
    </xf>
    <xf numFmtId="10" fontId="49" fillId="24" borderId="17" xfId="0" applyNumberFormat="1" applyFont="1" applyFill="1" applyBorder="1" applyAlignment="1" applyProtection="1">
      <alignment horizontal="center" vertical="center"/>
    </xf>
    <xf numFmtId="165" fontId="0" fillId="0" borderId="0" xfId="0" applyNumberFormat="1" applyAlignment="1">
      <alignment vertical="center"/>
    </xf>
    <xf numFmtId="165" fontId="0" fillId="27" borderId="0" xfId="0" applyNumberFormat="1" applyFill="1" applyAlignment="1">
      <alignment vertical="center"/>
    </xf>
    <xf numFmtId="170" fontId="30" fillId="0" borderId="0" xfId="0" applyFont="1" applyFill="1" applyBorder="1" applyAlignment="1" applyProtection="1">
      <alignment horizontal="center" vertical="center" wrapText="1"/>
    </xf>
    <xf numFmtId="166" fontId="37" fillId="27" borderId="0" xfId="33" applyFont="1" applyFill="1" applyAlignment="1">
      <alignment vertical="center"/>
    </xf>
    <xf numFmtId="9" fontId="19" fillId="27" borderId="0" xfId="54" applyFill="1" applyAlignment="1">
      <alignment vertical="center"/>
    </xf>
    <xf numFmtId="168" fontId="0" fillId="0" borderId="0" xfId="0" applyNumberFormat="1" applyAlignment="1">
      <alignment vertical="center"/>
    </xf>
    <xf numFmtId="170" fontId="21" fillId="32" borderId="15" xfId="0" applyFont="1" applyFill="1" applyBorder="1" applyAlignment="1" applyProtection="1">
      <alignment horizontal="left" vertical="center"/>
    </xf>
    <xf numFmtId="165" fontId="37" fillId="27" borderId="0" xfId="0" applyNumberFormat="1" applyFont="1" applyFill="1" applyAlignment="1">
      <alignment vertical="center"/>
    </xf>
    <xf numFmtId="170" fontId="25" fillId="0" borderId="21" xfId="0" applyNumberFormat="1" applyFont="1" applyFill="1" applyBorder="1" applyAlignment="1" applyProtection="1">
      <alignment horizontal="center" vertical="center"/>
    </xf>
    <xf numFmtId="170" fontId="25" fillId="0" borderId="22" xfId="0" applyNumberFormat="1" applyFont="1" applyFill="1" applyBorder="1" applyAlignment="1" applyProtection="1">
      <alignment horizontal="center" vertical="center"/>
    </xf>
    <xf numFmtId="170" fontId="25" fillId="0" borderId="23" xfId="0" applyNumberFormat="1" applyFont="1" applyFill="1" applyBorder="1" applyAlignment="1" applyProtection="1">
      <alignment horizontal="center" vertical="center"/>
    </xf>
    <xf numFmtId="14" fontId="71" fillId="33" borderId="24" xfId="0" applyNumberFormat="1" applyFont="1" applyFill="1" applyBorder="1" applyAlignment="1" applyProtection="1">
      <alignment horizontal="center" vertical="center"/>
    </xf>
    <xf numFmtId="14" fontId="71" fillId="33" borderId="25" xfId="0" applyNumberFormat="1" applyFont="1" applyFill="1" applyBorder="1" applyAlignment="1" applyProtection="1">
      <alignment horizontal="center" vertical="center"/>
    </xf>
    <xf numFmtId="14" fontId="71" fillId="33" borderId="26" xfId="0" applyNumberFormat="1" applyFont="1" applyFill="1" applyBorder="1" applyAlignment="1" applyProtection="1">
      <alignment horizontal="center" vertical="center"/>
    </xf>
    <xf numFmtId="10" fontId="42" fillId="24" borderId="27" xfId="0" applyNumberFormat="1" applyFont="1" applyFill="1" applyBorder="1" applyAlignment="1" applyProtection="1">
      <alignment horizontal="center" vertical="center"/>
    </xf>
    <xf numFmtId="38" fontId="21" fillId="27" borderId="15" xfId="43" applyNumberFormat="1" applyFont="1" applyFill="1" applyBorder="1" applyAlignment="1" applyProtection="1">
      <alignment horizontal="left" vertical="center"/>
    </xf>
    <xf numFmtId="166" fontId="21" fillId="34" borderId="31" xfId="74" applyNumberFormat="1" applyFont="1" applyFill="1" applyBorder="1" applyAlignment="1" applyProtection="1">
      <alignment vertical="center"/>
      <protection locked="0"/>
    </xf>
    <xf numFmtId="170" fontId="0" fillId="0" borderId="0" xfId="0" applyFont="1" applyFill="1" applyBorder="1" applyAlignment="1">
      <alignment vertical="center"/>
    </xf>
    <xf numFmtId="14" fontId="74" fillId="36" borderId="32" xfId="0" applyNumberFormat="1" applyFont="1" applyFill="1" applyBorder="1" applyAlignment="1" applyProtection="1">
      <alignment horizontal="center" vertical="center"/>
    </xf>
    <xf numFmtId="170" fontId="75" fillId="37" borderId="33" xfId="0" applyFont="1" applyFill="1" applyBorder="1" applyAlignment="1" applyProtection="1">
      <alignment vertical="center"/>
    </xf>
    <xf numFmtId="170" fontId="40" fillId="34" borderId="0" xfId="0" applyFont="1" applyFill="1" applyBorder="1" applyAlignment="1">
      <alignment vertical="center"/>
    </xf>
    <xf numFmtId="170" fontId="37" fillId="34" borderId="0" xfId="0" applyFont="1" applyFill="1" applyBorder="1" applyAlignment="1">
      <alignment vertical="center"/>
    </xf>
    <xf numFmtId="170" fontId="28" fillId="34" borderId="0" xfId="0" applyFont="1" applyFill="1" applyBorder="1" applyAlignment="1">
      <alignment vertical="center"/>
    </xf>
    <xf numFmtId="170" fontId="21" fillId="34" borderId="33" xfId="0" applyFont="1" applyFill="1" applyBorder="1" applyAlignment="1" applyProtection="1">
      <alignment horizontal="left" vertical="center"/>
    </xf>
    <xf numFmtId="176" fontId="34" fillId="38" borderId="31" xfId="59" applyNumberFormat="1" applyFont="1" applyFill="1" applyBorder="1" applyAlignment="1" applyProtection="1">
      <alignment vertical="center"/>
      <protection locked="0"/>
    </xf>
    <xf numFmtId="176" fontId="22" fillId="38" borderId="31" xfId="59" applyNumberFormat="1" applyFont="1" applyFill="1" applyBorder="1" applyAlignment="1" applyProtection="1">
      <alignment vertical="center"/>
      <protection locked="0"/>
    </xf>
    <xf numFmtId="176" fontId="68" fillId="0" borderId="0" xfId="0" applyNumberFormat="1" applyFont="1" applyFill="1" applyBorder="1" applyAlignment="1">
      <alignment vertical="center"/>
    </xf>
    <xf numFmtId="170" fontId="0" fillId="34" borderId="0" xfId="0" applyFont="1" applyFill="1" applyBorder="1" applyAlignment="1">
      <alignment vertical="center"/>
    </xf>
    <xf numFmtId="176" fontId="21" fillId="34" borderId="35" xfId="0" applyNumberFormat="1" applyFont="1" applyFill="1" applyBorder="1" applyAlignment="1">
      <alignment vertical="center"/>
    </xf>
    <xf numFmtId="176" fontId="21" fillId="34" borderId="34" xfId="0" applyNumberFormat="1" applyFont="1" applyFill="1" applyBorder="1" applyAlignment="1">
      <alignment vertical="center"/>
    </xf>
    <xf numFmtId="170" fontId="0" fillId="0" borderId="0" xfId="0" applyFill="1" applyAlignment="1">
      <alignment vertical="center"/>
    </xf>
    <xf numFmtId="168" fontId="0" fillId="0" borderId="0" xfId="0" applyNumberFormat="1" applyFill="1" applyAlignment="1">
      <alignment vertical="center"/>
    </xf>
    <xf numFmtId="170" fontId="21" fillId="27" borderId="15" xfId="45" applyFont="1" applyFill="1" applyBorder="1" applyAlignment="1" applyProtection="1">
      <alignment horizontal="left" vertical="center"/>
    </xf>
    <xf numFmtId="170" fontId="21" fillId="27" borderId="10" xfId="44" applyFont="1" applyFill="1" applyBorder="1" applyAlignment="1" applyProtection="1">
      <alignment horizontal="left" vertical="center"/>
    </xf>
    <xf numFmtId="38" fontId="21" fillId="27" borderId="15" xfId="44" applyNumberFormat="1" applyFont="1" applyFill="1" applyBorder="1" applyAlignment="1" applyProtection="1">
      <alignment horizontal="left" vertical="center"/>
    </xf>
    <xf numFmtId="38" fontId="21" fillId="32" borderId="15" xfId="44" applyNumberFormat="1" applyFont="1" applyFill="1" applyBorder="1" applyAlignment="1" applyProtection="1">
      <alignment horizontal="left" vertical="center"/>
    </xf>
    <xf numFmtId="38" fontId="21" fillId="0" borderId="15" xfId="44" applyNumberFormat="1" applyFont="1" applyFill="1" applyBorder="1" applyAlignment="1" applyProtection="1">
      <alignment horizontal="left" vertical="center"/>
    </xf>
    <xf numFmtId="38" fontId="21" fillId="32" borderId="10" xfId="44" applyNumberFormat="1" applyFont="1" applyFill="1" applyBorder="1" applyAlignment="1" applyProtection="1">
      <alignment horizontal="left" vertical="center"/>
    </xf>
    <xf numFmtId="170" fontId="21" fillId="0" borderId="15" xfId="44" applyFont="1" applyFill="1" applyBorder="1" applyAlignment="1" applyProtection="1">
      <alignment horizontal="left" vertical="center"/>
    </xf>
    <xf numFmtId="170" fontId="21" fillId="32" borderId="15" xfId="44" applyFont="1" applyFill="1" applyBorder="1" applyAlignment="1" applyProtection="1">
      <alignment horizontal="left" vertical="center"/>
    </xf>
    <xf numFmtId="170" fontId="75" fillId="37" borderId="0" xfId="0" applyFont="1" applyFill="1" applyBorder="1" applyAlignment="1" applyProtection="1">
      <alignment vertical="center"/>
    </xf>
    <xf numFmtId="176" fontId="34" fillId="38" borderId="36" xfId="59" applyNumberFormat="1" applyFont="1" applyFill="1" applyBorder="1" applyAlignment="1" applyProtection="1">
      <alignment vertical="center"/>
      <protection locked="0"/>
    </xf>
    <xf numFmtId="10" fontId="76" fillId="27" borderId="15" xfId="0" applyNumberFormat="1" applyFont="1" applyFill="1" applyBorder="1" applyAlignment="1" applyProtection="1">
      <alignment horizontal="center" vertical="center"/>
    </xf>
    <xf numFmtId="10" fontId="75" fillId="37" borderId="33" xfId="0" applyNumberFormat="1" applyFont="1" applyFill="1" applyBorder="1" applyAlignment="1" applyProtection="1">
      <alignment vertical="center"/>
    </xf>
    <xf numFmtId="166" fontId="77" fillId="40" borderId="33" xfId="0" applyNumberFormat="1" applyFont="1" applyFill="1" applyBorder="1" applyAlignment="1" applyProtection="1">
      <alignment vertical="center"/>
    </xf>
    <xf numFmtId="168" fontId="22" fillId="0" borderId="0" xfId="59" applyFont="1" applyFill="1" applyBorder="1" applyAlignment="1" applyProtection="1">
      <alignment vertical="center"/>
    </xf>
    <xf numFmtId="170" fontId="80" fillId="43" borderId="33" xfId="0" applyFont="1" applyFill="1" applyBorder="1" applyAlignment="1" applyProtection="1">
      <alignment vertical="center"/>
    </xf>
    <xf numFmtId="10" fontId="80" fillId="43" borderId="33" xfId="0" applyNumberFormat="1" applyFont="1" applyFill="1" applyBorder="1" applyAlignment="1" applyProtection="1">
      <alignment vertical="center"/>
    </xf>
    <xf numFmtId="176" fontId="81" fillId="43" borderId="31" xfId="59" applyNumberFormat="1" applyFont="1" applyFill="1" applyBorder="1" applyAlignment="1" applyProtection="1">
      <alignment vertical="center"/>
      <protection locked="0"/>
    </xf>
    <xf numFmtId="170" fontId="80" fillId="44" borderId="33" xfId="0" applyFont="1" applyFill="1" applyBorder="1" applyAlignment="1" applyProtection="1">
      <alignment vertical="center"/>
    </xf>
    <xf numFmtId="10" fontId="80" fillId="44" borderId="33" xfId="0" applyNumberFormat="1" applyFont="1" applyFill="1" applyBorder="1" applyAlignment="1" applyProtection="1">
      <alignment vertical="center"/>
    </xf>
    <xf numFmtId="176" fontId="71" fillId="44" borderId="31" xfId="59" applyNumberFormat="1" applyFont="1" applyFill="1" applyBorder="1" applyAlignment="1" applyProtection="1">
      <alignment vertical="center"/>
      <protection locked="0"/>
    </xf>
    <xf numFmtId="170" fontId="83" fillId="25" borderId="0" xfId="0" applyFont="1" applyFill="1" applyProtection="1">
      <protection hidden="1"/>
    </xf>
    <xf numFmtId="2" fontId="83" fillId="25" borderId="0" xfId="0" applyNumberFormat="1" applyFont="1" applyFill="1" applyProtection="1">
      <protection hidden="1"/>
    </xf>
    <xf numFmtId="10" fontId="76" fillId="27" borderId="42" xfId="0" applyNumberFormat="1" applyFont="1" applyFill="1" applyBorder="1" applyAlignment="1" applyProtection="1">
      <alignment horizontal="center" vertical="center"/>
    </xf>
    <xf numFmtId="165" fontId="21" fillId="0" borderId="0" xfId="0" applyNumberFormat="1" applyFont="1" applyFill="1" applyProtection="1"/>
    <xf numFmtId="1" fontId="22" fillId="0" borderId="0" xfId="84" applyNumberFormat="1" applyFont="1" applyFill="1" applyBorder="1" applyAlignment="1" applyProtection="1">
      <alignment horizontal="center" vertical="center"/>
    </xf>
    <xf numFmtId="170" fontId="22" fillId="0" borderId="0" xfId="84" applyNumberFormat="1" applyFont="1" applyFill="1" applyBorder="1" applyAlignment="1" applyProtection="1">
      <alignment horizontal="center" vertical="center"/>
    </xf>
    <xf numFmtId="38" fontId="21" fillId="27" borderId="43" xfId="0" applyNumberFormat="1" applyFont="1" applyFill="1" applyBorder="1" applyAlignment="1" applyProtection="1">
      <alignment horizontal="left" vertical="center"/>
    </xf>
    <xf numFmtId="3" fontId="37" fillId="0" borderId="0" xfId="0" applyNumberFormat="1" applyFont="1" applyFill="1" applyBorder="1" applyAlignment="1">
      <alignment vertical="center"/>
    </xf>
    <xf numFmtId="176" fontId="84" fillId="0" borderId="0" xfId="0" applyNumberFormat="1" applyFont="1" applyFill="1" applyBorder="1" applyAlignment="1">
      <alignment vertical="center"/>
    </xf>
    <xf numFmtId="170" fontId="21" fillId="27" borderId="15" xfId="87" applyFont="1" applyFill="1" applyBorder="1" applyAlignment="1" applyProtection="1">
      <alignment horizontal="left" vertical="center"/>
    </xf>
    <xf numFmtId="168" fontId="21" fillId="25" borderId="0" xfId="0" applyNumberFormat="1" applyFont="1" applyFill="1" applyProtection="1">
      <protection hidden="1"/>
    </xf>
    <xf numFmtId="168" fontId="22" fillId="24" borderId="0" xfId="59" applyFont="1" applyFill="1" applyBorder="1" applyAlignment="1" applyProtection="1">
      <alignment vertical="center"/>
      <protection locked="0"/>
    </xf>
    <xf numFmtId="170" fontId="85" fillId="45" borderId="15" xfId="44" applyFont="1" applyFill="1" applyBorder="1" applyAlignment="1" applyProtection="1">
      <alignment vertical="center"/>
    </xf>
    <xf numFmtId="170" fontId="21" fillId="32" borderId="10" xfId="44" applyFont="1" applyFill="1" applyBorder="1" applyAlignment="1" applyProtection="1">
      <alignment horizontal="left" vertical="center"/>
    </xf>
    <xf numFmtId="170" fontId="85" fillId="45" borderId="15" xfId="44" quotePrefix="1" applyFont="1" applyFill="1" applyBorder="1" applyAlignment="1" applyProtection="1">
      <alignment vertical="center"/>
    </xf>
    <xf numFmtId="170" fontId="23" fillId="28" borderId="15" xfId="0" quotePrefix="1" applyFont="1" applyFill="1" applyBorder="1" applyAlignment="1" applyProtection="1">
      <alignment vertical="center"/>
    </xf>
    <xf numFmtId="170" fontId="23" fillId="30" borderId="15" xfId="0" quotePrefix="1" applyFont="1" applyFill="1" applyBorder="1" applyAlignment="1" applyProtection="1">
      <alignment vertical="center"/>
    </xf>
    <xf numFmtId="171" fontId="22" fillId="0" borderId="0" xfId="0" applyNumberFormat="1" applyFont="1" applyFill="1" applyBorder="1" applyAlignment="1" applyProtection="1">
      <alignment horizontal="center" vertical="center"/>
    </xf>
    <xf numFmtId="170" fontId="22" fillId="32" borderId="0" xfId="0" applyFont="1" applyFill="1" applyBorder="1" applyAlignment="1" applyProtection="1">
      <alignment horizontal="center" vertical="center"/>
    </xf>
    <xf numFmtId="43" fontId="0" fillId="0" borderId="0" xfId="0" applyNumberFormat="1" applyAlignment="1">
      <alignment vertical="center"/>
    </xf>
    <xf numFmtId="14" fontId="73" fillId="0" borderId="0" xfId="0" applyNumberFormat="1" applyFont="1" applyFill="1" applyBorder="1" applyAlignment="1" applyProtection="1">
      <alignment horizontal="center" vertical="center" wrapText="1"/>
    </xf>
    <xf numFmtId="10" fontId="76" fillId="46" borderId="15" xfId="0" applyNumberFormat="1" applyFont="1" applyFill="1" applyBorder="1" applyAlignment="1" applyProtection="1">
      <alignment horizontal="center" vertical="center"/>
    </xf>
    <xf numFmtId="3" fontId="31" fillId="0" borderId="0" xfId="0" applyNumberFormat="1" applyFont="1" applyFill="1" applyBorder="1" applyAlignment="1">
      <alignment vertical="center"/>
    </xf>
    <xf numFmtId="170" fontId="86" fillId="0" borderId="0" xfId="0" applyFont="1" applyFill="1" applyBorder="1" applyAlignment="1">
      <alignment horizontal="center" vertical="center"/>
    </xf>
    <xf numFmtId="170" fontId="86" fillId="34" borderId="0" xfId="0" applyFont="1" applyFill="1" applyBorder="1" applyAlignment="1">
      <alignment horizontal="center" vertical="center"/>
    </xf>
    <xf numFmtId="9" fontId="19" fillId="24" borderId="27" xfId="54" applyFill="1" applyBorder="1" applyAlignment="1">
      <alignment horizontal="center" vertical="center"/>
    </xf>
    <xf numFmtId="168" fontId="21" fillId="0" borderId="0" xfId="59" applyFont="1" applyFill="1" applyProtection="1"/>
    <xf numFmtId="170" fontId="79" fillId="0" borderId="41" xfId="0" applyFont="1" applyFill="1" applyBorder="1" applyAlignment="1" applyProtection="1">
      <alignment wrapText="1"/>
    </xf>
    <xf numFmtId="170" fontId="79" fillId="0" borderId="0" xfId="0" applyFont="1" applyFill="1" applyBorder="1" applyAlignment="1" applyProtection="1">
      <alignment horizontal="left"/>
    </xf>
    <xf numFmtId="170" fontId="22" fillId="0" borderId="0" xfId="0" applyFont="1" applyFill="1" applyBorder="1" applyAlignment="1" applyProtection="1">
      <alignment horizontal="right" vertical="center"/>
    </xf>
    <xf numFmtId="176" fontId="21" fillId="49" borderId="35" xfId="0" applyNumberFormat="1" applyFont="1" applyFill="1" applyBorder="1" applyAlignment="1">
      <alignment vertical="center"/>
    </xf>
    <xf numFmtId="170" fontId="72" fillId="0" borderId="0" xfId="0" applyNumberFormat="1" applyFont="1" applyFill="1" applyBorder="1" applyAlignment="1" applyProtection="1">
      <alignment horizontal="center" vertical="center"/>
    </xf>
    <xf numFmtId="44" fontId="0" fillId="27" borderId="0" xfId="0" applyNumberFormat="1" applyFill="1" applyAlignment="1">
      <alignment vertical="center"/>
    </xf>
    <xf numFmtId="9" fontId="0" fillId="0" borderId="0" xfId="0" applyNumberFormat="1" applyFont="1" applyFill="1" applyBorder="1" applyAlignment="1">
      <alignment horizontal="center" vertical="center"/>
    </xf>
    <xf numFmtId="177" fontId="34" fillId="38" borderId="36" xfId="59" applyNumberFormat="1" applyFont="1" applyFill="1" applyBorder="1" applyAlignment="1" applyProtection="1">
      <alignment vertical="center"/>
      <protection locked="0"/>
    </xf>
    <xf numFmtId="177" fontId="34" fillId="38" borderId="31" xfId="59" applyNumberFormat="1" applyFont="1" applyFill="1" applyBorder="1" applyAlignment="1" applyProtection="1">
      <alignment vertical="center"/>
      <protection locked="0"/>
    </xf>
    <xf numFmtId="177" fontId="89" fillId="47" borderId="35" xfId="0" applyNumberFormat="1" applyFont="1" applyFill="1" applyBorder="1" applyAlignment="1">
      <alignment vertical="center"/>
    </xf>
    <xf numFmtId="177" fontId="21" fillId="49" borderId="35" xfId="0" applyNumberFormat="1" applyFont="1" applyFill="1" applyBorder="1" applyAlignment="1">
      <alignment vertical="center"/>
    </xf>
    <xf numFmtId="177" fontId="21" fillId="34" borderId="35" xfId="0" applyNumberFormat="1" applyFont="1" applyFill="1" applyBorder="1" applyAlignment="1">
      <alignment vertical="center"/>
    </xf>
    <xf numFmtId="177" fontId="81" fillId="43" borderId="31" xfId="59" applyNumberFormat="1" applyFont="1" applyFill="1" applyBorder="1" applyAlignment="1" applyProtection="1">
      <alignment vertical="center"/>
      <protection locked="0"/>
    </xf>
    <xf numFmtId="177" fontId="71" fillId="44" borderId="31" xfId="59" applyNumberFormat="1" applyFont="1" applyFill="1" applyBorder="1" applyAlignment="1" applyProtection="1">
      <alignment vertical="center"/>
      <protection locked="0"/>
    </xf>
    <xf numFmtId="177" fontId="22" fillId="38" borderId="31" xfId="59" applyNumberFormat="1" applyFont="1" applyFill="1" applyBorder="1" applyAlignment="1" applyProtection="1">
      <alignment vertical="center"/>
      <protection locked="0"/>
    </xf>
    <xf numFmtId="177" fontId="89" fillId="48" borderId="35" xfId="0" applyNumberFormat="1" applyFont="1" applyFill="1" applyBorder="1" applyAlignment="1">
      <alignment vertical="center"/>
    </xf>
    <xf numFmtId="177" fontId="89" fillId="47" borderId="34" xfId="0" applyNumberFormat="1" applyFont="1" applyFill="1" applyBorder="1" applyAlignment="1">
      <alignment vertical="center"/>
    </xf>
    <xf numFmtId="177" fontId="21" fillId="34" borderId="34" xfId="0" applyNumberFormat="1" applyFont="1" applyFill="1" applyBorder="1" applyAlignment="1">
      <alignment vertical="center"/>
    </xf>
    <xf numFmtId="177" fontId="68" fillId="32" borderId="0" xfId="0" applyNumberFormat="1" applyFont="1" applyFill="1" applyBorder="1" applyAlignment="1">
      <alignment vertical="center"/>
    </xf>
    <xf numFmtId="177" fontId="90" fillId="47" borderId="36" xfId="59" applyNumberFormat="1" applyFont="1" applyFill="1" applyBorder="1" applyAlignment="1" applyProtection="1">
      <alignment vertical="center"/>
      <protection locked="0"/>
    </xf>
    <xf numFmtId="177" fontId="90" fillId="47" borderId="31" xfId="59" applyNumberFormat="1" applyFont="1" applyFill="1" applyBorder="1" applyAlignment="1" applyProtection="1">
      <alignment vertical="center"/>
      <protection locked="0"/>
    </xf>
    <xf numFmtId="177" fontId="91" fillId="32" borderId="0" xfId="0" applyNumberFormat="1" applyFont="1" applyFill="1" applyBorder="1" applyAlignment="1">
      <alignment vertical="center"/>
    </xf>
    <xf numFmtId="177" fontId="36" fillId="38" borderId="31" xfId="59" applyNumberFormat="1" applyFont="1" applyFill="1" applyBorder="1" applyAlignment="1" applyProtection="1">
      <alignment vertical="center"/>
      <protection locked="0"/>
    </xf>
    <xf numFmtId="14" fontId="75" fillId="36" borderId="32" xfId="0" quotePrefix="1" applyNumberFormat="1" applyFont="1" applyFill="1" applyBorder="1" applyAlignment="1" applyProtection="1">
      <alignment horizontal="center" vertical="center"/>
    </xf>
    <xf numFmtId="14" fontId="75" fillId="36" borderId="32" xfId="0" applyNumberFormat="1" applyFont="1" applyFill="1" applyBorder="1" applyAlignment="1" applyProtection="1">
      <alignment horizontal="center" vertical="center"/>
    </xf>
    <xf numFmtId="176" fontId="21" fillId="50" borderId="35" xfId="0" applyNumberFormat="1" applyFont="1" applyFill="1" applyBorder="1" applyAlignment="1">
      <alignment vertical="center"/>
    </xf>
    <xf numFmtId="170" fontId="92" fillId="0" borderId="0" xfId="0" applyFont="1" applyFill="1" applyAlignment="1">
      <alignment horizontal="center"/>
    </xf>
    <xf numFmtId="170" fontId="93" fillId="0" borderId="0" xfId="0" applyFont="1" applyFill="1" applyAlignment="1">
      <alignment horizontal="center"/>
    </xf>
    <xf numFmtId="1" fontId="22" fillId="0" borderId="0" xfId="0" applyNumberFormat="1" applyFont="1" applyFill="1" applyBorder="1" applyAlignment="1" applyProtection="1">
      <alignment horizontal="center" vertical="center"/>
    </xf>
    <xf numFmtId="170" fontId="0" fillId="0" borderId="0" xfId="0" applyFill="1"/>
    <xf numFmtId="168" fontId="94" fillId="24" borderId="4" xfId="59" applyFont="1" applyFill="1" applyBorder="1" applyAlignment="1" applyProtection="1">
      <alignment vertical="center"/>
      <protection locked="0"/>
    </xf>
    <xf numFmtId="170" fontId="95" fillId="27" borderId="0" xfId="0" applyFont="1" applyFill="1" applyBorder="1" applyProtection="1"/>
    <xf numFmtId="170" fontId="24" fillId="0" borderId="0" xfId="0" applyFont="1" applyFill="1" applyProtection="1"/>
    <xf numFmtId="168" fontId="21" fillId="29" borderId="4" xfId="59" applyFont="1" applyFill="1" applyBorder="1" applyAlignment="1" applyProtection="1">
      <alignment vertical="center"/>
      <protection locked="0"/>
    </xf>
    <xf numFmtId="170" fontId="35" fillId="0" borderId="0" xfId="0" applyFont="1" applyFill="1" applyBorder="1" applyAlignment="1" applyProtection="1">
      <alignment horizontal="center" vertical="center"/>
      <protection hidden="1"/>
    </xf>
    <xf numFmtId="14" fontId="29" fillId="0" borderId="0" xfId="0" applyNumberFormat="1" applyFont="1" applyFill="1" applyProtection="1">
      <protection hidden="1"/>
    </xf>
    <xf numFmtId="170" fontId="20" fillId="0" borderId="0" xfId="0" applyFont="1" applyFill="1" applyAlignment="1" applyProtection="1">
      <alignment horizontal="center"/>
      <protection locked="0"/>
    </xf>
    <xf numFmtId="170" fontId="20" fillId="0" borderId="0" xfId="59" applyNumberFormat="1" applyFont="1" applyFill="1" applyAlignment="1" applyProtection="1">
      <alignment horizontal="center"/>
      <protection locked="0"/>
    </xf>
    <xf numFmtId="166" fontId="20" fillId="0" borderId="0" xfId="33" applyFont="1" applyFill="1" applyAlignment="1" applyProtection="1">
      <alignment horizontal="center"/>
      <protection locked="0"/>
    </xf>
    <xf numFmtId="170" fontId="68" fillId="0" borderId="0" xfId="0" applyFont="1" applyFill="1"/>
    <xf numFmtId="170" fontId="31" fillId="0" borderId="0" xfId="0" applyFont="1" applyFill="1" applyAlignment="1">
      <alignment horizontal="center"/>
    </xf>
    <xf numFmtId="170" fontId="21" fillId="0" borderId="0" xfId="59" applyNumberFormat="1" applyFont="1" applyFill="1" applyProtection="1">
      <protection hidden="1"/>
    </xf>
    <xf numFmtId="166" fontId="68" fillId="0" borderId="0" xfId="33" applyFont="1" applyFill="1"/>
    <xf numFmtId="14" fontId="31" fillId="0" borderId="14" xfId="0" applyNumberFormat="1" applyFont="1" applyFill="1" applyBorder="1" applyAlignment="1" applyProtection="1">
      <alignment horizontal="center" vertical="center"/>
    </xf>
    <xf numFmtId="170" fontId="31" fillId="0" borderId="14" xfId="0" applyFont="1" applyFill="1" applyBorder="1" applyAlignment="1" applyProtection="1">
      <alignment horizontal="center" vertical="center"/>
    </xf>
    <xf numFmtId="1" fontId="31" fillId="0" borderId="14" xfId="0" applyNumberFormat="1" applyFont="1" applyFill="1" applyBorder="1" applyAlignment="1" applyProtection="1">
      <alignment horizontal="center" vertical="center"/>
    </xf>
    <xf numFmtId="1" fontId="22" fillId="0" borderId="14" xfId="0" applyNumberFormat="1" applyFont="1" applyFill="1" applyBorder="1" applyAlignment="1" applyProtection="1">
      <alignment horizontal="center" vertical="center"/>
    </xf>
    <xf numFmtId="170" fontId="22" fillId="0" borderId="14" xfId="0" applyNumberFormat="1" applyFont="1" applyFill="1" applyBorder="1" applyAlignment="1" applyProtection="1">
      <alignment horizontal="center" vertical="center"/>
    </xf>
    <xf numFmtId="166" fontId="31" fillId="0" borderId="14" xfId="33" applyFont="1" applyFill="1" applyBorder="1" applyAlignment="1" applyProtection="1">
      <alignment horizontal="center" vertical="center"/>
    </xf>
    <xf numFmtId="14" fontId="31" fillId="0" borderId="0" xfId="0" applyNumberFormat="1" applyFont="1" applyFill="1" applyBorder="1" applyAlignment="1" applyProtection="1">
      <alignment horizontal="center" vertical="center"/>
    </xf>
    <xf numFmtId="170" fontId="97" fillId="0" borderId="0" xfId="0" applyFont="1" applyFill="1" applyAlignment="1">
      <alignment horizontal="center"/>
    </xf>
    <xf numFmtId="170" fontId="31" fillId="0" borderId="0" xfId="0" applyFont="1" applyFill="1" applyBorder="1" applyAlignment="1" applyProtection="1">
      <alignment horizontal="center" vertical="center"/>
    </xf>
    <xf numFmtId="1" fontId="31" fillId="0" borderId="0" xfId="0" applyNumberFormat="1" applyFont="1" applyFill="1" applyBorder="1" applyAlignment="1" applyProtection="1">
      <alignment horizontal="center" vertical="center"/>
    </xf>
    <xf numFmtId="170" fontId="68" fillId="0" borderId="0" xfId="0" applyFont="1"/>
    <xf numFmtId="168" fontId="97" fillId="0" borderId="0" xfId="59" applyFont="1" applyFill="1"/>
    <xf numFmtId="170" fontId="22" fillId="0" borderId="0" xfId="0" applyNumberFormat="1" applyFont="1" applyFill="1" applyBorder="1" applyAlignment="1" applyProtection="1">
      <alignment horizontal="center" vertical="center"/>
    </xf>
    <xf numFmtId="170" fontId="98" fillId="0" borderId="0" xfId="0" applyFont="1" applyFill="1" applyAlignment="1">
      <alignment horizontal="center"/>
    </xf>
    <xf numFmtId="0" fontId="91" fillId="0" borderId="0" xfId="354" applyFont="1"/>
    <xf numFmtId="0" fontId="91" fillId="0" borderId="0" xfId="354" applyFont="1" applyFill="1"/>
    <xf numFmtId="166" fontId="68" fillId="0" borderId="0" xfId="33" applyFont="1" applyFill="1" applyBorder="1"/>
    <xf numFmtId="170" fontId="21" fillId="0" borderId="15" xfId="45" applyFont="1" applyFill="1" applyBorder="1" applyAlignment="1" applyProtection="1">
      <alignment horizontal="left" vertical="center"/>
    </xf>
    <xf numFmtId="170" fontId="68" fillId="0" borderId="0" xfId="0" applyFont="1" applyFill="1" applyBorder="1"/>
    <xf numFmtId="170" fontId="85" fillId="0" borderId="15" xfId="44" quotePrefix="1" applyFont="1" applyFill="1" applyBorder="1" applyAlignment="1" applyProtection="1">
      <alignment vertical="center"/>
    </xf>
    <xf numFmtId="38" fontId="21" fillId="0" borderId="15" xfId="43" applyNumberFormat="1" applyFont="1" applyFill="1" applyBorder="1" applyAlignment="1" applyProtection="1">
      <alignment horizontal="left" vertical="center"/>
    </xf>
    <xf numFmtId="170" fontId="21" fillId="0" borderId="10" xfId="44" applyFont="1" applyFill="1" applyBorder="1" applyAlignment="1" applyProtection="1">
      <alignment horizontal="left" vertical="center"/>
    </xf>
    <xf numFmtId="38" fontId="21" fillId="0" borderId="10" xfId="44" applyNumberFormat="1" applyFont="1" applyFill="1" applyBorder="1" applyAlignment="1" applyProtection="1">
      <alignment horizontal="left" vertical="center"/>
    </xf>
    <xf numFmtId="170" fontId="21" fillId="0" borderId="15" xfId="0" applyFont="1" applyFill="1" applyBorder="1" applyAlignment="1" applyProtection="1">
      <alignment horizontal="left" vertical="center"/>
    </xf>
    <xf numFmtId="170" fontId="0" fillId="0" borderId="0" xfId="0" applyFont="1" applyFill="1"/>
    <xf numFmtId="170" fontId="0" fillId="0" borderId="0" xfId="0" applyFont="1"/>
    <xf numFmtId="170" fontId="99" fillId="0" borderId="0" xfId="0" applyFont="1" applyFill="1" applyBorder="1" applyAlignment="1" applyProtection="1">
      <alignment vertical="center"/>
    </xf>
    <xf numFmtId="14" fontId="100" fillId="0" borderId="0" xfId="0" applyNumberFormat="1" applyFont="1" applyFill="1" applyBorder="1" applyAlignment="1" applyProtection="1"/>
    <xf numFmtId="170" fontId="101" fillId="0" borderId="0" xfId="0" applyNumberFormat="1" applyFont="1" applyFill="1" applyBorder="1" applyAlignment="1" applyProtection="1">
      <alignment horizontal="center"/>
    </xf>
    <xf numFmtId="170" fontId="102" fillId="27" borderId="0" xfId="0" applyFont="1" applyFill="1" applyBorder="1" applyProtection="1"/>
    <xf numFmtId="170" fontId="103" fillId="28" borderId="16" xfId="0" applyNumberFormat="1" applyFont="1" applyFill="1" applyBorder="1" applyAlignment="1" applyProtection="1">
      <alignment horizontal="center"/>
    </xf>
    <xf numFmtId="14" fontId="104" fillId="24" borderId="11" xfId="0" applyNumberFormat="1" applyFont="1" applyFill="1" applyBorder="1" applyAlignment="1" applyProtection="1">
      <alignment horizontal="center"/>
    </xf>
    <xf numFmtId="43" fontId="99" fillId="0" borderId="0" xfId="0" applyNumberFormat="1" applyFont="1" applyFill="1" applyBorder="1" applyAlignment="1" applyProtection="1">
      <alignment vertical="center"/>
    </xf>
    <xf numFmtId="38" fontId="105" fillId="24" borderId="0" xfId="0" applyNumberFormat="1" applyFont="1" applyFill="1" applyBorder="1" applyAlignment="1" applyProtection="1">
      <alignment horizontal="left" indent="2"/>
    </xf>
    <xf numFmtId="38" fontId="102" fillId="27" borderId="15" xfId="0" applyNumberFormat="1" applyFont="1" applyFill="1" applyBorder="1" applyAlignment="1" applyProtection="1">
      <alignment horizontal="left" indent="4"/>
    </xf>
    <xf numFmtId="38" fontId="102" fillId="24" borderId="15" xfId="0" applyNumberFormat="1" applyFont="1" applyFill="1" applyBorder="1" applyAlignment="1" applyProtection="1">
      <alignment horizontal="left" indent="4"/>
    </xf>
    <xf numFmtId="168" fontId="102" fillId="35" borderId="4" xfId="59" applyFont="1" applyFill="1" applyBorder="1" applyAlignment="1" applyProtection="1">
      <protection locked="0"/>
    </xf>
    <xf numFmtId="168" fontId="102" fillId="27" borderId="4" xfId="59" applyFont="1" applyFill="1" applyBorder="1" applyAlignment="1" applyProtection="1">
      <protection locked="0"/>
    </xf>
    <xf numFmtId="168" fontId="106" fillId="24" borderId="10" xfId="59" applyFont="1" applyFill="1" applyBorder="1" applyAlignment="1" applyProtection="1">
      <protection locked="0"/>
    </xf>
    <xf numFmtId="38" fontId="107" fillId="24" borderId="15" xfId="0" applyNumberFormat="1" applyFont="1" applyFill="1" applyBorder="1" applyAlignment="1" applyProtection="1">
      <alignment horizontal="left" indent="2"/>
    </xf>
    <xf numFmtId="170" fontId="102" fillId="25" borderId="0" xfId="0" applyFont="1" applyFill="1" applyProtection="1"/>
    <xf numFmtId="168" fontId="102" fillId="27" borderId="0" xfId="0" applyNumberFormat="1" applyFont="1" applyFill="1" applyBorder="1" applyProtection="1"/>
    <xf numFmtId="14" fontId="100" fillId="0" borderId="0" xfId="0" applyNumberFormat="1" applyFont="1" applyFill="1" applyBorder="1" applyAlignment="1" applyProtection="1">
      <alignment horizontal="center"/>
    </xf>
    <xf numFmtId="16" fontId="102" fillId="27" borderId="0" xfId="0" applyNumberFormat="1" applyFont="1" applyFill="1" applyBorder="1" applyProtection="1"/>
    <xf numFmtId="43" fontId="102" fillId="27" borderId="0" xfId="0" applyNumberFormat="1" applyFont="1" applyFill="1" applyBorder="1" applyProtection="1"/>
    <xf numFmtId="14" fontId="104" fillId="51" borderId="11" xfId="0" applyNumberFormat="1" applyFont="1" applyFill="1" applyBorder="1" applyAlignment="1" applyProtection="1">
      <alignment horizontal="center"/>
    </xf>
    <xf numFmtId="170" fontId="102" fillId="24" borderId="4" xfId="0" applyFont="1" applyFill="1" applyBorder="1" applyProtection="1">
      <protection hidden="1"/>
    </xf>
    <xf numFmtId="168" fontId="102" fillId="0" borderId="4" xfId="59" applyFont="1" applyFill="1" applyBorder="1" applyAlignment="1" applyProtection="1">
      <protection locked="0"/>
    </xf>
    <xf numFmtId="168" fontId="102" fillId="32" borderId="4" xfId="59" applyFont="1" applyFill="1" applyBorder="1" applyAlignment="1" applyProtection="1">
      <protection locked="0"/>
    </xf>
    <xf numFmtId="168" fontId="102" fillId="52" borderId="4" xfId="59" applyFont="1" applyFill="1" applyBorder="1" applyAlignment="1" applyProtection="1">
      <protection locked="0"/>
    </xf>
    <xf numFmtId="38" fontId="102" fillId="24" borderId="15" xfId="0" applyNumberFormat="1" applyFont="1" applyFill="1" applyBorder="1" applyAlignment="1" applyProtection="1">
      <alignment horizontal="left"/>
    </xf>
    <xf numFmtId="38" fontId="102" fillId="24" borderId="15" xfId="0" applyNumberFormat="1" applyFont="1" applyFill="1" applyBorder="1" applyAlignment="1" applyProtection="1"/>
    <xf numFmtId="168" fontId="102" fillId="0" borderId="0" xfId="0" applyNumberFormat="1" applyFont="1" applyFill="1" applyBorder="1" applyProtection="1"/>
    <xf numFmtId="168" fontId="102" fillId="32" borderId="0" xfId="0" applyNumberFormat="1" applyFont="1" applyFill="1" applyBorder="1" applyProtection="1"/>
    <xf numFmtId="38" fontId="104" fillId="24" borderId="15" xfId="0" applyNumberFormat="1" applyFont="1" applyFill="1" applyBorder="1" applyAlignment="1" applyProtection="1">
      <alignment horizontal="left" indent="4"/>
    </xf>
    <xf numFmtId="170" fontId="102" fillId="27" borderId="0" xfId="0" applyFont="1" applyFill="1" applyBorder="1" applyAlignment="1" applyProtection="1">
      <alignment horizontal="center" vertical="center"/>
    </xf>
    <xf numFmtId="168" fontId="102" fillId="27" borderId="4" xfId="59" applyFont="1" applyFill="1" applyBorder="1" applyAlignment="1" applyProtection="1">
      <alignment horizontal="center" vertical="center"/>
      <protection locked="0"/>
    </xf>
    <xf numFmtId="43" fontId="102" fillId="25" borderId="0" xfId="0" applyNumberFormat="1" applyFont="1" applyFill="1" applyProtection="1"/>
    <xf numFmtId="168" fontId="102" fillId="25" borderId="0" xfId="0" applyNumberFormat="1" applyFont="1" applyFill="1" applyProtection="1"/>
    <xf numFmtId="173" fontId="102" fillId="25" borderId="0" xfId="0" applyNumberFormat="1" applyFont="1" applyFill="1" applyProtection="1"/>
    <xf numFmtId="174" fontId="102" fillId="25" borderId="0" xfId="0" applyNumberFormat="1" applyFont="1" applyFill="1" applyProtection="1"/>
    <xf numFmtId="172" fontId="102" fillId="25" borderId="0" xfId="59" applyNumberFormat="1" applyFont="1" applyFill="1" applyProtection="1"/>
    <xf numFmtId="170" fontId="108" fillId="0" borderId="0" xfId="0" applyFont="1" applyFill="1" applyProtection="1">
      <protection hidden="1"/>
    </xf>
    <xf numFmtId="170" fontId="109" fillId="0" borderId="0" xfId="0" applyFont="1" applyFill="1" applyProtection="1">
      <protection hidden="1"/>
    </xf>
    <xf numFmtId="170" fontId="108" fillId="26" borderId="0" xfId="0" applyFont="1" applyFill="1" applyAlignment="1" applyProtection="1">
      <alignment horizontal="right"/>
      <protection hidden="1"/>
    </xf>
    <xf numFmtId="170" fontId="110" fillId="26" borderId="0" xfId="0" applyFont="1" applyFill="1" applyAlignment="1" applyProtection="1">
      <alignment horizontal="left"/>
      <protection locked="0"/>
    </xf>
    <xf numFmtId="170" fontId="110" fillId="26" borderId="0" xfId="0" applyFont="1" applyFill="1" applyAlignment="1" applyProtection="1">
      <alignment horizontal="right"/>
      <protection locked="0"/>
    </xf>
    <xf numFmtId="170" fontId="102" fillId="0" borderId="0" xfId="0" applyFont="1" applyFill="1" applyProtection="1">
      <protection hidden="1"/>
    </xf>
    <xf numFmtId="170" fontId="111" fillId="0" borderId="0" xfId="0" applyFont="1" applyFill="1" applyProtection="1">
      <protection hidden="1"/>
    </xf>
    <xf numFmtId="9" fontId="102" fillId="0" borderId="0" xfId="54" applyFont="1" applyFill="1" applyProtection="1">
      <protection hidden="1"/>
    </xf>
    <xf numFmtId="2" fontId="102" fillId="0" borderId="0" xfId="54" applyNumberFormat="1" applyFont="1" applyFill="1" applyProtection="1">
      <protection hidden="1"/>
    </xf>
    <xf numFmtId="170" fontId="102" fillId="0" borderId="0" xfId="0" applyFont="1" applyFill="1" applyAlignment="1" applyProtection="1">
      <alignment wrapText="1"/>
      <protection hidden="1"/>
    </xf>
    <xf numFmtId="170" fontId="112" fillId="0" borderId="10" xfId="0" applyFont="1" applyFill="1" applyBorder="1" applyAlignment="1" applyProtection="1">
      <alignment horizontal="right"/>
      <protection hidden="1"/>
    </xf>
    <xf numFmtId="166" fontId="112" fillId="35" borderId="10" xfId="33" applyFont="1" applyFill="1" applyBorder="1" applyAlignment="1" applyProtection="1">
      <alignment horizontal="right"/>
      <protection hidden="1"/>
    </xf>
    <xf numFmtId="170" fontId="102" fillId="0" borderId="0" xfId="0" applyFont="1" applyFill="1" applyBorder="1" applyProtection="1">
      <protection hidden="1"/>
    </xf>
    <xf numFmtId="170" fontId="102" fillId="0" borderId="0" xfId="0" applyFont="1" applyFill="1" applyBorder="1" applyAlignment="1" applyProtection="1">
      <alignment horizontal="right"/>
      <protection hidden="1"/>
    </xf>
    <xf numFmtId="170" fontId="112" fillId="0" borderId="10" xfId="0" applyFont="1" applyFill="1" applyBorder="1" applyAlignment="1" applyProtection="1">
      <alignment horizontal="right"/>
      <protection locked="0"/>
    </xf>
    <xf numFmtId="14" fontId="112" fillId="0" borderId="10" xfId="0" applyNumberFormat="1" applyFont="1" applyFill="1" applyBorder="1" applyAlignment="1" applyProtection="1">
      <alignment horizontal="right"/>
      <protection locked="0"/>
    </xf>
    <xf numFmtId="9" fontId="112" fillId="0" borderId="0" xfId="0" applyNumberFormat="1" applyFont="1" applyFill="1" applyBorder="1" applyProtection="1">
      <protection locked="0"/>
    </xf>
    <xf numFmtId="9" fontId="112" fillId="0" borderId="0" xfId="54" applyFont="1" applyFill="1" applyBorder="1" applyAlignment="1" applyProtection="1">
      <alignment horizontal="left" indent="1"/>
      <protection hidden="1"/>
    </xf>
    <xf numFmtId="2" fontId="102" fillId="0" borderId="0" xfId="54" applyNumberFormat="1" applyFont="1" applyFill="1" applyBorder="1" applyProtection="1">
      <protection hidden="1"/>
    </xf>
    <xf numFmtId="170" fontId="102" fillId="0" borderId="0" xfId="0" applyFont="1" applyFill="1" applyBorder="1" applyAlignment="1" applyProtection="1">
      <alignment wrapText="1"/>
      <protection hidden="1"/>
    </xf>
    <xf numFmtId="170" fontId="113" fillId="0" borderId="12" xfId="0" applyFont="1" applyFill="1" applyBorder="1" applyAlignment="1" applyProtection="1">
      <protection hidden="1"/>
    </xf>
    <xf numFmtId="170" fontId="113" fillId="0" borderId="12" xfId="0" applyFont="1" applyFill="1" applyBorder="1" applyAlignment="1" applyProtection="1">
      <alignment horizontal="center"/>
      <protection hidden="1"/>
    </xf>
    <xf numFmtId="170" fontId="112" fillId="0" borderId="4" xfId="0" applyNumberFormat="1" applyFont="1" applyFill="1" applyBorder="1" applyAlignment="1" applyProtection="1">
      <alignment horizontal="center" vertical="center"/>
      <protection locked="0"/>
    </xf>
    <xf numFmtId="9" fontId="112" fillId="0" borderId="4" xfId="0" applyNumberFormat="1" applyFont="1" applyFill="1" applyBorder="1" applyAlignment="1" applyProtection="1">
      <alignment horizontal="center"/>
      <protection locked="0"/>
    </xf>
    <xf numFmtId="170" fontId="112" fillId="0" borderId="4" xfId="0" quotePrefix="1" applyNumberFormat="1" applyFont="1" applyFill="1" applyBorder="1" applyAlignment="1" applyProtection="1">
      <alignment horizontal="center" vertical="center"/>
      <protection locked="0"/>
    </xf>
    <xf numFmtId="170" fontId="102" fillId="25" borderId="0" xfId="0" applyFont="1" applyFill="1" applyBorder="1" applyProtection="1">
      <protection hidden="1"/>
    </xf>
    <xf numFmtId="169" fontId="102" fillId="25" borderId="0" xfId="54" applyNumberFormat="1" applyFont="1" applyFill="1" applyBorder="1" applyProtection="1">
      <protection hidden="1"/>
    </xf>
    <xf numFmtId="2" fontId="102" fillId="25" borderId="0" xfId="54" applyNumberFormat="1" applyFont="1" applyFill="1" applyBorder="1" applyProtection="1">
      <protection hidden="1"/>
    </xf>
    <xf numFmtId="168" fontId="97" fillId="53" borderId="0" xfId="59" applyFont="1" applyFill="1"/>
    <xf numFmtId="168" fontId="97" fillId="53" borderId="0" xfId="59" applyFont="1" applyFill="1" applyBorder="1"/>
    <xf numFmtId="168" fontId="31" fillId="53" borderId="0" xfId="59" applyFont="1" applyFill="1"/>
    <xf numFmtId="168" fontId="31" fillId="53" borderId="0" xfId="59" applyFont="1" applyFill="1" applyBorder="1" applyAlignment="1" applyProtection="1">
      <alignment vertical="center"/>
    </xf>
    <xf numFmtId="168" fontId="31" fillId="53" borderId="0" xfId="59" applyFont="1" applyFill="1" applyAlignment="1">
      <alignment vertical="center"/>
    </xf>
    <xf numFmtId="170" fontId="97" fillId="0" borderId="0" xfId="0" applyFont="1" applyFill="1" applyBorder="1" applyAlignment="1">
      <alignment horizontal="center"/>
    </xf>
    <xf numFmtId="170" fontId="97" fillId="0" borderId="0" xfId="0" applyFont="1" applyFill="1"/>
    <xf numFmtId="166" fontId="97" fillId="0" borderId="0" xfId="33" applyFont="1" applyFill="1" applyAlignment="1"/>
    <xf numFmtId="170" fontId="31" fillId="0" borderId="0" xfId="0" applyFont="1" applyFill="1" applyBorder="1" applyAlignment="1">
      <alignment horizontal="center"/>
    </xf>
    <xf numFmtId="168" fontId="102" fillId="32" borderId="4" xfId="59" applyFont="1" applyFill="1" applyBorder="1" applyAlignment="1" applyProtection="1">
      <alignment horizontal="center"/>
      <protection locked="0"/>
    </xf>
    <xf numFmtId="168" fontId="96" fillId="51" borderId="4" xfId="59" applyFont="1" applyFill="1" applyBorder="1" applyAlignment="1" applyProtection="1">
      <alignment vertical="center"/>
      <protection locked="0"/>
    </xf>
    <xf numFmtId="168" fontId="22" fillId="51" borderId="4" xfId="59" applyFont="1" applyFill="1" applyBorder="1" applyAlignment="1" applyProtection="1">
      <alignment vertical="center"/>
      <protection locked="0"/>
    </xf>
    <xf numFmtId="168" fontId="21" fillId="32" borderId="4" xfId="59" applyFont="1" applyFill="1" applyBorder="1" applyAlignment="1" applyProtection="1">
      <alignment vertical="center"/>
      <protection locked="0"/>
    </xf>
    <xf numFmtId="170" fontId="102" fillId="32" borderId="0" xfId="0" applyFont="1" applyFill="1" applyProtection="1">
      <protection hidden="1"/>
    </xf>
    <xf numFmtId="168" fontId="22" fillId="54" borderId="4" xfId="59" applyFont="1" applyFill="1" applyBorder="1" applyAlignment="1" applyProtection="1">
      <alignment vertical="center"/>
      <protection locked="0"/>
    </xf>
    <xf numFmtId="170" fontId="100" fillId="0" borderId="12" xfId="0" applyFont="1" applyFill="1" applyBorder="1" applyAlignment="1" applyProtection="1">
      <alignment horizontal="center"/>
      <protection hidden="1"/>
    </xf>
    <xf numFmtId="170" fontId="35" fillId="0" borderId="0" xfId="0" applyFont="1" applyFill="1" applyBorder="1" applyAlignment="1" applyProtection="1">
      <alignment horizontal="center" vertical="center"/>
      <protection hidden="1"/>
    </xf>
    <xf numFmtId="170" fontId="20" fillId="26" borderId="0" xfId="0" applyFont="1" applyFill="1" applyAlignment="1" applyProtection="1">
      <alignment horizontal="center"/>
      <protection locked="0"/>
    </xf>
    <xf numFmtId="170" fontId="41" fillId="0" borderId="0" xfId="0" applyFont="1" applyFill="1" applyBorder="1" applyAlignment="1" applyProtection="1">
      <alignment horizontal="center" vertical="center" wrapText="1"/>
    </xf>
    <xf numFmtId="170" fontId="41" fillId="0" borderId="20" xfId="0" applyFont="1" applyFill="1" applyBorder="1" applyAlignment="1" applyProtection="1">
      <alignment horizontal="center" vertical="center" wrapText="1"/>
    </xf>
    <xf numFmtId="170" fontId="33" fillId="41" borderId="37" xfId="0" applyNumberFormat="1" applyFont="1" applyFill="1" applyBorder="1" applyAlignment="1" applyProtection="1">
      <alignment horizontal="center" vertical="center"/>
    </xf>
    <xf numFmtId="170" fontId="33" fillId="41" borderId="38" xfId="0" applyNumberFormat="1" applyFont="1" applyFill="1" applyBorder="1" applyAlignment="1" applyProtection="1">
      <alignment horizontal="center" vertical="center"/>
    </xf>
    <xf numFmtId="170" fontId="33" fillId="41" borderId="39" xfId="0" applyNumberFormat="1" applyFont="1" applyFill="1" applyBorder="1" applyAlignment="1" applyProtection="1">
      <alignment horizontal="center" vertical="center"/>
    </xf>
    <xf numFmtId="170" fontId="33" fillId="41" borderId="40" xfId="0" applyNumberFormat="1" applyFont="1" applyFill="1" applyBorder="1" applyAlignment="1" applyProtection="1">
      <alignment horizontal="center" vertical="center"/>
    </xf>
    <xf numFmtId="170" fontId="50" fillId="31" borderId="16" xfId="0" applyNumberFormat="1" applyFont="1" applyFill="1" applyBorder="1" applyAlignment="1" applyProtection="1">
      <alignment horizontal="center" vertical="center"/>
    </xf>
    <xf numFmtId="170" fontId="50" fillId="31" borderId="28" xfId="0" applyNumberFormat="1" applyFont="1" applyFill="1" applyBorder="1" applyAlignment="1" applyProtection="1">
      <alignment horizontal="center" vertical="center"/>
    </xf>
    <xf numFmtId="170" fontId="50" fillId="31" borderId="29" xfId="0" applyNumberFormat="1" applyFont="1" applyFill="1" applyBorder="1" applyAlignment="1" applyProtection="1">
      <alignment horizontal="center" vertical="center"/>
    </xf>
    <xf numFmtId="170" fontId="50" fillId="31" borderId="30" xfId="0" applyNumberFormat="1" applyFont="1" applyFill="1" applyBorder="1" applyAlignment="1" applyProtection="1">
      <alignment horizontal="center" vertical="center"/>
    </xf>
    <xf numFmtId="170" fontId="33" fillId="39" borderId="16" xfId="0" applyNumberFormat="1" applyFont="1" applyFill="1" applyBorder="1" applyAlignment="1" applyProtection="1">
      <alignment horizontal="center" vertical="center"/>
    </xf>
    <xf numFmtId="170" fontId="50" fillId="39" borderId="28" xfId="0" applyNumberFormat="1" applyFont="1" applyFill="1" applyBorder="1" applyAlignment="1" applyProtection="1">
      <alignment horizontal="center" vertical="center"/>
    </xf>
    <xf numFmtId="170" fontId="50" fillId="39" borderId="29" xfId="0" applyNumberFormat="1" applyFont="1" applyFill="1" applyBorder="1" applyAlignment="1" applyProtection="1">
      <alignment horizontal="center" vertical="center"/>
    </xf>
    <xf numFmtId="170" fontId="50" fillId="39" borderId="30" xfId="0" applyNumberFormat="1" applyFont="1" applyFill="1" applyBorder="1" applyAlignment="1" applyProtection="1">
      <alignment horizontal="center" vertical="center"/>
    </xf>
    <xf numFmtId="170" fontId="78" fillId="42" borderId="0" xfId="0" applyNumberFormat="1" applyFont="1" applyFill="1" applyBorder="1" applyAlignment="1" applyProtection="1">
      <alignment horizontal="center" vertical="center" wrapText="1"/>
    </xf>
  </cellXfs>
  <cellStyles count="358">
    <cellStyle name="20% - Ênfase1 2" xfId="1"/>
    <cellStyle name="20% - Ênfase2 2" xfId="2"/>
    <cellStyle name="20% - Ênfase3 2" xfId="3"/>
    <cellStyle name="20% - Ênfase4 2" xfId="4"/>
    <cellStyle name="20% - Ênfase5 2" xfId="5"/>
    <cellStyle name="20% - Ênfase6 2" xfId="6"/>
    <cellStyle name="40% - Ênfase1 2" xfId="7"/>
    <cellStyle name="40% - Ênfase2 2" xfId="8"/>
    <cellStyle name="40% - Ênfase3 2" xfId="9"/>
    <cellStyle name="40% - Ênfase4 2" xfId="10"/>
    <cellStyle name="40% - Ênfase5 2" xfId="11"/>
    <cellStyle name="40% - Ênfase6 2" xfId="12"/>
    <cellStyle name="60% - Ênfase1 2" xfId="13"/>
    <cellStyle name="60% - Ênfase2 2" xfId="14"/>
    <cellStyle name="60% - Ênfase3 2" xfId="15"/>
    <cellStyle name="60% - Ênfase4 2" xfId="16"/>
    <cellStyle name="60% - Ênfase5 2" xfId="17"/>
    <cellStyle name="60% - Ênfase6 2" xfId="18"/>
    <cellStyle name="Bom 2" xfId="19"/>
    <cellStyle name="Cálculo 2" xfId="20"/>
    <cellStyle name="Célula de Verificação 2" xfId="21"/>
    <cellStyle name="Célula Vinculada 2" xfId="22"/>
    <cellStyle name="Comma 11" xfId="23"/>
    <cellStyle name="Comma 11 2" xfId="138"/>
    <cellStyle name="Comma 11 2 2" xfId="276"/>
    <cellStyle name="Ênfase1 2" xfId="24"/>
    <cellStyle name="Ênfase2 2" xfId="25"/>
    <cellStyle name="Ênfase3 2" xfId="26"/>
    <cellStyle name="Ênfase4 2" xfId="27"/>
    <cellStyle name="Ênfase5 2" xfId="28"/>
    <cellStyle name="Ênfase6 2" xfId="29"/>
    <cellStyle name="Entrada 2" xfId="30"/>
    <cellStyle name="Excel Built-in Currency 2" xfId="31"/>
    <cellStyle name="Incorreto 2" xfId="32"/>
    <cellStyle name="Moeda" xfId="33" builtinId="4"/>
    <cellStyle name="Moeda 10" xfId="139"/>
    <cellStyle name="Moeda 10 2" xfId="277"/>
    <cellStyle name="Moeda 11" xfId="353"/>
    <cellStyle name="Moeda 12" xfId="356"/>
    <cellStyle name="Moeda 2" xfId="34"/>
    <cellStyle name="Moeda 2 2" xfId="35"/>
    <cellStyle name="Moeda 2 2 2" xfId="140"/>
    <cellStyle name="Moeda 2 2 2 2" xfId="278"/>
    <cellStyle name="Moeda 2 3" xfId="36"/>
    <cellStyle name="Moeda 2 4" xfId="37"/>
    <cellStyle name="Moeda 3" xfId="38"/>
    <cellStyle name="Moeda 4" xfId="39"/>
    <cellStyle name="Moeda 4 2" xfId="105"/>
    <cellStyle name="Moeda 4 2 2" xfId="180"/>
    <cellStyle name="Moeda 4 2 2 2" xfId="318"/>
    <cellStyle name="Moeda 4 2 3" xfId="245"/>
    <cellStyle name="Moeda 4 3" xfId="141"/>
    <cellStyle name="Moeda 4 3 2" xfId="279"/>
    <cellStyle name="Moeda 4 4" xfId="213"/>
    <cellStyle name="Moeda 5" xfId="40"/>
    <cellStyle name="Moeda 5 2" xfId="106"/>
    <cellStyle name="Moeda 5 2 2" xfId="181"/>
    <cellStyle name="Moeda 5 2 2 2" xfId="319"/>
    <cellStyle name="Moeda 5 2 3" xfId="246"/>
    <cellStyle name="Moeda 5 3" xfId="142"/>
    <cellStyle name="Moeda 5 3 2" xfId="280"/>
    <cellStyle name="Moeda 5 4" xfId="214"/>
    <cellStyle name="Moeda 6" xfId="95"/>
    <cellStyle name="Moeda 6 2" xfId="131"/>
    <cellStyle name="Moeda 6 2 2" xfId="204"/>
    <cellStyle name="Moeda 6 2 2 2" xfId="342"/>
    <cellStyle name="Moeda 6 2 3" xfId="269"/>
    <cellStyle name="Moeda 6 3" xfId="171"/>
    <cellStyle name="Moeda 6 3 2" xfId="309"/>
    <cellStyle name="Moeda 6 4" xfId="237"/>
    <cellStyle name="Moeda 7" xfId="98"/>
    <cellStyle name="Moeda 7 2" xfId="134"/>
    <cellStyle name="Moeda 7 2 2" xfId="207"/>
    <cellStyle name="Moeda 7 2 2 2" xfId="345"/>
    <cellStyle name="Moeda 7 2 3" xfId="272"/>
    <cellStyle name="Moeda 7 3" xfId="174"/>
    <cellStyle name="Moeda 7 3 2" xfId="312"/>
    <cellStyle name="Moeda 7 4" xfId="240"/>
    <cellStyle name="Moeda 8" xfId="101"/>
    <cellStyle name="Moeda 8 2" xfId="137"/>
    <cellStyle name="Moeda 8 2 2" xfId="210"/>
    <cellStyle name="Moeda 8 2 2 2" xfId="348"/>
    <cellStyle name="Moeda 8 2 3" xfId="275"/>
    <cellStyle name="Moeda 8 3" xfId="177"/>
    <cellStyle name="Moeda 8 3 2" xfId="315"/>
    <cellStyle name="Moeda 8 4" xfId="243"/>
    <cellStyle name="Moeda 9" xfId="104"/>
    <cellStyle name="Moeda 9 2" xfId="179"/>
    <cellStyle name="Moeda 9 2 2" xfId="317"/>
    <cellStyle name="Neutra 2" xfId="41"/>
    <cellStyle name="Normal" xfId="0" builtinId="0"/>
    <cellStyle name="Normal 10" xfId="90"/>
    <cellStyle name="Normal 10 2" xfId="128"/>
    <cellStyle name="Normal 10 2 2" xfId="201"/>
    <cellStyle name="Normal 10 2 2 2" xfId="339"/>
    <cellStyle name="Normal 10 2 3" xfId="266"/>
    <cellStyle name="Normal 10 3" xfId="167"/>
    <cellStyle name="Normal 10 3 2" xfId="305"/>
    <cellStyle name="Normal 10 4" xfId="234"/>
    <cellStyle name="Normal 11" xfId="93"/>
    <cellStyle name="Normal 11 2" xfId="129"/>
    <cellStyle name="Normal 11 2 2" xfId="202"/>
    <cellStyle name="Normal 11 2 2 2" xfId="340"/>
    <cellStyle name="Normal 11 2 3" xfId="267"/>
    <cellStyle name="Normal 11 3" xfId="169"/>
    <cellStyle name="Normal 11 3 2" xfId="307"/>
    <cellStyle name="Normal 11 4" xfId="235"/>
    <cellStyle name="Normal 12" xfId="96"/>
    <cellStyle name="Normal 12 2" xfId="132"/>
    <cellStyle name="Normal 12 2 2" xfId="205"/>
    <cellStyle name="Normal 12 2 2 2" xfId="343"/>
    <cellStyle name="Normal 12 2 3" xfId="270"/>
    <cellStyle name="Normal 12 3" xfId="172"/>
    <cellStyle name="Normal 12 3 2" xfId="310"/>
    <cellStyle name="Normal 12 4" xfId="238"/>
    <cellStyle name="Normal 13" xfId="99"/>
    <cellStyle name="Normal 13 2" xfId="135"/>
    <cellStyle name="Normal 13 2 2" xfId="208"/>
    <cellStyle name="Normal 13 2 2 2" xfId="346"/>
    <cellStyle name="Normal 13 2 3" xfId="273"/>
    <cellStyle name="Normal 13 3" xfId="175"/>
    <cellStyle name="Normal 13 3 2" xfId="313"/>
    <cellStyle name="Normal 13 4" xfId="241"/>
    <cellStyle name="Normal 14" xfId="42"/>
    <cellStyle name="Normal 15" xfId="103"/>
    <cellStyle name="Normal 16" xfId="102"/>
    <cellStyle name="Normal 16 2" xfId="178"/>
    <cellStyle name="Normal 16 2 2" xfId="316"/>
    <cellStyle name="Normal 16 3" xfId="244"/>
    <cellStyle name="Normal 17" xfId="211"/>
    <cellStyle name="Normal 17 2" xfId="349"/>
    <cellStyle name="Normal 18" xfId="351"/>
    <cellStyle name="Normal 19" xfId="354"/>
    <cellStyle name="Normal 2" xfId="43"/>
    <cellStyle name="Normal 2 10" xfId="107"/>
    <cellStyle name="Normal 2 10 2" xfId="182"/>
    <cellStyle name="Normal 2 10 2 2" xfId="320"/>
    <cellStyle name="Normal 2 10 3" xfId="247"/>
    <cellStyle name="Normal 2 11" xfId="143"/>
    <cellStyle name="Normal 2 11 2" xfId="281"/>
    <cellStyle name="Normal 2 12" xfId="215"/>
    <cellStyle name="Normal 2 2" xfId="44"/>
    <cellStyle name="Normal 2 3" xfId="45"/>
    <cellStyle name="Normal 2 3 2" xfId="108"/>
    <cellStyle name="Normal 2 3 2 2" xfId="183"/>
    <cellStyle name="Normal 2 3 2 2 2" xfId="321"/>
    <cellStyle name="Normal 2 3 2 3" xfId="248"/>
    <cellStyle name="Normal 2 3 3" xfId="144"/>
    <cellStyle name="Normal 2 3 3 2" xfId="282"/>
    <cellStyle name="Normal 2 3 4" xfId="216"/>
    <cellStyle name="Normal 2 4" xfId="46"/>
    <cellStyle name="Normal 2 5" xfId="47"/>
    <cellStyle name="Normal 2 5 2" xfId="109"/>
    <cellStyle name="Normal 2 5 2 2" xfId="184"/>
    <cellStyle name="Normal 2 5 2 2 2" xfId="322"/>
    <cellStyle name="Normal 2 5 2 3" xfId="249"/>
    <cellStyle name="Normal 2 5 3" xfId="145"/>
    <cellStyle name="Normal 2 5 3 2" xfId="283"/>
    <cellStyle name="Normal 2 5 4" xfId="217"/>
    <cellStyle name="Normal 2 6" xfId="80"/>
    <cellStyle name="Normal 2 6 2" xfId="118"/>
    <cellStyle name="Normal 2 6 2 2" xfId="191"/>
    <cellStyle name="Normal 2 6 2 2 2" xfId="329"/>
    <cellStyle name="Normal 2 6 2 3" xfId="256"/>
    <cellStyle name="Normal 2 6 3" xfId="157"/>
    <cellStyle name="Normal 2 6 3 2" xfId="295"/>
    <cellStyle name="Normal 2 6 4" xfId="224"/>
    <cellStyle name="Normal 2 7" xfId="83"/>
    <cellStyle name="Normal 2 7 2" xfId="121"/>
    <cellStyle name="Normal 2 7 2 2" xfId="194"/>
    <cellStyle name="Normal 2 7 2 2 2" xfId="332"/>
    <cellStyle name="Normal 2 7 2 3" xfId="259"/>
    <cellStyle name="Normal 2 7 3" xfId="160"/>
    <cellStyle name="Normal 2 7 3 2" xfId="298"/>
    <cellStyle name="Normal 2 7 4" xfId="227"/>
    <cellStyle name="Normal 2 8" xfId="86"/>
    <cellStyle name="Normal 2 8 2" xfId="124"/>
    <cellStyle name="Normal 2 8 2 2" xfId="197"/>
    <cellStyle name="Normal 2 8 2 2 2" xfId="335"/>
    <cellStyle name="Normal 2 8 2 3" xfId="262"/>
    <cellStyle name="Normal 2 8 3" xfId="163"/>
    <cellStyle name="Normal 2 8 3 2" xfId="301"/>
    <cellStyle name="Normal 2 8 4" xfId="230"/>
    <cellStyle name="Normal 2 9" xfId="87"/>
    <cellStyle name="Normal 2 9 2" xfId="125"/>
    <cellStyle name="Normal 2 9 2 2" xfId="198"/>
    <cellStyle name="Normal 2 9 2 2 2" xfId="336"/>
    <cellStyle name="Normal 2 9 2 3" xfId="263"/>
    <cellStyle name="Normal 2 9 3" xfId="164"/>
    <cellStyle name="Normal 2 9 3 2" xfId="302"/>
    <cellStyle name="Normal 2 9 4" xfId="231"/>
    <cellStyle name="Normal 20" xfId="357"/>
    <cellStyle name="Normal 3" xfId="48"/>
    <cellStyle name="Normal 4" xfId="49"/>
    <cellStyle name="Normal 4 2" xfId="50"/>
    <cellStyle name="Normal 5" xfId="51"/>
    <cellStyle name="Normal 5 2" xfId="110"/>
    <cellStyle name="Normal 5 2 2" xfId="185"/>
    <cellStyle name="Normal 5 2 2 2" xfId="323"/>
    <cellStyle name="Normal 5 2 3" xfId="250"/>
    <cellStyle name="Normal 5 3" xfId="146"/>
    <cellStyle name="Normal 5 3 2" xfId="284"/>
    <cellStyle name="Normal 5 4" xfId="218"/>
    <cellStyle name="Normal 6" xfId="78"/>
    <cellStyle name="Normal 6 2" xfId="116"/>
    <cellStyle name="Normal 6 2 2" xfId="189"/>
    <cellStyle name="Normal 6 2 2 2" xfId="327"/>
    <cellStyle name="Normal 6 2 3" xfId="254"/>
    <cellStyle name="Normal 6 3" xfId="155"/>
    <cellStyle name="Normal 6 3 2" xfId="293"/>
    <cellStyle name="Normal 6 4" xfId="222"/>
    <cellStyle name="Normal 7" xfId="81"/>
    <cellStyle name="Normal 7 2" xfId="119"/>
    <cellStyle name="Normal 7 2 2" xfId="192"/>
    <cellStyle name="Normal 7 2 2 2" xfId="330"/>
    <cellStyle name="Normal 7 2 3" xfId="257"/>
    <cellStyle name="Normal 7 3" xfId="158"/>
    <cellStyle name="Normal 7 3 2" xfId="296"/>
    <cellStyle name="Normal 7 4" xfId="225"/>
    <cellStyle name="Normal 8" xfId="84"/>
    <cellStyle name="Normal 8 2" xfId="122"/>
    <cellStyle name="Normal 8 2 2" xfId="195"/>
    <cellStyle name="Normal 8 2 2 2" xfId="333"/>
    <cellStyle name="Normal 8 2 3" xfId="260"/>
    <cellStyle name="Normal 8 3" xfId="161"/>
    <cellStyle name="Normal 8 3 2" xfId="299"/>
    <cellStyle name="Normal 8 4" xfId="228"/>
    <cellStyle name="Normal 9" xfId="88"/>
    <cellStyle name="Normal 9 2" xfId="126"/>
    <cellStyle name="Normal 9 2 2" xfId="199"/>
    <cellStyle name="Normal 9 2 2 2" xfId="337"/>
    <cellStyle name="Normal 9 2 3" xfId="264"/>
    <cellStyle name="Normal 9 3" xfId="165"/>
    <cellStyle name="Normal 9 3 2" xfId="303"/>
    <cellStyle name="Normal 9 4" xfId="232"/>
    <cellStyle name="Nota 2" xfId="52"/>
    <cellStyle name="Percentagem 2" xfId="53"/>
    <cellStyle name="Porcentagem" xfId="54" builtinId="5"/>
    <cellStyle name="Porcentagem 2" xfId="55"/>
    <cellStyle name="Porcentagem 2 2" xfId="92"/>
    <cellStyle name="Porcentagem 3" xfId="56"/>
    <cellStyle name="Porcentagem 4" xfId="57"/>
    <cellStyle name="Porcentagem 4 2" xfId="112"/>
    <cellStyle name="Porcentagem 4 2 2" xfId="186"/>
    <cellStyle name="Porcentagem 4 2 2 2" xfId="324"/>
    <cellStyle name="Porcentagem 4 2 3" xfId="251"/>
    <cellStyle name="Porcentagem 4 3" xfId="147"/>
    <cellStyle name="Porcentagem 4 3 2" xfId="285"/>
    <cellStyle name="Porcentagem 4 4" xfId="219"/>
    <cellStyle name="Porcentagem 5" xfId="111"/>
    <cellStyle name="Saída 2" xfId="58"/>
    <cellStyle name="Texto de Aviso 2" xfId="60"/>
    <cellStyle name="Texto Explicativo 2" xfId="61"/>
    <cellStyle name="Título 1 2" xfId="62"/>
    <cellStyle name="Título 2 2" xfId="63"/>
    <cellStyle name="Título 3 2" xfId="64"/>
    <cellStyle name="Título 4 2" xfId="65"/>
    <cellStyle name="Título 5" xfId="66"/>
    <cellStyle name="Total 2" xfId="67"/>
    <cellStyle name="Vírgula" xfId="59" builtinId="3"/>
    <cellStyle name="Vírgula 10" xfId="85"/>
    <cellStyle name="Vírgula 10 2" xfId="123"/>
    <cellStyle name="Vírgula 10 2 2" xfId="196"/>
    <cellStyle name="Vírgula 10 2 2 2" xfId="334"/>
    <cellStyle name="Vírgula 10 2 3" xfId="261"/>
    <cellStyle name="Vírgula 10 3" xfId="162"/>
    <cellStyle name="Vírgula 10 3 2" xfId="300"/>
    <cellStyle name="Vírgula 10 4" xfId="229"/>
    <cellStyle name="Vírgula 11" xfId="89"/>
    <cellStyle name="Vírgula 11 2" xfId="127"/>
    <cellStyle name="Vírgula 11 2 2" xfId="200"/>
    <cellStyle name="Vírgula 11 2 2 2" xfId="338"/>
    <cellStyle name="Vírgula 11 2 3" xfId="265"/>
    <cellStyle name="Vírgula 11 3" xfId="166"/>
    <cellStyle name="Vírgula 11 3 2" xfId="304"/>
    <cellStyle name="Vírgula 11 4" xfId="233"/>
    <cellStyle name="Vírgula 12" xfId="94"/>
    <cellStyle name="Vírgula 12 2" xfId="130"/>
    <cellStyle name="Vírgula 12 2 2" xfId="203"/>
    <cellStyle name="Vírgula 12 2 2 2" xfId="341"/>
    <cellStyle name="Vírgula 12 2 3" xfId="268"/>
    <cellStyle name="Vírgula 12 3" xfId="170"/>
    <cellStyle name="Vírgula 12 3 2" xfId="308"/>
    <cellStyle name="Vírgula 12 4" xfId="236"/>
    <cellStyle name="Vírgula 13" xfId="97"/>
    <cellStyle name="Vírgula 13 2" xfId="133"/>
    <cellStyle name="Vírgula 13 2 2" xfId="206"/>
    <cellStyle name="Vírgula 13 2 2 2" xfId="344"/>
    <cellStyle name="Vírgula 13 2 3" xfId="271"/>
    <cellStyle name="Vírgula 13 3" xfId="173"/>
    <cellStyle name="Vírgula 13 3 2" xfId="311"/>
    <cellStyle name="Vírgula 13 4" xfId="239"/>
    <cellStyle name="Vírgula 14" xfId="100"/>
    <cellStyle name="Vírgula 14 2" xfId="136"/>
    <cellStyle name="Vírgula 14 2 2" xfId="209"/>
    <cellStyle name="Vírgula 14 2 2 2" xfId="347"/>
    <cellStyle name="Vírgula 14 2 3" xfId="274"/>
    <cellStyle name="Vírgula 14 3" xfId="176"/>
    <cellStyle name="Vírgula 14 3 2" xfId="314"/>
    <cellStyle name="Vírgula 14 4" xfId="242"/>
    <cellStyle name="Vírgula 15" xfId="113"/>
    <cellStyle name="Vírgula 16" xfId="212"/>
    <cellStyle name="Vírgula 16 2" xfId="350"/>
    <cellStyle name="Vírgula 17" xfId="352"/>
    <cellStyle name="Vírgula 18" xfId="355"/>
    <cellStyle name="Vírgula 2" xfId="68"/>
    <cellStyle name="Vírgula 2 2" xfId="69"/>
    <cellStyle name="Vírgula 2 3" xfId="91"/>
    <cellStyle name="Vírgula 2 3 2" xfId="168"/>
    <cellStyle name="Vírgula 2 3 2 2" xfId="306"/>
    <cellStyle name="Vírgula 2 4" xfId="148"/>
    <cellStyle name="Vírgula 2 4 2" xfId="286"/>
    <cellStyle name="Vírgula 3" xfId="70"/>
    <cellStyle name="Vírgula 3 2" xfId="71"/>
    <cellStyle name="Vírgula 3 2 2" xfId="150"/>
    <cellStyle name="Vírgula 3 2 2 2" xfId="288"/>
    <cellStyle name="Vírgula 3 3" xfId="72"/>
    <cellStyle name="Vírgula 3 3 2" xfId="151"/>
    <cellStyle name="Vírgula 3 3 2 2" xfId="289"/>
    <cellStyle name="Vírgula 3 4" xfId="73"/>
    <cellStyle name="Vírgula 3 4 2" xfId="152"/>
    <cellStyle name="Vírgula 3 4 2 2" xfId="290"/>
    <cellStyle name="Vírgula 3 5" xfId="149"/>
    <cellStyle name="Vírgula 3 5 2" xfId="287"/>
    <cellStyle name="Vírgula 4" xfId="74"/>
    <cellStyle name="Vírgula 4 2" xfId="114"/>
    <cellStyle name="Vírgula 4 2 2" xfId="187"/>
    <cellStyle name="Vírgula 4 2 2 2" xfId="325"/>
    <cellStyle name="Vírgula 4 2 3" xfId="252"/>
    <cellStyle name="Vírgula 4 3" xfId="153"/>
    <cellStyle name="Vírgula 4 3 2" xfId="291"/>
    <cellStyle name="Vírgula 4 4" xfId="220"/>
    <cellStyle name="Vírgula 5" xfId="75"/>
    <cellStyle name="Vírgula 6" xfId="76"/>
    <cellStyle name="Vírgula 7" xfId="77"/>
    <cellStyle name="Vírgula 7 2" xfId="115"/>
    <cellStyle name="Vírgula 7 2 2" xfId="188"/>
    <cellStyle name="Vírgula 7 2 2 2" xfId="326"/>
    <cellStyle name="Vírgula 7 2 3" xfId="253"/>
    <cellStyle name="Vírgula 7 3" xfId="154"/>
    <cellStyle name="Vírgula 7 3 2" xfId="292"/>
    <cellStyle name="Vírgula 7 4" xfId="221"/>
    <cellStyle name="Vírgula 8" xfId="79"/>
    <cellStyle name="Vírgula 8 2" xfId="117"/>
    <cellStyle name="Vírgula 8 2 2" xfId="190"/>
    <cellStyle name="Vírgula 8 2 2 2" xfId="328"/>
    <cellStyle name="Vírgula 8 2 3" xfId="255"/>
    <cellStyle name="Vírgula 8 3" xfId="156"/>
    <cellStyle name="Vírgula 8 3 2" xfId="294"/>
    <cellStyle name="Vírgula 8 4" xfId="223"/>
    <cellStyle name="Vírgula 9" xfId="82"/>
    <cellStyle name="Vírgula 9 2" xfId="120"/>
    <cellStyle name="Vírgula 9 2 2" xfId="193"/>
    <cellStyle name="Vírgula 9 2 2 2" xfId="331"/>
    <cellStyle name="Vírgula 9 2 3" xfId="258"/>
    <cellStyle name="Vírgula 9 3" xfId="159"/>
    <cellStyle name="Vírgula 9 3 2" xfId="297"/>
    <cellStyle name="Vírgula 9 4" xfId="226"/>
  </cellStyles>
  <dxfs count="74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bgColor theme="6" tint="-0.2499465926084170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bgColor theme="6" tint="-0.2499465926084170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DDDDDD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4775" cy="549275"/>
    <xdr:pic>
      <xdr:nvPicPr>
        <xdr:cNvPr id="723363" name="Picture 4" descr="LOGO XINFINITY.jpg">
          <a:extLst>
            <a:ext uri="{FF2B5EF4-FFF2-40B4-BE49-F238E27FC236}">
              <a16:creationId xmlns:a16="http://schemas.microsoft.com/office/drawing/2014/main" id="{00000000-0008-0000-0100-0000A3090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3</xdr:row>
          <xdr:rowOff>76200</xdr:rowOff>
        </xdr:from>
        <xdr:to>
          <xdr:col>10</xdr:col>
          <xdr:colOff>0</xdr:colOff>
          <xdr:row>5</xdr:row>
          <xdr:rowOff>66675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333333"/>
                  </a:solidFill>
                  <a:latin typeface="Tahoma"/>
                  <a:ea typeface="Tahoma"/>
                  <a:cs typeface="Tahoma"/>
                </a:rPr>
                <a:t>VALIDAR AP´S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123825</xdr:colOff>
          <xdr:row>3</xdr:row>
          <xdr:rowOff>76200</xdr:rowOff>
        </xdr:from>
        <xdr:to>
          <xdr:col>7</xdr:col>
          <xdr:colOff>314325</xdr:colOff>
          <xdr:row>5</xdr:row>
          <xdr:rowOff>66675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333333"/>
                  </a:solidFill>
                  <a:latin typeface="Tahoma"/>
                  <a:ea typeface="Tahoma"/>
                  <a:cs typeface="Tahoma"/>
                </a:rPr>
                <a:t>APAGA ÚLTIMO LANÇADO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20</xdr:row>
      <xdr:rowOff>3175</xdr:rowOff>
    </xdr:from>
    <xdr:to>
      <xdr:col>1</xdr:col>
      <xdr:colOff>883522</xdr:colOff>
      <xdr:row>21</xdr:row>
      <xdr:rowOff>0</xdr:rowOff>
    </xdr:to>
    <xdr:sp macro="" textlink="">
      <xdr:nvSpPr>
        <xdr:cNvPr id="25" name="Seta para a esquerda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 rot="10800000">
          <a:off x="3209924" y="904875"/>
          <a:ext cx="504826" cy="219075"/>
        </a:xfrm>
        <a:prstGeom prst="left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pt-BR"/>
        </a:p>
      </xdr:txBody>
    </xdr:sp>
    <xdr:clientData/>
  </xdr:twoCellAnchor>
  <xdr:twoCellAnchor>
    <xdr:from>
      <xdr:col>1</xdr:col>
      <xdr:colOff>299084</xdr:colOff>
      <xdr:row>5</xdr:row>
      <xdr:rowOff>20955</xdr:rowOff>
    </xdr:from>
    <xdr:to>
      <xdr:col>1</xdr:col>
      <xdr:colOff>839707</xdr:colOff>
      <xdr:row>6</xdr:row>
      <xdr:rowOff>17780</xdr:rowOff>
    </xdr:to>
    <xdr:sp macro="" textlink="">
      <xdr:nvSpPr>
        <xdr:cNvPr id="144" name="Seta para a esquerda 24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 rot="10800000">
          <a:off x="3324224" y="851535"/>
          <a:ext cx="540623" cy="210185"/>
        </a:xfrm>
        <a:prstGeom prst="left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f/Os%20meus%20documentos/PESS/MBA/ESTRED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balho/ClientesActivos/Collab/Or&#231;mto%202006%20v2/Or&#231;mto%202006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giar/Dropbox/ADVANCE%20APOIO/06.%20CONCILIA&#199;&#195;O%20BANC&#193;RIA/2017/GEST&#195;O%20GERAL%20ABRIL%202017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er%20Coelho/Dropbox/Advance%20-%20Gest&#227;o/2017/02%20-%20Fevereiro/Or&#231;amento/1-Or&#231;amento%20Fevereiro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Advance%20-%20Gest&#227;o/2016/04%20-%20Abril/Or&#231;amento/1-Or&#231;amento%20Abril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ESTR"/>
      <sheetName val="Valor"/>
      <sheetName val="GRAF"/>
      <sheetName val="Module1"/>
      <sheetName val="Pressupostos "/>
      <sheetName val="PRESSUPOSTOS"/>
      <sheetName val="LOCALIZADORES"/>
      <sheetName val="Listas"/>
      <sheetName val="AUTORIZAÇÃO PAGAMENTO"/>
      <sheetName val="Plano de Contas"/>
      <sheetName val="Planilh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 Global"/>
      <sheetName val="HelpPessoal"/>
      <sheetName val="Painel"/>
      <sheetName val="Pessoal"/>
      <sheetName val="Projectos"/>
      <sheetName val="HelpCC"/>
      <sheetName val="HelpP"/>
      <sheetName val="HelpInf"/>
      <sheetName val="Novos Projectos"/>
      <sheetName val="OI's"/>
      <sheetName val="C_Exploração"/>
      <sheetName val="Indicadores"/>
      <sheetName val="Calc"/>
      <sheetName val="Tab_2"/>
      <sheetName val="Unidades"/>
      <sheetName val="All"/>
      <sheetName val="Tabelas"/>
      <sheetName val="Orçmto 2006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supostos "/>
      <sheetName val="AUTORIZAÇÃO PAGAMENTO"/>
      <sheetName val="Listagem de Pagamentos Efet"/>
      <sheetName val="FECHAMENTO CAIXA E CONCILIAÇÃO"/>
      <sheetName val="DRE"/>
      <sheetName val="FLUXO DE CAIXA"/>
      <sheetName val="ORÇAMENTO"/>
      <sheetName val="Compra CMV"/>
      <sheetName val="Contas a Pagar"/>
      <sheetName val="LOCALIZADORES"/>
    </sheetNames>
    <sheetDataSet>
      <sheetData sheetId="0"/>
      <sheetData sheetId="1"/>
      <sheetData sheetId="2"/>
      <sheetData sheetId="3"/>
      <sheetData sheetId="4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G1">
            <v>0</v>
          </cell>
          <cell r="H1">
            <v>0</v>
          </cell>
          <cell r="J1">
            <v>0</v>
          </cell>
          <cell r="K1">
            <v>0</v>
          </cell>
          <cell r="M1">
            <v>0</v>
          </cell>
          <cell r="N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G2">
            <v>0</v>
          </cell>
          <cell r="H2">
            <v>0</v>
          </cell>
          <cell r="J2">
            <v>0</v>
          </cell>
          <cell r="K2">
            <v>0</v>
          </cell>
          <cell r="M2">
            <v>0</v>
          </cell>
          <cell r="N2">
            <v>0</v>
          </cell>
        </row>
        <row r="3">
          <cell r="B3" t="str">
            <v>DRE</v>
          </cell>
          <cell r="C3">
            <v>0</v>
          </cell>
          <cell r="E3">
            <v>0</v>
          </cell>
          <cell r="H3">
            <v>0</v>
          </cell>
          <cell r="J3">
            <v>0</v>
          </cell>
          <cell r="K3">
            <v>0</v>
          </cell>
          <cell r="M3">
            <v>0</v>
          </cell>
          <cell r="N3">
            <v>0</v>
          </cell>
        </row>
        <row r="4">
          <cell r="B4">
            <v>0</v>
          </cell>
          <cell r="C4">
            <v>0</v>
          </cell>
          <cell r="D4" t="str">
            <v>BREAK EVEN</v>
          </cell>
          <cell r="E4">
            <v>0</v>
          </cell>
          <cell r="G4" t="str">
            <v>ORÇADO</v>
          </cell>
          <cell r="H4">
            <v>0</v>
          </cell>
          <cell r="J4" t="str">
            <v>REALIZADO</v>
          </cell>
          <cell r="K4">
            <v>0</v>
          </cell>
          <cell r="M4" t="str">
            <v>DESVIO</v>
          </cell>
          <cell r="N4">
            <v>0</v>
          </cell>
        </row>
        <row r="5">
          <cell r="B5" t="str">
            <v>OFICIAL</v>
          </cell>
          <cell r="C5">
            <v>0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J5">
            <v>0</v>
          </cell>
          <cell r="K5">
            <v>0</v>
          </cell>
          <cell r="M5">
            <v>0</v>
          </cell>
          <cell r="N5">
            <v>0</v>
          </cell>
        </row>
        <row r="6">
          <cell r="B6" t="str">
            <v>RECEITAS BRUTAS REALIZADAS NO MÊS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1395467.8900000001</v>
          </cell>
          <cell r="H6">
            <v>1</v>
          </cell>
          <cell r="I6">
            <v>0</v>
          </cell>
          <cell r="J6">
            <v>804230.52999999991</v>
          </cell>
          <cell r="K6">
            <v>1</v>
          </cell>
          <cell r="L6">
            <v>0</v>
          </cell>
          <cell r="M6">
            <v>591237.3600000001</v>
          </cell>
          <cell r="N6">
            <v>0.99999999999999989</v>
          </cell>
        </row>
        <row r="7">
          <cell r="B7" t="str">
            <v>DINHEIRO (D+1)</v>
          </cell>
          <cell r="C7">
            <v>0</v>
          </cell>
          <cell r="D7">
            <v>0</v>
          </cell>
          <cell r="E7">
            <v>0</v>
          </cell>
          <cell r="G7">
            <v>538923.80147190648</v>
          </cell>
          <cell r="H7">
            <v>0.38619577371422459</v>
          </cell>
          <cell r="I7">
            <v>0</v>
          </cell>
          <cell r="J7">
            <v>804230.52999999991</v>
          </cell>
          <cell r="K7">
            <v>1</v>
          </cell>
          <cell r="M7">
            <v>-265306.72852809343</v>
          </cell>
          <cell r="N7">
            <v>-0.4487313327562612</v>
          </cell>
        </row>
        <row r="8">
          <cell r="B8" t="str">
            <v>CHEQUE (D+1)</v>
          </cell>
          <cell r="C8">
            <v>0</v>
          </cell>
          <cell r="D8">
            <v>0</v>
          </cell>
          <cell r="E8">
            <v>0</v>
          </cell>
          <cell r="G8">
            <v>76650.640017194528</v>
          </cell>
          <cell r="H8">
            <v>5.4928272134727889E-2</v>
          </cell>
          <cell r="I8">
            <v>0</v>
          </cell>
          <cell r="J8">
            <v>0</v>
          </cell>
          <cell r="K8">
            <v>0</v>
          </cell>
          <cell r="M8">
            <v>76650.640017194528</v>
          </cell>
          <cell r="N8">
            <v>0.12964444604311628</v>
          </cell>
        </row>
        <row r="9">
          <cell r="B9" t="str">
            <v>DÉBITO  (D+1)</v>
          </cell>
          <cell r="C9">
            <v>0</v>
          </cell>
          <cell r="D9">
            <v>0</v>
          </cell>
          <cell r="E9">
            <v>0</v>
          </cell>
          <cell r="G9">
            <v>7678.8577258581172</v>
          </cell>
          <cell r="H9">
            <v>5.5027118724015334E-3</v>
          </cell>
          <cell r="I9">
            <v>0</v>
          </cell>
          <cell r="J9">
            <v>0</v>
          </cell>
          <cell r="K9">
            <v>0</v>
          </cell>
          <cell r="M9">
            <v>7678.8577258581172</v>
          </cell>
          <cell r="N9">
            <v>1.2987774869061244E-2</v>
          </cell>
        </row>
        <row r="10">
          <cell r="B10" t="str">
            <v>CRÉDITO (D+1)</v>
          </cell>
          <cell r="C10">
            <v>0</v>
          </cell>
          <cell r="D10">
            <v>0</v>
          </cell>
          <cell r="E10">
            <v>0</v>
          </cell>
          <cell r="G10">
            <v>6178.6646765670439</v>
          </cell>
          <cell r="H10">
            <v>4.427665244642099E-3</v>
          </cell>
          <cell r="I10">
            <v>0</v>
          </cell>
          <cell r="J10">
            <v>0</v>
          </cell>
          <cell r="K10">
            <v>0</v>
          </cell>
          <cell r="M10">
            <v>6178.6646765670439</v>
          </cell>
          <cell r="N10">
            <v>1.0450396227611602E-2</v>
          </cell>
        </row>
        <row r="11">
          <cell r="B11" t="str">
            <v>BOLETO (D+1)</v>
          </cell>
          <cell r="C11">
            <v>0</v>
          </cell>
          <cell r="D11">
            <v>0</v>
          </cell>
          <cell r="E11">
            <v>0</v>
          </cell>
          <cell r="G11">
            <v>676035.9261084738</v>
          </cell>
          <cell r="H11">
            <v>0.4844510797797531</v>
          </cell>
          <cell r="I11">
            <v>0</v>
          </cell>
          <cell r="J11">
            <v>0</v>
          </cell>
          <cell r="K11">
            <v>0</v>
          </cell>
          <cell r="M11">
            <v>676035.9261084738</v>
          </cell>
          <cell r="N11">
            <v>1.1434255881740518</v>
          </cell>
        </row>
        <row r="12">
          <cell r="B12" t="str">
            <v>OUTROS RECEBIMENTOS (D+1)</v>
          </cell>
          <cell r="C12">
            <v>0</v>
          </cell>
          <cell r="D12">
            <v>0</v>
          </cell>
          <cell r="E12">
            <v>0</v>
          </cell>
          <cell r="G12">
            <v>90000</v>
          </cell>
          <cell r="H12">
            <v>6.4494497254250688E-2</v>
          </cell>
          <cell r="I12">
            <v>0</v>
          </cell>
          <cell r="J12">
            <v>0</v>
          </cell>
          <cell r="K12">
            <v>0</v>
          </cell>
          <cell r="M12">
            <v>90000</v>
          </cell>
          <cell r="N12">
            <v>0.15222312744242006</v>
          </cell>
        </row>
        <row r="13">
          <cell r="B13" t="str">
            <v>TRIBUTOS, CUSTOS FINANCEIROS DIRETOS E DEVOLUÇÃO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170464.98773535711</v>
          </cell>
          <cell r="H13">
            <v>0.12215615203826517</v>
          </cell>
          <cell r="I13">
            <v>0</v>
          </cell>
          <cell r="J13">
            <v>60089.130000000005</v>
          </cell>
          <cell r="K13">
            <v>7.4716300561233365E-2</v>
          </cell>
          <cell r="L13">
            <v>0</v>
          </cell>
          <cell r="M13">
            <v>110375.8577353571</v>
          </cell>
          <cell r="N13">
            <v>0.22149586703719387</v>
          </cell>
        </row>
        <row r="14">
          <cell r="B14" t="str">
            <v>TRIBUTOS (FEDERAIS, ESTADUAIS, MUNICIPAIS)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129086.64499207694</v>
          </cell>
          <cell r="H14">
            <v>9.2504203011132644E-2</v>
          </cell>
          <cell r="I14">
            <v>0</v>
          </cell>
          <cell r="J14">
            <v>30688.77</v>
          </cell>
          <cell r="K14">
            <v>3.8159170604975673E-2</v>
          </cell>
          <cell r="L14">
            <v>0</v>
          </cell>
          <cell r="M14">
            <v>98397.874992076948</v>
          </cell>
          <cell r="N14">
            <v>0</v>
          </cell>
        </row>
        <row r="15">
          <cell r="B15" t="str">
            <v>PIS</v>
          </cell>
          <cell r="C15">
            <v>0</v>
          </cell>
          <cell r="D15">
            <v>0</v>
          </cell>
          <cell r="E15">
            <v>0</v>
          </cell>
          <cell r="G15">
            <v>11946.262537109476</v>
          </cell>
          <cell r="H15">
            <v>8.5607577377573886E-3</v>
          </cell>
          <cell r="I15">
            <v>0</v>
          </cell>
          <cell r="J15">
            <v>0</v>
          </cell>
          <cell r="K15">
            <v>0</v>
          </cell>
          <cell r="M15">
            <v>11946.262537109476</v>
          </cell>
          <cell r="N15">
            <v>2.0205527162744714E-2</v>
          </cell>
        </row>
        <row r="16">
          <cell r="B16" t="str">
            <v>COFINS</v>
          </cell>
          <cell r="C16">
            <v>0</v>
          </cell>
          <cell r="D16">
            <v>0</v>
          </cell>
          <cell r="E16">
            <v>0</v>
          </cell>
          <cell r="G16">
            <v>55031.875928504298</v>
          </cell>
          <cell r="H16">
            <v>3.9436146344079825E-2</v>
          </cell>
          <cell r="I16">
            <v>0</v>
          </cell>
          <cell r="J16">
            <v>0</v>
          </cell>
          <cell r="K16">
            <v>0</v>
          </cell>
          <cell r="M16">
            <v>55031.875928504298</v>
          </cell>
          <cell r="N16">
            <v>9.3079158476223986E-2</v>
          </cell>
        </row>
        <row r="17">
          <cell r="B17" t="str">
            <v>ISS</v>
          </cell>
          <cell r="C17">
            <v>0</v>
          </cell>
          <cell r="D17">
            <v>0</v>
          </cell>
          <cell r="E17">
            <v>0</v>
          </cell>
          <cell r="G17">
            <v>7200</v>
          </cell>
          <cell r="H17">
            <v>5.1595597803400549E-3</v>
          </cell>
          <cell r="I17">
            <v>0</v>
          </cell>
          <cell r="J17">
            <v>44.7</v>
          </cell>
          <cell r="K17">
            <v>5.5581078226413522E-5</v>
          </cell>
          <cell r="M17">
            <v>7155.3</v>
          </cell>
          <cell r="N17">
            <v>1.2102246042097203E-2</v>
          </cell>
        </row>
        <row r="18">
          <cell r="B18" t="str">
            <v>ICMS (AJUSTADO)</v>
          </cell>
          <cell r="C18">
            <v>0</v>
          </cell>
          <cell r="D18">
            <v>0</v>
          </cell>
          <cell r="E18">
            <v>0</v>
          </cell>
          <cell r="G18">
            <v>54908.50652646317</v>
          </cell>
          <cell r="H18">
            <v>3.9347739148955382E-2</v>
          </cell>
          <cell r="I18">
            <v>0</v>
          </cell>
          <cell r="J18">
            <v>30644.07</v>
          </cell>
          <cell r="K18">
            <v>3.8103589526749256E-2</v>
          </cell>
          <cell r="M18">
            <v>24264.436526463171</v>
          </cell>
          <cell r="N18">
            <v>4.1040093485403502E-2</v>
          </cell>
        </row>
        <row r="19">
          <cell r="B19" t="str">
            <v>CUSTOS FINANCEIROS DIRETOS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20580.773942624441</v>
          </cell>
          <cell r="H19">
            <v>1.4748296317032733E-2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20580.773942624441</v>
          </cell>
          <cell r="N19">
            <v>3.4809664163686201E-2</v>
          </cell>
        </row>
        <row r="20">
          <cell r="B20" t="str">
            <v>CARTÃO DÉBITO</v>
          </cell>
          <cell r="C20">
            <v>0</v>
          </cell>
          <cell r="D20">
            <v>0</v>
          </cell>
          <cell r="E20">
            <v>0</v>
          </cell>
          <cell r="G20">
            <v>191.97144314645294</v>
          </cell>
          <cell r="H20">
            <v>1.3756779681003834E-4</v>
          </cell>
          <cell r="I20">
            <v>2.5000000000000001E-2</v>
          </cell>
          <cell r="J20">
            <v>0</v>
          </cell>
          <cell r="K20">
            <v>0</v>
          </cell>
          <cell r="M20">
            <v>191.97144314645294</v>
          </cell>
          <cell r="N20">
            <v>3.2469437172653111E-4</v>
          </cell>
        </row>
        <row r="21">
          <cell r="B21" t="str">
            <v>CARTÃO CRÉDITO</v>
          </cell>
          <cell r="C21">
            <v>0</v>
          </cell>
          <cell r="D21">
            <v>0</v>
          </cell>
          <cell r="E21">
            <v>0</v>
          </cell>
          <cell r="G21">
            <v>409.37136431823359</v>
          </cell>
          <cell r="H21">
            <v>2.933577814665686E-4</v>
          </cell>
          <cell r="I21">
            <v>6.625563705873197E-2</v>
          </cell>
          <cell r="J21">
            <v>0</v>
          </cell>
          <cell r="K21">
            <v>0</v>
          </cell>
          <cell r="M21">
            <v>409.37136431823359</v>
          </cell>
          <cell r="N21">
            <v>6.9239765957657606E-4</v>
          </cell>
        </row>
        <row r="22">
          <cell r="B22" t="str">
            <v>BOLETO</v>
          </cell>
          <cell r="C22">
            <v>0</v>
          </cell>
          <cell r="D22">
            <v>0</v>
          </cell>
          <cell r="E22">
            <v>0</v>
          </cell>
          <cell r="G22">
            <v>18063.16513472989</v>
          </cell>
          <cell r="H22">
            <v>1.2944163935387928E-2</v>
          </cell>
          <cell r="I22">
            <v>2.6719238485901936E-2</v>
          </cell>
          <cell r="J22">
            <v>0</v>
          </cell>
          <cell r="K22">
            <v>0</v>
          </cell>
          <cell r="M22">
            <v>18063.16513472989</v>
          </cell>
          <cell r="N22">
            <v>3.0551460981305185E-2</v>
          </cell>
        </row>
        <row r="23">
          <cell r="B23" t="str">
            <v>CHEQUE</v>
          </cell>
          <cell r="C23">
            <v>0</v>
          </cell>
          <cell r="D23">
            <v>0</v>
          </cell>
          <cell r="E23">
            <v>0</v>
          </cell>
          <cell r="G23">
            <v>1916.2660004298632</v>
          </cell>
          <cell r="H23">
            <v>1.3732068033681971E-3</v>
          </cell>
          <cell r="J23">
            <v>0</v>
          </cell>
          <cell r="K23">
            <v>0</v>
          </cell>
          <cell r="M23">
            <v>1916.2660004298632</v>
          </cell>
          <cell r="N23">
            <v>3.2411111510779068E-3</v>
          </cell>
        </row>
        <row r="24">
          <cell r="B24" t="str">
            <v>INADIMPLENCIA, DEVOLUÇÕES, ROUBOS E FURTOS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20797.568800655725</v>
          </cell>
          <cell r="H24">
            <v>1.4903652710099781E-2</v>
          </cell>
          <cell r="I24">
            <v>0</v>
          </cell>
          <cell r="J24">
            <v>29400.36</v>
          </cell>
          <cell r="K24">
            <v>3.6557129956257699E-2</v>
          </cell>
          <cell r="L24">
            <v>0</v>
          </cell>
          <cell r="M24">
            <v>-8602.7911993442758</v>
          </cell>
          <cell r="N24">
            <v>0</v>
          </cell>
        </row>
        <row r="25">
          <cell r="B25" t="str">
            <v>INADIMPLENCIA</v>
          </cell>
          <cell r="C25">
            <v>0</v>
          </cell>
          <cell r="D25">
            <v>0</v>
          </cell>
          <cell r="E25">
            <v>0</v>
          </cell>
          <cell r="G25">
            <v>20797.568800655725</v>
          </cell>
          <cell r="H25">
            <v>1.4903652710099781E-2</v>
          </cell>
          <cell r="J25">
            <v>28629.56</v>
          </cell>
          <cell r="K25">
            <v>3.559869829860849E-2</v>
          </cell>
          <cell r="M25">
            <v>-7831.9911993442765</v>
          </cell>
          <cell r="N25">
            <v>-1.3246779938507734E-2</v>
          </cell>
        </row>
        <row r="26">
          <cell r="B26" t="str">
            <v>DEVOLUÇÕES</v>
          </cell>
          <cell r="C26">
            <v>0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J26">
            <v>770.8</v>
          </cell>
          <cell r="K26">
            <v>9.5843165764920673E-4</v>
          </cell>
          <cell r="M26">
            <v>-770.8</v>
          </cell>
          <cell r="N26">
            <v>-1.303706518140193E-3</v>
          </cell>
        </row>
        <row r="27">
          <cell r="B27" t="str">
            <v>ROUBOS E FURTOS</v>
          </cell>
          <cell r="C27">
            <v>0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</row>
        <row r="28">
          <cell r="B28" t="str">
            <v>RECEITA LÍQUIDA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1225002.902264643</v>
          </cell>
          <cell r="H28">
            <v>0.87784384796173476</v>
          </cell>
          <cell r="I28">
            <v>0</v>
          </cell>
          <cell r="J28">
            <v>744141.39999999991</v>
          </cell>
          <cell r="K28">
            <v>0.92528369943876665</v>
          </cell>
          <cell r="L28">
            <v>0</v>
          </cell>
          <cell r="M28">
            <v>480861.50226464297</v>
          </cell>
          <cell r="N28">
            <v>0.77850413296280596</v>
          </cell>
        </row>
        <row r="29">
          <cell r="B29" t="str">
            <v>CUSTOS VARIÁVEIS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744554.91381243255</v>
          </cell>
          <cell r="H29">
            <v>0.53355216493905311</v>
          </cell>
          <cell r="I29">
            <v>0</v>
          </cell>
          <cell r="J29">
            <v>362465.12</v>
          </cell>
          <cell r="K29">
            <v>0.4506980355495831</v>
          </cell>
          <cell r="L29">
            <v>0</v>
          </cell>
          <cell r="M29">
            <v>382089.79381243262</v>
          </cell>
          <cell r="N29">
            <v>0.64625448197731039</v>
          </cell>
        </row>
        <row r="30">
          <cell r="B30" t="str">
            <v>DESPESAS S/ VENDA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121869.8789</v>
          </cell>
          <cell r="H30">
            <v>8.7332628556576808E-2</v>
          </cell>
          <cell r="I30">
            <v>0</v>
          </cell>
          <cell r="J30">
            <v>146466.85999999999</v>
          </cell>
          <cell r="K30">
            <v>0.18212049224244198</v>
          </cell>
          <cell r="L30">
            <v>0</v>
          </cell>
          <cell r="M30">
            <v>-24596.981099999994</v>
          </cell>
          <cell r="N30">
            <v>0</v>
          </cell>
        </row>
        <row r="31">
          <cell r="B31" t="str">
            <v>COMISSÕES S/ VENDAS</v>
          </cell>
          <cell r="C31">
            <v>0</v>
          </cell>
          <cell r="D31">
            <v>0</v>
          </cell>
          <cell r="E31">
            <v>0</v>
          </cell>
          <cell r="G31">
            <v>27239.8789</v>
          </cell>
          <cell r="H31">
            <v>1.9520247721357457E-2</v>
          </cell>
          <cell r="J31">
            <v>33446.239999999998</v>
          </cell>
          <cell r="K31">
            <v>4.1587876550769592E-2</v>
          </cell>
          <cell r="M31">
            <v>-6206.3610999999983</v>
          </cell>
          <cell r="N31">
            <v>-1.0497241074210868E-2</v>
          </cell>
        </row>
        <row r="32">
          <cell r="B32" t="str">
            <v>TRANSPORTE E FRETE (S/ ENTREGA)</v>
          </cell>
          <cell r="C32">
            <v>0</v>
          </cell>
          <cell r="D32">
            <v>0</v>
          </cell>
          <cell r="E32">
            <v>0</v>
          </cell>
          <cell r="G32">
            <v>94630</v>
          </cell>
          <cell r="H32">
            <v>6.7812380835219357E-2</v>
          </cell>
          <cell r="J32">
            <v>113020.62</v>
          </cell>
          <cell r="K32">
            <v>0.14053261569167239</v>
          </cell>
          <cell r="M32">
            <v>-18390.619999999995</v>
          </cell>
          <cell r="N32">
            <v>-3.110530768894576E-2</v>
          </cell>
        </row>
        <row r="33">
          <cell r="B33" t="str">
            <v>CUSTO DE PRODUÇÃO E REPOSIÇÃO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622685.03491243254</v>
          </cell>
          <cell r="H33">
            <v>0.44621953638247636</v>
          </cell>
          <cell r="I33">
            <v>0</v>
          </cell>
          <cell r="J33">
            <v>215998.26</v>
          </cell>
          <cell r="K33">
            <v>0.26857754330714106</v>
          </cell>
          <cell r="L33">
            <v>0</v>
          </cell>
          <cell r="M33">
            <v>406686.77491243259</v>
          </cell>
          <cell r="N33">
            <v>0</v>
          </cell>
        </row>
        <row r="34">
          <cell r="B34" t="str">
            <v>CUSTO DE PRODUÇÃO</v>
          </cell>
          <cell r="C34">
            <v>0</v>
          </cell>
          <cell r="D34">
            <v>0</v>
          </cell>
          <cell r="E34">
            <v>0</v>
          </cell>
          <cell r="G34">
            <v>127088.47782669844</v>
          </cell>
          <cell r="H34">
            <v>9.1072305380454452E-2</v>
          </cell>
          <cell r="J34">
            <v>33217.949999999997</v>
          </cell>
          <cell r="K34">
            <v>4.1304015155952861E-2</v>
          </cell>
          <cell r="M34">
            <v>93870.527826698439</v>
          </cell>
          <cell r="N34">
            <v>0.15876961467167505</v>
          </cell>
        </row>
        <row r="35">
          <cell r="B35" t="str">
            <v>CUSTO DE REPOSIÇÃO</v>
          </cell>
          <cell r="C35">
            <v>0</v>
          </cell>
          <cell r="D35">
            <v>0</v>
          </cell>
          <cell r="E35">
            <v>0</v>
          </cell>
          <cell r="G35">
            <v>413000</v>
          </cell>
          <cell r="H35">
            <v>0.29595808184450589</v>
          </cell>
          <cell r="J35">
            <v>152335.81</v>
          </cell>
          <cell r="K35">
            <v>0.18941808886563907</v>
          </cell>
          <cell r="M35">
            <v>260664.19</v>
          </cell>
          <cell r="N35">
            <v>0.44087909126716884</v>
          </cell>
        </row>
        <row r="36">
          <cell r="B36" t="str">
            <v>EMBALAGENS</v>
          </cell>
          <cell r="C36">
            <v>0</v>
          </cell>
          <cell r="D36">
            <v>0</v>
          </cell>
          <cell r="E36">
            <v>0</v>
          </cell>
          <cell r="G36">
            <v>42170.946000000004</v>
          </cell>
          <cell r="H36">
            <v>3.0219932900068379E-2</v>
          </cell>
          <cell r="J36">
            <v>14226.74</v>
          </cell>
          <cell r="K36">
            <v>1.7689878050265017E-2</v>
          </cell>
          <cell r="M36">
            <v>27944.206000000006</v>
          </cell>
          <cell r="N36">
            <v>4.7263938124613776E-2</v>
          </cell>
        </row>
        <row r="37">
          <cell r="B37" t="str">
            <v>TRANSPORTE E FRETE (S/ COMPRAS)</v>
          </cell>
          <cell r="C37">
            <v>0</v>
          </cell>
          <cell r="D37">
            <v>0</v>
          </cell>
          <cell r="E37">
            <v>0</v>
          </cell>
          <cell r="G37">
            <v>40425.611085734148</v>
          </cell>
          <cell r="H37">
            <v>2.8969216257447632E-2</v>
          </cell>
          <cell r="J37">
            <v>16217.76</v>
          </cell>
          <cell r="K37">
            <v>2.0165561235284121E-2</v>
          </cell>
          <cell r="M37">
            <v>24207.851085734146</v>
          </cell>
          <cell r="N37">
            <v>4.0944386677009281E-2</v>
          </cell>
        </row>
        <row r="38">
          <cell r="B38" t="str">
            <v>MARGEM CONTRIBUIÇÃO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480447.98845221044</v>
          </cell>
          <cell r="H38">
            <v>0.34429168302268165</v>
          </cell>
          <cell r="I38">
            <v>0</v>
          </cell>
          <cell r="J38">
            <v>381676.27999999991</v>
          </cell>
          <cell r="K38">
            <v>0.47458566388918355</v>
          </cell>
          <cell r="L38">
            <v>0</v>
          </cell>
          <cell r="M38">
            <v>98771.708452210354</v>
          </cell>
          <cell r="N38">
            <v>0.13224965098549557</v>
          </cell>
        </row>
        <row r="39">
          <cell r="B39" t="str">
            <v>CUSTOS FIXOS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475518.46059492073</v>
          </cell>
          <cell r="H39">
            <v>0.3407591561242736</v>
          </cell>
          <cell r="I39">
            <v>0</v>
          </cell>
          <cell r="J39">
            <v>373563.42</v>
          </cell>
          <cell r="K39">
            <v>0.46449793444175769</v>
          </cell>
          <cell r="L39">
            <v>0</v>
          </cell>
          <cell r="M39">
            <v>101955.04059492072</v>
          </cell>
          <cell r="N39">
            <v>-4.9789184256743368</v>
          </cell>
        </row>
        <row r="40">
          <cell r="B40" t="str">
            <v>DESPESAS COM PESSOAL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249653.86059492073</v>
          </cell>
          <cell r="H40">
            <v>0.17890333585169108</v>
          </cell>
          <cell r="I40">
            <v>0</v>
          </cell>
          <cell r="J40">
            <v>187439.65</v>
          </cell>
          <cell r="K40">
            <v>0.23306706598169061</v>
          </cell>
          <cell r="L40">
            <v>0</v>
          </cell>
          <cell r="M40">
            <v>62214.210594920725</v>
          </cell>
          <cell r="N40">
            <v>0</v>
          </cell>
        </row>
        <row r="41">
          <cell r="B41" t="str">
            <v>FOLHA</v>
          </cell>
          <cell r="C41">
            <v>0</v>
          </cell>
          <cell r="D41">
            <v>0</v>
          </cell>
          <cell r="E41">
            <v>0</v>
          </cell>
          <cell r="G41">
            <v>116554.71346833331</v>
          </cell>
          <cell r="H41">
            <v>8.3523751641704419E-2</v>
          </cell>
          <cell r="J41">
            <v>137171.50999999998</v>
          </cell>
          <cell r="K41">
            <v>0.17056242567662783</v>
          </cell>
          <cell r="M41">
            <v>-20616.796531666667</v>
          </cell>
          <cell r="N41">
            <v>-3.4870591621048205E-2</v>
          </cell>
        </row>
        <row r="42">
          <cell r="B42" t="str">
            <v>INSS + IRRF (AJUSTADO)</v>
          </cell>
          <cell r="C42">
            <v>0</v>
          </cell>
          <cell r="D42">
            <v>0</v>
          </cell>
          <cell r="E42">
            <v>0</v>
          </cell>
          <cell r="G42">
            <v>13295.763333333332</v>
          </cell>
          <cell r="H42">
            <v>9.5278174643870384E-3</v>
          </cell>
          <cell r="J42">
            <v>1109.9100000000001</v>
          </cell>
          <cell r="K42">
            <v>1.3800893631829671E-3</v>
          </cell>
          <cell r="M42">
            <v>12185.853333333333</v>
          </cell>
          <cell r="N42">
            <v>-0.59106434477423764</v>
          </cell>
        </row>
        <row r="43">
          <cell r="B43" t="str">
            <v>FGTS (AJUSTADO)</v>
          </cell>
          <cell r="C43">
            <v>0</v>
          </cell>
          <cell r="D43">
            <v>0</v>
          </cell>
          <cell r="E43">
            <v>0</v>
          </cell>
          <cell r="G43">
            <v>9935.8887999999988</v>
          </cell>
          <cell r="H43">
            <v>7.1201128103348891E-3</v>
          </cell>
          <cell r="J43">
            <v>7102.29</v>
          </cell>
          <cell r="K43">
            <v>8.8311618809099428E-3</v>
          </cell>
          <cell r="M43">
            <v>2833.5987999999988</v>
          </cell>
          <cell r="N43">
            <v>-0.13744127491619232</v>
          </cell>
        </row>
        <row r="44">
          <cell r="B44" t="str">
            <v>CONTRIBUIÇÃO PREVIDENCIÁRIA E OUTROS ENCARGOS (26,8%)</v>
          </cell>
          <cell r="C44">
            <v>0</v>
          </cell>
          <cell r="D44">
            <v>0</v>
          </cell>
          <cell r="E44">
            <v>0</v>
          </cell>
          <cell r="G44">
            <v>31236.663209513332</v>
          </cell>
          <cell r="H44">
            <v>2.2384365439976787E-2</v>
          </cell>
          <cell r="J44">
            <v>0</v>
          </cell>
          <cell r="K44">
            <v>0</v>
          </cell>
          <cell r="M44">
            <v>31236.663209513332</v>
          </cell>
          <cell r="N44">
            <v>-1.515107507683598</v>
          </cell>
        </row>
        <row r="45">
          <cell r="B45" t="str">
            <v>VALE TRANSPORTE</v>
          </cell>
          <cell r="C45">
            <v>0</v>
          </cell>
          <cell r="D45">
            <v>0</v>
          </cell>
          <cell r="E45">
            <v>0</v>
          </cell>
          <cell r="G45">
            <v>6988.5999999999995</v>
          </cell>
          <cell r="H45">
            <v>5.0080693723450701E-3</v>
          </cell>
          <cell r="J45">
            <v>15859.1</v>
          </cell>
          <cell r="K45">
            <v>1.9719594579429858E-2</v>
          </cell>
          <cell r="M45">
            <v>-8870.5</v>
          </cell>
          <cell r="N45">
            <v>0.43025598018466288</v>
          </cell>
        </row>
        <row r="46">
          <cell r="B46" t="str">
            <v>VALE ALIMENTAÇÃO</v>
          </cell>
          <cell r="C46">
            <v>0</v>
          </cell>
          <cell r="D46">
            <v>0</v>
          </cell>
          <cell r="E46">
            <v>0</v>
          </cell>
          <cell r="G46">
            <v>16727.801027999998</v>
          </cell>
          <cell r="H46">
            <v>1.1987234638555529E-2</v>
          </cell>
          <cell r="J46">
            <v>4456.04</v>
          </cell>
          <cell r="K46">
            <v>5.5407496156605748E-3</v>
          </cell>
          <cell r="M46">
            <v>12271.761027999997</v>
          </cell>
          <cell r="N46">
            <v>-0.59523122368458203</v>
          </cell>
        </row>
        <row r="47">
          <cell r="B47" t="str">
            <v>FÉRIAS</v>
          </cell>
          <cell r="C47">
            <v>0</v>
          </cell>
          <cell r="D47">
            <v>0</v>
          </cell>
          <cell r="E47">
            <v>0</v>
          </cell>
          <cell r="G47">
            <v>3606.9576889351811</v>
          </cell>
          <cell r="H47">
            <v>2.5847658085025381E-3</v>
          </cell>
          <cell r="J47">
            <v>0</v>
          </cell>
          <cell r="K47">
            <v>0</v>
          </cell>
          <cell r="M47">
            <v>3606.9576889351811</v>
          </cell>
          <cell r="N47">
            <v>-0.17495238328588159</v>
          </cell>
        </row>
        <row r="48">
          <cell r="B48" t="str">
            <v>13º SALÁRIO</v>
          </cell>
          <cell r="C48">
            <v>0</v>
          </cell>
          <cell r="D48">
            <v>0</v>
          </cell>
          <cell r="E48">
            <v>0</v>
          </cell>
          <cell r="G48">
            <v>10820.873066805554</v>
          </cell>
          <cell r="H48">
            <v>7.7542974255076216E-3</v>
          </cell>
          <cell r="J48">
            <v>0</v>
          </cell>
          <cell r="K48">
            <v>0</v>
          </cell>
          <cell r="M48">
            <v>10820.873066805554</v>
          </cell>
          <cell r="N48">
            <v>-0.52485714985764531</v>
          </cell>
        </row>
        <row r="49">
          <cell r="B49" t="str">
            <v>AJUDA CUSTO REPRESENTANTES</v>
          </cell>
          <cell r="C49">
            <v>0</v>
          </cell>
          <cell r="D49">
            <v>0</v>
          </cell>
          <cell r="E49">
            <v>0</v>
          </cell>
          <cell r="G49">
            <v>9210</v>
          </cell>
          <cell r="H49">
            <v>6.5999368856849861E-3</v>
          </cell>
          <cell r="J49">
            <v>140.80000000000001</v>
          </cell>
          <cell r="K49">
            <v>1.7507417929035849E-4</v>
          </cell>
          <cell r="M49">
            <v>9069.2000000000007</v>
          </cell>
          <cell r="N49">
            <v>-0.43989375294411193</v>
          </cell>
        </row>
        <row r="50">
          <cell r="B50" t="str">
            <v>RESCISÕES</v>
          </cell>
          <cell r="C50">
            <v>0</v>
          </cell>
          <cell r="D50">
            <v>0</v>
          </cell>
          <cell r="E50">
            <v>0</v>
          </cell>
          <cell r="G50">
            <v>0</v>
          </cell>
          <cell r="H50">
            <v>0</v>
          </cell>
          <cell r="J50">
            <v>4000</v>
          </cell>
          <cell r="K50">
            <v>4.9736982752942747E-3</v>
          </cell>
          <cell r="M50">
            <v>-4000</v>
          </cell>
          <cell r="N50">
            <v>0.19401656284748905</v>
          </cell>
        </row>
        <row r="51">
          <cell r="B51" t="str">
            <v>FOLHA PF</v>
          </cell>
          <cell r="C51">
            <v>0</v>
          </cell>
          <cell r="D51">
            <v>0</v>
          </cell>
          <cell r="E51">
            <v>0</v>
          </cell>
          <cell r="G51">
            <v>29965</v>
          </cell>
          <cell r="H51">
            <v>2.1473084558040242E-2</v>
          </cell>
          <cell r="J51">
            <v>17600</v>
          </cell>
          <cell r="K51">
            <v>2.1884272411294807E-2</v>
          </cell>
          <cell r="M51">
            <v>12365</v>
          </cell>
          <cell r="N51">
            <v>-0.59975369990230054</v>
          </cell>
        </row>
        <row r="52">
          <cell r="B52" t="str">
            <v>ASSISTÊNCIA DE SAÚDE</v>
          </cell>
          <cell r="C52">
            <v>0</v>
          </cell>
          <cell r="D52">
            <v>0</v>
          </cell>
          <cell r="E52">
            <v>0</v>
          </cell>
          <cell r="G52">
            <v>1311.6</v>
          </cell>
          <cell r="H52">
            <v>9.3989980665194653E-4</v>
          </cell>
          <cell r="J52">
            <v>0</v>
          </cell>
          <cell r="K52">
            <v>0</v>
          </cell>
          <cell r="M52">
            <v>1311.6</v>
          </cell>
          <cell r="N52">
            <v>-6.3618030957691654E-2</v>
          </cell>
        </row>
        <row r="53">
          <cell r="B53" t="str">
            <v>UTILIDADES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71094.866666666669</v>
          </cell>
          <cell r="H53">
            <v>5.0946974255829461E-2</v>
          </cell>
          <cell r="I53">
            <v>0</v>
          </cell>
          <cell r="J53">
            <v>49838.819999999992</v>
          </cell>
          <cell r="K53">
            <v>6.1970813269175438E-2</v>
          </cell>
          <cell r="L53">
            <v>0</v>
          </cell>
          <cell r="M53">
            <v>21256.046666666665</v>
          </cell>
          <cell r="N53">
            <v>-1.0310062784981233</v>
          </cell>
        </row>
        <row r="54">
          <cell r="B54" t="str">
            <v>OCUPAÇÃO/ALUGUEL</v>
          </cell>
          <cell r="C54">
            <v>0</v>
          </cell>
          <cell r="D54">
            <v>0</v>
          </cell>
          <cell r="E54">
            <v>0</v>
          </cell>
          <cell r="G54">
            <v>30938.43</v>
          </cell>
          <cell r="H54">
            <v>2.2170649874286966E-2</v>
          </cell>
          <cell r="J54">
            <v>9791.76</v>
          </cell>
          <cell r="K54">
            <v>1.2175314956023867E-2</v>
          </cell>
          <cell r="M54">
            <v>21146.67</v>
          </cell>
          <cell r="N54">
            <v>3.5766802693253337E-2</v>
          </cell>
        </row>
        <row r="55">
          <cell r="B55" t="str">
            <v>ENERGIA</v>
          </cell>
          <cell r="C55">
            <v>0</v>
          </cell>
          <cell r="D55">
            <v>0</v>
          </cell>
          <cell r="E55">
            <v>0</v>
          </cell>
          <cell r="G55">
            <v>18558.78</v>
          </cell>
          <cell r="H55">
            <v>1.3299324286136026E-2</v>
          </cell>
          <cell r="J55">
            <v>22709.26</v>
          </cell>
          <cell r="K55">
            <v>2.8237251823802312E-2</v>
          </cell>
          <cell r="M55">
            <v>-4150.4799999999996</v>
          </cell>
          <cell r="N55">
            <v>-7.0199893998579505E-3</v>
          </cell>
        </row>
        <row r="56">
          <cell r="B56" t="str">
            <v>ÁGUA</v>
          </cell>
          <cell r="C56">
            <v>0</v>
          </cell>
          <cell r="D56">
            <v>0</v>
          </cell>
          <cell r="E56">
            <v>0</v>
          </cell>
          <cell r="G56">
            <v>208.73000000000002</v>
          </cell>
          <cell r="H56">
            <v>1.4957707124310828E-4</v>
          </cell>
          <cell r="J56">
            <v>335.45</v>
          </cell>
          <cell r="K56">
            <v>4.1710677161186608E-4</v>
          </cell>
          <cell r="M56">
            <v>-126.71999999999997</v>
          </cell>
          <cell r="N56">
            <v>-2.1433016343892739E-4</v>
          </cell>
        </row>
        <row r="57">
          <cell r="B57" t="str">
            <v>GÁS</v>
          </cell>
          <cell r="C57">
            <v>0</v>
          </cell>
          <cell r="D57">
            <v>0</v>
          </cell>
          <cell r="E57">
            <v>0</v>
          </cell>
          <cell r="G57">
            <v>21388.926666666666</v>
          </cell>
          <cell r="H57">
            <v>1.532742302416336E-2</v>
          </cell>
          <cell r="J57">
            <v>17002.349999999999</v>
          </cell>
          <cell r="K57">
            <v>2.1141139717737401E-2</v>
          </cell>
          <cell r="M57">
            <v>4386.5766666666677</v>
          </cell>
          <cell r="N57">
            <v>7.4193157662882925E-3</v>
          </cell>
        </row>
        <row r="58">
          <cell r="B58" t="str">
            <v>DESPESAS ADMINISTRATIVAS / OPERACIONAIS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9764.9533333333347</v>
          </cell>
          <cell r="H58">
            <v>6.9976195104950309E-3</v>
          </cell>
          <cell r="I58">
            <v>0</v>
          </cell>
          <cell r="J58">
            <v>18054.88</v>
          </cell>
          <cell r="K58">
            <v>2.2449881379161273E-2</v>
          </cell>
          <cell r="L58">
            <v>0</v>
          </cell>
          <cell r="M58">
            <v>-8289.9266666666663</v>
          </cell>
          <cell r="N58">
            <v>-1.4021317371870182E-2</v>
          </cell>
        </row>
        <row r="59">
          <cell r="B59" t="str">
            <v>TELEFONIA FIXA</v>
          </cell>
          <cell r="C59">
            <v>0</v>
          </cell>
          <cell r="D59">
            <v>0</v>
          </cell>
          <cell r="E59">
            <v>0</v>
          </cell>
          <cell r="G59">
            <v>1573.9233333333336</v>
          </cell>
          <cell r="H59">
            <v>1.1278821566674197E-3</v>
          </cell>
          <cell r="J59">
            <v>1719.2099999999998</v>
          </cell>
          <cell r="K59">
            <v>2.1377079529671674E-3</v>
          </cell>
          <cell r="M59">
            <v>-145.28666666666618</v>
          </cell>
          <cell r="N59">
            <v>-2.4573323084093696E-4</v>
          </cell>
        </row>
        <row r="60">
          <cell r="B60" t="str">
            <v>TELEFONIA MÓVEL</v>
          </cell>
          <cell r="C60">
            <v>0</v>
          </cell>
          <cell r="D60">
            <v>0</v>
          </cell>
          <cell r="E60">
            <v>0</v>
          </cell>
          <cell r="G60">
            <v>3000</v>
          </cell>
          <cell r="H60">
            <v>2.1498165751416892E-3</v>
          </cell>
          <cell r="J60">
            <v>5691.14</v>
          </cell>
          <cell r="K60">
            <v>7.076503300614565E-3</v>
          </cell>
          <cell r="M60">
            <v>-2691.1400000000003</v>
          </cell>
          <cell r="N60">
            <v>-4.5517083020599376E-3</v>
          </cell>
        </row>
        <row r="61">
          <cell r="B61" t="str">
            <v>INTERNET</v>
          </cell>
          <cell r="C61">
            <v>0</v>
          </cell>
          <cell r="D61">
            <v>0</v>
          </cell>
          <cell r="E61">
            <v>0</v>
          </cell>
          <cell r="G61">
            <v>2889.51</v>
          </cell>
          <cell r="H61">
            <v>2.0706388306792212E-3</v>
          </cell>
          <cell r="J61">
            <v>7758.9100000000008</v>
          </cell>
          <cell r="K61">
            <v>9.6476193212908755E-3</v>
          </cell>
          <cell r="M61">
            <v>-4869.4000000000005</v>
          </cell>
          <cell r="N61">
            <v>-8.2359477418680032E-3</v>
          </cell>
        </row>
        <row r="62">
          <cell r="B62" t="str">
            <v>CORREIOS</v>
          </cell>
          <cell r="C62">
            <v>0</v>
          </cell>
          <cell r="D62">
            <v>0</v>
          </cell>
          <cell r="E62">
            <v>0</v>
          </cell>
          <cell r="G62">
            <v>0</v>
          </cell>
          <cell r="H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</row>
        <row r="63">
          <cell r="B63" t="str">
            <v>COMBUSTÍVEL</v>
          </cell>
          <cell r="C63">
            <v>0</v>
          </cell>
          <cell r="D63">
            <v>0</v>
          </cell>
          <cell r="E63">
            <v>0</v>
          </cell>
          <cell r="G63">
            <v>0</v>
          </cell>
          <cell r="H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</row>
        <row r="64">
          <cell r="B64" t="str">
            <v>SEGUROS</v>
          </cell>
          <cell r="C64">
            <v>0</v>
          </cell>
          <cell r="D64">
            <v>0</v>
          </cell>
          <cell r="E64">
            <v>0</v>
          </cell>
          <cell r="G64">
            <v>2301.52</v>
          </cell>
          <cell r="H64">
            <v>1.6492819480067003E-3</v>
          </cell>
          <cell r="J64">
            <v>2885.62</v>
          </cell>
          <cell r="K64">
            <v>3.5880508042886662E-3</v>
          </cell>
          <cell r="M64">
            <v>-584.09999999999991</v>
          </cell>
          <cell r="N64">
            <v>-9.8792809710130606E-4</v>
          </cell>
        </row>
        <row r="65">
          <cell r="B65" t="str">
            <v>SERVIÇOS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102907.37999999999</v>
          </cell>
          <cell r="H65">
            <v>7.3743997076134785E-2</v>
          </cell>
          <cell r="I65">
            <v>0</v>
          </cell>
          <cell r="J65">
            <v>71311.739999999991</v>
          </cell>
          <cell r="K65">
            <v>8.8670769561558421E-2</v>
          </cell>
          <cell r="L65">
            <v>0</v>
          </cell>
          <cell r="M65">
            <v>31595.639999999996</v>
          </cell>
          <cell r="N65">
            <v>5.3439857048275821E-2</v>
          </cell>
        </row>
        <row r="66">
          <cell r="B66" t="str">
            <v>HONORÁRIOS ASSESSORIA CONTÁBIL</v>
          </cell>
          <cell r="C66">
            <v>0</v>
          </cell>
          <cell r="D66">
            <v>0</v>
          </cell>
          <cell r="E66">
            <v>0</v>
          </cell>
          <cell r="G66">
            <v>5337</v>
          </cell>
          <cell r="H66">
            <v>3.8245236871770655E-3</v>
          </cell>
          <cell r="J66">
            <v>9837</v>
          </cell>
          <cell r="K66">
            <v>1.2231567483517445E-2</v>
          </cell>
          <cell r="M66">
            <v>-4500</v>
          </cell>
          <cell r="N66">
            <v>-7.6111563721210024E-3</v>
          </cell>
        </row>
        <row r="67">
          <cell r="B67" t="str">
            <v>HONORÁRIOS ADVOCATÍCIOS</v>
          </cell>
          <cell r="C67">
            <v>0</v>
          </cell>
          <cell r="D67">
            <v>0</v>
          </cell>
          <cell r="E67">
            <v>0</v>
          </cell>
          <cell r="G67">
            <v>51427</v>
          </cell>
          <cell r="H67">
            <v>3.6852872336603885E-2</v>
          </cell>
          <cell r="J67">
            <v>10396.16</v>
          </cell>
          <cell r="K67">
            <v>1.2926840765420831E-2</v>
          </cell>
          <cell r="M67">
            <v>41030.839999999997</v>
          </cell>
          <cell r="N67">
            <v>6.9398253182106059E-2</v>
          </cell>
        </row>
        <row r="68">
          <cell r="B68" t="str">
            <v>TECNOLOGIAS DE INFORMAÇÃO</v>
          </cell>
          <cell r="C68">
            <v>0</v>
          </cell>
          <cell r="D68">
            <v>0</v>
          </cell>
          <cell r="E68">
            <v>0</v>
          </cell>
          <cell r="G68">
            <v>14933.5</v>
          </cell>
          <cell r="H68">
            <v>1.0701428608292806E-2</v>
          </cell>
          <cell r="J68">
            <v>20086.099999999999</v>
          </cell>
          <cell r="K68">
            <v>2.4975550231847082E-2</v>
          </cell>
          <cell r="M68">
            <v>-5152.5999999999985</v>
          </cell>
          <cell r="N68">
            <v>-8.7149431828868144E-3</v>
          </cell>
        </row>
        <row r="69">
          <cell r="B69" t="str">
            <v>GESTÃO DE INVENTÁRIOS</v>
          </cell>
          <cell r="C69">
            <v>0</v>
          </cell>
          <cell r="D69">
            <v>0</v>
          </cell>
          <cell r="E69">
            <v>0</v>
          </cell>
          <cell r="G69">
            <v>25000</v>
          </cell>
          <cell r="H69">
            <v>1.7915138126180744E-2</v>
          </cell>
          <cell r="J69">
            <v>0</v>
          </cell>
          <cell r="K69">
            <v>0</v>
          </cell>
          <cell r="M69">
            <v>25000</v>
          </cell>
          <cell r="N69">
            <v>4.2284202067338905E-2</v>
          </cell>
        </row>
        <row r="70">
          <cell r="B70" t="str">
            <v>CONSULTORIA</v>
          </cell>
          <cell r="C70">
            <v>0</v>
          </cell>
          <cell r="D70">
            <v>0</v>
          </cell>
          <cell r="E70">
            <v>0</v>
          </cell>
          <cell r="G70">
            <v>5000</v>
          </cell>
          <cell r="H70">
            <v>3.5830276252361488E-3</v>
          </cell>
          <cell r="J70">
            <v>0</v>
          </cell>
          <cell r="K70">
            <v>0</v>
          </cell>
          <cell r="M70">
            <v>5000</v>
          </cell>
          <cell r="N70">
            <v>8.456840413467781E-3</v>
          </cell>
        </row>
        <row r="71">
          <cell r="B71" t="str">
            <v>MONITORAMENTO E ALARME</v>
          </cell>
          <cell r="C71">
            <v>0</v>
          </cell>
          <cell r="D71">
            <v>0</v>
          </cell>
          <cell r="E71">
            <v>0</v>
          </cell>
          <cell r="G71">
            <v>444.78999999999996</v>
          </cell>
          <cell r="H71">
            <v>3.1873897148575729E-4</v>
          </cell>
          <cell r="J71">
            <v>727.80000000000007</v>
          </cell>
          <cell r="K71">
            <v>9.0496440118979337E-4</v>
          </cell>
          <cell r="M71">
            <v>-283.0100000000001</v>
          </cell>
          <cell r="N71">
            <v>-4.7867408108310351E-4</v>
          </cell>
        </row>
        <row r="72">
          <cell r="B72" t="str">
            <v>ANÁLISES LABORATORIAIS</v>
          </cell>
          <cell r="C72">
            <v>0</v>
          </cell>
          <cell r="D72">
            <v>0</v>
          </cell>
          <cell r="E72">
            <v>0</v>
          </cell>
          <cell r="G72">
            <v>0</v>
          </cell>
          <cell r="H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</row>
        <row r="73">
          <cell r="B73" t="str">
            <v>OUTRAS ASSESSORIAS</v>
          </cell>
          <cell r="C73">
            <v>0</v>
          </cell>
          <cell r="D73">
            <v>0</v>
          </cell>
          <cell r="E73">
            <v>0</v>
          </cell>
          <cell r="G73">
            <v>0</v>
          </cell>
          <cell r="H73">
            <v>0</v>
          </cell>
          <cell r="J73">
            <v>0</v>
          </cell>
          <cell r="K73">
            <v>0</v>
          </cell>
          <cell r="M73">
            <v>0</v>
          </cell>
          <cell r="N73">
            <v>0</v>
          </cell>
        </row>
        <row r="74">
          <cell r="B74" t="str">
            <v>SERVIÇOS DIVERSOS</v>
          </cell>
          <cell r="C74">
            <v>0</v>
          </cell>
          <cell r="D74">
            <v>0</v>
          </cell>
          <cell r="E74">
            <v>0</v>
          </cell>
          <cell r="G74">
            <v>765.09</v>
          </cell>
          <cell r="H74">
            <v>5.4826772115838503E-4</v>
          </cell>
          <cell r="J74">
            <v>30264.68</v>
          </cell>
          <cell r="K74">
            <v>3.7631846679583282E-2</v>
          </cell>
          <cell r="M74">
            <v>-29499.59</v>
          </cell>
          <cell r="N74">
            <v>-4.9894664978545999E-2</v>
          </cell>
        </row>
        <row r="75">
          <cell r="B75" t="str">
            <v>OUTRAS DESPESAS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16397.400000000001</v>
          </cell>
          <cell r="H75">
            <v>1.1750467436409447E-2</v>
          </cell>
          <cell r="I75">
            <v>0</v>
          </cell>
          <cell r="J75">
            <v>11959.4</v>
          </cell>
          <cell r="K75">
            <v>1.4870611788388586E-2</v>
          </cell>
          <cell r="L75">
            <v>0</v>
          </cell>
          <cell r="M75">
            <v>4437.9999999999991</v>
          </cell>
          <cell r="N75">
            <v>0</v>
          </cell>
        </row>
        <row r="76">
          <cell r="B76" t="str">
            <v>VIAGENS E HOSPEDAGEM</v>
          </cell>
          <cell r="C76">
            <v>0</v>
          </cell>
          <cell r="D76">
            <v>0</v>
          </cell>
          <cell r="E76">
            <v>0</v>
          </cell>
          <cell r="G76">
            <v>10000</v>
          </cell>
          <cell r="H76">
            <v>7.1660552504722976E-3</v>
          </cell>
          <cell r="J76">
            <v>400</v>
          </cell>
          <cell r="K76">
            <v>4.9736982752942747E-4</v>
          </cell>
          <cell r="M76">
            <v>9600</v>
          </cell>
          <cell r="N76">
            <v>1.6237133593858141E-2</v>
          </cell>
        </row>
        <row r="77">
          <cell r="B77" t="str">
            <v>ASSOCIAÇÕES DE CLASSE</v>
          </cell>
          <cell r="C77">
            <v>0</v>
          </cell>
          <cell r="D77">
            <v>0</v>
          </cell>
          <cell r="E77">
            <v>0</v>
          </cell>
          <cell r="G77">
            <v>44</v>
          </cell>
          <cell r="H77">
            <v>3.1530643102078113E-5</v>
          </cell>
          <cell r="J77">
            <v>184</v>
          </cell>
          <cell r="K77">
            <v>2.2879012066353663E-4</v>
          </cell>
          <cell r="M77">
            <v>-140</v>
          </cell>
          <cell r="N77">
            <v>-2.3679153157709785E-4</v>
          </cell>
        </row>
        <row r="78">
          <cell r="B78" t="str">
            <v>IMPOSTOS DIVERSOS</v>
          </cell>
          <cell r="C78">
            <v>0</v>
          </cell>
          <cell r="D78">
            <v>0</v>
          </cell>
          <cell r="E78">
            <v>0</v>
          </cell>
          <cell r="G78">
            <v>0</v>
          </cell>
          <cell r="H78">
            <v>0</v>
          </cell>
          <cell r="J78">
            <v>1595.7600000000002</v>
          </cell>
          <cell r="K78">
            <v>1.9842071899458984E-3</v>
          </cell>
          <cell r="M78">
            <v>-1595.7600000000002</v>
          </cell>
          <cell r="N78">
            <v>-2.6990175316390697E-3</v>
          </cell>
        </row>
        <row r="79">
          <cell r="B79" t="str">
            <v>TARIFAS BANCÁRIAS</v>
          </cell>
          <cell r="C79">
            <v>0</v>
          </cell>
          <cell r="D79">
            <v>0</v>
          </cell>
          <cell r="E79">
            <v>0</v>
          </cell>
          <cell r="G79">
            <v>6353.4</v>
          </cell>
          <cell r="H79">
            <v>4.5528815428350694E-3</v>
          </cell>
          <cell r="J79">
            <v>6817.56</v>
          </cell>
          <cell r="K79">
            <v>8.4771216034288093E-3</v>
          </cell>
          <cell r="M79">
            <v>-464.16000000000076</v>
          </cell>
          <cell r="N79">
            <v>-7.8506540926304234E-4</v>
          </cell>
        </row>
        <row r="80">
          <cell r="B80" t="str">
            <v>MULTAS E TAXAS DIVERSAS</v>
          </cell>
          <cell r="C80">
            <v>0</v>
          </cell>
          <cell r="D80">
            <v>0</v>
          </cell>
          <cell r="E80">
            <v>0</v>
          </cell>
          <cell r="G80">
            <v>0</v>
          </cell>
          <cell r="H80">
            <v>0</v>
          </cell>
          <cell r="J80">
            <v>2962.08</v>
          </cell>
          <cell r="K80">
            <v>3.683123046820916E-3</v>
          </cell>
          <cell r="M80">
            <v>-2962.08</v>
          </cell>
          <cell r="N80">
            <v>-5.0099675703849282E-3</v>
          </cell>
        </row>
        <row r="81">
          <cell r="B81" t="str">
            <v>MANUTENÇÃO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23000</v>
          </cell>
          <cell r="H81">
            <v>1.6481927076086283E-2</v>
          </cell>
          <cell r="I81">
            <v>0</v>
          </cell>
          <cell r="J81">
            <v>31945.18</v>
          </cell>
          <cell r="K81">
            <v>3.9721421667491291E-2</v>
          </cell>
          <cell r="L81">
            <v>0</v>
          </cell>
          <cell r="M81">
            <v>-8945.18</v>
          </cell>
          <cell r="N81">
            <v>0</v>
          </cell>
        </row>
        <row r="82">
          <cell r="B82" t="str">
            <v>VEÍCULOS (CAMINHÕES)</v>
          </cell>
          <cell r="C82">
            <v>0</v>
          </cell>
          <cell r="D82">
            <v>0</v>
          </cell>
          <cell r="E82">
            <v>0</v>
          </cell>
          <cell r="G82">
            <v>10500</v>
          </cell>
          <cell r="H82">
            <v>7.5243580129959126E-3</v>
          </cell>
          <cell r="J82">
            <v>19753.23</v>
          </cell>
          <cell r="K82">
            <v>2.4561651495622779E-2</v>
          </cell>
          <cell r="M82">
            <v>-9253.23</v>
          </cell>
          <cell r="N82">
            <v>-1.5650617883822493E-2</v>
          </cell>
        </row>
        <row r="83">
          <cell r="B83" t="str">
            <v>VEÍCULOS (FROTA LEVE)</v>
          </cell>
          <cell r="C83">
            <v>0</v>
          </cell>
          <cell r="D83">
            <v>0</v>
          </cell>
          <cell r="E83">
            <v>0</v>
          </cell>
          <cell r="G83">
            <v>0</v>
          </cell>
          <cell r="H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</row>
        <row r="84">
          <cell r="B84" t="str">
            <v>MANUTENÇAO ELETRICA</v>
          </cell>
          <cell r="C84">
            <v>0</v>
          </cell>
          <cell r="D84">
            <v>0</v>
          </cell>
          <cell r="E84">
            <v>0</v>
          </cell>
          <cell r="G84">
            <v>1000</v>
          </cell>
          <cell r="H84">
            <v>7.166055250472298E-4</v>
          </cell>
          <cell r="J84">
            <v>2670</v>
          </cell>
          <cell r="K84">
            <v>3.3199435987589284E-3</v>
          </cell>
          <cell r="M84">
            <v>-1670</v>
          </cell>
          <cell r="N84">
            <v>-2.8245846980982387E-3</v>
          </cell>
        </row>
        <row r="85">
          <cell r="B85" t="str">
            <v>MANUTENÇÃO EQUIPAMENTOS</v>
          </cell>
          <cell r="C85">
            <v>0</v>
          </cell>
          <cell r="D85">
            <v>0</v>
          </cell>
          <cell r="E85">
            <v>0</v>
          </cell>
          <cell r="G85">
            <v>8500</v>
          </cell>
          <cell r="H85">
            <v>6.0911469629014534E-3</v>
          </cell>
          <cell r="J85">
            <v>9220.35</v>
          </cell>
          <cell r="K85">
            <v>1.1464809723152392E-2</v>
          </cell>
          <cell r="M85">
            <v>-720.35000000000036</v>
          </cell>
          <cell r="N85">
            <v>-1.2183769983683038E-3</v>
          </cell>
        </row>
        <row r="86">
          <cell r="B86" t="str">
            <v>MANUTENÇAO PREDIAL</v>
          </cell>
          <cell r="C86">
            <v>0</v>
          </cell>
          <cell r="D86">
            <v>0</v>
          </cell>
          <cell r="E86">
            <v>0</v>
          </cell>
          <cell r="G86">
            <v>3000</v>
          </cell>
          <cell r="H86">
            <v>2.1498165751416892E-3</v>
          </cell>
          <cell r="J86">
            <v>0</v>
          </cell>
          <cell r="K86">
            <v>0</v>
          </cell>
          <cell r="M86">
            <v>3000</v>
          </cell>
          <cell r="N86">
            <v>5.0741042480806683E-3</v>
          </cell>
        </row>
        <row r="87">
          <cell r="B87" t="str">
            <v>MATERIAL REPARO E MANUTENÇÃO</v>
          </cell>
          <cell r="C87">
            <v>0</v>
          </cell>
          <cell r="D87">
            <v>0</v>
          </cell>
          <cell r="E87">
            <v>0</v>
          </cell>
          <cell r="G87">
            <v>0</v>
          </cell>
          <cell r="H87">
            <v>0</v>
          </cell>
          <cell r="J87">
            <v>301.60000000000002</v>
          </cell>
          <cell r="K87">
            <v>3.7501684995718833E-4</v>
          </cell>
          <cell r="M87">
            <v>-301.60000000000002</v>
          </cell>
          <cell r="N87">
            <v>-5.1011661374037657E-4</v>
          </cell>
        </row>
        <row r="88">
          <cell r="B88" t="str">
            <v>MATERIAIS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2700</v>
          </cell>
          <cell r="H88">
            <v>1.9348349176275205E-3</v>
          </cell>
          <cell r="I88">
            <v>0</v>
          </cell>
          <cell r="J88">
            <v>3013.75</v>
          </cell>
          <cell r="K88">
            <v>3.74737079429203E-3</v>
          </cell>
          <cell r="L88">
            <v>0</v>
          </cell>
          <cell r="M88">
            <v>-313.75</v>
          </cell>
          <cell r="N88">
            <v>0</v>
          </cell>
        </row>
        <row r="89">
          <cell r="B89" t="str">
            <v>FERRAMENTAS</v>
          </cell>
          <cell r="C89">
            <v>0</v>
          </cell>
          <cell r="D89">
            <v>0</v>
          </cell>
          <cell r="E89">
            <v>0</v>
          </cell>
          <cell r="G89">
            <v>0</v>
          </cell>
          <cell r="H89">
            <v>0</v>
          </cell>
          <cell r="J89">
            <v>0</v>
          </cell>
          <cell r="K89">
            <v>0</v>
          </cell>
          <cell r="M89">
            <v>0</v>
          </cell>
          <cell r="N89">
            <v>0</v>
          </cell>
        </row>
        <row r="90">
          <cell r="B90" t="str">
            <v>MATERIAIS DIVERSOS</v>
          </cell>
          <cell r="C90">
            <v>0</v>
          </cell>
          <cell r="D90">
            <v>0</v>
          </cell>
          <cell r="E90">
            <v>0</v>
          </cell>
          <cell r="G90">
            <v>500</v>
          </cell>
          <cell r="H90">
            <v>3.583027625236149E-4</v>
          </cell>
          <cell r="J90">
            <v>0</v>
          </cell>
          <cell r="K90">
            <v>0</v>
          </cell>
          <cell r="M90">
            <v>500</v>
          </cell>
          <cell r="N90">
            <v>8.4568404134677808E-4</v>
          </cell>
        </row>
        <row r="91">
          <cell r="B91" t="str">
            <v>MATERIAIS ESCRITORIO</v>
          </cell>
          <cell r="C91">
            <v>0</v>
          </cell>
          <cell r="D91">
            <v>0</v>
          </cell>
          <cell r="E91">
            <v>0</v>
          </cell>
          <cell r="G91">
            <v>1200</v>
          </cell>
          <cell r="H91">
            <v>8.5992663005667578E-4</v>
          </cell>
          <cell r="J91">
            <v>0</v>
          </cell>
          <cell r="K91">
            <v>0</v>
          </cell>
          <cell r="M91">
            <v>1200</v>
          </cell>
          <cell r="N91">
            <v>0</v>
          </cell>
        </row>
        <row r="92">
          <cell r="B92" t="str">
            <v>MATERIAIS DE LIMPEZA</v>
          </cell>
          <cell r="C92">
            <v>0</v>
          </cell>
          <cell r="D92">
            <v>0</v>
          </cell>
          <cell r="E92">
            <v>0</v>
          </cell>
          <cell r="G92">
            <v>1000</v>
          </cell>
          <cell r="H92">
            <v>7.166055250472298E-4</v>
          </cell>
          <cell r="J92">
            <v>3013.75</v>
          </cell>
          <cell r="K92">
            <v>3.74737079429203E-3</v>
          </cell>
          <cell r="M92">
            <v>-2013.75</v>
          </cell>
          <cell r="N92">
            <v>-3.4059924765241487E-3</v>
          </cell>
        </row>
        <row r="93">
          <cell r="B93" t="str">
            <v>MATERIAIS DE SEGURANÇA</v>
          </cell>
          <cell r="C93">
            <v>0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  <cell r="M93">
            <v>0</v>
          </cell>
          <cell r="N93">
            <v>0</v>
          </cell>
        </row>
        <row r="94">
          <cell r="B94" t="str">
            <v>EBITDA I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4929.5278572897078</v>
          </cell>
          <cell r="H94">
            <v>3.5325268984080366E-3</v>
          </cell>
          <cell r="I94">
            <v>0</v>
          </cell>
          <cell r="J94">
            <v>8112.8599999999278</v>
          </cell>
          <cell r="K94">
            <v>1.0087729447425888E-2</v>
          </cell>
          <cell r="L94">
            <v>0</v>
          </cell>
          <cell r="M94">
            <v>-3183.3321427103656</v>
          </cell>
          <cell r="N94">
            <v>5.1111680766598324</v>
          </cell>
        </row>
        <row r="95">
          <cell r="B95" t="str">
            <v>SALDO NÃO OPERACIONAL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-8000</v>
          </cell>
          <cell r="H95">
            <v>-5.7328442003778384E-3</v>
          </cell>
          <cell r="I95">
            <v>0</v>
          </cell>
          <cell r="J95">
            <v>-9017.2800000000007</v>
          </cell>
          <cell r="K95">
            <v>-1.1212307495961389E-2</v>
          </cell>
          <cell r="L95">
            <v>0</v>
          </cell>
          <cell r="M95">
            <v>1017.2800000000001</v>
          </cell>
          <cell r="N95">
            <v>1.7205949231625009E-3</v>
          </cell>
        </row>
        <row r="96">
          <cell r="B96" t="str">
            <v>RECEITAS NÃO OPERACIONAIS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B97" t="str">
            <v>RECEITAS (CORREIO/FRETE)</v>
          </cell>
          <cell r="C97">
            <v>0</v>
          </cell>
          <cell r="D97">
            <v>0</v>
          </cell>
          <cell r="E97">
            <v>0</v>
          </cell>
          <cell r="G97">
            <v>0</v>
          </cell>
          <cell r="H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</row>
        <row r="98">
          <cell r="B98" t="str">
            <v>RECEBIMENTO DE INADIMPLENTE</v>
          </cell>
          <cell r="C98">
            <v>0</v>
          </cell>
          <cell r="D98">
            <v>0</v>
          </cell>
          <cell r="E98">
            <v>0</v>
          </cell>
          <cell r="G98">
            <v>0</v>
          </cell>
          <cell r="H98">
            <v>0</v>
          </cell>
          <cell r="J98">
            <v>0</v>
          </cell>
          <cell r="K98">
            <v>0</v>
          </cell>
          <cell r="M98">
            <v>0</v>
          </cell>
          <cell r="N98">
            <v>0</v>
          </cell>
        </row>
        <row r="99">
          <cell r="B99" t="str">
            <v>RECEITA BANCÁRIA</v>
          </cell>
          <cell r="C99">
            <v>0</v>
          </cell>
          <cell r="D99">
            <v>0</v>
          </cell>
          <cell r="E99">
            <v>0</v>
          </cell>
          <cell r="G99">
            <v>0</v>
          </cell>
          <cell r="H99">
            <v>0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</row>
        <row r="100">
          <cell r="B100" t="str">
            <v>RECEITA EMPRESTIMOS</v>
          </cell>
          <cell r="C100">
            <v>0</v>
          </cell>
          <cell r="D100">
            <v>0</v>
          </cell>
          <cell r="E100">
            <v>0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</row>
        <row r="101">
          <cell r="B101" t="str">
            <v>DESPESAS NÃO OPERACIONAIS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8000</v>
          </cell>
          <cell r="H101">
            <v>5.7328442003778384E-3</v>
          </cell>
          <cell r="I101">
            <v>0</v>
          </cell>
          <cell r="J101">
            <v>9017.2800000000007</v>
          </cell>
          <cell r="K101">
            <v>1.1212307495961389E-2</v>
          </cell>
          <cell r="L101">
            <v>0</v>
          </cell>
          <cell r="M101">
            <v>-1017.2800000000001</v>
          </cell>
          <cell r="N101">
            <v>-1.7205949231625009E-3</v>
          </cell>
        </row>
        <row r="102">
          <cell r="B102" t="str">
            <v>AMORTIZAÇÃO DE FINANCIAMENTOS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J102">
            <v>0</v>
          </cell>
          <cell r="K102">
            <v>0</v>
          </cell>
          <cell r="M102">
            <v>0</v>
          </cell>
          <cell r="N102">
            <v>0</v>
          </cell>
        </row>
        <row r="103">
          <cell r="B103" t="str">
            <v>DESPESA COM CARTÓRIOS</v>
          </cell>
          <cell r="C103">
            <v>0</v>
          </cell>
          <cell r="D103">
            <v>0</v>
          </cell>
          <cell r="E103">
            <v>0</v>
          </cell>
          <cell r="G103">
            <v>0</v>
          </cell>
          <cell r="H103">
            <v>0</v>
          </cell>
          <cell r="J103">
            <v>1017.2800000000001</v>
          </cell>
          <cell r="K103">
            <v>1.2649109453728401E-3</v>
          </cell>
          <cell r="M103">
            <v>-1017.2800000000001</v>
          </cell>
          <cell r="N103">
            <v>-1.7205949231625009E-3</v>
          </cell>
        </row>
        <row r="104">
          <cell r="B104" t="str">
            <v>ALUGUEIS ATRASADOS</v>
          </cell>
          <cell r="C104">
            <v>0</v>
          </cell>
          <cell r="D104">
            <v>0</v>
          </cell>
          <cell r="E104">
            <v>0</v>
          </cell>
          <cell r="G104">
            <v>0</v>
          </cell>
          <cell r="H104">
            <v>0</v>
          </cell>
          <cell r="J104">
            <v>0</v>
          </cell>
          <cell r="K104">
            <v>0</v>
          </cell>
          <cell r="M104">
            <v>0</v>
          </cell>
          <cell r="N104">
            <v>0</v>
          </cell>
        </row>
        <row r="105">
          <cell r="B105" t="str">
            <v>JURIDICO RECUPERAÇÃO JUDICIAL</v>
          </cell>
          <cell r="C105">
            <v>0</v>
          </cell>
          <cell r="D105">
            <v>0</v>
          </cell>
          <cell r="E105">
            <v>0</v>
          </cell>
          <cell r="G105">
            <v>0</v>
          </cell>
          <cell r="H105">
            <v>0</v>
          </cell>
          <cell r="J105">
            <v>0</v>
          </cell>
          <cell r="K105">
            <v>0</v>
          </cell>
          <cell r="M105">
            <v>0</v>
          </cell>
          <cell r="N105">
            <v>0</v>
          </cell>
        </row>
        <row r="106">
          <cell r="B106" t="str">
            <v>AMORTIZAÇÃO DE DÍVIDA</v>
          </cell>
          <cell r="C106">
            <v>0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</row>
        <row r="107">
          <cell r="B107" t="str">
            <v>DESPESAS CARTORIAIS E JURÍDICAS</v>
          </cell>
          <cell r="C107">
            <v>0</v>
          </cell>
          <cell r="D107">
            <v>0</v>
          </cell>
          <cell r="E107">
            <v>0</v>
          </cell>
          <cell r="G107">
            <v>0</v>
          </cell>
          <cell r="H107">
            <v>0</v>
          </cell>
          <cell r="J107">
            <v>0</v>
          </cell>
          <cell r="K107">
            <v>0</v>
          </cell>
          <cell r="M107">
            <v>0</v>
          </cell>
          <cell r="N107">
            <v>0</v>
          </cell>
        </row>
        <row r="108">
          <cell r="B108" t="str">
            <v>PAGAMENTO ADMINISTRADOR JUDICIAL</v>
          </cell>
          <cell r="C108">
            <v>0</v>
          </cell>
          <cell r="D108">
            <v>0</v>
          </cell>
          <cell r="E108">
            <v>0</v>
          </cell>
          <cell r="G108">
            <v>8000</v>
          </cell>
          <cell r="H108">
            <v>5.7328442003778384E-3</v>
          </cell>
          <cell r="J108">
            <v>8000</v>
          </cell>
          <cell r="K108">
            <v>9.9473965505885494E-3</v>
          </cell>
          <cell r="M108">
            <v>0</v>
          </cell>
          <cell r="N108">
            <v>0</v>
          </cell>
        </row>
        <row r="109">
          <cell r="B109" t="str">
            <v>CONTA JUDICIAL (DEPÓSITO/RESGATE)</v>
          </cell>
          <cell r="C109">
            <v>0</v>
          </cell>
          <cell r="D109">
            <v>0</v>
          </cell>
          <cell r="E109">
            <v>0</v>
          </cell>
          <cell r="G109">
            <v>0</v>
          </cell>
          <cell r="H109">
            <v>0</v>
          </cell>
          <cell r="J109">
            <v>0</v>
          </cell>
          <cell r="K109">
            <v>0</v>
          </cell>
          <cell r="M109">
            <v>0</v>
          </cell>
          <cell r="N109">
            <v>0</v>
          </cell>
        </row>
        <row r="110">
          <cell r="B110" t="str">
            <v>INVESTIMENTOS</v>
          </cell>
          <cell r="C110">
            <v>0</v>
          </cell>
          <cell r="D110">
            <v>0</v>
          </cell>
          <cell r="E110">
            <v>0</v>
          </cell>
          <cell r="G110">
            <v>0</v>
          </cell>
          <cell r="H110">
            <v>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</row>
        <row r="111">
          <cell r="B111" t="str">
            <v>FEDERAL (IMPOSTOS ATRASADOS)</v>
          </cell>
          <cell r="C111">
            <v>0</v>
          </cell>
          <cell r="D111">
            <v>0</v>
          </cell>
          <cell r="E111">
            <v>0</v>
          </cell>
          <cell r="G111">
            <v>0</v>
          </cell>
          <cell r="H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</row>
        <row r="112">
          <cell r="B112" t="str">
            <v>ESTADUAL  (IMPOSTOS ATRASADOS)</v>
          </cell>
          <cell r="C112">
            <v>0</v>
          </cell>
          <cell r="D112">
            <v>0</v>
          </cell>
          <cell r="E112">
            <v>0</v>
          </cell>
          <cell r="G112">
            <v>0</v>
          </cell>
          <cell r="H112">
            <v>0</v>
          </cell>
          <cell r="J112">
            <v>0</v>
          </cell>
          <cell r="K112">
            <v>0</v>
          </cell>
          <cell r="M112">
            <v>0</v>
          </cell>
          <cell r="N112">
            <v>0</v>
          </cell>
        </row>
        <row r="113">
          <cell r="B113" t="str">
            <v>MUNICIPAL  (IMPOSTOS ATRASADOS)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J113">
            <v>0</v>
          </cell>
          <cell r="K113">
            <v>0</v>
          </cell>
          <cell r="M113">
            <v>0</v>
          </cell>
          <cell r="N113">
            <v>0</v>
          </cell>
        </row>
        <row r="114">
          <cell r="B114" t="str">
            <v>PLANO DE RECUPERAÇÃO JUDICIAL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J114">
            <v>0</v>
          </cell>
          <cell r="K114">
            <v>0</v>
          </cell>
          <cell r="M114">
            <v>0</v>
          </cell>
          <cell r="N114">
            <v>0</v>
          </cell>
        </row>
        <row r="115">
          <cell r="B115" t="str">
            <v>EBITDA II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-3070.4721427102922</v>
          </cell>
          <cell r="H115">
            <v>-2.2003173019698018E-3</v>
          </cell>
          <cell r="I115">
            <v>0</v>
          </cell>
          <cell r="J115">
            <v>-904.42000000007283</v>
          </cell>
          <cell r="K115">
            <v>-1.1245780485355024E-3</v>
          </cell>
          <cell r="L115">
            <v>0</v>
          </cell>
          <cell r="M115">
            <v>-2166.0521427103654</v>
          </cell>
          <cell r="N115">
            <v>5.1128886715829953</v>
          </cell>
        </row>
        <row r="116">
          <cell r="B116" t="str">
            <v>IR</v>
          </cell>
          <cell r="C116">
            <v>0</v>
          </cell>
          <cell r="D116">
            <v>0</v>
          </cell>
          <cell r="E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B117" t="str">
            <v>CONTR. SOCIAL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0</v>
          </cell>
          <cell r="K117">
            <v>0</v>
          </cell>
          <cell r="M117">
            <v>0</v>
          </cell>
          <cell r="N117">
            <v>0</v>
          </cell>
        </row>
        <row r="118">
          <cell r="B118" t="str">
            <v>EBIT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-3070.4721427102922</v>
          </cell>
          <cell r="H118">
            <v>-2.2003173019698018E-3</v>
          </cell>
          <cell r="I118">
            <v>0</v>
          </cell>
          <cell r="J118">
            <v>-904.42000000007283</v>
          </cell>
          <cell r="K118">
            <v>-1.1245780485355024E-3</v>
          </cell>
          <cell r="L118">
            <v>0</v>
          </cell>
          <cell r="M118">
            <v>-2166.0521427103654</v>
          </cell>
          <cell r="N118">
            <v>5.1128886715829953</v>
          </cell>
        </row>
        <row r="119">
          <cell r="J119">
            <v>0</v>
          </cell>
          <cell r="M119">
            <v>0</v>
          </cell>
        </row>
        <row r="120">
          <cell r="G120">
            <v>0</v>
          </cell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ATA"/>
      <sheetName val="DRE"/>
      <sheetName val="DRE Resumo"/>
      <sheetName val="ICMS."/>
      <sheetName val="FATURAMENTO"/>
      <sheetName val="PIS-COFINS"/>
      <sheetName val="ICMS"/>
      <sheetName val="ICMS-REC"/>
      <sheetName val="FOLHA..."/>
      <sheetName val="IMPOSTOS ATRASADOS"/>
      <sheetName val="TX Cartão"/>
      <sheetName val="Comissão"/>
      <sheetName val="Logística"/>
      <sheetName val="FRETE"/>
      <sheetName val="CPV"/>
      <sheetName val="CPV 2"/>
      <sheetName val="CPV PRÉMISTURA"/>
      <sheetName val="CMV"/>
      <sheetName val="FOPAG."/>
      <sheetName val="FOLHA."/>
      <sheetName val="FOLHA.."/>
      <sheetName val="FOLHA PF"/>
      <sheetName val="Folha"/>
      <sheetName val="Férias 2016"/>
      <sheetName val="FOLHA PF Representantes"/>
      <sheetName val="SERVIÇOS DIVERSOS."/>
      <sheetName val="Aluguel"/>
      <sheetName val="Energia"/>
      <sheetName val="Gás"/>
      <sheetName val="Internet"/>
      <sheetName val="Antecipação Duplic."/>
      <sheetName val="Manutenção Haas"/>
      <sheetName val="FOPAG"/>
      <sheetName val="Gestão de Inventários"/>
      <sheetName val="Consultoria"/>
      <sheetName val="TI"/>
      <sheetName val="Combustível"/>
      <sheetName val="Honorários Advocatícios"/>
      <sheetName val="Honorários Contábeis"/>
      <sheetName val="Serviços Diversos"/>
      <sheetName val="Monitoramento e Alarme"/>
      <sheetName val="Viagens e Hospedagem"/>
      <sheetName val="Impostos Diversos"/>
      <sheetName val="Tarifas Bancárias"/>
      <sheetName val="Manutenção"/>
      <sheetName val="Multas e Taxas Diversas"/>
      <sheetName val="Multas e Taxas Diversas HIST"/>
      <sheetName val="Seguros"/>
      <sheetName val="Materiais Limpeza e Escritório"/>
      <sheetName val="Agua"/>
      <sheetName val="Associações de Classe"/>
      <sheetName val="VT e VA "/>
      <sheetName val="Telefonia Fixa"/>
      <sheetName val="Telefonia Móvel"/>
      <sheetName val="Investimento"/>
    </sheetNames>
    <sheetDataSet>
      <sheetData sheetId="0"/>
      <sheetData sheetId="1"/>
      <sheetData sheetId="2">
        <row r="8">
          <cell r="AB8">
            <v>622329.85746350361</v>
          </cell>
          <cell r="AC8">
            <v>0.38580870898351111</v>
          </cell>
        </row>
        <row r="9">
          <cell r="AC9">
            <v>5.5007170727354997E-2</v>
          </cell>
        </row>
        <row r="10">
          <cell r="AC10">
            <v>5.9505625315733777E-3</v>
          </cell>
        </row>
        <row r="11">
          <cell r="AC11">
            <v>4.7880208010270325E-3</v>
          </cell>
        </row>
        <row r="12">
          <cell r="AC12">
            <v>0.47343249808792581</v>
          </cell>
        </row>
        <row r="13">
          <cell r="AC13">
            <v>7.5013038868607634E-2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ATA"/>
      <sheetName val="DRE"/>
      <sheetName val="FATURAMENTO"/>
      <sheetName val="PIS-COFINS"/>
      <sheetName val="ICMS"/>
      <sheetName val="ICMS-REC"/>
      <sheetName val="TX Cartão"/>
      <sheetName val="Comissão"/>
      <sheetName val="FRETE"/>
      <sheetName val="CPV"/>
      <sheetName val="CMV"/>
      <sheetName val="FOPAG."/>
      <sheetName val="FOLHA PF"/>
      <sheetName val="Aluguel"/>
      <sheetName val="Energia"/>
      <sheetName val="Gás"/>
      <sheetName val="Internet"/>
      <sheetName val="Antecipação Duplic."/>
      <sheetName val="Manutenção Haas"/>
      <sheetName val="FOPAG"/>
      <sheetName val="Gestão de Inventários"/>
      <sheetName val="Consultoria"/>
      <sheetName val="TI"/>
      <sheetName val="Honorários Advocatícios"/>
      <sheetName val="Honorários Contábeis"/>
      <sheetName val="Serviços Diversos"/>
      <sheetName val="Monitoramento e Alarme"/>
      <sheetName val="Viagens e Hospedagem"/>
      <sheetName val="Impostos Diversos"/>
      <sheetName val="Tarifas Bancárias"/>
      <sheetName val="Manutenção"/>
      <sheetName val="Multas e Taxas Diversas"/>
      <sheetName val="Seguros"/>
      <sheetName val="Materiais Limpeza e Escritório"/>
      <sheetName val="Agua"/>
      <sheetName val="Associações de Classe"/>
      <sheetName val="VT e VA "/>
      <sheetName val="Telefonia Fixa"/>
      <sheetName val="Telefonia Móvel"/>
      <sheetName val="Investimento"/>
    </sheetNames>
    <sheetDataSet>
      <sheetData sheetId="0" refreshError="1"/>
      <sheetData sheetId="1" refreshError="1"/>
      <sheetData sheetId="2" refreshError="1">
        <row r="5">
          <cell r="D5">
            <v>129999.99999999997</v>
          </cell>
        </row>
        <row r="27">
          <cell r="AC27">
            <v>0</v>
          </cell>
        </row>
        <row r="28">
          <cell r="AC2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V4">
            <v>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8" tint="-0.249977111117893"/>
    <pageSetUpPr fitToPage="1"/>
  </sheetPr>
  <dimension ref="A1:R28"/>
  <sheetViews>
    <sheetView showGridLines="0" zoomScale="115" zoomScaleNormal="115" zoomScalePageLayoutView="115" workbookViewId="0">
      <pane ySplit="4" topLeftCell="A5" activePane="bottomLeft" state="frozen"/>
      <selection pane="bottomLeft" activeCell="A22" sqref="A22"/>
    </sheetView>
  </sheetViews>
  <sheetFormatPr defaultColWidth="8.7109375" defaultRowHeight="12.75"/>
  <cols>
    <col min="1" max="1" width="43.42578125" style="2" bestFit="1" customWidth="1"/>
    <col min="2" max="3" width="15.7109375" style="2" customWidth="1"/>
    <col min="4" max="4" width="16.42578125" style="2" customWidth="1"/>
    <col min="5" max="7" width="13.7109375" style="2" customWidth="1"/>
    <col min="8" max="8" width="17.42578125" style="2" bestFit="1" customWidth="1"/>
    <col min="9" max="16384" width="8.7109375" style="2"/>
  </cols>
  <sheetData>
    <row r="1" spans="1:7" ht="13.5">
      <c r="A1" s="262"/>
      <c r="B1" s="263"/>
      <c r="C1" s="263"/>
      <c r="D1" s="264" t="s">
        <v>2</v>
      </c>
      <c r="E1" s="265"/>
      <c r="F1" s="266"/>
      <c r="G1" s="266"/>
    </row>
    <row r="2" spans="1:7">
      <c r="A2" s="267"/>
      <c r="B2" s="267"/>
      <c r="C2" s="267"/>
      <c r="D2" s="267"/>
      <c r="E2" s="267"/>
      <c r="F2" s="267"/>
      <c r="G2" s="267"/>
    </row>
    <row r="3" spans="1:7">
      <c r="A3" s="267"/>
      <c r="B3" s="267"/>
      <c r="C3" s="267"/>
      <c r="D3" s="267"/>
      <c r="E3" s="267"/>
      <c r="F3" s="267"/>
      <c r="G3" s="267"/>
    </row>
    <row r="4" spans="1:7" ht="15.75">
      <c r="A4" s="305" t="s">
        <v>0</v>
      </c>
      <c r="B4" s="305"/>
      <c r="C4" s="305"/>
      <c r="D4" s="305"/>
      <c r="E4" s="305"/>
      <c r="F4" s="267"/>
      <c r="G4" s="267"/>
    </row>
    <row r="5" spans="1:7">
      <c r="A5" s="267"/>
      <c r="B5" s="267"/>
      <c r="C5" s="267"/>
      <c r="D5" s="267"/>
      <c r="E5" s="268"/>
      <c r="F5" s="267"/>
      <c r="G5" s="267"/>
    </row>
    <row r="6" spans="1:7">
      <c r="A6" s="267"/>
      <c r="B6" s="267"/>
      <c r="C6" s="269"/>
      <c r="D6" s="270"/>
      <c r="E6" s="271"/>
      <c r="F6" s="267"/>
      <c r="G6" s="267"/>
    </row>
    <row r="7" spans="1:7">
      <c r="A7" s="246" t="s">
        <v>1</v>
      </c>
      <c r="B7" s="272" t="s">
        <v>3</v>
      </c>
      <c r="C7" s="272" t="s">
        <v>75</v>
      </c>
      <c r="D7" s="273">
        <f>SUM(E13:E21)</f>
        <v>1008.1199999999999</v>
      </c>
      <c r="E7" s="271"/>
      <c r="F7" s="267"/>
      <c r="G7" s="267"/>
    </row>
    <row r="8" spans="1:7">
      <c r="A8" s="274"/>
      <c r="B8" s="275"/>
      <c r="C8" s="269"/>
      <c r="D8" s="270"/>
      <c r="E8" s="271"/>
      <c r="F8" s="267"/>
      <c r="G8" s="267"/>
    </row>
    <row r="9" spans="1:7">
      <c r="A9" s="246" t="s">
        <v>10</v>
      </c>
      <c r="B9" s="276">
        <v>2018</v>
      </c>
      <c r="C9" s="277">
        <v>43586</v>
      </c>
      <c r="D9" s="270" t="s">
        <v>19</v>
      </c>
      <c r="E9" s="271"/>
      <c r="F9" s="267"/>
      <c r="G9" s="267"/>
    </row>
    <row r="10" spans="1:7">
      <c r="A10" s="274"/>
      <c r="B10" s="275"/>
      <c r="C10" s="269"/>
      <c r="D10" s="270"/>
      <c r="E10" s="271"/>
      <c r="F10" s="303"/>
      <c r="G10" s="267"/>
    </row>
    <row r="11" spans="1:7">
      <c r="A11" s="278"/>
      <c r="B11" s="278"/>
      <c r="C11" s="279"/>
      <c r="D11" s="280"/>
      <c r="E11" s="281"/>
      <c r="F11" s="267"/>
      <c r="G11" s="267"/>
    </row>
    <row r="12" spans="1:7">
      <c r="A12" s="282" t="s">
        <v>13</v>
      </c>
      <c r="B12" s="283" t="s">
        <v>14</v>
      </c>
      <c r="C12" s="283" t="s">
        <v>15</v>
      </c>
      <c r="D12" s="283" t="s">
        <v>16</v>
      </c>
      <c r="E12" s="283" t="s">
        <v>17</v>
      </c>
      <c r="F12" s="267"/>
      <c r="G12" s="267"/>
    </row>
    <row r="13" spans="1:7">
      <c r="A13" s="246" t="s">
        <v>234</v>
      </c>
      <c r="B13" s="284"/>
      <c r="C13" s="284"/>
      <c r="D13" s="285"/>
      <c r="E13" s="247">
        <v>730.01</v>
      </c>
      <c r="F13" s="267"/>
      <c r="G13" s="267"/>
    </row>
    <row r="14" spans="1:7">
      <c r="A14" s="246" t="s">
        <v>235</v>
      </c>
      <c r="B14" s="284"/>
      <c r="C14" s="284"/>
      <c r="D14" s="285"/>
      <c r="E14" s="249">
        <v>-42.91</v>
      </c>
      <c r="F14" s="267"/>
      <c r="G14" s="267"/>
    </row>
    <row r="15" spans="1:7">
      <c r="A15" s="246" t="s">
        <v>236</v>
      </c>
      <c r="B15" s="284"/>
      <c r="C15" s="284"/>
      <c r="D15" s="285"/>
      <c r="E15" s="249">
        <v>-455.47</v>
      </c>
      <c r="F15" s="267"/>
      <c r="G15" s="267"/>
    </row>
    <row r="16" spans="1:7">
      <c r="A16" s="246" t="s">
        <v>237</v>
      </c>
      <c r="B16" s="284"/>
      <c r="C16" s="284"/>
      <c r="D16" s="285"/>
      <c r="E16" s="247">
        <v>0</v>
      </c>
      <c r="F16" s="267"/>
      <c r="G16" s="267"/>
    </row>
    <row r="17" spans="1:18">
      <c r="A17" s="250" t="s">
        <v>238</v>
      </c>
      <c r="B17" s="284"/>
      <c r="C17" s="286"/>
      <c r="D17" s="285"/>
      <c r="E17" s="247">
        <v>-158.86000000000001</v>
      </c>
      <c r="F17" s="267"/>
      <c r="G17" s="267"/>
    </row>
    <row r="18" spans="1:18">
      <c r="A18" s="250" t="s">
        <v>239</v>
      </c>
      <c r="B18" s="284"/>
      <c r="C18" s="284"/>
      <c r="D18" s="285"/>
      <c r="E18" s="247">
        <v>1501</v>
      </c>
      <c r="F18" s="267"/>
      <c r="G18" s="267"/>
    </row>
    <row r="19" spans="1:18">
      <c r="A19" s="246" t="s">
        <v>237</v>
      </c>
      <c r="B19" s="284"/>
      <c r="C19" s="286"/>
      <c r="D19" s="285"/>
      <c r="E19" s="247">
        <v>86.56</v>
      </c>
      <c r="F19" s="267"/>
      <c r="G19" s="267"/>
    </row>
    <row r="20" spans="1:18">
      <c r="A20" s="251" t="s">
        <v>240</v>
      </c>
      <c r="B20" s="284"/>
      <c r="C20" s="284"/>
      <c r="D20" s="285"/>
      <c r="E20" s="247">
        <v>0</v>
      </c>
      <c r="F20" s="267"/>
      <c r="G20" s="267"/>
    </row>
    <row r="21" spans="1:18">
      <c r="A21" s="251" t="s">
        <v>241</v>
      </c>
      <c r="B21" s="284"/>
      <c r="C21" s="284"/>
      <c r="D21" s="285"/>
      <c r="E21" s="249">
        <v>-652.21</v>
      </c>
      <c r="F21" s="267"/>
      <c r="G21" s="26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287"/>
      <c r="B22" s="287"/>
      <c r="C22" s="287"/>
      <c r="D22" s="288"/>
      <c r="E22" s="241">
        <f t="shared" ref="E22" si="0">SUM(E13:E21)</f>
        <v>1008.1199999999999</v>
      </c>
      <c r="F22" s="289"/>
      <c r="G22" s="28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5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</row>
  </sheetData>
  <mergeCells count="1">
    <mergeCell ref="A4:E4"/>
  </mergeCells>
  <phoneticPr fontId="28" type="noConversion"/>
  <conditionalFormatting sqref="E17">
    <cfRule type="cellIs" dxfId="739" priority="6" operator="lessThan">
      <formula>0</formula>
    </cfRule>
  </conditionalFormatting>
  <conditionalFormatting sqref="E17">
    <cfRule type="cellIs" dxfId="738" priority="5" operator="lessThan">
      <formula>0</formula>
    </cfRule>
  </conditionalFormatting>
  <conditionalFormatting sqref="E13">
    <cfRule type="cellIs" dxfId="737" priority="4" operator="lessThan">
      <formula>0</formula>
    </cfRule>
  </conditionalFormatting>
  <conditionalFormatting sqref="E13">
    <cfRule type="cellIs" dxfId="736" priority="3" operator="lessThan">
      <formula>0</formula>
    </cfRule>
  </conditionalFormatting>
  <conditionalFormatting sqref="E13">
    <cfRule type="cellIs" dxfId="735" priority="1" operator="lessThan">
      <formula>0</formula>
    </cfRule>
  </conditionalFormatting>
  <conditionalFormatting sqref="E13">
    <cfRule type="cellIs" dxfId="734" priority="2" operator="lessThan">
      <formula>0</formula>
    </cfRule>
  </conditionalFormatting>
  <conditionalFormatting sqref="E21">
    <cfRule type="cellIs" dxfId="733" priority="19" operator="lessThan">
      <formula>0</formula>
    </cfRule>
  </conditionalFormatting>
  <conditionalFormatting sqref="E15">
    <cfRule type="cellIs" dxfId="732" priority="18" operator="lessThan">
      <formula>0</formula>
    </cfRule>
  </conditionalFormatting>
  <conditionalFormatting sqref="E14">
    <cfRule type="cellIs" dxfId="731" priority="16" operator="lessThan">
      <formula>0</formula>
    </cfRule>
  </conditionalFormatting>
  <conditionalFormatting sqref="E15">
    <cfRule type="cellIs" dxfId="730" priority="17" operator="lessThan">
      <formula>0</formula>
    </cfRule>
  </conditionalFormatting>
  <conditionalFormatting sqref="E14">
    <cfRule type="cellIs" dxfId="729" priority="15" operator="lessThan">
      <formula>0</formula>
    </cfRule>
  </conditionalFormatting>
  <conditionalFormatting sqref="E20">
    <cfRule type="cellIs" dxfId="728" priority="9" operator="lessThan">
      <formula>0</formula>
    </cfRule>
  </conditionalFormatting>
  <conditionalFormatting sqref="E16">
    <cfRule type="cellIs" dxfId="727" priority="13" operator="lessThan">
      <formula>0</formula>
    </cfRule>
  </conditionalFormatting>
  <conditionalFormatting sqref="E18">
    <cfRule type="cellIs" dxfId="726" priority="14" operator="lessThan">
      <formula>0</formula>
    </cfRule>
  </conditionalFormatting>
  <conditionalFormatting sqref="E20">
    <cfRule type="cellIs" dxfId="725" priority="10" operator="lessThan">
      <formula>0</formula>
    </cfRule>
  </conditionalFormatting>
  <conditionalFormatting sqref="E17">
    <cfRule type="cellIs" dxfId="724" priority="8" operator="lessThan">
      <formula>0</formula>
    </cfRule>
  </conditionalFormatting>
  <conditionalFormatting sqref="E18:E19 E16">
    <cfRule type="cellIs" dxfId="723" priority="12" operator="lessThan">
      <formula>0</formula>
    </cfRule>
  </conditionalFormatting>
  <conditionalFormatting sqref="E19">
    <cfRule type="cellIs" dxfId="722" priority="11" operator="lessThan">
      <formula>0</formula>
    </cfRule>
  </conditionalFormatting>
  <conditionalFormatting sqref="E17">
    <cfRule type="cellIs" dxfId="721" priority="7" operator="lessThan">
      <formula>0</formula>
    </cfRule>
  </conditionalFormatting>
  <conditionalFormatting sqref="E21">
    <cfRule type="cellIs" dxfId="720" priority="20" operator="lessThan">
      <formula>0</formula>
    </cfRule>
  </conditionalFormatting>
  <printOptions horizontalCentered="1"/>
  <pageMargins left="0.78740157499999996" right="0.78740157499999996" top="0.39370078740157483" bottom="0.39370078740157483" header="0.51181102362204722" footer="0.51181102362204722"/>
  <pageSetup paperSize="9" scale="84" orientation="portrait" horizontalDpi="4294967293" verticalDpi="200" r:id="rId1"/>
  <headerFooter>
    <oddFooter>&amp;C&amp;"Arial,Normal"&amp;8IAPMEI&amp;R&amp;"Arial,Normal"&amp;8&amp;N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FF00"/>
    <pageSetUpPr fitToPage="1"/>
  </sheetPr>
  <dimension ref="A1:AA170"/>
  <sheetViews>
    <sheetView showGridLines="0" zoomScale="85" zoomScaleNormal="85" workbookViewId="0">
      <pane ySplit="7" topLeftCell="A8" activePane="bottomLeft" state="frozen"/>
      <selection activeCell="A22" sqref="A22"/>
      <selection pane="bottomLeft" activeCell="D42" sqref="D42"/>
    </sheetView>
  </sheetViews>
  <sheetFormatPr defaultColWidth="8.7109375" defaultRowHeight="12.75"/>
  <cols>
    <col min="1" max="1" width="14.42578125" style="2" bestFit="1" customWidth="1"/>
    <col min="2" max="2" width="13.85546875" style="2" customWidth="1"/>
    <col min="3" max="3" width="33.28515625" style="15" customWidth="1"/>
    <col min="4" max="4" width="20.28515625" style="2" bestFit="1" customWidth="1"/>
    <col min="5" max="5" width="42.7109375" style="2" bestFit="1" customWidth="1"/>
    <col min="6" max="6" width="13.140625" style="2" bestFit="1" customWidth="1"/>
    <col min="7" max="8" width="11.42578125" style="2" customWidth="1"/>
    <col min="9" max="9" width="10.7109375" style="2" bestFit="1" customWidth="1"/>
    <col min="10" max="10" width="13" style="2" customWidth="1"/>
    <col min="11" max="11" width="17" style="2" customWidth="1"/>
    <col min="12" max="12" width="8.7109375" style="2"/>
    <col min="13" max="13" width="40.42578125" style="2" bestFit="1" customWidth="1"/>
    <col min="14" max="25" width="8.7109375" style="2"/>
    <col min="26" max="26" width="24.85546875" style="2" customWidth="1"/>
    <col min="27" max="27" width="48" style="2" bestFit="1" customWidth="1"/>
    <col min="28" max="16384" width="8.7109375" style="2"/>
  </cols>
  <sheetData>
    <row r="1" spans="1:13" ht="13.5">
      <c r="A1" s="7"/>
      <c r="B1" s="7"/>
      <c r="C1" s="17"/>
      <c r="D1" s="7"/>
      <c r="E1" s="7"/>
      <c r="F1" s="8" t="s">
        <v>2</v>
      </c>
      <c r="G1" s="307">
        <f>+'Pressupostos '!E1</f>
        <v>0</v>
      </c>
      <c r="H1" s="307"/>
      <c r="I1" s="307"/>
      <c r="J1" s="307"/>
      <c r="K1" s="1"/>
      <c r="M1" s="16"/>
    </row>
    <row r="2" spans="1:13">
      <c r="A2" s="1"/>
      <c r="B2" s="1"/>
      <c r="C2" s="18"/>
      <c r="D2" s="1"/>
      <c r="E2" s="1"/>
      <c r="F2" s="1"/>
      <c r="G2" s="1"/>
      <c r="H2" s="1"/>
      <c r="I2" s="1"/>
      <c r="J2" s="1"/>
      <c r="K2" s="1"/>
      <c r="M2" s="16"/>
    </row>
    <row r="3" spans="1:13" ht="26.25" customHeight="1">
      <c r="A3" s="306" t="s">
        <v>32</v>
      </c>
      <c r="B3" s="306"/>
      <c r="C3" s="306"/>
      <c r="D3" s="306"/>
      <c r="E3" s="306"/>
      <c r="F3" s="306"/>
      <c r="G3" s="306"/>
      <c r="H3" s="306"/>
      <c r="I3" s="306"/>
      <c r="J3" s="306"/>
      <c r="K3" s="1"/>
      <c r="M3" s="16"/>
    </row>
    <row r="4" spans="1:13">
      <c r="M4" s="16"/>
    </row>
    <row r="5" spans="1:13">
      <c r="G5" s="2" t="s">
        <v>125</v>
      </c>
      <c r="M5" s="16"/>
    </row>
    <row r="6" spans="1:13">
      <c r="M6" s="16"/>
    </row>
    <row r="7" spans="1:13">
      <c r="A7" s="19" t="s">
        <v>20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19" t="s">
        <v>33</v>
      </c>
      <c r="H7" s="19" t="s">
        <v>26</v>
      </c>
      <c r="I7" s="19" t="s">
        <v>27</v>
      </c>
      <c r="J7" s="19" t="s">
        <v>28</v>
      </c>
      <c r="K7" s="19" t="s">
        <v>90</v>
      </c>
    </row>
    <row r="8" spans="1:13" ht="31.5" customHeight="1">
      <c r="A8" s="28"/>
      <c r="B8" s="28"/>
      <c r="C8" s="29"/>
      <c r="D8" s="184"/>
      <c r="E8" s="29"/>
      <c r="F8" s="185"/>
      <c r="G8" s="134"/>
      <c r="H8" s="135"/>
      <c r="I8" s="135"/>
      <c r="J8" s="123"/>
      <c r="K8" s="147"/>
      <c r="L8" s="2" t="str">
        <f>+IFERROR(VLOOKUP(#REF!,[3]DRE!B:N,12,FALSE),"")</f>
        <v/>
      </c>
    </row>
    <row r="9" spans="1:13">
      <c r="C9" s="21"/>
      <c r="J9" s="22"/>
      <c r="K9" s="22"/>
    </row>
    <row r="10" spans="1:13">
      <c r="C10" s="21"/>
      <c r="G10" s="16" t="s">
        <v>71</v>
      </c>
      <c r="J10" s="22"/>
      <c r="K10" s="22"/>
    </row>
    <row r="11" spans="1:13">
      <c r="C11" s="21"/>
      <c r="J11" s="22"/>
      <c r="K11" s="22"/>
    </row>
    <row r="12" spans="1:13">
      <c r="A12" s="19" t="s">
        <v>20</v>
      </c>
      <c r="B12" s="19" t="s">
        <v>21</v>
      </c>
      <c r="C12" s="19" t="s">
        <v>22</v>
      </c>
      <c r="D12" s="19" t="s">
        <v>23</v>
      </c>
      <c r="E12" s="19" t="s">
        <v>24</v>
      </c>
      <c r="F12" s="20" t="s">
        <v>25</v>
      </c>
      <c r="G12" s="19" t="s">
        <v>33</v>
      </c>
      <c r="H12" s="19" t="s">
        <v>26</v>
      </c>
      <c r="I12" s="19" t="s">
        <v>27</v>
      </c>
      <c r="J12" s="19" t="s">
        <v>28</v>
      </c>
      <c r="K12" s="19" t="s">
        <v>90</v>
      </c>
    </row>
    <row r="13" spans="1:13" ht="18" customHeight="1">
      <c r="A13" s="28"/>
      <c r="B13" s="28"/>
      <c r="C13" s="29"/>
      <c r="D13" s="184"/>
      <c r="E13" s="29"/>
      <c r="F13" s="185"/>
      <c r="G13" s="134"/>
      <c r="H13" s="135"/>
      <c r="I13" s="135"/>
      <c r="J13" s="123"/>
      <c r="K13" s="147"/>
      <c r="L13" s="2" t="str">
        <f>+IFERROR(VLOOKUP(#REF!,[3]DRE!B:N,12,FALSE),"")</f>
        <v/>
      </c>
    </row>
    <row r="14" spans="1:13" ht="18" customHeight="1">
      <c r="A14" s="28"/>
      <c r="B14" s="28"/>
      <c r="C14" s="183"/>
      <c r="D14" s="184"/>
      <c r="E14" s="29"/>
      <c r="F14" s="185"/>
      <c r="G14" s="186"/>
      <c r="H14" s="186"/>
      <c r="I14" s="186"/>
      <c r="J14" s="123"/>
      <c r="K14" s="147"/>
      <c r="L14" s="2" t="str">
        <f>+IFERROR(VLOOKUP(#REF!,DRE!B:N,12,FALSE),"")</f>
        <v/>
      </c>
    </row>
    <row r="15" spans="1:13" ht="18" customHeight="1">
      <c r="A15" s="28"/>
      <c r="B15" s="28"/>
      <c r="C15" s="29"/>
      <c r="D15" s="29"/>
      <c r="E15" s="29"/>
      <c r="F15" s="134"/>
      <c r="G15" s="134"/>
      <c r="H15" s="135"/>
      <c r="I15" s="135"/>
      <c r="J15" s="123"/>
      <c r="K15" s="147" t="str">
        <f>+IFERROR(VLOOKUP(C15,DRE!B:N,12,FALSE),"")</f>
        <v/>
      </c>
      <c r="L15" s="2" t="str">
        <f>+IFERROR(VLOOKUP(#REF!,DRE!B:N,12,FALSE),"")</f>
        <v/>
      </c>
    </row>
    <row r="16" spans="1:13" ht="18" customHeight="1">
      <c r="A16" s="28"/>
      <c r="B16" s="28"/>
      <c r="C16" s="29"/>
      <c r="D16" s="29"/>
      <c r="E16" s="29"/>
      <c r="F16" s="134"/>
      <c r="G16" s="134"/>
      <c r="H16" s="135"/>
      <c r="I16" s="135"/>
      <c r="J16" s="147"/>
      <c r="K16" s="147" t="str">
        <f>+IFERROR(VLOOKUP(C16,DRE!B:N,12,FALSE),"")</f>
        <v/>
      </c>
    </row>
    <row r="17" spans="1:11" ht="18" customHeight="1">
      <c r="A17" s="28"/>
      <c r="B17" s="28"/>
      <c r="C17" s="29"/>
      <c r="D17" s="29"/>
      <c r="E17" s="29"/>
      <c r="F17" s="134"/>
      <c r="G17" s="134"/>
      <c r="H17" s="135"/>
      <c r="I17" s="135"/>
      <c r="J17" s="147"/>
      <c r="K17" s="147" t="str">
        <f>+IFERROR(VLOOKUP(C17,DRE!B:N,12,FALSE),"")</f>
        <v/>
      </c>
    </row>
    <row r="18" spans="1:11" ht="18" customHeight="1">
      <c r="A18" s="28"/>
      <c r="B18" s="28"/>
      <c r="C18" s="29"/>
      <c r="D18" s="29"/>
      <c r="E18" s="29"/>
      <c r="F18" s="134"/>
      <c r="G18" s="134"/>
      <c r="H18" s="135"/>
      <c r="I18" s="135"/>
      <c r="J18" s="147"/>
      <c r="K18" s="147" t="str">
        <f>+IFERROR(VLOOKUP(C18,DRE!B:N,12,FALSE),"")</f>
        <v/>
      </c>
    </row>
    <row r="19" spans="1:11" ht="18" customHeight="1">
      <c r="A19" s="28"/>
      <c r="B19" s="28"/>
      <c r="C19" s="29"/>
      <c r="D19" s="29"/>
      <c r="E19" s="29"/>
      <c r="F19" s="134"/>
      <c r="G19" s="134"/>
      <c r="H19" s="135"/>
      <c r="I19" s="135"/>
      <c r="J19" s="147"/>
      <c r="K19" s="147" t="str">
        <f>+IFERROR(VLOOKUP(C19,DRE!B:N,12,FALSE),"")</f>
        <v/>
      </c>
    </row>
    <row r="20" spans="1:11" ht="18" customHeight="1">
      <c r="A20" s="28"/>
      <c r="B20" s="28"/>
      <c r="C20" s="29"/>
      <c r="D20" s="29"/>
      <c r="E20" s="29"/>
      <c r="F20" s="134"/>
      <c r="G20" s="134"/>
      <c r="H20" s="135"/>
      <c r="I20" s="135"/>
      <c r="J20" s="147"/>
      <c r="K20" s="147" t="str">
        <f>+IFERROR(VLOOKUP(C20,DRE!B:N,12,FALSE),"")</f>
        <v/>
      </c>
    </row>
    <row r="21" spans="1:11" ht="18" customHeight="1">
      <c r="A21" s="28"/>
      <c r="B21" s="28"/>
      <c r="C21" s="29"/>
      <c r="D21" s="29"/>
      <c r="E21" s="29"/>
      <c r="F21" s="134"/>
      <c r="G21" s="134"/>
      <c r="H21" s="135"/>
      <c r="I21" s="135"/>
      <c r="J21" s="147"/>
      <c r="K21" s="147" t="str">
        <f>+IFERROR(VLOOKUP(C21,DRE!B:N,12,FALSE),"")</f>
        <v/>
      </c>
    </row>
    <row r="22" spans="1:11" ht="18" customHeight="1">
      <c r="A22" s="28"/>
      <c r="B22" s="28"/>
      <c r="C22" s="29"/>
      <c r="D22" s="29"/>
      <c r="E22" s="29"/>
      <c r="F22" s="134"/>
      <c r="G22" s="134"/>
      <c r="H22" s="135"/>
      <c r="I22" s="135"/>
      <c r="J22" s="147"/>
      <c r="K22" s="147" t="str">
        <f>+IFERROR(VLOOKUP(C22,DRE!B:N,12,FALSE),"")</f>
        <v/>
      </c>
    </row>
    <row r="23" spans="1:11" ht="18" customHeight="1">
      <c r="A23" s="28"/>
      <c r="B23" s="28"/>
      <c r="C23" s="29"/>
      <c r="D23" s="29"/>
      <c r="E23" s="29"/>
      <c r="F23" s="134"/>
      <c r="G23" s="134"/>
      <c r="H23" s="135"/>
      <c r="I23" s="135"/>
      <c r="J23" s="147"/>
      <c r="K23" s="147" t="str">
        <f>+IFERROR(VLOOKUP(C23,DRE!B:N,12,FALSE),"")</f>
        <v/>
      </c>
    </row>
    <row r="24" spans="1:11" ht="18" customHeight="1">
      <c r="A24" s="28"/>
      <c r="B24" s="28"/>
      <c r="C24" s="29"/>
      <c r="D24" s="29"/>
      <c r="E24" s="29"/>
      <c r="F24" s="134"/>
      <c r="G24" s="134"/>
      <c r="H24" s="135"/>
      <c r="I24" s="135"/>
      <c r="J24" s="147"/>
      <c r="K24" s="147" t="str">
        <f>+IFERROR(VLOOKUP(C24,DRE!B:N,12,FALSE),"")</f>
        <v/>
      </c>
    </row>
    <row r="25" spans="1:11" ht="18" customHeight="1">
      <c r="A25" s="28"/>
      <c r="B25" s="28"/>
      <c r="C25" s="29"/>
      <c r="D25" s="29"/>
      <c r="E25" s="29"/>
      <c r="F25" s="134"/>
      <c r="G25" s="134"/>
      <c r="H25" s="135"/>
      <c r="I25" s="135"/>
      <c r="J25" s="147"/>
      <c r="K25" s="147" t="str">
        <f>+IFERROR(VLOOKUP(C25,DRE!B:N,12,FALSE),"")</f>
        <v/>
      </c>
    </row>
    <row r="26" spans="1:11" ht="18" customHeight="1">
      <c r="A26" s="28"/>
      <c r="B26" s="28"/>
      <c r="C26" s="29"/>
      <c r="D26" s="29"/>
      <c r="E26" s="29"/>
      <c r="F26" s="134"/>
      <c r="G26" s="134"/>
      <c r="H26" s="135"/>
      <c r="I26" s="135"/>
      <c r="J26" s="147"/>
      <c r="K26" s="147" t="str">
        <f>+IFERROR(VLOOKUP(C26,DRE!B:N,12,FALSE),"")</f>
        <v/>
      </c>
    </row>
    <row r="27" spans="1:11" ht="18" customHeight="1">
      <c r="A27" s="28"/>
      <c r="B27" s="28"/>
      <c r="C27" s="29"/>
      <c r="D27" s="29"/>
      <c r="E27" s="29"/>
      <c r="F27" s="134"/>
      <c r="G27" s="134"/>
      <c r="H27" s="135"/>
      <c r="I27" s="135"/>
      <c r="J27" s="147"/>
      <c r="K27" s="147" t="str">
        <f>+IFERROR(VLOOKUP(C27,DRE!B:N,12,FALSE),"")</f>
        <v/>
      </c>
    </row>
    <row r="28" spans="1:11" ht="18" customHeight="1">
      <c r="A28" s="28"/>
      <c r="B28" s="28"/>
      <c r="C28" s="29"/>
      <c r="D28" s="29"/>
      <c r="E28" s="29"/>
      <c r="F28" s="134"/>
      <c r="G28" s="134"/>
      <c r="H28" s="135"/>
      <c r="I28" s="135"/>
      <c r="J28" s="147"/>
      <c r="K28" s="147" t="str">
        <f>+IFERROR(VLOOKUP(C28,DRE!B:N,12,FALSE),"")</f>
        <v/>
      </c>
    </row>
    <row r="29" spans="1:11" ht="18" customHeight="1">
      <c r="A29" s="28"/>
      <c r="B29" s="28"/>
      <c r="C29" s="29"/>
      <c r="D29" s="29"/>
      <c r="E29" s="29"/>
      <c r="F29" s="134"/>
      <c r="G29" s="134"/>
      <c r="H29" s="135"/>
      <c r="I29" s="135"/>
      <c r="J29" s="147"/>
      <c r="K29" s="147" t="str">
        <f>+IFERROR(VLOOKUP(C29,DRE!B:N,12,FALSE),"")</f>
        <v/>
      </c>
    </row>
    <row r="30" spans="1:11" ht="18" customHeight="1">
      <c r="A30" s="28"/>
      <c r="B30" s="28"/>
      <c r="C30" s="29"/>
      <c r="D30" s="29"/>
      <c r="E30" s="29"/>
      <c r="F30" s="134"/>
      <c r="G30" s="134"/>
      <c r="H30" s="135"/>
      <c r="I30" s="135"/>
      <c r="J30" s="147"/>
      <c r="K30" s="147" t="str">
        <f>+IFERROR(VLOOKUP(C30,DRE!B:N,12,FALSE),"")</f>
        <v/>
      </c>
    </row>
    <row r="31" spans="1:11" ht="18" customHeight="1">
      <c r="A31" s="28"/>
      <c r="B31" s="28"/>
      <c r="C31" s="29"/>
      <c r="D31" s="29"/>
      <c r="E31" s="29"/>
      <c r="F31" s="134"/>
      <c r="G31" s="134"/>
      <c r="H31" s="135"/>
      <c r="I31" s="135"/>
      <c r="J31" s="147"/>
      <c r="K31" s="147" t="str">
        <f>+IFERROR(VLOOKUP(C31,DRE!B:N,12,FALSE),"")</f>
        <v/>
      </c>
    </row>
    <row r="32" spans="1:11" ht="18" customHeight="1">
      <c r="A32" s="28"/>
      <c r="B32" s="28"/>
      <c r="C32" s="29"/>
      <c r="D32" s="29"/>
      <c r="E32" s="29"/>
      <c r="F32" s="134"/>
      <c r="G32" s="134"/>
      <c r="H32" s="135"/>
      <c r="I32" s="135"/>
      <c r="J32" s="147"/>
      <c r="K32" s="147" t="str">
        <f>+IFERROR(VLOOKUP(C32,DRE!B:N,12,FALSE),"")</f>
        <v/>
      </c>
    </row>
    <row r="33" spans="1:11" ht="18" customHeight="1">
      <c r="A33" s="28"/>
      <c r="B33" s="28"/>
      <c r="C33" s="29"/>
      <c r="D33" s="29"/>
      <c r="E33" s="29"/>
      <c r="F33" s="134"/>
      <c r="G33" s="134"/>
      <c r="H33" s="135"/>
      <c r="I33" s="135"/>
      <c r="J33" s="147"/>
      <c r="K33" s="147" t="str">
        <f>+IFERROR(VLOOKUP(C33,DRE!B:N,12,FALSE),"")</f>
        <v/>
      </c>
    </row>
    <row r="34" spans="1:11" ht="18" customHeight="1">
      <c r="A34" s="28"/>
      <c r="B34" s="28"/>
      <c r="C34" s="29"/>
      <c r="D34" s="29"/>
      <c r="E34" s="29"/>
      <c r="F34" s="134"/>
      <c r="G34" s="134"/>
      <c r="H34" s="135"/>
      <c r="I34" s="135"/>
      <c r="J34" s="147"/>
      <c r="K34" s="147" t="str">
        <f>+IFERROR(VLOOKUP(C34,DRE!B:N,12,FALSE),"")</f>
        <v/>
      </c>
    </row>
    <row r="35" spans="1:11" ht="18" customHeight="1">
      <c r="A35" s="28"/>
      <c r="B35" s="28"/>
      <c r="C35" s="29"/>
      <c r="D35" s="29"/>
      <c r="E35" s="29"/>
      <c r="F35" s="134"/>
      <c r="G35" s="134"/>
      <c r="H35" s="135"/>
      <c r="I35" s="135"/>
      <c r="J35" s="147"/>
      <c r="K35" s="147" t="str">
        <f>+IFERROR(VLOOKUP(C35,DRE!B:N,12,FALSE),"")</f>
        <v/>
      </c>
    </row>
    <row r="36" spans="1:11" ht="18" customHeight="1">
      <c r="A36" s="28"/>
      <c r="B36" s="28"/>
      <c r="C36" s="29"/>
      <c r="D36" s="29"/>
      <c r="E36" s="29"/>
      <c r="F36" s="134"/>
      <c r="G36" s="134"/>
      <c r="H36" s="135"/>
      <c r="I36" s="135"/>
      <c r="J36" s="147"/>
      <c r="K36" s="147" t="str">
        <f>+IFERROR(VLOOKUP(C36,DRE!B:N,12,FALSE),"")</f>
        <v/>
      </c>
    </row>
    <row r="37" spans="1:11" ht="18" customHeight="1">
      <c r="A37" s="28"/>
      <c r="B37" s="28"/>
      <c r="C37" s="29"/>
      <c r="D37" s="29"/>
      <c r="E37" s="29"/>
      <c r="F37" s="134"/>
      <c r="G37" s="134"/>
      <c r="H37" s="135"/>
      <c r="I37" s="135"/>
      <c r="J37" s="147"/>
      <c r="K37" s="147"/>
    </row>
    <row r="38" spans="1:11" ht="18" customHeight="1">
      <c r="A38" s="28"/>
      <c r="B38" s="28"/>
      <c r="C38" s="29"/>
      <c r="D38" s="29"/>
      <c r="E38" s="29"/>
      <c r="F38" s="134"/>
      <c r="G38" s="134"/>
      <c r="H38" s="135"/>
      <c r="I38" s="135"/>
      <c r="J38" s="147"/>
      <c r="K38" s="147"/>
    </row>
    <row r="39" spans="1:11" ht="18" customHeight="1">
      <c r="A39" s="28"/>
      <c r="B39" s="28"/>
      <c r="C39" s="29"/>
      <c r="D39" s="29"/>
      <c r="E39" s="29"/>
      <c r="F39" s="134"/>
      <c r="G39" s="134"/>
      <c r="H39" s="135"/>
      <c r="I39" s="135"/>
      <c r="J39" s="147"/>
      <c r="K39" s="147" t="str">
        <f>+IFERROR(VLOOKUP(C39,DRE!B:N,12,FALSE),"")</f>
        <v/>
      </c>
    </row>
    <row r="40" spans="1:11" ht="18" customHeight="1">
      <c r="A40" s="28"/>
      <c r="B40" s="28"/>
      <c r="C40" s="29"/>
      <c r="D40" s="29"/>
      <c r="E40" s="29"/>
      <c r="F40" s="134"/>
      <c r="G40" s="134"/>
      <c r="H40" s="135"/>
      <c r="I40" s="135"/>
      <c r="J40" s="147"/>
      <c r="K40" s="147" t="str">
        <f>+IFERROR(VLOOKUP(C40,DRE!B:N,12,FALSE),"")</f>
        <v/>
      </c>
    </row>
    <row r="41" spans="1:11" ht="18" customHeight="1">
      <c r="A41" s="28"/>
      <c r="B41" s="28"/>
      <c r="C41" s="29"/>
      <c r="D41" s="29"/>
      <c r="E41" s="29"/>
      <c r="F41" s="134"/>
      <c r="G41" s="134"/>
      <c r="H41" s="135"/>
      <c r="I41" s="135"/>
      <c r="J41" s="147"/>
      <c r="K41" s="147" t="str">
        <f>+IFERROR(VLOOKUP(C41,DRE!B:N,12,FALSE),"")</f>
        <v/>
      </c>
    </row>
    <row r="42" spans="1:11" ht="18" customHeight="1">
      <c r="A42" s="28"/>
      <c r="B42" s="28"/>
      <c r="C42" s="29"/>
      <c r="D42" s="29"/>
      <c r="E42" s="29"/>
      <c r="F42" s="134"/>
      <c r="G42" s="134"/>
      <c r="H42" s="135"/>
      <c r="I42" s="135"/>
      <c r="J42" s="147"/>
      <c r="K42" s="147" t="str">
        <f>+IFERROR(VLOOKUP(C42,DRE!B:N,12,FALSE),"")</f>
        <v/>
      </c>
    </row>
    <row r="43" spans="1:11" ht="18" customHeight="1">
      <c r="A43" s="28"/>
      <c r="B43" s="28"/>
      <c r="C43" s="29"/>
      <c r="D43" s="29"/>
      <c r="E43" s="29"/>
      <c r="F43" s="134"/>
      <c r="G43" s="134"/>
      <c r="H43" s="135"/>
      <c r="I43" s="135"/>
      <c r="J43" s="147"/>
      <c r="K43" s="147" t="str">
        <f>+IFERROR(VLOOKUP(C43,DRE!B:N,12,FALSE),"")</f>
        <v/>
      </c>
    </row>
    <row r="44" spans="1:11" ht="18" customHeight="1">
      <c r="A44" s="28"/>
      <c r="B44" s="28"/>
      <c r="C44" s="29"/>
      <c r="D44" s="29"/>
      <c r="E44" s="29"/>
      <c r="F44" s="134"/>
      <c r="G44" s="134"/>
      <c r="H44" s="135"/>
      <c r="I44" s="135"/>
      <c r="J44" s="147"/>
      <c r="K44" s="147" t="str">
        <f>+IFERROR(VLOOKUP(C44,DRE!B:N,12,FALSE),"")</f>
        <v/>
      </c>
    </row>
    <row r="45" spans="1:11" ht="18" customHeight="1">
      <c r="A45" s="28"/>
      <c r="B45" s="28"/>
      <c r="C45" s="29"/>
      <c r="D45" s="29"/>
      <c r="E45" s="29"/>
      <c r="F45" s="134"/>
      <c r="G45" s="134"/>
      <c r="H45" s="135"/>
      <c r="I45" s="135"/>
      <c r="J45" s="147"/>
      <c r="K45" s="147" t="str">
        <f>+IFERROR(VLOOKUP(C45,DRE!B:N,12,FALSE),"")</f>
        <v/>
      </c>
    </row>
    <row r="46" spans="1:11" ht="18" customHeight="1">
      <c r="A46" s="28"/>
      <c r="B46" s="28"/>
      <c r="C46" s="29"/>
      <c r="D46" s="29"/>
      <c r="E46" s="29"/>
      <c r="F46" s="134"/>
      <c r="G46" s="134"/>
      <c r="H46" s="135"/>
      <c r="I46" s="135"/>
      <c r="J46" s="147"/>
      <c r="K46" s="147" t="str">
        <f>+IFERROR(VLOOKUP(C46,DRE!B:N,12,FALSE),"")</f>
        <v/>
      </c>
    </row>
    <row r="47" spans="1:11" ht="18" customHeight="1">
      <c r="A47" s="28"/>
      <c r="B47" s="28"/>
      <c r="C47" s="29"/>
      <c r="D47" s="29"/>
      <c r="E47" s="29"/>
      <c r="F47" s="134"/>
      <c r="G47" s="134"/>
      <c r="H47" s="135"/>
      <c r="I47" s="135"/>
      <c r="J47" s="147"/>
      <c r="K47" s="147" t="str">
        <f>+IFERROR(VLOOKUP(C47,DRE!B:N,12,FALSE),"")</f>
        <v/>
      </c>
    </row>
    <row r="48" spans="1:11" ht="18" customHeight="1">
      <c r="A48" s="28"/>
      <c r="B48" s="28"/>
      <c r="C48" s="29"/>
      <c r="D48" s="29"/>
      <c r="E48" s="29"/>
      <c r="F48" s="134"/>
      <c r="G48" s="134"/>
      <c r="H48" s="135"/>
      <c r="I48" s="135"/>
      <c r="J48" s="147"/>
      <c r="K48" s="147" t="str">
        <f>+IFERROR(VLOOKUP(C48,DRE!B:N,12,FALSE),"")</f>
        <v/>
      </c>
    </row>
    <row r="49" spans="1:27" ht="18" customHeight="1">
      <c r="A49" s="28"/>
      <c r="B49" s="28"/>
      <c r="C49" s="148"/>
      <c r="D49" s="29"/>
      <c r="E49" s="29"/>
      <c r="F49" s="134"/>
      <c r="G49" s="134"/>
      <c r="H49" s="135"/>
      <c r="I49" s="135"/>
      <c r="J49" s="147"/>
      <c r="K49" s="147" t="str">
        <f>+IFERROR(VLOOKUP(C49,DRE!B:N,12,FALSE),"")</f>
        <v/>
      </c>
    </row>
    <row r="50" spans="1:27" ht="18" customHeight="1">
      <c r="A50" s="28"/>
      <c r="B50" s="28"/>
      <c r="C50" s="29"/>
      <c r="D50" s="29"/>
      <c r="E50" s="29"/>
      <c r="F50" s="134"/>
      <c r="G50" s="134"/>
      <c r="H50" s="135"/>
      <c r="I50" s="135"/>
      <c r="J50" s="147"/>
      <c r="K50" s="147" t="str">
        <f>+IFERROR(VLOOKUP(C50,DRE!B:N,12,FALSE),"")</f>
        <v/>
      </c>
    </row>
    <row r="51" spans="1:27" ht="18" customHeight="1">
      <c r="A51" s="28"/>
      <c r="B51" s="28"/>
      <c r="C51" s="29"/>
      <c r="D51" s="29"/>
      <c r="E51" s="29"/>
      <c r="F51" s="134"/>
      <c r="G51" s="134"/>
      <c r="H51" s="135"/>
      <c r="I51" s="135"/>
      <c r="J51" s="147"/>
      <c r="K51" s="147" t="str">
        <f>+IFERROR(VLOOKUP(C51,DRE!B:N,12,FALSE),"")</f>
        <v/>
      </c>
    </row>
    <row r="52" spans="1:27" ht="18" customHeight="1">
      <c r="A52" s="28"/>
      <c r="B52" s="28"/>
      <c r="C52" s="29"/>
      <c r="D52" s="29"/>
      <c r="E52" s="29"/>
      <c r="F52" s="134"/>
      <c r="G52" s="134"/>
      <c r="H52" s="135"/>
      <c r="I52" s="135"/>
      <c r="J52" s="147"/>
      <c r="K52" s="147" t="str">
        <f>+IFERROR(VLOOKUP(C52,DRE!B:N,12,FALSE),"")</f>
        <v/>
      </c>
    </row>
    <row r="53" spans="1:27" ht="18" customHeight="1">
      <c r="A53" s="28"/>
      <c r="B53" s="28"/>
      <c r="C53" s="29"/>
      <c r="D53" s="29"/>
      <c r="E53" s="29"/>
      <c r="F53" s="134"/>
      <c r="G53" s="134"/>
      <c r="H53" s="135"/>
      <c r="I53" s="135"/>
      <c r="J53" s="147"/>
      <c r="K53" s="147" t="str">
        <f>+IFERROR(VLOOKUP(C53,DRE!B:N,12,FALSE),"")</f>
        <v/>
      </c>
    </row>
    <row r="54" spans="1:27" ht="18" customHeight="1">
      <c r="A54" s="28"/>
      <c r="B54" s="28"/>
      <c r="C54" s="29"/>
      <c r="D54" s="29"/>
      <c r="E54" s="29"/>
      <c r="F54" s="134"/>
      <c r="G54" s="134"/>
      <c r="H54" s="135"/>
      <c r="I54" s="135"/>
      <c r="J54" s="147"/>
      <c r="K54" s="147" t="str">
        <f>+IFERROR(VLOOKUP(C54,DRE!B:N,12,FALSE),"")</f>
        <v/>
      </c>
    </row>
    <row r="55" spans="1:27" ht="18" customHeight="1">
      <c r="A55" s="28"/>
      <c r="B55" s="28"/>
      <c r="C55" s="29"/>
      <c r="D55" s="29"/>
      <c r="E55" s="29"/>
      <c r="F55" s="134"/>
      <c r="G55" s="134"/>
      <c r="H55" s="135"/>
      <c r="I55" s="135"/>
      <c r="J55" s="147"/>
      <c r="K55" s="147" t="str">
        <f>+IFERROR(VLOOKUP(C55,DRE!B:N,12,FALSE),"")</f>
        <v/>
      </c>
    </row>
    <row r="56" spans="1:27" ht="18" customHeight="1">
      <c r="A56" s="28"/>
      <c r="B56" s="28"/>
      <c r="C56" s="29"/>
      <c r="D56" s="29"/>
      <c r="E56" s="29"/>
      <c r="F56" s="134"/>
      <c r="G56" s="134"/>
      <c r="H56" s="135"/>
      <c r="I56" s="135"/>
      <c r="J56" s="123"/>
      <c r="K56" s="147"/>
    </row>
    <row r="57" spans="1:27" ht="13.5">
      <c r="A57" s="27" t="s">
        <v>29</v>
      </c>
      <c r="B57" s="25">
        <f>(FECHAMENTO!AH17+J57)*0+62425.73</f>
        <v>62425.73</v>
      </c>
      <c r="C57" s="24"/>
      <c r="D57" s="27" t="s">
        <v>30</v>
      </c>
      <c r="E57" s="26">
        <f>B57-J57</f>
        <v>62425.73</v>
      </c>
      <c r="F57" s="23"/>
      <c r="G57" s="23"/>
      <c r="H57" s="23"/>
      <c r="I57" s="27" t="s">
        <v>31</v>
      </c>
      <c r="J57" s="25">
        <f>SUM(J15:J56)</f>
        <v>0</v>
      </c>
      <c r="K57" s="23"/>
    </row>
    <row r="58" spans="1:27">
      <c r="A58" s="23"/>
      <c r="B58" s="23"/>
      <c r="C58" s="24"/>
      <c r="D58" s="23"/>
      <c r="E58" s="23"/>
      <c r="F58" s="23"/>
      <c r="G58" s="23"/>
      <c r="H58" s="23"/>
      <c r="I58" s="23"/>
      <c r="J58" s="23"/>
      <c r="K58" s="23"/>
    </row>
    <row r="59" spans="1:27">
      <c r="C59" s="2"/>
    </row>
    <row r="60" spans="1:27">
      <c r="C60" s="130"/>
    </row>
    <row r="61" spans="1:27">
      <c r="C61" s="131">
        <v>-60386.999999999985</v>
      </c>
    </row>
    <row r="62" spans="1:27">
      <c r="AA62" s="146" t="s">
        <v>185</v>
      </c>
    </row>
    <row r="63" spans="1:27">
      <c r="J63" s="140"/>
      <c r="Z63" s="2" t="s">
        <v>94</v>
      </c>
      <c r="AA63" s="62" t="s">
        <v>96</v>
      </c>
    </row>
    <row r="64" spans="1:27">
      <c r="Z64" s="2" t="s">
        <v>176</v>
      </c>
      <c r="AA64" s="62" t="s">
        <v>97</v>
      </c>
    </row>
    <row r="65" spans="3:27">
      <c r="Z65" s="2" t="s">
        <v>95</v>
      </c>
      <c r="AA65" s="62" t="s">
        <v>98</v>
      </c>
    </row>
    <row r="66" spans="3:27">
      <c r="C66" s="2"/>
      <c r="Z66" s="2" t="s">
        <v>177</v>
      </c>
      <c r="AA66" s="62" t="s">
        <v>99</v>
      </c>
    </row>
    <row r="67" spans="3:27">
      <c r="C67" s="2"/>
      <c r="Z67" s="2" t="s">
        <v>178</v>
      </c>
      <c r="AA67" s="62" t="s">
        <v>101</v>
      </c>
    </row>
    <row r="68" spans="3:27">
      <c r="C68" s="2"/>
      <c r="Z68" s="2" t="s">
        <v>179</v>
      </c>
      <c r="AA68" s="62" t="s">
        <v>100</v>
      </c>
    </row>
    <row r="69" spans="3:27">
      <c r="C69" s="2"/>
      <c r="Z69" s="2" t="s">
        <v>180</v>
      </c>
      <c r="AA69" s="145" t="s">
        <v>183</v>
      </c>
    </row>
    <row r="70" spans="3:27">
      <c r="C70" s="2"/>
      <c r="Z70" s="2" t="s">
        <v>181</v>
      </c>
      <c r="AA70" s="144" t="s">
        <v>182</v>
      </c>
    </row>
    <row r="71" spans="3:27">
      <c r="C71" s="2"/>
      <c r="AA71" s="110" t="s">
        <v>134</v>
      </c>
    </row>
    <row r="72" spans="3:27">
      <c r="C72" s="2"/>
      <c r="AA72" s="110" t="s">
        <v>133</v>
      </c>
    </row>
    <row r="73" spans="3:27">
      <c r="C73" s="2"/>
      <c r="AA73" s="110" t="s">
        <v>102</v>
      </c>
    </row>
    <row r="74" spans="3:27">
      <c r="C74" s="2"/>
      <c r="AA74" s="110" t="s">
        <v>103</v>
      </c>
    </row>
    <row r="75" spans="3:27">
      <c r="C75" s="2"/>
      <c r="AA75" s="144" t="s">
        <v>182</v>
      </c>
    </row>
    <row r="76" spans="3:27">
      <c r="C76" s="2"/>
      <c r="AA76" s="110" t="s">
        <v>132</v>
      </c>
    </row>
    <row r="77" spans="3:27">
      <c r="C77" s="2"/>
      <c r="AA77" s="110" t="s">
        <v>131</v>
      </c>
    </row>
    <row r="78" spans="3:27">
      <c r="C78" s="2"/>
      <c r="AA78" s="110" t="s">
        <v>130</v>
      </c>
    </row>
    <row r="79" spans="3:27">
      <c r="C79" s="2"/>
      <c r="AA79" s="144" t="s">
        <v>182</v>
      </c>
    </row>
    <row r="80" spans="3:27">
      <c r="C80" s="2"/>
      <c r="AA80" s="110" t="s">
        <v>50</v>
      </c>
    </row>
    <row r="81" spans="3:27">
      <c r="C81" s="2"/>
      <c r="AA81" s="110" t="s">
        <v>104</v>
      </c>
    </row>
    <row r="82" spans="3:27">
      <c r="C82" s="2"/>
      <c r="AA82" s="110" t="s">
        <v>105</v>
      </c>
    </row>
    <row r="83" spans="3:27">
      <c r="C83" s="2"/>
      <c r="AA83" s="146" t="s">
        <v>182</v>
      </c>
    </row>
    <row r="84" spans="3:27">
      <c r="C84" s="2"/>
      <c r="AA84" s="145" t="s">
        <v>182</v>
      </c>
    </row>
    <row r="85" spans="3:27">
      <c r="C85" s="2"/>
      <c r="AA85" s="144" t="s">
        <v>182</v>
      </c>
    </row>
    <row r="86" spans="3:27">
      <c r="C86" s="2"/>
      <c r="AA86" s="93" t="s">
        <v>136</v>
      </c>
    </row>
    <row r="87" spans="3:27">
      <c r="C87" s="2"/>
      <c r="AA87" s="93" t="s">
        <v>137</v>
      </c>
    </row>
    <row r="88" spans="3:27">
      <c r="C88" s="2"/>
      <c r="AA88" s="144" t="s">
        <v>182</v>
      </c>
    </row>
    <row r="89" spans="3:27">
      <c r="C89" s="2"/>
      <c r="AA89" s="114" t="s">
        <v>138</v>
      </c>
    </row>
    <row r="90" spans="3:27">
      <c r="C90" s="2"/>
      <c r="AA90" s="114" t="s">
        <v>139</v>
      </c>
    </row>
    <row r="91" spans="3:27">
      <c r="C91" s="2"/>
      <c r="AA91" s="114" t="s">
        <v>76</v>
      </c>
    </row>
    <row r="92" spans="3:27">
      <c r="C92" s="2"/>
      <c r="AA92" s="114" t="s">
        <v>140</v>
      </c>
    </row>
    <row r="93" spans="3:27">
      <c r="C93" s="2"/>
      <c r="AA93" s="146" t="s">
        <v>182</v>
      </c>
    </row>
    <row r="94" spans="3:27">
      <c r="C94" s="2"/>
      <c r="AA94" s="145" t="s">
        <v>182</v>
      </c>
    </row>
    <row r="95" spans="3:27">
      <c r="C95" s="2"/>
      <c r="AA95" s="144" t="s">
        <v>182</v>
      </c>
    </row>
    <row r="96" spans="3:27">
      <c r="C96" s="2"/>
      <c r="AA96" s="116" t="s">
        <v>141</v>
      </c>
    </row>
    <row r="97" spans="3:27">
      <c r="C97" s="2"/>
      <c r="AA97" s="117" t="s">
        <v>142</v>
      </c>
    </row>
    <row r="98" spans="3:27">
      <c r="C98" s="2"/>
      <c r="AA98" s="117" t="s">
        <v>143</v>
      </c>
    </row>
    <row r="99" spans="3:27">
      <c r="C99" s="2"/>
      <c r="AA99" s="116" t="s">
        <v>161</v>
      </c>
    </row>
    <row r="100" spans="3:27">
      <c r="C100" s="2"/>
      <c r="AA100" s="117" t="s">
        <v>36</v>
      </c>
    </row>
    <row r="101" spans="3:27">
      <c r="C101" s="2"/>
      <c r="AA101" s="117" t="s">
        <v>46</v>
      </c>
    </row>
    <row r="102" spans="3:27">
      <c r="C102" s="2"/>
      <c r="AA102" s="116" t="s">
        <v>107</v>
      </c>
    </row>
    <row r="103" spans="3:27">
      <c r="C103" s="2"/>
      <c r="AA103" s="117" t="s">
        <v>108</v>
      </c>
    </row>
    <row r="104" spans="3:27">
      <c r="C104" s="2"/>
      <c r="AA104" s="117" t="s">
        <v>106</v>
      </c>
    </row>
    <row r="105" spans="3:27">
      <c r="C105" s="2"/>
      <c r="AA105" s="117" t="s">
        <v>188</v>
      </c>
    </row>
    <row r="106" spans="3:27">
      <c r="C106" s="2"/>
      <c r="AA106" s="117" t="s">
        <v>126</v>
      </c>
    </row>
    <row r="107" spans="3:27">
      <c r="C107" s="2"/>
      <c r="AA107" s="117" t="s">
        <v>82</v>
      </c>
    </row>
    <row r="108" spans="3:27">
      <c r="C108" s="2"/>
      <c r="AA108" s="144" t="s">
        <v>184</v>
      </c>
    </row>
    <row r="109" spans="3:27">
      <c r="C109" s="2"/>
      <c r="AA109" s="112" t="s">
        <v>110</v>
      </c>
    </row>
    <row r="110" spans="3:27">
      <c r="C110" s="2"/>
      <c r="AA110" s="112" t="s">
        <v>44</v>
      </c>
    </row>
    <row r="111" spans="3:27">
      <c r="C111" s="2"/>
      <c r="AA111" s="112" t="s">
        <v>111</v>
      </c>
    </row>
    <row r="112" spans="3:27">
      <c r="C112" s="2"/>
      <c r="AA112" s="111" t="s">
        <v>124</v>
      </c>
    </row>
    <row r="113" spans="3:27">
      <c r="C113" s="2"/>
      <c r="AA113" s="144" t="s">
        <v>184</v>
      </c>
    </row>
    <row r="114" spans="3:27">
      <c r="C114" s="2"/>
      <c r="AA114" s="114" t="s">
        <v>145</v>
      </c>
    </row>
    <row r="115" spans="3:27">
      <c r="C115" s="2"/>
      <c r="AA115" s="114" t="s">
        <v>146</v>
      </c>
    </row>
    <row r="116" spans="3:27">
      <c r="C116" s="2"/>
      <c r="AA116" s="114" t="s">
        <v>147</v>
      </c>
    </row>
    <row r="117" spans="3:27">
      <c r="C117" s="2"/>
      <c r="AA117" s="113" t="s">
        <v>112</v>
      </c>
    </row>
    <row r="118" spans="3:27">
      <c r="C118" s="2"/>
      <c r="AA118" s="114" t="s">
        <v>148</v>
      </c>
    </row>
    <row r="119" spans="3:27">
      <c r="C119" s="2"/>
      <c r="AA119" s="114" t="s">
        <v>47</v>
      </c>
    </row>
    <row r="120" spans="3:27">
      <c r="C120" s="2"/>
      <c r="AA120" s="144" t="s">
        <v>184</v>
      </c>
    </row>
    <row r="121" spans="3:27">
      <c r="C121" s="2"/>
      <c r="AA121" s="113" t="s">
        <v>149</v>
      </c>
    </row>
    <row r="122" spans="3:27">
      <c r="C122" s="2"/>
      <c r="AA122" s="113" t="s">
        <v>150</v>
      </c>
    </row>
    <row r="123" spans="3:27">
      <c r="C123" s="2"/>
      <c r="AA123" s="113" t="s">
        <v>151</v>
      </c>
    </row>
    <row r="124" spans="3:27">
      <c r="C124" s="2"/>
      <c r="AA124" s="114" t="s">
        <v>122</v>
      </c>
    </row>
    <row r="125" spans="3:27">
      <c r="AA125" s="113" t="s">
        <v>152</v>
      </c>
    </row>
    <row r="126" spans="3:27">
      <c r="AA126" s="113" t="s">
        <v>83</v>
      </c>
    </row>
    <row r="127" spans="3:27">
      <c r="C127" s="2"/>
      <c r="AA127" s="113" t="s">
        <v>114</v>
      </c>
    </row>
    <row r="128" spans="3:27">
      <c r="C128" s="2"/>
      <c r="AA128" s="113" t="s">
        <v>153</v>
      </c>
    </row>
    <row r="129" spans="3:27">
      <c r="C129" s="2"/>
      <c r="AA129" s="113" t="s">
        <v>123</v>
      </c>
    </row>
    <row r="130" spans="3:27">
      <c r="C130" s="2"/>
      <c r="AA130" s="144" t="s">
        <v>184</v>
      </c>
    </row>
    <row r="131" spans="3:27">
      <c r="C131" s="2"/>
      <c r="AA131" s="113" t="s">
        <v>155</v>
      </c>
    </row>
    <row r="132" spans="3:27">
      <c r="C132" s="2"/>
      <c r="AA132" s="113" t="s">
        <v>113</v>
      </c>
    </row>
    <row r="133" spans="3:27">
      <c r="C133" s="2"/>
      <c r="AA133" s="114" t="s">
        <v>127</v>
      </c>
    </row>
    <row r="134" spans="3:27">
      <c r="C134" s="2"/>
      <c r="AA134" s="114" t="s">
        <v>84</v>
      </c>
    </row>
    <row r="135" spans="3:27">
      <c r="C135" s="2"/>
      <c r="AA135" s="115" t="s">
        <v>156</v>
      </c>
    </row>
    <row r="136" spans="3:27">
      <c r="C136" s="2"/>
      <c r="AA136" s="144" t="s">
        <v>184</v>
      </c>
    </row>
    <row r="137" spans="3:27">
      <c r="C137" s="2"/>
      <c r="AA137" s="113" t="s">
        <v>115</v>
      </c>
    </row>
    <row r="138" spans="3:27">
      <c r="C138" s="2"/>
      <c r="AA138" s="113" t="s">
        <v>116</v>
      </c>
    </row>
    <row r="139" spans="3:27">
      <c r="C139" s="2"/>
      <c r="AA139" s="113" t="s">
        <v>117</v>
      </c>
    </row>
    <row r="140" spans="3:27">
      <c r="C140" s="2"/>
      <c r="AA140" s="113" t="s">
        <v>118</v>
      </c>
    </row>
    <row r="141" spans="3:27">
      <c r="C141" s="2"/>
      <c r="AA141" s="113" t="s">
        <v>119</v>
      </c>
    </row>
    <row r="142" spans="3:27">
      <c r="C142" s="2"/>
      <c r="AA142" s="115" t="s">
        <v>128</v>
      </c>
    </row>
    <row r="143" spans="3:27">
      <c r="C143" s="2"/>
      <c r="AA143" s="144" t="s">
        <v>184</v>
      </c>
    </row>
    <row r="144" spans="3:27">
      <c r="C144" s="2"/>
      <c r="AA144" s="113" t="s">
        <v>56</v>
      </c>
    </row>
    <row r="145" spans="3:27">
      <c r="C145" s="2"/>
      <c r="AA145" s="113" t="s">
        <v>129</v>
      </c>
    </row>
    <row r="146" spans="3:27">
      <c r="C146" s="2"/>
      <c r="AA146" s="113" t="s">
        <v>120</v>
      </c>
    </row>
    <row r="147" spans="3:27">
      <c r="C147" s="2"/>
      <c r="AA147" s="113" t="s">
        <v>164</v>
      </c>
    </row>
    <row r="148" spans="3:27">
      <c r="C148" s="2"/>
      <c r="AA148" s="113" t="s">
        <v>165</v>
      </c>
    </row>
    <row r="149" spans="3:27">
      <c r="C149" s="2"/>
      <c r="AA149" s="146" t="s">
        <v>184</v>
      </c>
    </row>
    <row r="150" spans="3:27">
      <c r="C150" s="2"/>
      <c r="AA150" s="145" t="s">
        <v>184</v>
      </c>
    </row>
    <row r="151" spans="3:27">
      <c r="C151" s="2"/>
      <c r="AA151" s="144" t="s">
        <v>184</v>
      </c>
    </row>
    <row r="152" spans="3:27">
      <c r="C152" s="2"/>
      <c r="AA152" s="117" t="s">
        <v>166</v>
      </c>
    </row>
    <row r="153" spans="3:27">
      <c r="C153" s="2"/>
      <c r="AA153" s="117" t="s">
        <v>167</v>
      </c>
    </row>
    <row r="154" spans="3:27">
      <c r="C154" s="2"/>
      <c r="AA154" s="117" t="s">
        <v>74</v>
      </c>
    </row>
    <row r="155" spans="3:27">
      <c r="C155" s="2"/>
      <c r="AA155" s="143" t="s">
        <v>168</v>
      </c>
    </row>
    <row r="156" spans="3:27">
      <c r="C156" s="2"/>
      <c r="AA156" s="144" t="s">
        <v>184</v>
      </c>
    </row>
    <row r="157" spans="3:27">
      <c r="C157" s="2"/>
      <c r="AA157" s="117" t="s">
        <v>169</v>
      </c>
    </row>
    <row r="158" spans="3:27">
      <c r="C158" s="2"/>
      <c r="AA158" s="117" t="s">
        <v>170</v>
      </c>
    </row>
    <row r="159" spans="3:27">
      <c r="C159" s="2"/>
      <c r="AA159" s="117" t="s">
        <v>171</v>
      </c>
    </row>
    <row r="160" spans="3:27">
      <c r="C160" s="2"/>
      <c r="AA160" s="117" t="s">
        <v>172</v>
      </c>
    </row>
    <row r="161" spans="3:27">
      <c r="C161" s="2"/>
      <c r="AA161" s="117" t="s">
        <v>173</v>
      </c>
    </row>
    <row r="162" spans="3:27">
      <c r="C162" s="2"/>
      <c r="AA162" s="117" t="s">
        <v>174</v>
      </c>
    </row>
    <row r="163" spans="3:27">
      <c r="C163" s="2"/>
      <c r="AA163" s="117" t="s">
        <v>121</v>
      </c>
    </row>
    <row r="164" spans="3:27">
      <c r="C164" s="2"/>
      <c r="AA164" s="117" t="s">
        <v>48</v>
      </c>
    </row>
    <row r="165" spans="3:27">
      <c r="C165" s="2"/>
      <c r="AA165" s="117" t="s">
        <v>57</v>
      </c>
    </row>
    <row r="166" spans="3:27">
      <c r="C166" s="2"/>
      <c r="AA166" s="117" t="s">
        <v>45</v>
      </c>
    </row>
    <row r="167" spans="3:27">
      <c r="C167" s="2"/>
      <c r="AA167" s="117" t="s">
        <v>58</v>
      </c>
    </row>
    <row r="168" spans="3:27">
      <c r="C168" s="2"/>
      <c r="AA168" s="143" t="s">
        <v>59</v>
      </c>
    </row>
    <row r="169" spans="3:27">
      <c r="C169" s="2"/>
      <c r="AA169" s="117" t="s">
        <v>175</v>
      </c>
    </row>
    <row r="170" spans="3:27">
      <c r="C170" s="2"/>
      <c r="AA170" s="146" t="s">
        <v>184</v>
      </c>
    </row>
  </sheetData>
  <autoFilter ref="A12:K12"/>
  <mergeCells count="2">
    <mergeCell ref="A3:J3"/>
    <mergeCell ref="G1:J1"/>
  </mergeCells>
  <phoneticPr fontId="28" type="noConversion"/>
  <conditionalFormatting sqref="E57">
    <cfRule type="cellIs" dxfId="719" priority="5" operator="lessThan">
      <formula>0</formula>
    </cfRule>
  </conditionalFormatting>
  <conditionalFormatting sqref="K1:K7 K15:K1048576 K9:K12">
    <cfRule type="cellIs" dxfId="718" priority="4" operator="lessThan">
      <formula>0</formula>
    </cfRule>
  </conditionalFormatting>
  <conditionalFormatting sqref="K14">
    <cfRule type="cellIs" dxfId="717" priority="3" operator="lessThan">
      <formula>0</formula>
    </cfRule>
  </conditionalFormatting>
  <conditionalFormatting sqref="K8">
    <cfRule type="cellIs" dxfId="716" priority="2" operator="lessThan">
      <formula>0</formula>
    </cfRule>
  </conditionalFormatting>
  <conditionalFormatting sqref="K13">
    <cfRule type="cellIs" dxfId="715" priority="1" operator="lessThan">
      <formula>0</formula>
    </cfRule>
  </conditionalFormatting>
  <dataValidations count="5">
    <dataValidation type="list" allowBlank="1" showInputMessage="1" showErrorMessage="1" sqref="D15:D56">
      <formula1>$Z$63:$Z$70</formula1>
    </dataValidation>
    <dataValidation type="list" allowBlank="1" showInputMessage="1" showErrorMessage="1" sqref="C15:C48 C50:C56">
      <formula1>$AA$62:$AA$170</formula1>
    </dataValidation>
    <dataValidation type="list" allowBlank="1" showInputMessage="1" showErrorMessage="1" sqref="D13:D14 D8">
      <formula1>$AA$1883:$AA$1889</formula1>
    </dataValidation>
    <dataValidation type="list" allowBlank="1" showInputMessage="1" showErrorMessage="1" sqref="C14">
      <formula1>$AA$1776:$AA$1877</formula1>
    </dataValidation>
    <dataValidation type="list" allowBlank="1" showInputMessage="1" showErrorMessage="1" sqref="C8 C13">
      <formula1>$AA$61:$AA$169</formula1>
    </dataValidation>
  </dataValidations>
  <printOptions horizontalCentered="1"/>
  <pageMargins left="0.15748031496062992" right="7.874015748031496E-2" top="7.874015748031496E-2" bottom="0.6692913385826772" header="0.19685039370078741" footer="0.15748031496062992"/>
  <pageSetup paperSize="9" scale="53" orientation="landscape" r:id="rId1"/>
  <headerFooter>
    <oddFooter>&amp;LAssinatura do Financeiro / Responsável_x000D__x000D_Nome de quem assinou:&amp;C&amp;"Arial,Normal"&amp;8Hora e Data de Impressão:_x000D_&amp;T&amp;D&amp;R&amp;"Arial,Normal"&amp;8&amp;N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VALIDA_APS">
                <anchor moveWithCells="1" sizeWithCells="1">
                  <from>
                    <xdr:col>7</xdr:col>
                    <xdr:colOff>400050</xdr:colOff>
                    <xdr:row>3</xdr:row>
                    <xdr:rowOff>76200</xdr:rowOff>
                  </from>
                  <to>
                    <xdr:col>10</xdr:col>
                    <xdr:colOff>0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Button 2">
              <controlPr defaultSize="0" print="0" autoFill="0" autoPict="0" macro="[0]!APAGA_ULTIMO">
                <anchor moveWithCells="1" sizeWithCells="1">
                  <from>
                    <xdr:col>5</xdr:col>
                    <xdr:colOff>123825</xdr:colOff>
                    <xdr:row>3</xdr:row>
                    <xdr:rowOff>76200</xdr:rowOff>
                  </from>
                  <to>
                    <xdr:col>7</xdr:col>
                    <xdr:colOff>314325</xdr:colOff>
                    <xdr:row>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XEZ1566"/>
  <sheetViews>
    <sheetView showGridLines="0" zoomScale="82" zoomScaleNormal="82" zoomScaleSheetLayoutView="96" workbookViewId="0">
      <selection activeCell="C8" sqref="C8"/>
    </sheetView>
  </sheetViews>
  <sheetFormatPr defaultRowHeight="12.75"/>
  <cols>
    <col min="1" max="1" width="17.5703125" style="218" bestFit="1" customWidth="1"/>
    <col min="2" max="2" width="18.28515625" style="218" bestFit="1" customWidth="1"/>
    <col min="3" max="3" width="45.5703125" style="218" bestFit="1" customWidth="1"/>
    <col min="4" max="4" width="25.7109375" style="218" bestFit="1" customWidth="1"/>
    <col min="5" max="5" width="79.28515625" style="218" customWidth="1"/>
    <col min="6" max="6" width="17" style="218" customWidth="1"/>
    <col min="7" max="7" width="16" style="218" customWidth="1"/>
    <col min="8" max="9" width="12.7109375" style="218" customWidth="1"/>
    <col min="10" max="10" width="13" style="216" bestFit="1" customWidth="1"/>
    <col min="11" max="11" width="13.28515625" style="196" bestFit="1" customWidth="1"/>
    <col min="12" max="12" width="12.85546875" style="196" bestFit="1" customWidth="1"/>
    <col min="13" max="16384" width="9.140625" style="196"/>
  </cols>
  <sheetData>
    <row r="1" spans="1:16380" ht="13.5">
      <c r="A1" s="192"/>
      <c r="B1" s="192"/>
      <c r="C1" s="7"/>
      <c r="D1" s="7"/>
      <c r="E1" s="7"/>
      <c r="F1" s="193" t="s">
        <v>38</v>
      </c>
      <c r="G1" s="193"/>
      <c r="H1" s="194"/>
      <c r="I1" s="194"/>
      <c r="J1" s="195"/>
    </row>
    <row r="2" spans="1:16380" ht="13.5">
      <c r="A2" s="196"/>
      <c r="B2" s="196"/>
      <c r="C2" s="197"/>
      <c r="D2" s="208"/>
      <c r="E2" s="196"/>
      <c r="F2" s="196"/>
      <c r="G2" s="196"/>
      <c r="H2" s="196"/>
      <c r="I2" s="198"/>
      <c r="J2" s="199"/>
    </row>
    <row r="3" spans="1:16380" ht="20.25">
      <c r="A3" s="191"/>
      <c r="B3" s="191"/>
      <c r="C3" s="207"/>
      <c r="D3" s="208"/>
      <c r="E3" s="191"/>
      <c r="F3" s="191"/>
      <c r="G3" s="191"/>
      <c r="H3" s="191"/>
      <c r="I3" s="198"/>
      <c r="J3" s="199"/>
    </row>
    <row r="4" spans="1:16380">
      <c r="A4" s="200" t="s">
        <v>20</v>
      </c>
      <c r="B4" s="200" t="s">
        <v>190</v>
      </c>
      <c r="C4" s="201" t="s">
        <v>22</v>
      </c>
      <c r="D4" s="201" t="s">
        <v>23</v>
      </c>
      <c r="E4" s="201" t="s">
        <v>24</v>
      </c>
      <c r="F4" s="202" t="s">
        <v>25</v>
      </c>
      <c r="G4" s="203" t="s">
        <v>33</v>
      </c>
      <c r="H4" s="204"/>
      <c r="I4" s="204"/>
      <c r="J4" s="205" t="s">
        <v>28</v>
      </c>
    </row>
    <row r="5" spans="1:16380" ht="13.5" customHeight="1">
      <c r="A5" s="206">
        <v>43525</v>
      </c>
      <c r="B5" s="206">
        <v>43525</v>
      </c>
      <c r="C5" s="207" t="s">
        <v>124</v>
      </c>
      <c r="D5" s="208"/>
      <c r="E5" s="208" t="s">
        <v>226</v>
      </c>
      <c r="F5" s="209" t="s">
        <v>231</v>
      </c>
      <c r="G5" s="224"/>
      <c r="H5" s="224"/>
      <c r="I5" s="224"/>
      <c r="J5" s="290">
        <v>10000</v>
      </c>
      <c r="K5" s="196" t="s">
        <v>233</v>
      </c>
    </row>
    <row r="6" spans="1:16380">
      <c r="A6" s="206">
        <v>43525</v>
      </c>
      <c r="B6" s="206">
        <v>43525</v>
      </c>
      <c r="C6" s="207" t="s">
        <v>224</v>
      </c>
      <c r="D6" s="208"/>
      <c r="E6" s="208" t="s">
        <v>228</v>
      </c>
      <c r="F6" s="209" t="s">
        <v>230</v>
      </c>
      <c r="G6" s="225"/>
      <c r="H6" s="225"/>
      <c r="I6" s="225"/>
      <c r="J6" s="290">
        <v>30000</v>
      </c>
      <c r="K6" s="196" t="s">
        <v>233</v>
      </c>
    </row>
    <row r="7" spans="1:16380" s="210" customFormat="1">
      <c r="A7" s="206">
        <v>43525</v>
      </c>
      <c r="B7" s="206">
        <v>43525</v>
      </c>
      <c r="C7" s="207" t="s">
        <v>46</v>
      </c>
      <c r="D7" s="207"/>
      <c r="E7" s="208" t="s">
        <v>227</v>
      </c>
      <c r="F7" s="209" t="s">
        <v>229</v>
      </c>
      <c r="G7" s="224"/>
      <c r="H7" s="224"/>
      <c r="I7" s="224"/>
      <c r="J7" s="290">
        <v>4000</v>
      </c>
      <c r="K7" s="196" t="s">
        <v>233</v>
      </c>
      <c r="L7" s="213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  <c r="BM7" s="196"/>
      <c r="BN7" s="196"/>
      <c r="BO7" s="196"/>
      <c r="BP7" s="196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  <c r="CB7" s="196"/>
      <c r="CC7" s="196"/>
      <c r="CD7" s="196"/>
      <c r="CE7" s="196"/>
      <c r="CF7" s="196"/>
      <c r="CG7" s="196"/>
      <c r="CH7" s="196"/>
      <c r="CI7" s="196"/>
      <c r="CJ7" s="196"/>
      <c r="CK7" s="196"/>
      <c r="CL7" s="196"/>
      <c r="CM7" s="196"/>
      <c r="CN7" s="196"/>
      <c r="CO7" s="196"/>
      <c r="CP7" s="196"/>
      <c r="CQ7" s="196"/>
      <c r="CR7" s="196"/>
      <c r="CS7" s="196"/>
      <c r="CT7" s="196"/>
      <c r="CU7" s="196"/>
      <c r="CV7" s="196"/>
      <c r="CW7" s="196"/>
      <c r="CX7" s="196"/>
      <c r="CY7" s="196"/>
      <c r="CZ7" s="196"/>
      <c r="DA7" s="196"/>
      <c r="DB7" s="196"/>
      <c r="DC7" s="196"/>
      <c r="DD7" s="196"/>
      <c r="DE7" s="196"/>
      <c r="DF7" s="196"/>
      <c r="DG7" s="196"/>
      <c r="DH7" s="196"/>
      <c r="DI7" s="196"/>
      <c r="DJ7" s="196"/>
      <c r="DK7" s="196"/>
      <c r="DL7" s="196"/>
      <c r="DM7" s="196"/>
      <c r="DN7" s="196"/>
      <c r="DO7" s="196"/>
      <c r="DP7" s="196"/>
      <c r="DQ7" s="196"/>
      <c r="DR7" s="196"/>
      <c r="DS7" s="196"/>
      <c r="DT7" s="196"/>
      <c r="DU7" s="196"/>
      <c r="DV7" s="196"/>
      <c r="DW7" s="196"/>
      <c r="DX7" s="196"/>
      <c r="DY7" s="196"/>
      <c r="DZ7" s="196"/>
      <c r="EA7" s="196"/>
      <c r="EB7" s="196"/>
      <c r="EC7" s="196"/>
      <c r="ED7" s="196"/>
      <c r="EE7" s="196"/>
      <c r="EF7" s="196"/>
      <c r="EG7" s="196"/>
      <c r="EH7" s="196"/>
      <c r="EI7" s="196"/>
      <c r="EJ7" s="196"/>
      <c r="EK7" s="196"/>
      <c r="EL7" s="196"/>
      <c r="EM7" s="196"/>
      <c r="EN7" s="196"/>
      <c r="EO7" s="196"/>
      <c r="EP7" s="196"/>
      <c r="EQ7" s="196"/>
      <c r="ER7" s="196"/>
      <c r="ES7" s="196"/>
      <c r="ET7" s="196"/>
      <c r="EU7" s="196"/>
      <c r="EV7" s="196"/>
      <c r="EW7" s="196"/>
      <c r="EX7" s="196"/>
      <c r="EY7" s="196"/>
      <c r="EZ7" s="196"/>
      <c r="FA7" s="196"/>
      <c r="FB7" s="196"/>
      <c r="FC7" s="196"/>
      <c r="FD7" s="196"/>
      <c r="FE7" s="196"/>
      <c r="FF7" s="196"/>
      <c r="FG7" s="196"/>
      <c r="FH7" s="196"/>
      <c r="FI7" s="196"/>
      <c r="FJ7" s="196"/>
      <c r="FK7" s="196"/>
      <c r="FL7" s="196"/>
      <c r="FM7" s="196"/>
      <c r="FN7" s="196"/>
      <c r="FO7" s="196"/>
      <c r="FP7" s="196"/>
      <c r="FQ7" s="196"/>
      <c r="FR7" s="196"/>
      <c r="FS7" s="196"/>
      <c r="FT7" s="196"/>
      <c r="FU7" s="196"/>
      <c r="FV7" s="196"/>
      <c r="FW7" s="196"/>
      <c r="FX7" s="196"/>
      <c r="FY7" s="196"/>
      <c r="FZ7" s="196"/>
      <c r="GA7" s="196"/>
      <c r="GB7" s="196"/>
      <c r="GC7" s="196"/>
      <c r="GD7" s="196"/>
      <c r="GE7" s="196"/>
      <c r="GF7" s="196"/>
      <c r="GG7" s="196"/>
      <c r="GH7" s="196"/>
      <c r="GI7" s="196"/>
      <c r="GJ7" s="196"/>
      <c r="GK7" s="196"/>
      <c r="GL7" s="196"/>
      <c r="GM7" s="196"/>
      <c r="GN7" s="196"/>
      <c r="GO7" s="196"/>
      <c r="GP7" s="196"/>
      <c r="GQ7" s="196"/>
      <c r="GR7" s="196"/>
      <c r="GS7" s="196"/>
      <c r="GT7" s="196"/>
      <c r="GU7" s="196"/>
      <c r="GV7" s="196"/>
      <c r="GW7" s="196"/>
      <c r="GX7" s="196"/>
      <c r="GY7" s="196"/>
      <c r="GZ7" s="196"/>
      <c r="HA7" s="196"/>
      <c r="HB7" s="196"/>
      <c r="HC7" s="196"/>
      <c r="HD7" s="196"/>
      <c r="HE7" s="196"/>
      <c r="HF7" s="196"/>
      <c r="HG7" s="196"/>
      <c r="HH7" s="196"/>
      <c r="HI7" s="196"/>
      <c r="HJ7" s="196"/>
      <c r="HK7" s="196"/>
      <c r="HL7" s="196"/>
      <c r="HM7" s="196"/>
      <c r="HN7" s="196"/>
      <c r="HO7" s="196"/>
      <c r="HP7" s="196"/>
      <c r="HQ7" s="196"/>
      <c r="HR7" s="196"/>
      <c r="HS7" s="196"/>
      <c r="HT7" s="196"/>
      <c r="HU7" s="196"/>
      <c r="HV7" s="196"/>
      <c r="HW7" s="196"/>
      <c r="HX7" s="196"/>
      <c r="HY7" s="196"/>
      <c r="HZ7" s="196"/>
      <c r="IA7" s="196"/>
      <c r="IB7" s="196"/>
      <c r="IC7" s="196"/>
      <c r="ID7" s="196"/>
      <c r="IE7" s="196"/>
      <c r="IF7" s="196"/>
      <c r="IG7" s="196"/>
      <c r="IH7" s="196"/>
      <c r="II7" s="196"/>
      <c r="IJ7" s="196"/>
      <c r="IK7" s="196"/>
      <c r="IL7" s="196"/>
      <c r="IM7" s="196"/>
      <c r="IN7" s="196"/>
      <c r="IO7" s="196"/>
      <c r="IP7" s="196"/>
      <c r="IQ7" s="196"/>
      <c r="IR7" s="196"/>
      <c r="IS7" s="196"/>
      <c r="IT7" s="196"/>
      <c r="IU7" s="196"/>
      <c r="IV7" s="196"/>
      <c r="IW7" s="196"/>
      <c r="IX7" s="196"/>
      <c r="IY7" s="196"/>
      <c r="IZ7" s="196"/>
      <c r="JA7" s="196"/>
      <c r="JB7" s="196"/>
      <c r="JC7" s="196"/>
      <c r="JD7" s="196"/>
      <c r="JE7" s="196"/>
      <c r="JF7" s="196"/>
      <c r="JG7" s="196"/>
      <c r="JH7" s="196"/>
      <c r="JI7" s="196"/>
      <c r="JJ7" s="196"/>
      <c r="JK7" s="196"/>
      <c r="JL7" s="196"/>
      <c r="JM7" s="196"/>
      <c r="JN7" s="196"/>
      <c r="JO7" s="196"/>
      <c r="JP7" s="196"/>
      <c r="JQ7" s="196"/>
      <c r="JR7" s="196"/>
      <c r="JS7" s="196"/>
      <c r="JT7" s="196"/>
      <c r="JU7" s="196"/>
      <c r="JV7" s="196"/>
      <c r="JW7" s="196"/>
      <c r="JX7" s="196"/>
      <c r="JY7" s="196"/>
      <c r="JZ7" s="196"/>
      <c r="KA7" s="196"/>
      <c r="KB7" s="196"/>
      <c r="KC7" s="196"/>
      <c r="KD7" s="196"/>
      <c r="KE7" s="196"/>
      <c r="KF7" s="196"/>
      <c r="KG7" s="196"/>
      <c r="KH7" s="196"/>
      <c r="KI7" s="196"/>
      <c r="KJ7" s="196"/>
      <c r="KK7" s="196"/>
      <c r="KL7" s="196"/>
      <c r="KM7" s="196"/>
      <c r="KN7" s="196"/>
      <c r="KO7" s="196"/>
      <c r="KP7" s="196"/>
      <c r="KQ7" s="196"/>
      <c r="KR7" s="196"/>
      <c r="KS7" s="196"/>
      <c r="KT7" s="196"/>
      <c r="KU7" s="196"/>
      <c r="KV7" s="196"/>
      <c r="KW7" s="196"/>
      <c r="KX7" s="196"/>
      <c r="KY7" s="196"/>
      <c r="KZ7" s="196"/>
      <c r="LA7" s="196"/>
      <c r="LB7" s="196"/>
      <c r="LC7" s="196"/>
      <c r="LD7" s="196"/>
      <c r="LE7" s="196"/>
      <c r="LF7" s="196"/>
      <c r="LG7" s="196"/>
      <c r="LH7" s="196"/>
      <c r="LI7" s="196"/>
      <c r="LJ7" s="196"/>
      <c r="LK7" s="196"/>
      <c r="LL7" s="196"/>
      <c r="LM7" s="196"/>
      <c r="LN7" s="196"/>
      <c r="LO7" s="196"/>
      <c r="LP7" s="196"/>
      <c r="LQ7" s="196"/>
      <c r="LR7" s="196"/>
      <c r="LS7" s="196"/>
      <c r="LT7" s="196"/>
      <c r="LU7" s="196"/>
      <c r="LV7" s="196"/>
      <c r="LW7" s="196"/>
      <c r="LX7" s="196"/>
      <c r="LY7" s="196"/>
      <c r="LZ7" s="196"/>
      <c r="MA7" s="196"/>
      <c r="MB7" s="196"/>
      <c r="MC7" s="196"/>
      <c r="MD7" s="196"/>
      <c r="ME7" s="196"/>
      <c r="MF7" s="196"/>
      <c r="MG7" s="196"/>
      <c r="MH7" s="196"/>
      <c r="MI7" s="196"/>
      <c r="MJ7" s="196"/>
      <c r="MK7" s="196"/>
      <c r="ML7" s="196"/>
      <c r="MM7" s="196"/>
      <c r="MN7" s="196"/>
      <c r="MO7" s="196"/>
      <c r="MP7" s="196"/>
      <c r="MQ7" s="196"/>
      <c r="MR7" s="196"/>
      <c r="MS7" s="196"/>
      <c r="MT7" s="196"/>
      <c r="MU7" s="196"/>
      <c r="MV7" s="196"/>
      <c r="MW7" s="196"/>
      <c r="MX7" s="196"/>
      <c r="MY7" s="196"/>
      <c r="MZ7" s="196"/>
      <c r="NA7" s="196"/>
      <c r="NB7" s="196"/>
      <c r="NC7" s="196"/>
      <c r="ND7" s="196"/>
      <c r="NE7" s="196"/>
      <c r="NF7" s="196"/>
      <c r="NG7" s="196"/>
      <c r="NH7" s="196"/>
      <c r="NI7" s="196"/>
      <c r="NJ7" s="196"/>
      <c r="NK7" s="196"/>
      <c r="NL7" s="196"/>
      <c r="NM7" s="196"/>
      <c r="NN7" s="196"/>
      <c r="NO7" s="196"/>
      <c r="NP7" s="196"/>
      <c r="NQ7" s="196"/>
      <c r="NR7" s="196"/>
      <c r="NS7" s="196"/>
      <c r="NT7" s="196"/>
      <c r="NU7" s="196"/>
      <c r="NV7" s="196"/>
      <c r="NW7" s="196"/>
      <c r="NX7" s="196"/>
      <c r="NY7" s="196"/>
      <c r="NZ7" s="196"/>
      <c r="OA7" s="196"/>
      <c r="OB7" s="196"/>
      <c r="OC7" s="196"/>
      <c r="OD7" s="196"/>
      <c r="OE7" s="196"/>
      <c r="OF7" s="196"/>
      <c r="OG7" s="196"/>
      <c r="OH7" s="196"/>
      <c r="OI7" s="196"/>
      <c r="OJ7" s="196"/>
      <c r="OK7" s="196"/>
      <c r="OL7" s="196"/>
      <c r="OM7" s="196"/>
      <c r="ON7" s="196"/>
      <c r="OO7" s="196"/>
      <c r="OP7" s="196"/>
      <c r="OQ7" s="196"/>
      <c r="OR7" s="196"/>
      <c r="OS7" s="196"/>
      <c r="OT7" s="196"/>
      <c r="OU7" s="196"/>
      <c r="OV7" s="196"/>
      <c r="OW7" s="196"/>
      <c r="OX7" s="196"/>
      <c r="OY7" s="196"/>
      <c r="OZ7" s="196"/>
      <c r="PA7" s="196"/>
      <c r="PB7" s="196"/>
      <c r="PC7" s="196"/>
      <c r="PD7" s="196"/>
      <c r="PE7" s="196"/>
      <c r="PF7" s="196"/>
      <c r="PG7" s="196"/>
      <c r="PH7" s="196"/>
      <c r="PI7" s="196"/>
      <c r="PJ7" s="196"/>
      <c r="PK7" s="196"/>
      <c r="PL7" s="196"/>
      <c r="PM7" s="196"/>
      <c r="PN7" s="196"/>
      <c r="PO7" s="196"/>
      <c r="PP7" s="196"/>
      <c r="PQ7" s="196"/>
      <c r="PR7" s="196"/>
      <c r="PS7" s="196"/>
      <c r="PT7" s="196"/>
      <c r="PU7" s="196"/>
      <c r="PV7" s="196"/>
      <c r="PW7" s="196"/>
      <c r="PX7" s="196"/>
      <c r="PY7" s="196"/>
      <c r="PZ7" s="196"/>
      <c r="QA7" s="196"/>
      <c r="QB7" s="196"/>
      <c r="QC7" s="196"/>
      <c r="QD7" s="196"/>
      <c r="QE7" s="196"/>
      <c r="QF7" s="196"/>
      <c r="QG7" s="196"/>
      <c r="QH7" s="196"/>
      <c r="QI7" s="196"/>
      <c r="QJ7" s="196"/>
      <c r="QK7" s="196"/>
      <c r="QL7" s="196"/>
      <c r="QM7" s="196"/>
      <c r="QN7" s="196"/>
      <c r="QO7" s="196"/>
      <c r="QP7" s="196"/>
      <c r="QQ7" s="196"/>
      <c r="QR7" s="196"/>
      <c r="QS7" s="196"/>
      <c r="QT7" s="196"/>
      <c r="QU7" s="196"/>
      <c r="QV7" s="196"/>
      <c r="QW7" s="196"/>
      <c r="QX7" s="196"/>
      <c r="QY7" s="196"/>
      <c r="QZ7" s="196"/>
      <c r="RA7" s="196"/>
      <c r="RB7" s="196"/>
      <c r="RC7" s="196"/>
      <c r="RD7" s="196"/>
      <c r="RE7" s="196"/>
      <c r="RF7" s="196"/>
      <c r="RG7" s="196"/>
      <c r="RH7" s="196"/>
      <c r="RI7" s="196"/>
      <c r="RJ7" s="196"/>
      <c r="RK7" s="196"/>
      <c r="RL7" s="196"/>
      <c r="RM7" s="196"/>
      <c r="RN7" s="196"/>
      <c r="RO7" s="196"/>
      <c r="RP7" s="196"/>
      <c r="RQ7" s="196"/>
      <c r="RR7" s="196"/>
      <c r="RS7" s="196"/>
      <c r="RT7" s="196"/>
      <c r="RU7" s="196"/>
      <c r="RV7" s="196"/>
      <c r="RW7" s="196"/>
      <c r="RX7" s="196"/>
      <c r="RY7" s="196"/>
      <c r="RZ7" s="196"/>
      <c r="SA7" s="196"/>
      <c r="SB7" s="196"/>
      <c r="SC7" s="196"/>
      <c r="SD7" s="196"/>
      <c r="SE7" s="196"/>
      <c r="SF7" s="196"/>
      <c r="SG7" s="196"/>
      <c r="SH7" s="196"/>
      <c r="SI7" s="196"/>
      <c r="SJ7" s="196"/>
      <c r="SK7" s="196"/>
      <c r="SL7" s="196"/>
      <c r="SM7" s="196"/>
      <c r="SN7" s="196"/>
      <c r="SO7" s="196"/>
      <c r="SP7" s="196"/>
      <c r="SQ7" s="196"/>
      <c r="SR7" s="196"/>
      <c r="SS7" s="196"/>
      <c r="ST7" s="196"/>
      <c r="SU7" s="196"/>
      <c r="SV7" s="196"/>
      <c r="SW7" s="196"/>
      <c r="SX7" s="196"/>
      <c r="SY7" s="196"/>
      <c r="SZ7" s="196"/>
      <c r="TA7" s="196"/>
      <c r="TB7" s="196"/>
      <c r="TC7" s="196"/>
      <c r="TD7" s="196"/>
      <c r="TE7" s="196"/>
      <c r="TF7" s="196"/>
      <c r="TG7" s="196"/>
      <c r="TH7" s="196"/>
      <c r="TI7" s="196"/>
      <c r="TJ7" s="196"/>
      <c r="TK7" s="196"/>
      <c r="TL7" s="196"/>
      <c r="TM7" s="196"/>
      <c r="TN7" s="196"/>
      <c r="TO7" s="196"/>
      <c r="TP7" s="196"/>
      <c r="TQ7" s="196"/>
      <c r="TR7" s="196"/>
      <c r="TS7" s="196"/>
      <c r="TT7" s="196"/>
      <c r="TU7" s="196"/>
      <c r="TV7" s="196"/>
      <c r="TW7" s="196"/>
      <c r="TX7" s="196"/>
      <c r="TY7" s="196"/>
      <c r="TZ7" s="196"/>
      <c r="UA7" s="196"/>
      <c r="UB7" s="196"/>
      <c r="UC7" s="196"/>
      <c r="UD7" s="196"/>
      <c r="UE7" s="196"/>
      <c r="UF7" s="196"/>
      <c r="UG7" s="196"/>
      <c r="UH7" s="196"/>
      <c r="UI7" s="196"/>
      <c r="UJ7" s="196"/>
      <c r="UK7" s="196"/>
      <c r="UL7" s="196"/>
      <c r="UM7" s="196"/>
      <c r="UN7" s="196"/>
      <c r="UO7" s="196"/>
      <c r="UP7" s="196"/>
      <c r="UQ7" s="196"/>
      <c r="UR7" s="196"/>
      <c r="US7" s="196"/>
      <c r="UT7" s="196"/>
      <c r="UU7" s="196"/>
      <c r="UV7" s="196"/>
      <c r="UW7" s="196"/>
      <c r="UX7" s="196"/>
      <c r="UY7" s="196"/>
      <c r="UZ7" s="196"/>
      <c r="VA7" s="196"/>
      <c r="VB7" s="196"/>
      <c r="VC7" s="196"/>
      <c r="VD7" s="196"/>
      <c r="VE7" s="196"/>
      <c r="VF7" s="196"/>
      <c r="VG7" s="196"/>
      <c r="VH7" s="196"/>
      <c r="VI7" s="196"/>
      <c r="VJ7" s="196"/>
      <c r="VK7" s="196"/>
      <c r="VL7" s="196"/>
      <c r="VM7" s="196"/>
      <c r="VN7" s="196"/>
      <c r="VO7" s="196"/>
      <c r="VP7" s="196"/>
      <c r="VQ7" s="196"/>
      <c r="VR7" s="196"/>
      <c r="VS7" s="196"/>
      <c r="VT7" s="196"/>
      <c r="VU7" s="196"/>
      <c r="VV7" s="196"/>
      <c r="VW7" s="196"/>
      <c r="VX7" s="196"/>
      <c r="VY7" s="196"/>
      <c r="VZ7" s="196"/>
      <c r="WA7" s="196"/>
      <c r="WB7" s="196"/>
      <c r="WC7" s="196"/>
      <c r="WD7" s="196"/>
      <c r="WE7" s="196"/>
      <c r="WF7" s="196"/>
      <c r="WG7" s="196"/>
      <c r="WH7" s="196"/>
      <c r="WI7" s="196"/>
      <c r="WJ7" s="196"/>
      <c r="WK7" s="196"/>
      <c r="WL7" s="196"/>
      <c r="WM7" s="196"/>
      <c r="WN7" s="196"/>
      <c r="WO7" s="196"/>
      <c r="WP7" s="196"/>
      <c r="WQ7" s="196"/>
      <c r="WR7" s="196"/>
      <c r="WS7" s="196"/>
      <c r="WT7" s="196"/>
      <c r="WU7" s="196"/>
      <c r="WV7" s="196"/>
      <c r="WW7" s="196"/>
      <c r="WX7" s="196"/>
      <c r="WY7" s="196"/>
      <c r="WZ7" s="196"/>
      <c r="XA7" s="196"/>
      <c r="XB7" s="196"/>
      <c r="XC7" s="196"/>
      <c r="XD7" s="196"/>
      <c r="XE7" s="196"/>
      <c r="XF7" s="196"/>
      <c r="XG7" s="196"/>
      <c r="XH7" s="196"/>
      <c r="XI7" s="196"/>
      <c r="XJ7" s="196"/>
      <c r="XK7" s="196"/>
      <c r="XL7" s="196"/>
      <c r="XM7" s="196"/>
      <c r="XN7" s="196"/>
      <c r="XO7" s="196"/>
      <c r="XP7" s="196"/>
      <c r="XQ7" s="196"/>
      <c r="XR7" s="196"/>
      <c r="XS7" s="196"/>
      <c r="XT7" s="196"/>
      <c r="XU7" s="196"/>
      <c r="XV7" s="196"/>
      <c r="XW7" s="196"/>
      <c r="XX7" s="196"/>
      <c r="XY7" s="196"/>
      <c r="XZ7" s="196"/>
      <c r="YA7" s="196"/>
      <c r="YB7" s="196"/>
      <c r="YC7" s="196"/>
      <c r="YD7" s="196"/>
      <c r="YE7" s="196"/>
      <c r="YF7" s="196"/>
      <c r="YG7" s="196"/>
      <c r="YH7" s="196"/>
      <c r="YI7" s="196"/>
      <c r="YJ7" s="196"/>
      <c r="YK7" s="196"/>
      <c r="YL7" s="196"/>
      <c r="YM7" s="196"/>
      <c r="YN7" s="196"/>
      <c r="YO7" s="196"/>
      <c r="YP7" s="196"/>
      <c r="YQ7" s="196"/>
      <c r="YR7" s="196"/>
      <c r="YS7" s="196"/>
      <c r="YT7" s="196"/>
      <c r="YU7" s="196"/>
      <c r="YV7" s="196"/>
      <c r="YW7" s="196"/>
      <c r="YX7" s="196"/>
      <c r="YY7" s="196"/>
      <c r="YZ7" s="196"/>
      <c r="ZA7" s="196"/>
      <c r="ZB7" s="196"/>
      <c r="ZC7" s="196"/>
      <c r="ZD7" s="196"/>
      <c r="ZE7" s="196"/>
      <c r="ZF7" s="196"/>
      <c r="ZG7" s="196"/>
      <c r="ZH7" s="196"/>
      <c r="ZI7" s="196"/>
      <c r="ZJ7" s="196"/>
      <c r="ZK7" s="196"/>
      <c r="ZL7" s="196"/>
      <c r="ZM7" s="196"/>
      <c r="ZN7" s="196"/>
      <c r="ZO7" s="196"/>
      <c r="ZP7" s="196"/>
      <c r="ZQ7" s="196"/>
      <c r="ZR7" s="196"/>
      <c r="ZS7" s="196"/>
      <c r="ZT7" s="196"/>
      <c r="ZU7" s="196"/>
      <c r="ZV7" s="196"/>
      <c r="ZW7" s="196"/>
      <c r="ZX7" s="196"/>
      <c r="ZY7" s="196"/>
      <c r="ZZ7" s="196"/>
      <c r="AAA7" s="196"/>
      <c r="AAB7" s="196"/>
      <c r="AAC7" s="196"/>
      <c r="AAD7" s="196"/>
      <c r="AAE7" s="196"/>
      <c r="AAF7" s="196"/>
      <c r="AAG7" s="196"/>
      <c r="AAH7" s="196"/>
      <c r="AAI7" s="196"/>
      <c r="AAJ7" s="196"/>
      <c r="AAK7" s="196"/>
      <c r="AAL7" s="196"/>
      <c r="AAM7" s="196"/>
      <c r="AAN7" s="196"/>
      <c r="AAO7" s="196"/>
      <c r="AAP7" s="196"/>
      <c r="AAQ7" s="196"/>
      <c r="AAR7" s="196"/>
      <c r="AAS7" s="196"/>
      <c r="AAT7" s="196"/>
      <c r="AAU7" s="196"/>
      <c r="AAV7" s="196"/>
      <c r="AAW7" s="196"/>
      <c r="AAX7" s="196"/>
      <c r="AAY7" s="196"/>
      <c r="AAZ7" s="196"/>
      <c r="ABA7" s="196"/>
      <c r="ABB7" s="196"/>
      <c r="ABC7" s="196"/>
      <c r="ABD7" s="196"/>
      <c r="ABE7" s="196"/>
      <c r="ABF7" s="196"/>
      <c r="ABG7" s="196"/>
      <c r="ABH7" s="196"/>
      <c r="ABI7" s="196"/>
      <c r="ABJ7" s="196"/>
      <c r="ABK7" s="196"/>
      <c r="ABL7" s="196"/>
      <c r="ABM7" s="196"/>
      <c r="ABN7" s="196"/>
      <c r="ABO7" s="196"/>
      <c r="ABP7" s="196"/>
      <c r="ABQ7" s="196"/>
      <c r="ABR7" s="196"/>
      <c r="ABS7" s="196"/>
      <c r="ABT7" s="196"/>
      <c r="ABU7" s="196"/>
      <c r="ABV7" s="196"/>
      <c r="ABW7" s="196"/>
      <c r="ABX7" s="196"/>
      <c r="ABY7" s="196"/>
      <c r="ABZ7" s="196"/>
      <c r="ACA7" s="196"/>
      <c r="ACB7" s="196"/>
      <c r="ACC7" s="196"/>
      <c r="ACD7" s="196"/>
      <c r="ACE7" s="196"/>
      <c r="ACF7" s="196"/>
      <c r="ACG7" s="196"/>
      <c r="ACH7" s="196"/>
      <c r="ACI7" s="196"/>
      <c r="ACJ7" s="196"/>
      <c r="ACK7" s="196"/>
      <c r="ACL7" s="196"/>
      <c r="ACM7" s="196"/>
      <c r="ACN7" s="196"/>
      <c r="ACO7" s="196"/>
      <c r="ACP7" s="196"/>
      <c r="ACQ7" s="196"/>
      <c r="ACR7" s="196"/>
      <c r="ACS7" s="196"/>
      <c r="ACT7" s="196"/>
      <c r="ACU7" s="196"/>
      <c r="ACV7" s="196"/>
      <c r="ACW7" s="196"/>
      <c r="ACX7" s="196"/>
      <c r="ACY7" s="196"/>
      <c r="ACZ7" s="196"/>
      <c r="ADA7" s="196"/>
      <c r="ADB7" s="196"/>
      <c r="ADC7" s="196"/>
      <c r="ADD7" s="196"/>
      <c r="ADE7" s="196"/>
      <c r="ADF7" s="196"/>
      <c r="ADG7" s="196"/>
      <c r="ADH7" s="196"/>
      <c r="ADI7" s="196"/>
      <c r="ADJ7" s="196"/>
      <c r="ADK7" s="196"/>
      <c r="ADL7" s="196"/>
      <c r="ADM7" s="196"/>
      <c r="ADN7" s="196"/>
      <c r="ADO7" s="196"/>
      <c r="ADP7" s="196"/>
      <c r="ADQ7" s="196"/>
      <c r="ADR7" s="196"/>
      <c r="ADS7" s="196"/>
      <c r="ADT7" s="196"/>
      <c r="ADU7" s="196"/>
      <c r="ADV7" s="196"/>
      <c r="ADW7" s="196"/>
      <c r="ADX7" s="196"/>
      <c r="ADY7" s="196"/>
      <c r="ADZ7" s="196"/>
      <c r="AEA7" s="196"/>
      <c r="AEB7" s="196"/>
      <c r="AEC7" s="196"/>
      <c r="AED7" s="196"/>
      <c r="AEE7" s="196"/>
      <c r="AEF7" s="196"/>
      <c r="AEG7" s="196"/>
      <c r="AEH7" s="196"/>
      <c r="AEI7" s="196"/>
      <c r="AEJ7" s="196"/>
      <c r="AEK7" s="196"/>
      <c r="AEL7" s="196"/>
      <c r="AEM7" s="196"/>
      <c r="AEN7" s="196"/>
      <c r="AEO7" s="196"/>
      <c r="AEP7" s="196"/>
      <c r="AEQ7" s="196"/>
      <c r="AER7" s="196"/>
      <c r="AES7" s="196"/>
      <c r="AET7" s="196"/>
      <c r="AEU7" s="196"/>
      <c r="AEV7" s="196"/>
      <c r="AEW7" s="196"/>
      <c r="AEX7" s="196"/>
      <c r="AEY7" s="196"/>
      <c r="AEZ7" s="196"/>
      <c r="AFA7" s="196"/>
      <c r="AFB7" s="196"/>
      <c r="AFC7" s="196"/>
      <c r="AFD7" s="196"/>
      <c r="AFE7" s="196"/>
      <c r="AFF7" s="196"/>
      <c r="AFG7" s="196"/>
      <c r="AFH7" s="196"/>
      <c r="AFI7" s="196"/>
      <c r="AFJ7" s="196"/>
      <c r="AFK7" s="196"/>
      <c r="AFL7" s="196"/>
      <c r="AFM7" s="196"/>
      <c r="AFN7" s="196"/>
      <c r="AFO7" s="196"/>
      <c r="AFP7" s="196"/>
      <c r="AFQ7" s="196"/>
      <c r="AFR7" s="196"/>
      <c r="AFS7" s="196"/>
      <c r="AFT7" s="196"/>
      <c r="AFU7" s="196"/>
      <c r="AFV7" s="196"/>
      <c r="AFW7" s="196"/>
      <c r="AFX7" s="196"/>
      <c r="AFY7" s="196"/>
      <c r="AFZ7" s="196"/>
      <c r="AGA7" s="196"/>
      <c r="AGB7" s="196"/>
      <c r="AGC7" s="196"/>
      <c r="AGD7" s="196"/>
      <c r="AGE7" s="196"/>
      <c r="AGF7" s="196"/>
      <c r="AGG7" s="196"/>
      <c r="AGH7" s="196"/>
      <c r="AGI7" s="196"/>
      <c r="AGJ7" s="196"/>
      <c r="AGK7" s="196"/>
      <c r="AGL7" s="196"/>
      <c r="AGM7" s="196"/>
      <c r="AGN7" s="196"/>
      <c r="AGO7" s="196"/>
      <c r="AGP7" s="196"/>
      <c r="AGQ7" s="196"/>
      <c r="AGR7" s="196"/>
      <c r="AGS7" s="196"/>
      <c r="AGT7" s="196"/>
      <c r="AGU7" s="196"/>
      <c r="AGV7" s="196"/>
      <c r="AGW7" s="196"/>
      <c r="AGX7" s="196"/>
      <c r="AGY7" s="196"/>
      <c r="AGZ7" s="196"/>
      <c r="AHA7" s="196"/>
      <c r="AHB7" s="196"/>
      <c r="AHC7" s="196"/>
      <c r="AHD7" s="196"/>
      <c r="AHE7" s="196"/>
      <c r="AHF7" s="196"/>
      <c r="AHG7" s="196"/>
      <c r="AHH7" s="196"/>
      <c r="AHI7" s="196"/>
      <c r="AHJ7" s="196"/>
      <c r="AHK7" s="196"/>
      <c r="AHL7" s="196"/>
      <c r="AHM7" s="196"/>
      <c r="AHN7" s="196"/>
      <c r="AHO7" s="196"/>
      <c r="AHP7" s="196"/>
      <c r="AHQ7" s="196"/>
      <c r="AHR7" s="196"/>
      <c r="AHS7" s="196"/>
      <c r="AHT7" s="196"/>
      <c r="AHU7" s="196"/>
      <c r="AHV7" s="196"/>
      <c r="AHW7" s="196"/>
      <c r="AHX7" s="196"/>
      <c r="AHY7" s="196"/>
      <c r="AHZ7" s="196"/>
      <c r="AIA7" s="196"/>
      <c r="AIB7" s="196"/>
      <c r="AIC7" s="196"/>
      <c r="AID7" s="196"/>
      <c r="AIE7" s="196"/>
      <c r="AIF7" s="196"/>
      <c r="AIG7" s="196"/>
      <c r="AIH7" s="196"/>
      <c r="AII7" s="196"/>
      <c r="AIJ7" s="196"/>
      <c r="AIK7" s="196"/>
      <c r="AIL7" s="196"/>
      <c r="AIM7" s="196"/>
      <c r="AIN7" s="196"/>
      <c r="AIO7" s="196"/>
      <c r="AIP7" s="196"/>
      <c r="AIQ7" s="196"/>
      <c r="AIR7" s="196"/>
      <c r="AIS7" s="196"/>
      <c r="AIT7" s="196"/>
      <c r="AIU7" s="196"/>
      <c r="AIV7" s="196"/>
      <c r="AIW7" s="196"/>
      <c r="AIX7" s="196"/>
      <c r="AIY7" s="196"/>
      <c r="AIZ7" s="196"/>
      <c r="AJA7" s="196"/>
      <c r="AJB7" s="196"/>
      <c r="AJC7" s="196"/>
      <c r="AJD7" s="196"/>
      <c r="AJE7" s="196"/>
      <c r="AJF7" s="196"/>
      <c r="AJG7" s="196"/>
      <c r="AJH7" s="196"/>
      <c r="AJI7" s="196"/>
      <c r="AJJ7" s="196"/>
      <c r="AJK7" s="196"/>
      <c r="AJL7" s="196"/>
      <c r="AJM7" s="196"/>
      <c r="AJN7" s="196"/>
      <c r="AJO7" s="196"/>
      <c r="AJP7" s="196"/>
      <c r="AJQ7" s="196"/>
      <c r="AJR7" s="196"/>
      <c r="AJS7" s="196"/>
      <c r="AJT7" s="196"/>
      <c r="AJU7" s="196"/>
      <c r="AJV7" s="196"/>
      <c r="AJW7" s="196"/>
      <c r="AJX7" s="196"/>
      <c r="AJY7" s="196"/>
      <c r="AJZ7" s="196"/>
      <c r="AKA7" s="196"/>
      <c r="AKB7" s="196"/>
      <c r="AKC7" s="196"/>
      <c r="AKD7" s="196"/>
      <c r="AKE7" s="196"/>
      <c r="AKF7" s="196"/>
      <c r="AKG7" s="196"/>
      <c r="AKH7" s="196"/>
      <c r="AKI7" s="196"/>
      <c r="AKJ7" s="196"/>
      <c r="AKK7" s="196"/>
      <c r="AKL7" s="196"/>
      <c r="AKM7" s="196"/>
      <c r="AKN7" s="196"/>
      <c r="AKO7" s="196"/>
      <c r="AKP7" s="196"/>
      <c r="AKQ7" s="196"/>
      <c r="AKR7" s="196"/>
      <c r="AKS7" s="196"/>
      <c r="AKT7" s="196"/>
      <c r="AKU7" s="196"/>
      <c r="AKV7" s="196"/>
      <c r="AKW7" s="196"/>
      <c r="AKX7" s="196"/>
      <c r="AKY7" s="196"/>
      <c r="AKZ7" s="196"/>
      <c r="ALA7" s="196"/>
      <c r="ALB7" s="196"/>
      <c r="ALC7" s="196"/>
      <c r="ALD7" s="196"/>
      <c r="ALE7" s="196"/>
      <c r="ALF7" s="196"/>
      <c r="ALG7" s="196"/>
      <c r="ALH7" s="196"/>
      <c r="ALI7" s="196"/>
      <c r="ALJ7" s="196"/>
      <c r="ALK7" s="196"/>
      <c r="ALL7" s="196"/>
      <c r="ALM7" s="196"/>
      <c r="ALN7" s="196"/>
      <c r="ALO7" s="196"/>
      <c r="ALP7" s="196"/>
      <c r="ALQ7" s="196"/>
      <c r="ALR7" s="196"/>
      <c r="ALS7" s="196"/>
      <c r="ALT7" s="196"/>
      <c r="ALU7" s="196"/>
      <c r="ALV7" s="196"/>
      <c r="ALW7" s="196"/>
      <c r="ALX7" s="196"/>
      <c r="ALY7" s="196"/>
      <c r="ALZ7" s="196"/>
      <c r="AMA7" s="196"/>
      <c r="AMB7" s="196"/>
      <c r="AMC7" s="196"/>
      <c r="AMD7" s="196"/>
      <c r="AME7" s="196"/>
      <c r="AMF7" s="196"/>
      <c r="AMG7" s="196"/>
      <c r="AMH7" s="196"/>
      <c r="AMI7" s="196"/>
      <c r="AMJ7" s="196"/>
      <c r="AMK7" s="196"/>
      <c r="AML7" s="196"/>
      <c r="AMM7" s="196"/>
      <c r="AMN7" s="196"/>
      <c r="AMO7" s="196"/>
      <c r="AMP7" s="196"/>
      <c r="AMQ7" s="196"/>
      <c r="AMR7" s="196"/>
      <c r="AMS7" s="196"/>
      <c r="AMT7" s="196"/>
      <c r="AMU7" s="196"/>
      <c r="AMV7" s="196"/>
      <c r="AMW7" s="196"/>
      <c r="AMX7" s="196"/>
      <c r="AMY7" s="196"/>
      <c r="AMZ7" s="196"/>
      <c r="ANA7" s="196"/>
      <c r="ANB7" s="196"/>
      <c r="ANC7" s="196"/>
      <c r="AND7" s="196"/>
      <c r="ANE7" s="196"/>
      <c r="ANF7" s="196"/>
      <c r="ANG7" s="196"/>
      <c r="ANH7" s="196"/>
      <c r="ANI7" s="196"/>
      <c r="ANJ7" s="196"/>
      <c r="ANK7" s="196"/>
      <c r="ANL7" s="196"/>
      <c r="ANM7" s="196"/>
      <c r="ANN7" s="196"/>
      <c r="ANO7" s="196"/>
      <c r="ANP7" s="196"/>
      <c r="ANQ7" s="196"/>
      <c r="ANR7" s="196"/>
      <c r="ANS7" s="196"/>
      <c r="ANT7" s="196"/>
      <c r="ANU7" s="196"/>
      <c r="ANV7" s="196"/>
      <c r="ANW7" s="196"/>
      <c r="ANX7" s="196"/>
      <c r="ANY7" s="196"/>
      <c r="ANZ7" s="196"/>
      <c r="AOA7" s="196"/>
      <c r="AOB7" s="196"/>
      <c r="AOC7" s="196"/>
      <c r="AOD7" s="196"/>
      <c r="AOE7" s="196"/>
      <c r="AOF7" s="196"/>
      <c r="AOG7" s="196"/>
      <c r="AOH7" s="196"/>
      <c r="AOI7" s="196"/>
      <c r="AOJ7" s="196"/>
      <c r="AOK7" s="196"/>
      <c r="AOL7" s="196"/>
      <c r="AOM7" s="196"/>
      <c r="AON7" s="196"/>
      <c r="AOO7" s="196"/>
      <c r="AOP7" s="196"/>
      <c r="AOQ7" s="196"/>
      <c r="AOR7" s="196"/>
      <c r="AOS7" s="196"/>
      <c r="AOT7" s="196"/>
      <c r="AOU7" s="196"/>
      <c r="AOV7" s="196"/>
      <c r="AOW7" s="196"/>
      <c r="AOX7" s="196"/>
      <c r="AOY7" s="196"/>
      <c r="AOZ7" s="196"/>
      <c r="APA7" s="196"/>
      <c r="APB7" s="196"/>
      <c r="APC7" s="196"/>
      <c r="APD7" s="196"/>
      <c r="APE7" s="196"/>
      <c r="APF7" s="196"/>
      <c r="APG7" s="196"/>
      <c r="APH7" s="196"/>
      <c r="API7" s="196"/>
      <c r="APJ7" s="196"/>
      <c r="APK7" s="196"/>
      <c r="APL7" s="196"/>
      <c r="APM7" s="196"/>
      <c r="APN7" s="196"/>
      <c r="APO7" s="196"/>
      <c r="APP7" s="196"/>
      <c r="APQ7" s="196"/>
      <c r="APR7" s="196"/>
      <c r="APS7" s="196"/>
      <c r="APT7" s="196"/>
      <c r="APU7" s="196"/>
      <c r="APV7" s="196"/>
      <c r="APW7" s="196"/>
      <c r="APX7" s="196"/>
      <c r="APY7" s="196"/>
      <c r="APZ7" s="196"/>
      <c r="AQA7" s="196"/>
      <c r="AQB7" s="196"/>
      <c r="AQC7" s="196"/>
      <c r="AQD7" s="196"/>
      <c r="AQE7" s="196"/>
      <c r="AQF7" s="196"/>
      <c r="AQG7" s="196"/>
      <c r="AQH7" s="196"/>
      <c r="AQI7" s="196"/>
      <c r="AQJ7" s="196"/>
      <c r="AQK7" s="196"/>
      <c r="AQL7" s="196"/>
      <c r="AQM7" s="196"/>
      <c r="AQN7" s="196"/>
      <c r="AQO7" s="196"/>
      <c r="AQP7" s="196"/>
      <c r="AQQ7" s="196"/>
      <c r="AQR7" s="196"/>
      <c r="AQS7" s="196"/>
      <c r="AQT7" s="196"/>
      <c r="AQU7" s="196"/>
      <c r="AQV7" s="196"/>
      <c r="AQW7" s="196"/>
      <c r="AQX7" s="196"/>
      <c r="AQY7" s="196"/>
      <c r="AQZ7" s="196"/>
      <c r="ARA7" s="196"/>
      <c r="ARB7" s="196"/>
      <c r="ARC7" s="196"/>
      <c r="ARD7" s="196"/>
      <c r="ARE7" s="196"/>
      <c r="ARF7" s="196"/>
      <c r="ARG7" s="196"/>
      <c r="ARH7" s="196"/>
      <c r="ARI7" s="196"/>
      <c r="ARJ7" s="196"/>
      <c r="ARK7" s="196"/>
      <c r="ARL7" s="196"/>
      <c r="ARM7" s="196"/>
      <c r="ARN7" s="196"/>
      <c r="ARO7" s="196"/>
      <c r="ARP7" s="196"/>
      <c r="ARQ7" s="196"/>
      <c r="ARR7" s="196"/>
      <c r="ARS7" s="196"/>
      <c r="ART7" s="196"/>
      <c r="ARU7" s="196"/>
      <c r="ARV7" s="196"/>
      <c r="ARW7" s="196"/>
      <c r="ARX7" s="196"/>
      <c r="ARY7" s="196"/>
      <c r="ARZ7" s="196"/>
      <c r="ASA7" s="196"/>
      <c r="ASB7" s="196"/>
      <c r="ASC7" s="196"/>
      <c r="ASD7" s="196"/>
      <c r="ASE7" s="196"/>
      <c r="ASF7" s="196"/>
      <c r="ASG7" s="196"/>
      <c r="ASH7" s="196"/>
      <c r="ASI7" s="196"/>
      <c r="ASJ7" s="196"/>
      <c r="ASK7" s="196"/>
      <c r="ASL7" s="196"/>
      <c r="ASM7" s="196"/>
      <c r="ASN7" s="196"/>
      <c r="ASO7" s="196"/>
      <c r="ASP7" s="196"/>
      <c r="ASQ7" s="196"/>
      <c r="ASR7" s="196"/>
      <c r="ASS7" s="196"/>
      <c r="AST7" s="196"/>
      <c r="ASU7" s="196"/>
      <c r="ASV7" s="196"/>
      <c r="ASW7" s="196"/>
      <c r="ASX7" s="196"/>
      <c r="ASY7" s="196"/>
      <c r="ASZ7" s="196"/>
      <c r="ATA7" s="196"/>
      <c r="ATB7" s="196"/>
      <c r="ATC7" s="196"/>
      <c r="ATD7" s="196"/>
      <c r="ATE7" s="196"/>
      <c r="ATF7" s="196"/>
      <c r="ATG7" s="196"/>
      <c r="ATH7" s="196"/>
      <c r="ATI7" s="196"/>
      <c r="ATJ7" s="196"/>
      <c r="ATK7" s="196"/>
      <c r="ATL7" s="196"/>
      <c r="ATM7" s="196"/>
      <c r="ATN7" s="196"/>
      <c r="ATO7" s="196"/>
      <c r="ATP7" s="196"/>
      <c r="ATQ7" s="196"/>
      <c r="ATR7" s="196"/>
      <c r="ATS7" s="196"/>
      <c r="ATT7" s="196"/>
      <c r="ATU7" s="196"/>
      <c r="ATV7" s="196"/>
      <c r="ATW7" s="196"/>
      <c r="ATX7" s="196"/>
      <c r="ATY7" s="196"/>
      <c r="ATZ7" s="196"/>
      <c r="AUA7" s="196"/>
      <c r="AUB7" s="196"/>
      <c r="AUC7" s="196"/>
      <c r="AUD7" s="196"/>
      <c r="AUE7" s="196"/>
      <c r="AUF7" s="196"/>
      <c r="AUG7" s="196"/>
      <c r="AUH7" s="196"/>
      <c r="AUI7" s="196"/>
      <c r="AUJ7" s="196"/>
      <c r="AUK7" s="196"/>
      <c r="AUL7" s="196"/>
      <c r="AUM7" s="196"/>
      <c r="AUN7" s="196"/>
      <c r="AUO7" s="196"/>
      <c r="AUP7" s="196"/>
      <c r="AUQ7" s="196"/>
      <c r="AUR7" s="196"/>
      <c r="AUS7" s="196"/>
      <c r="AUT7" s="196"/>
      <c r="AUU7" s="196"/>
      <c r="AUV7" s="196"/>
      <c r="AUW7" s="196"/>
      <c r="AUX7" s="196"/>
      <c r="AUY7" s="196"/>
      <c r="AUZ7" s="196"/>
      <c r="AVA7" s="196"/>
      <c r="AVB7" s="196"/>
      <c r="AVC7" s="196"/>
      <c r="AVD7" s="196"/>
      <c r="AVE7" s="196"/>
      <c r="AVF7" s="196"/>
      <c r="AVG7" s="196"/>
      <c r="AVH7" s="196"/>
      <c r="AVI7" s="196"/>
      <c r="AVJ7" s="196"/>
      <c r="AVK7" s="196"/>
      <c r="AVL7" s="196"/>
      <c r="AVM7" s="196"/>
      <c r="AVN7" s="196"/>
      <c r="AVO7" s="196"/>
      <c r="AVP7" s="196"/>
      <c r="AVQ7" s="196"/>
      <c r="AVR7" s="196"/>
      <c r="AVS7" s="196"/>
      <c r="AVT7" s="196"/>
      <c r="AVU7" s="196"/>
      <c r="AVV7" s="196"/>
      <c r="AVW7" s="196"/>
      <c r="AVX7" s="196"/>
      <c r="AVY7" s="196"/>
      <c r="AVZ7" s="196"/>
      <c r="AWA7" s="196"/>
      <c r="AWB7" s="196"/>
      <c r="AWC7" s="196"/>
      <c r="AWD7" s="196"/>
      <c r="AWE7" s="196"/>
      <c r="AWF7" s="196"/>
      <c r="AWG7" s="196"/>
      <c r="AWH7" s="196"/>
      <c r="AWI7" s="196"/>
      <c r="AWJ7" s="196"/>
      <c r="AWK7" s="196"/>
      <c r="AWL7" s="196"/>
      <c r="AWM7" s="196"/>
      <c r="AWN7" s="196"/>
      <c r="AWO7" s="196"/>
      <c r="AWP7" s="196"/>
      <c r="AWQ7" s="196"/>
      <c r="AWR7" s="196"/>
      <c r="AWS7" s="196"/>
      <c r="AWT7" s="196"/>
      <c r="AWU7" s="196"/>
      <c r="AWV7" s="196"/>
      <c r="AWW7" s="196"/>
      <c r="AWX7" s="196"/>
      <c r="AWY7" s="196"/>
      <c r="AWZ7" s="196"/>
      <c r="AXA7" s="196"/>
      <c r="AXB7" s="196"/>
      <c r="AXC7" s="196"/>
      <c r="AXD7" s="196"/>
      <c r="AXE7" s="196"/>
      <c r="AXF7" s="196"/>
      <c r="AXG7" s="196"/>
      <c r="AXH7" s="196"/>
      <c r="AXI7" s="196"/>
      <c r="AXJ7" s="196"/>
      <c r="AXK7" s="196"/>
      <c r="AXL7" s="196"/>
      <c r="AXM7" s="196"/>
      <c r="AXN7" s="196"/>
      <c r="AXO7" s="196"/>
      <c r="AXP7" s="196"/>
      <c r="AXQ7" s="196"/>
      <c r="AXR7" s="196"/>
      <c r="AXS7" s="196"/>
      <c r="AXT7" s="196"/>
      <c r="AXU7" s="196"/>
      <c r="AXV7" s="196"/>
      <c r="AXW7" s="196"/>
      <c r="AXX7" s="196"/>
      <c r="AXY7" s="196"/>
      <c r="AXZ7" s="196"/>
      <c r="AYA7" s="196"/>
      <c r="AYB7" s="196"/>
      <c r="AYC7" s="196"/>
      <c r="AYD7" s="196"/>
      <c r="AYE7" s="196"/>
      <c r="AYF7" s="196"/>
      <c r="AYG7" s="196"/>
      <c r="AYH7" s="196"/>
      <c r="AYI7" s="196"/>
      <c r="AYJ7" s="196"/>
      <c r="AYK7" s="196"/>
      <c r="AYL7" s="196"/>
      <c r="AYM7" s="196"/>
      <c r="AYN7" s="196"/>
      <c r="AYO7" s="196"/>
      <c r="AYP7" s="196"/>
      <c r="AYQ7" s="196"/>
      <c r="AYR7" s="196"/>
      <c r="AYS7" s="196"/>
      <c r="AYT7" s="196"/>
      <c r="AYU7" s="196"/>
      <c r="AYV7" s="196"/>
      <c r="AYW7" s="196"/>
      <c r="AYX7" s="196"/>
      <c r="AYY7" s="196"/>
      <c r="AYZ7" s="196"/>
      <c r="AZA7" s="196"/>
      <c r="AZB7" s="196"/>
      <c r="AZC7" s="196"/>
      <c r="AZD7" s="196"/>
      <c r="AZE7" s="196"/>
      <c r="AZF7" s="196"/>
      <c r="AZG7" s="196"/>
      <c r="AZH7" s="196"/>
      <c r="AZI7" s="196"/>
      <c r="AZJ7" s="196"/>
      <c r="AZK7" s="196"/>
      <c r="AZL7" s="196"/>
      <c r="AZM7" s="196"/>
      <c r="AZN7" s="196"/>
      <c r="AZO7" s="196"/>
      <c r="AZP7" s="196"/>
      <c r="AZQ7" s="196"/>
      <c r="AZR7" s="196"/>
      <c r="AZS7" s="196"/>
      <c r="AZT7" s="196"/>
      <c r="AZU7" s="196"/>
      <c r="AZV7" s="196"/>
      <c r="AZW7" s="196"/>
      <c r="AZX7" s="196"/>
      <c r="AZY7" s="196"/>
      <c r="AZZ7" s="196"/>
      <c r="BAA7" s="196"/>
      <c r="BAB7" s="196"/>
      <c r="BAC7" s="196"/>
      <c r="BAD7" s="196"/>
      <c r="BAE7" s="196"/>
      <c r="BAF7" s="196"/>
      <c r="BAG7" s="196"/>
      <c r="BAH7" s="196"/>
      <c r="BAI7" s="196"/>
      <c r="BAJ7" s="196"/>
      <c r="BAK7" s="196"/>
      <c r="BAL7" s="196"/>
      <c r="BAM7" s="196"/>
      <c r="BAN7" s="196"/>
      <c r="BAO7" s="196"/>
      <c r="BAP7" s="196"/>
      <c r="BAQ7" s="196"/>
      <c r="BAR7" s="196"/>
      <c r="BAS7" s="196"/>
      <c r="BAT7" s="196"/>
      <c r="BAU7" s="196"/>
      <c r="BAV7" s="196"/>
      <c r="BAW7" s="196"/>
      <c r="BAX7" s="196"/>
      <c r="BAY7" s="196"/>
      <c r="BAZ7" s="196"/>
      <c r="BBA7" s="196"/>
      <c r="BBB7" s="196"/>
      <c r="BBC7" s="196"/>
      <c r="BBD7" s="196"/>
      <c r="BBE7" s="196"/>
      <c r="BBF7" s="196"/>
      <c r="BBG7" s="196"/>
      <c r="BBH7" s="196"/>
      <c r="BBI7" s="196"/>
      <c r="BBJ7" s="196"/>
      <c r="BBK7" s="196"/>
      <c r="BBL7" s="196"/>
      <c r="BBM7" s="196"/>
      <c r="BBN7" s="196"/>
      <c r="BBO7" s="196"/>
      <c r="BBP7" s="196"/>
      <c r="BBQ7" s="196"/>
      <c r="BBR7" s="196"/>
      <c r="BBS7" s="196"/>
      <c r="BBT7" s="196"/>
      <c r="BBU7" s="196"/>
      <c r="BBV7" s="196"/>
      <c r="BBW7" s="196"/>
      <c r="BBX7" s="196"/>
      <c r="BBY7" s="196"/>
      <c r="BBZ7" s="196"/>
      <c r="BCA7" s="196"/>
      <c r="BCB7" s="196"/>
      <c r="BCC7" s="196"/>
      <c r="BCD7" s="196"/>
      <c r="BCE7" s="196"/>
      <c r="BCF7" s="196"/>
      <c r="BCG7" s="196"/>
      <c r="BCH7" s="196"/>
      <c r="BCI7" s="196"/>
      <c r="BCJ7" s="196"/>
      <c r="BCK7" s="196"/>
      <c r="BCL7" s="196"/>
      <c r="BCM7" s="196"/>
      <c r="BCN7" s="196"/>
      <c r="BCO7" s="196"/>
      <c r="BCP7" s="196"/>
      <c r="BCQ7" s="196"/>
      <c r="BCR7" s="196"/>
      <c r="BCS7" s="196"/>
      <c r="BCT7" s="196"/>
      <c r="BCU7" s="196"/>
      <c r="BCV7" s="196"/>
      <c r="BCW7" s="196"/>
      <c r="BCX7" s="196"/>
      <c r="BCY7" s="196"/>
      <c r="BCZ7" s="196"/>
      <c r="BDA7" s="196"/>
      <c r="BDB7" s="196"/>
      <c r="BDC7" s="196"/>
      <c r="BDD7" s="196"/>
      <c r="BDE7" s="196"/>
      <c r="BDF7" s="196"/>
      <c r="BDG7" s="196"/>
      <c r="BDH7" s="196"/>
      <c r="BDI7" s="196"/>
      <c r="BDJ7" s="196"/>
      <c r="BDK7" s="196"/>
      <c r="BDL7" s="196"/>
      <c r="BDM7" s="196"/>
      <c r="BDN7" s="196"/>
      <c r="BDO7" s="196"/>
      <c r="BDP7" s="196"/>
      <c r="BDQ7" s="196"/>
      <c r="BDR7" s="196"/>
      <c r="BDS7" s="196"/>
      <c r="BDT7" s="196"/>
      <c r="BDU7" s="196"/>
      <c r="BDV7" s="196"/>
      <c r="BDW7" s="196"/>
      <c r="BDX7" s="196"/>
      <c r="BDY7" s="196"/>
      <c r="BDZ7" s="196"/>
      <c r="BEA7" s="196"/>
      <c r="BEB7" s="196"/>
      <c r="BEC7" s="196"/>
      <c r="BED7" s="196"/>
      <c r="BEE7" s="196"/>
      <c r="BEF7" s="196"/>
      <c r="BEG7" s="196"/>
      <c r="BEH7" s="196"/>
      <c r="BEI7" s="196"/>
      <c r="BEJ7" s="196"/>
      <c r="BEK7" s="196"/>
      <c r="BEL7" s="196"/>
      <c r="BEM7" s="196"/>
      <c r="BEN7" s="196"/>
      <c r="BEO7" s="196"/>
      <c r="BEP7" s="196"/>
      <c r="BEQ7" s="196"/>
      <c r="BER7" s="196"/>
      <c r="BES7" s="196"/>
      <c r="BET7" s="196"/>
      <c r="BEU7" s="196"/>
      <c r="BEV7" s="196"/>
      <c r="BEW7" s="196"/>
      <c r="BEX7" s="196"/>
      <c r="BEY7" s="196"/>
      <c r="BEZ7" s="196"/>
      <c r="BFA7" s="196"/>
      <c r="BFB7" s="196"/>
      <c r="BFC7" s="196"/>
      <c r="BFD7" s="196"/>
      <c r="BFE7" s="196"/>
      <c r="BFF7" s="196"/>
      <c r="BFG7" s="196"/>
      <c r="BFH7" s="196"/>
      <c r="BFI7" s="196"/>
      <c r="BFJ7" s="196"/>
      <c r="BFK7" s="196"/>
      <c r="BFL7" s="196"/>
      <c r="BFM7" s="196"/>
      <c r="BFN7" s="196"/>
      <c r="BFO7" s="196"/>
      <c r="BFP7" s="196"/>
      <c r="BFQ7" s="196"/>
      <c r="BFR7" s="196"/>
      <c r="BFS7" s="196"/>
      <c r="BFT7" s="196"/>
      <c r="BFU7" s="196"/>
      <c r="BFV7" s="196"/>
      <c r="BFW7" s="196"/>
      <c r="BFX7" s="196"/>
      <c r="BFY7" s="196"/>
      <c r="BFZ7" s="196"/>
      <c r="BGA7" s="196"/>
      <c r="BGB7" s="196"/>
      <c r="BGC7" s="196"/>
      <c r="BGD7" s="196"/>
      <c r="BGE7" s="196"/>
      <c r="BGF7" s="196"/>
      <c r="BGG7" s="196"/>
      <c r="BGH7" s="196"/>
      <c r="BGI7" s="196"/>
      <c r="BGJ7" s="196"/>
      <c r="BGK7" s="196"/>
      <c r="BGL7" s="196"/>
      <c r="BGM7" s="196"/>
      <c r="BGN7" s="196"/>
      <c r="BGO7" s="196"/>
      <c r="BGP7" s="196"/>
      <c r="BGQ7" s="196"/>
      <c r="BGR7" s="196"/>
      <c r="BGS7" s="196"/>
      <c r="BGT7" s="196"/>
      <c r="BGU7" s="196"/>
      <c r="BGV7" s="196"/>
      <c r="BGW7" s="196"/>
      <c r="BGX7" s="196"/>
      <c r="BGY7" s="196"/>
      <c r="BGZ7" s="196"/>
      <c r="BHA7" s="196"/>
      <c r="BHB7" s="196"/>
      <c r="BHC7" s="196"/>
      <c r="BHD7" s="196"/>
      <c r="BHE7" s="196"/>
      <c r="BHF7" s="196"/>
      <c r="BHG7" s="196"/>
      <c r="BHH7" s="196"/>
      <c r="BHI7" s="196"/>
      <c r="BHJ7" s="196"/>
      <c r="BHK7" s="196"/>
      <c r="BHL7" s="196"/>
      <c r="BHM7" s="196"/>
      <c r="BHN7" s="196"/>
      <c r="BHO7" s="196"/>
      <c r="BHP7" s="196"/>
      <c r="BHQ7" s="196"/>
      <c r="BHR7" s="196"/>
      <c r="BHS7" s="196"/>
      <c r="BHT7" s="196"/>
      <c r="BHU7" s="196"/>
      <c r="BHV7" s="196"/>
      <c r="BHW7" s="196"/>
      <c r="BHX7" s="196"/>
      <c r="BHY7" s="196"/>
      <c r="BHZ7" s="196"/>
      <c r="BIA7" s="196"/>
      <c r="BIB7" s="196"/>
      <c r="BIC7" s="196"/>
      <c r="BID7" s="196"/>
      <c r="BIE7" s="196"/>
      <c r="BIF7" s="196"/>
      <c r="BIG7" s="196"/>
      <c r="BIH7" s="196"/>
      <c r="BII7" s="196"/>
      <c r="BIJ7" s="196"/>
      <c r="BIK7" s="196"/>
      <c r="BIL7" s="196"/>
      <c r="BIM7" s="196"/>
      <c r="BIN7" s="196"/>
      <c r="BIO7" s="196"/>
      <c r="BIP7" s="196"/>
      <c r="BIQ7" s="196"/>
      <c r="BIR7" s="196"/>
      <c r="BIS7" s="196"/>
      <c r="BIT7" s="196"/>
      <c r="BIU7" s="196"/>
      <c r="BIV7" s="196"/>
      <c r="BIW7" s="196"/>
      <c r="BIX7" s="196"/>
      <c r="BIY7" s="196"/>
      <c r="BIZ7" s="196"/>
      <c r="BJA7" s="196"/>
      <c r="BJB7" s="196"/>
      <c r="BJC7" s="196"/>
      <c r="BJD7" s="196"/>
      <c r="BJE7" s="196"/>
      <c r="BJF7" s="196"/>
      <c r="BJG7" s="196"/>
      <c r="BJH7" s="196"/>
      <c r="BJI7" s="196"/>
      <c r="BJJ7" s="196"/>
      <c r="BJK7" s="196"/>
      <c r="BJL7" s="196"/>
      <c r="BJM7" s="196"/>
      <c r="BJN7" s="196"/>
      <c r="BJO7" s="196"/>
      <c r="BJP7" s="196"/>
      <c r="BJQ7" s="196"/>
      <c r="BJR7" s="196"/>
      <c r="BJS7" s="196"/>
      <c r="BJT7" s="196"/>
      <c r="BJU7" s="196"/>
      <c r="BJV7" s="196"/>
      <c r="BJW7" s="196"/>
      <c r="BJX7" s="196"/>
      <c r="BJY7" s="196"/>
      <c r="BJZ7" s="196"/>
      <c r="BKA7" s="196"/>
      <c r="BKB7" s="196"/>
      <c r="BKC7" s="196"/>
      <c r="BKD7" s="196"/>
      <c r="BKE7" s="196"/>
      <c r="BKF7" s="196"/>
      <c r="BKG7" s="196"/>
      <c r="BKH7" s="196"/>
      <c r="BKI7" s="196"/>
      <c r="BKJ7" s="196"/>
      <c r="BKK7" s="196"/>
      <c r="BKL7" s="196"/>
      <c r="BKM7" s="196"/>
      <c r="BKN7" s="196"/>
      <c r="BKO7" s="196"/>
      <c r="BKP7" s="196"/>
      <c r="BKQ7" s="196"/>
      <c r="BKR7" s="196"/>
      <c r="BKS7" s="196"/>
      <c r="BKT7" s="196"/>
      <c r="BKU7" s="196"/>
      <c r="BKV7" s="196"/>
      <c r="BKW7" s="196"/>
      <c r="BKX7" s="196"/>
      <c r="BKY7" s="196"/>
      <c r="BKZ7" s="196"/>
      <c r="BLA7" s="196"/>
      <c r="BLB7" s="196"/>
      <c r="BLC7" s="196"/>
      <c r="BLD7" s="196"/>
      <c r="BLE7" s="196"/>
      <c r="BLF7" s="196"/>
      <c r="BLG7" s="196"/>
      <c r="BLH7" s="196"/>
      <c r="BLI7" s="196"/>
      <c r="BLJ7" s="196"/>
      <c r="BLK7" s="196"/>
      <c r="BLL7" s="196"/>
      <c r="BLM7" s="196"/>
      <c r="BLN7" s="196"/>
      <c r="BLO7" s="196"/>
      <c r="BLP7" s="196"/>
      <c r="BLQ7" s="196"/>
      <c r="BLR7" s="196"/>
      <c r="BLS7" s="196"/>
      <c r="BLT7" s="196"/>
      <c r="BLU7" s="196"/>
      <c r="BLV7" s="196"/>
      <c r="BLW7" s="196"/>
      <c r="BLX7" s="196"/>
      <c r="BLY7" s="196"/>
      <c r="BLZ7" s="196"/>
      <c r="BMA7" s="196"/>
      <c r="BMB7" s="196"/>
      <c r="BMC7" s="196"/>
      <c r="BMD7" s="196"/>
      <c r="BME7" s="196"/>
      <c r="BMF7" s="196"/>
      <c r="BMG7" s="196"/>
      <c r="BMH7" s="196"/>
      <c r="BMI7" s="196"/>
      <c r="BMJ7" s="196"/>
      <c r="BMK7" s="196"/>
      <c r="BML7" s="196"/>
      <c r="BMM7" s="196"/>
      <c r="BMN7" s="196"/>
      <c r="BMO7" s="196"/>
      <c r="BMP7" s="196"/>
      <c r="BMQ7" s="196"/>
      <c r="BMR7" s="196"/>
      <c r="BMS7" s="196"/>
      <c r="BMT7" s="196"/>
      <c r="BMU7" s="196"/>
      <c r="BMV7" s="196"/>
      <c r="BMW7" s="196"/>
      <c r="BMX7" s="196"/>
      <c r="BMY7" s="196"/>
      <c r="BMZ7" s="196"/>
      <c r="BNA7" s="196"/>
      <c r="BNB7" s="196"/>
      <c r="BNC7" s="196"/>
      <c r="BND7" s="196"/>
      <c r="BNE7" s="196"/>
      <c r="BNF7" s="196"/>
      <c r="BNG7" s="196"/>
      <c r="BNH7" s="196"/>
      <c r="BNI7" s="196"/>
      <c r="BNJ7" s="196"/>
      <c r="BNK7" s="196"/>
      <c r="BNL7" s="196"/>
      <c r="BNM7" s="196"/>
      <c r="BNN7" s="196"/>
      <c r="BNO7" s="196"/>
      <c r="BNP7" s="196"/>
      <c r="BNQ7" s="196"/>
      <c r="BNR7" s="196"/>
      <c r="BNS7" s="196"/>
      <c r="BNT7" s="196"/>
      <c r="BNU7" s="196"/>
      <c r="BNV7" s="196"/>
      <c r="BNW7" s="196"/>
      <c r="BNX7" s="196"/>
      <c r="BNY7" s="196"/>
      <c r="BNZ7" s="196"/>
      <c r="BOA7" s="196"/>
      <c r="BOB7" s="196"/>
      <c r="BOC7" s="196"/>
      <c r="BOD7" s="196"/>
      <c r="BOE7" s="196"/>
      <c r="BOF7" s="196"/>
      <c r="BOG7" s="196"/>
      <c r="BOH7" s="196"/>
      <c r="BOI7" s="196"/>
      <c r="BOJ7" s="196"/>
      <c r="BOK7" s="196"/>
      <c r="BOL7" s="196"/>
      <c r="BOM7" s="196"/>
      <c r="BON7" s="196"/>
      <c r="BOO7" s="196"/>
      <c r="BOP7" s="196"/>
      <c r="BOQ7" s="196"/>
      <c r="BOR7" s="196"/>
      <c r="BOS7" s="196"/>
      <c r="BOT7" s="196"/>
      <c r="BOU7" s="196"/>
      <c r="BOV7" s="196"/>
      <c r="BOW7" s="196"/>
      <c r="BOX7" s="196"/>
      <c r="BOY7" s="196"/>
      <c r="BOZ7" s="196"/>
      <c r="BPA7" s="196"/>
      <c r="BPB7" s="196"/>
      <c r="BPC7" s="196"/>
      <c r="BPD7" s="196"/>
      <c r="BPE7" s="196"/>
      <c r="BPF7" s="196"/>
      <c r="BPG7" s="196"/>
      <c r="BPH7" s="196"/>
      <c r="BPI7" s="196"/>
      <c r="BPJ7" s="196"/>
      <c r="BPK7" s="196"/>
      <c r="BPL7" s="196"/>
      <c r="BPM7" s="196"/>
      <c r="BPN7" s="196"/>
      <c r="BPO7" s="196"/>
      <c r="BPP7" s="196"/>
      <c r="BPQ7" s="196"/>
      <c r="BPR7" s="196"/>
      <c r="BPS7" s="196"/>
      <c r="BPT7" s="196"/>
      <c r="BPU7" s="196"/>
      <c r="BPV7" s="196"/>
      <c r="BPW7" s="196"/>
      <c r="BPX7" s="196"/>
      <c r="BPY7" s="196"/>
      <c r="BPZ7" s="196"/>
      <c r="BQA7" s="196"/>
      <c r="BQB7" s="196"/>
      <c r="BQC7" s="196"/>
      <c r="BQD7" s="196"/>
      <c r="BQE7" s="196"/>
      <c r="BQF7" s="196"/>
      <c r="BQG7" s="196"/>
      <c r="BQH7" s="196"/>
      <c r="BQI7" s="196"/>
      <c r="BQJ7" s="196"/>
      <c r="BQK7" s="196"/>
      <c r="BQL7" s="196"/>
      <c r="BQM7" s="196"/>
      <c r="BQN7" s="196"/>
      <c r="BQO7" s="196"/>
      <c r="BQP7" s="196"/>
      <c r="BQQ7" s="196"/>
      <c r="BQR7" s="196"/>
      <c r="BQS7" s="196"/>
      <c r="BQT7" s="196"/>
      <c r="BQU7" s="196"/>
      <c r="BQV7" s="196"/>
      <c r="BQW7" s="196"/>
      <c r="BQX7" s="196"/>
      <c r="BQY7" s="196"/>
      <c r="BQZ7" s="196"/>
      <c r="BRA7" s="196"/>
      <c r="BRB7" s="196"/>
      <c r="BRC7" s="196"/>
      <c r="BRD7" s="196"/>
      <c r="BRE7" s="196"/>
      <c r="BRF7" s="196"/>
      <c r="BRG7" s="196"/>
      <c r="BRH7" s="196"/>
      <c r="BRI7" s="196"/>
      <c r="BRJ7" s="196"/>
      <c r="BRK7" s="196"/>
      <c r="BRL7" s="196"/>
      <c r="BRM7" s="196"/>
      <c r="BRN7" s="196"/>
      <c r="BRO7" s="196"/>
      <c r="BRP7" s="196"/>
      <c r="BRQ7" s="196"/>
      <c r="BRR7" s="196"/>
      <c r="BRS7" s="196"/>
      <c r="BRT7" s="196"/>
      <c r="BRU7" s="196"/>
      <c r="BRV7" s="196"/>
      <c r="BRW7" s="196"/>
      <c r="BRX7" s="196"/>
      <c r="BRY7" s="196"/>
      <c r="BRZ7" s="196"/>
      <c r="BSA7" s="196"/>
      <c r="BSB7" s="196"/>
      <c r="BSC7" s="196"/>
      <c r="BSD7" s="196"/>
      <c r="BSE7" s="196"/>
      <c r="BSF7" s="196"/>
      <c r="BSG7" s="196"/>
      <c r="BSH7" s="196"/>
      <c r="BSI7" s="196"/>
      <c r="BSJ7" s="196"/>
      <c r="BSK7" s="196"/>
      <c r="BSL7" s="196"/>
      <c r="BSM7" s="196"/>
      <c r="BSN7" s="196"/>
      <c r="BSO7" s="196"/>
      <c r="BSP7" s="196"/>
      <c r="BSQ7" s="196"/>
      <c r="BSR7" s="196"/>
      <c r="BSS7" s="196"/>
      <c r="BST7" s="196"/>
      <c r="BSU7" s="196"/>
      <c r="BSV7" s="196"/>
      <c r="BSW7" s="196"/>
      <c r="BSX7" s="196"/>
      <c r="BSY7" s="196"/>
      <c r="BSZ7" s="196"/>
      <c r="BTA7" s="196"/>
      <c r="BTB7" s="196"/>
      <c r="BTC7" s="196"/>
      <c r="BTD7" s="196"/>
      <c r="BTE7" s="196"/>
      <c r="BTF7" s="196"/>
      <c r="BTG7" s="196"/>
      <c r="BTH7" s="196"/>
      <c r="BTI7" s="196"/>
      <c r="BTJ7" s="196"/>
      <c r="BTK7" s="196"/>
      <c r="BTL7" s="196"/>
      <c r="BTM7" s="196"/>
      <c r="BTN7" s="196"/>
      <c r="BTO7" s="196"/>
      <c r="BTP7" s="196"/>
      <c r="BTQ7" s="196"/>
      <c r="BTR7" s="196"/>
      <c r="BTS7" s="196"/>
      <c r="BTT7" s="196"/>
      <c r="BTU7" s="196"/>
      <c r="BTV7" s="196"/>
      <c r="BTW7" s="196"/>
      <c r="BTX7" s="196"/>
      <c r="BTY7" s="196"/>
      <c r="BTZ7" s="196"/>
      <c r="BUA7" s="196"/>
      <c r="BUB7" s="196"/>
      <c r="BUC7" s="196"/>
      <c r="BUD7" s="196"/>
      <c r="BUE7" s="196"/>
      <c r="BUF7" s="196"/>
      <c r="BUG7" s="196"/>
      <c r="BUH7" s="196"/>
      <c r="BUI7" s="196"/>
      <c r="BUJ7" s="196"/>
      <c r="BUK7" s="196"/>
      <c r="BUL7" s="196"/>
      <c r="BUM7" s="196"/>
      <c r="BUN7" s="196"/>
      <c r="BUO7" s="196"/>
      <c r="BUP7" s="196"/>
      <c r="BUQ7" s="196"/>
      <c r="BUR7" s="196"/>
      <c r="BUS7" s="196"/>
      <c r="BUT7" s="196"/>
      <c r="BUU7" s="196"/>
      <c r="BUV7" s="196"/>
      <c r="BUW7" s="196"/>
      <c r="BUX7" s="196"/>
      <c r="BUY7" s="196"/>
      <c r="BUZ7" s="196"/>
      <c r="BVA7" s="196"/>
      <c r="BVB7" s="196"/>
      <c r="BVC7" s="196"/>
      <c r="BVD7" s="196"/>
      <c r="BVE7" s="196"/>
      <c r="BVF7" s="196"/>
      <c r="BVG7" s="196"/>
      <c r="BVH7" s="196"/>
      <c r="BVI7" s="196"/>
      <c r="BVJ7" s="196"/>
      <c r="BVK7" s="196"/>
      <c r="BVL7" s="196"/>
      <c r="BVM7" s="196"/>
      <c r="BVN7" s="196"/>
      <c r="BVO7" s="196"/>
      <c r="BVP7" s="196"/>
      <c r="BVQ7" s="196"/>
      <c r="BVR7" s="196"/>
      <c r="BVS7" s="196"/>
      <c r="BVT7" s="196"/>
      <c r="BVU7" s="196"/>
      <c r="BVV7" s="196"/>
      <c r="BVW7" s="196"/>
      <c r="BVX7" s="196"/>
      <c r="BVY7" s="196"/>
      <c r="BVZ7" s="196"/>
      <c r="BWA7" s="196"/>
      <c r="BWB7" s="196"/>
      <c r="BWC7" s="196"/>
      <c r="BWD7" s="196"/>
      <c r="BWE7" s="196"/>
      <c r="BWF7" s="196"/>
      <c r="BWG7" s="196"/>
      <c r="BWH7" s="196"/>
      <c r="BWI7" s="196"/>
      <c r="BWJ7" s="196"/>
      <c r="BWK7" s="196"/>
      <c r="BWL7" s="196"/>
      <c r="BWM7" s="196"/>
      <c r="BWN7" s="196"/>
      <c r="BWO7" s="196"/>
      <c r="BWP7" s="196"/>
      <c r="BWQ7" s="196"/>
      <c r="BWR7" s="196"/>
      <c r="BWS7" s="196"/>
      <c r="BWT7" s="196"/>
      <c r="BWU7" s="196"/>
      <c r="BWV7" s="196"/>
      <c r="BWW7" s="196"/>
      <c r="BWX7" s="196"/>
      <c r="BWY7" s="196"/>
      <c r="BWZ7" s="196"/>
      <c r="BXA7" s="196"/>
      <c r="BXB7" s="196"/>
      <c r="BXC7" s="196"/>
      <c r="BXD7" s="196"/>
      <c r="BXE7" s="196"/>
      <c r="BXF7" s="196"/>
      <c r="BXG7" s="196"/>
      <c r="BXH7" s="196"/>
      <c r="BXI7" s="196"/>
      <c r="BXJ7" s="196"/>
      <c r="BXK7" s="196"/>
      <c r="BXL7" s="196"/>
      <c r="BXM7" s="196"/>
      <c r="BXN7" s="196"/>
      <c r="BXO7" s="196"/>
      <c r="BXP7" s="196"/>
      <c r="BXQ7" s="196"/>
      <c r="BXR7" s="196"/>
      <c r="BXS7" s="196"/>
      <c r="BXT7" s="196"/>
      <c r="BXU7" s="196"/>
      <c r="BXV7" s="196"/>
      <c r="BXW7" s="196"/>
      <c r="BXX7" s="196"/>
      <c r="BXY7" s="196"/>
      <c r="BXZ7" s="196"/>
      <c r="BYA7" s="196"/>
      <c r="BYB7" s="196"/>
      <c r="BYC7" s="196"/>
      <c r="BYD7" s="196"/>
      <c r="BYE7" s="196"/>
      <c r="BYF7" s="196"/>
      <c r="BYG7" s="196"/>
      <c r="BYH7" s="196"/>
      <c r="BYI7" s="196"/>
      <c r="BYJ7" s="196"/>
      <c r="BYK7" s="196"/>
      <c r="BYL7" s="196"/>
      <c r="BYM7" s="196"/>
      <c r="BYN7" s="196"/>
      <c r="BYO7" s="196"/>
      <c r="BYP7" s="196"/>
      <c r="BYQ7" s="196"/>
      <c r="BYR7" s="196"/>
      <c r="BYS7" s="196"/>
      <c r="BYT7" s="196"/>
      <c r="BYU7" s="196"/>
      <c r="BYV7" s="196"/>
      <c r="BYW7" s="196"/>
      <c r="BYX7" s="196"/>
      <c r="BYY7" s="196"/>
      <c r="BYZ7" s="196"/>
      <c r="BZA7" s="196"/>
      <c r="BZB7" s="196"/>
      <c r="BZC7" s="196"/>
      <c r="BZD7" s="196"/>
      <c r="BZE7" s="196"/>
      <c r="BZF7" s="196"/>
      <c r="BZG7" s="196"/>
      <c r="BZH7" s="196"/>
      <c r="BZI7" s="196"/>
      <c r="BZJ7" s="196"/>
      <c r="BZK7" s="196"/>
      <c r="BZL7" s="196"/>
      <c r="BZM7" s="196"/>
      <c r="BZN7" s="196"/>
      <c r="BZO7" s="196"/>
      <c r="BZP7" s="196"/>
      <c r="BZQ7" s="196"/>
      <c r="BZR7" s="196"/>
      <c r="BZS7" s="196"/>
      <c r="BZT7" s="196"/>
      <c r="BZU7" s="196"/>
      <c r="BZV7" s="196"/>
      <c r="BZW7" s="196"/>
      <c r="BZX7" s="196"/>
      <c r="BZY7" s="196"/>
      <c r="BZZ7" s="196"/>
      <c r="CAA7" s="196"/>
      <c r="CAB7" s="196"/>
      <c r="CAC7" s="196"/>
      <c r="CAD7" s="196"/>
      <c r="CAE7" s="196"/>
      <c r="CAF7" s="196"/>
      <c r="CAG7" s="196"/>
      <c r="CAH7" s="196"/>
      <c r="CAI7" s="196"/>
      <c r="CAJ7" s="196"/>
      <c r="CAK7" s="196"/>
      <c r="CAL7" s="196"/>
      <c r="CAM7" s="196"/>
      <c r="CAN7" s="196"/>
      <c r="CAO7" s="196"/>
      <c r="CAP7" s="196"/>
      <c r="CAQ7" s="196"/>
      <c r="CAR7" s="196"/>
      <c r="CAS7" s="196"/>
      <c r="CAT7" s="196"/>
      <c r="CAU7" s="196"/>
      <c r="CAV7" s="196"/>
      <c r="CAW7" s="196"/>
      <c r="CAX7" s="196"/>
      <c r="CAY7" s="196"/>
      <c r="CAZ7" s="196"/>
      <c r="CBA7" s="196"/>
      <c r="CBB7" s="196"/>
      <c r="CBC7" s="196"/>
      <c r="CBD7" s="196"/>
      <c r="CBE7" s="196"/>
      <c r="CBF7" s="196"/>
      <c r="CBG7" s="196"/>
      <c r="CBH7" s="196"/>
      <c r="CBI7" s="196"/>
      <c r="CBJ7" s="196"/>
      <c r="CBK7" s="196"/>
      <c r="CBL7" s="196"/>
      <c r="CBM7" s="196"/>
      <c r="CBN7" s="196"/>
      <c r="CBO7" s="196"/>
      <c r="CBP7" s="196"/>
      <c r="CBQ7" s="196"/>
      <c r="CBR7" s="196"/>
      <c r="CBS7" s="196"/>
      <c r="CBT7" s="196"/>
      <c r="CBU7" s="196"/>
      <c r="CBV7" s="196"/>
      <c r="CBW7" s="196"/>
      <c r="CBX7" s="196"/>
      <c r="CBY7" s="196"/>
      <c r="CBZ7" s="196"/>
      <c r="CCA7" s="196"/>
      <c r="CCB7" s="196"/>
      <c r="CCC7" s="196"/>
      <c r="CCD7" s="196"/>
      <c r="CCE7" s="196"/>
      <c r="CCF7" s="196"/>
      <c r="CCG7" s="196"/>
      <c r="CCH7" s="196"/>
      <c r="CCI7" s="196"/>
      <c r="CCJ7" s="196"/>
      <c r="CCK7" s="196"/>
      <c r="CCL7" s="196"/>
      <c r="CCM7" s="196"/>
      <c r="CCN7" s="196"/>
      <c r="CCO7" s="196"/>
      <c r="CCP7" s="196"/>
      <c r="CCQ7" s="196"/>
      <c r="CCR7" s="196"/>
      <c r="CCS7" s="196"/>
      <c r="CCT7" s="196"/>
      <c r="CCU7" s="196"/>
      <c r="CCV7" s="196"/>
      <c r="CCW7" s="196"/>
      <c r="CCX7" s="196"/>
      <c r="CCY7" s="196"/>
      <c r="CCZ7" s="196"/>
      <c r="CDA7" s="196"/>
      <c r="CDB7" s="196"/>
      <c r="CDC7" s="196"/>
      <c r="CDD7" s="196"/>
      <c r="CDE7" s="196"/>
      <c r="CDF7" s="196"/>
      <c r="CDG7" s="196"/>
      <c r="CDH7" s="196"/>
      <c r="CDI7" s="196"/>
      <c r="CDJ7" s="196"/>
      <c r="CDK7" s="196"/>
      <c r="CDL7" s="196"/>
      <c r="CDM7" s="196"/>
      <c r="CDN7" s="196"/>
      <c r="CDO7" s="196"/>
      <c r="CDP7" s="196"/>
      <c r="CDQ7" s="196"/>
      <c r="CDR7" s="196"/>
      <c r="CDS7" s="196"/>
      <c r="CDT7" s="196"/>
      <c r="CDU7" s="196"/>
      <c r="CDV7" s="196"/>
      <c r="CDW7" s="196"/>
      <c r="CDX7" s="196"/>
      <c r="CDY7" s="196"/>
      <c r="CDZ7" s="196"/>
      <c r="CEA7" s="196"/>
      <c r="CEB7" s="196"/>
      <c r="CEC7" s="196"/>
      <c r="CED7" s="196"/>
      <c r="CEE7" s="196"/>
      <c r="CEF7" s="196"/>
      <c r="CEG7" s="196"/>
      <c r="CEH7" s="196"/>
      <c r="CEI7" s="196"/>
      <c r="CEJ7" s="196"/>
      <c r="CEK7" s="196"/>
      <c r="CEL7" s="196"/>
      <c r="CEM7" s="196"/>
      <c r="CEN7" s="196"/>
      <c r="CEO7" s="196"/>
      <c r="CEP7" s="196"/>
      <c r="CEQ7" s="196"/>
      <c r="CER7" s="196"/>
      <c r="CES7" s="196"/>
      <c r="CET7" s="196"/>
      <c r="CEU7" s="196"/>
      <c r="CEV7" s="196"/>
      <c r="CEW7" s="196"/>
      <c r="CEX7" s="196"/>
      <c r="CEY7" s="196"/>
      <c r="CEZ7" s="196"/>
      <c r="CFA7" s="196"/>
      <c r="CFB7" s="196"/>
      <c r="CFC7" s="196"/>
      <c r="CFD7" s="196"/>
      <c r="CFE7" s="196"/>
      <c r="CFF7" s="196"/>
      <c r="CFG7" s="196"/>
      <c r="CFH7" s="196"/>
      <c r="CFI7" s="196"/>
      <c r="CFJ7" s="196"/>
      <c r="CFK7" s="196"/>
      <c r="CFL7" s="196"/>
      <c r="CFM7" s="196"/>
      <c r="CFN7" s="196"/>
      <c r="CFO7" s="196"/>
      <c r="CFP7" s="196"/>
      <c r="CFQ7" s="196"/>
      <c r="CFR7" s="196"/>
      <c r="CFS7" s="196"/>
      <c r="CFT7" s="196"/>
      <c r="CFU7" s="196"/>
      <c r="CFV7" s="196"/>
      <c r="CFW7" s="196"/>
      <c r="CFX7" s="196"/>
      <c r="CFY7" s="196"/>
      <c r="CFZ7" s="196"/>
      <c r="CGA7" s="196"/>
      <c r="CGB7" s="196"/>
      <c r="CGC7" s="196"/>
      <c r="CGD7" s="196"/>
      <c r="CGE7" s="196"/>
      <c r="CGF7" s="196"/>
      <c r="CGG7" s="196"/>
      <c r="CGH7" s="196"/>
      <c r="CGI7" s="196"/>
      <c r="CGJ7" s="196"/>
      <c r="CGK7" s="196"/>
      <c r="CGL7" s="196"/>
      <c r="CGM7" s="196"/>
      <c r="CGN7" s="196"/>
      <c r="CGO7" s="196"/>
      <c r="CGP7" s="196"/>
      <c r="CGQ7" s="196"/>
      <c r="CGR7" s="196"/>
      <c r="CGS7" s="196"/>
      <c r="CGT7" s="196"/>
      <c r="CGU7" s="196"/>
      <c r="CGV7" s="196"/>
      <c r="CGW7" s="196"/>
      <c r="CGX7" s="196"/>
      <c r="CGY7" s="196"/>
      <c r="CGZ7" s="196"/>
      <c r="CHA7" s="196"/>
      <c r="CHB7" s="196"/>
      <c r="CHC7" s="196"/>
      <c r="CHD7" s="196"/>
      <c r="CHE7" s="196"/>
      <c r="CHF7" s="196"/>
      <c r="CHG7" s="196"/>
      <c r="CHH7" s="196"/>
      <c r="CHI7" s="196"/>
      <c r="CHJ7" s="196"/>
      <c r="CHK7" s="196"/>
      <c r="CHL7" s="196"/>
      <c r="CHM7" s="196"/>
      <c r="CHN7" s="196"/>
      <c r="CHO7" s="196"/>
      <c r="CHP7" s="196"/>
      <c r="CHQ7" s="196"/>
      <c r="CHR7" s="196"/>
      <c r="CHS7" s="196"/>
      <c r="CHT7" s="196"/>
      <c r="CHU7" s="196"/>
      <c r="CHV7" s="196"/>
      <c r="CHW7" s="196"/>
      <c r="CHX7" s="196"/>
      <c r="CHY7" s="196"/>
      <c r="CHZ7" s="196"/>
      <c r="CIA7" s="196"/>
      <c r="CIB7" s="196"/>
      <c r="CIC7" s="196"/>
      <c r="CID7" s="196"/>
      <c r="CIE7" s="196"/>
      <c r="CIF7" s="196"/>
      <c r="CIG7" s="196"/>
      <c r="CIH7" s="196"/>
      <c r="CII7" s="196"/>
      <c r="CIJ7" s="196"/>
      <c r="CIK7" s="196"/>
      <c r="CIL7" s="196"/>
      <c r="CIM7" s="196"/>
      <c r="CIN7" s="196"/>
      <c r="CIO7" s="196"/>
      <c r="CIP7" s="196"/>
      <c r="CIQ7" s="196"/>
      <c r="CIR7" s="196"/>
      <c r="CIS7" s="196"/>
      <c r="CIT7" s="196"/>
      <c r="CIU7" s="196"/>
      <c r="CIV7" s="196"/>
      <c r="CIW7" s="196"/>
      <c r="CIX7" s="196"/>
      <c r="CIY7" s="196"/>
      <c r="CIZ7" s="196"/>
      <c r="CJA7" s="196"/>
      <c r="CJB7" s="196"/>
      <c r="CJC7" s="196"/>
      <c r="CJD7" s="196"/>
      <c r="CJE7" s="196"/>
      <c r="CJF7" s="196"/>
      <c r="CJG7" s="196"/>
      <c r="CJH7" s="196"/>
      <c r="CJI7" s="196"/>
      <c r="CJJ7" s="196"/>
      <c r="CJK7" s="196"/>
      <c r="CJL7" s="196"/>
      <c r="CJM7" s="196"/>
      <c r="CJN7" s="196"/>
      <c r="CJO7" s="196"/>
      <c r="CJP7" s="196"/>
      <c r="CJQ7" s="196"/>
      <c r="CJR7" s="196"/>
      <c r="CJS7" s="196"/>
      <c r="CJT7" s="196"/>
      <c r="CJU7" s="196"/>
      <c r="CJV7" s="196"/>
      <c r="CJW7" s="196"/>
      <c r="CJX7" s="196"/>
      <c r="CJY7" s="196"/>
      <c r="CJZ7" s="196"/>
      <c r="CKA7" s="196"/>
      <c r="CKB7" s="196"/>
      <c r="CKC7" s="196"/>
      <c r="CKD7" s="196"/>
      <c r="CKE7" s="196"/>
      <c r="CKF7" s="196"/>
      <c r="CKG7" s="196"/>
      <c r="CKH7" s="196"/>
      <c r="CKI7" s="196"/>
      <c r="CKJ7" s="196"/>
      <c r="CKK7" s="196"/>
      <c r="CKL7" s="196"/>
      <c r="CKM7" s="196"/>
      <c r="CKN7" s="196"/>
      <c r="CKO7" s="196"/>
      <c r="CKP7" s="196"/>
      <c r="CKQ7" s="196"/>
      <c r="CKR7" s="196"/>
      <c r="CKS7" s="196"/>
      <c r="CKT7" s="196"/>
      <c r="CKU7" s="196"/>
      <c r="CKV7" s="196"/>
      <c r="CKW7" s="196"/>
      <c r="CKX7" s="196"/>
      <c r="CKY7" s="196"/>
      <c r="CKZ7" s="196"/>
      <c r="CLA7" s="196"/>
      <c r="CLB7" s="196"/>
      <c r="CLC7" s="196"/>
      <c r="CLD7" s="196"/>
      <c r="CLE7" s="196"/>
      <c r="CLF7" s="196"/>
      <c r="CLG7" s="196"/>
      <c r="CLH7" s="196"/>
      <c r="CLI7" s="196"/>
      <c r="CLJ7" s="196"/>
      <c r="CLK7" s="196"/>
      <c r="CLL7" s="196"/>
      <c r="CLM7" s="196"/>
      <c r="CLN7" s="196"/>
      <c r="CLO7" s="196"/>
      <c r="CLP7" s="196"/>
      <c r="CLQ7" s="196"/>
      <c r="CLR7" s="196"/>
      <c r="CLS7" s="196"/>
      <c r="CLT7" s="196"/>
      <c r="CLU7" s="196"/>
      <c r="CLV7" s="196"/>
      <c r="CLW7" s="196"/>
      <c r="CLX7" s="196"/>
      <c r="CLY7" s="196"/>
      <c r="CLZ7" s="196"/>
      <c r="CMA7" s="196"/>
      <c r="CMB7" s="196"/>
      <c r="CMC7" s="196"/>
      <c r="CMD7" s="196"/>
      <c r="CME7" s="196"/>
      <c r="CMF7" s="196"/>
      <c r="CMG7" s="196"/>
      <c r="CMH7" s="196"/>
      <c r="CMI7" s="196"/>
      <c r="CMJ7" s="196"/>
      <c r="CMK7" s="196"/>
      <c r="CML7" s="196"/>
      <c r="CMM7" s="196"/>
      <c r="CMN7" s="196"/>
      <c r="CMO7" s="196"/>
      <c r="CMP7" s="196"/>
      <c r="CMQ7" s="196"/>
      <c r="CMR7" s="196"/>
      <c r="CMS7" s="196"/>
      <c r="CMT7" s="196"/>
      <c r="CMU7" s="196"/>
      <c r="CMV7" s="196"/>
      <c r="CMW7" s="196"/>
      <c r="CMX7" s="196"/>
      <c r="CMY7" s="196"/>
      <c r="CMZ7" s="196"/>
      <c r="CNA7" s="196"/>
      <c r="CNB7" s="196"/>
      <c r="CNC7" s="196"/>
      <c r="CND7" s="196"/>
      <c r="CNE7" s="196"/>
      <c r="CNF7" s="196"/>
      <c r="CNG7" s="196"/>
      <c r="CNH7" s="196"/>
      <c r="CNI7" s="196"/>
      <c r="CNJ7" s="196"/>
      <c r="CNK7" s="196"/>
      <c r="CNL7" s="196"/>
      <c r="CNM7" s="196"/>
      <c r="CNN7" s="196"/>
      <c r="CNO7" s="196"/>
      <c r="CNP7" s="196"/>
      <c r="CNQ7" s="196"/>
      <c r="CNR7" s="196"/>
      <c r="CNS7" s="196"/>
      <c r="CNT7" s="196"/>
      <c r="CNU7" s="196"/>
      <c r="CNV7" s="196"/>
      <c r="CNW7" s="196"/>
      <c r="CNX7" s="196"/>
      <c r="CNY7" s="196"/>
      <c r="CNZ7" s="196"/>
      <c r="COA7" s="196"/>
      <c r="COB7" s="196"/>
      <c r="COC7" s="196"/>
      <c r="COD7" s="196"/>
      <c r="COE7" s="196"/>
      <c r="COF7" s="196"/>
      <c r="COG7" s="196"/>
      <c r="COH7" s="196"/>
      <c r="COI7" s="196"/>
      <c r="COJ7" s="196"/>
      <c r="COK7" s="196"/>
      <c r="COL7" s="196"/>
      <c r="COM7" s="196"/>
      <c r="CON7" s="196"/>
      <c r="COO7" s="196"/>
      <c r="COP7" s="196"/>
      <c r="COQ7" s="196"/>
      <c r="COR7" s="196"/>
      <c r="COS7" s="196"/>
      <c r="COT7" s="196"/>
      <c r="COU7" s="196"/>
      <c r="COV7" s="196"/>
      <c r="COW7" s="196"/>
      <c r="COX7" s="196"/>
      <c r="COY7" s="196"/>
      <c r="COZ7" s="196"/>
      <c r="CPA7" s="196"/>
      <c r="CPB7" s="196"/>
      <c r="CPC7" s="196"/>
      <c r="CPD7" s="196"/>
      <c r="CPE7" s="196"/>
      <c r="CPF7" s="196"/>
      <c r="CPG7" s="196"/>
      <c r="CPH7" s="196"/>
      <c r="CPI7" s="196"/>
      <c r="CPJ7" s="196"/>
      <c r="CPK7" s="196"/>
      <c r="CPL7" s="196"/>
      <c r="CPM7" s="196"/>
      <c r="CPN7" s="196"/>
      <c r="CPO7" s="196"/>
      <c r="CPP7" s="196"/>
      <c r="CPQ7" s="196"/>
      <c r="CPR7" s="196"/>
      <c r="CPS7" s="196"/>
      <c r="CPT7" s="196"/>
      <c r="CPU7" s="196"/>
      <c r="CPV7" s="196"/>
      <c r="CPW7" s="196"/>
      <c r="CPX7" s="196"/>
      <c r="CPY7" s="196"/>
      <c r="CPZ7" s="196"/>
      <c r="CQA7" s="196"/>
      <c r="CQB7" s="196"/>
      <c r="CQC7" s="196"/>
      <c r="CQD7" s="196"/>
      <c r="CQE7" s="196"/>
      <c r="CQF7" s="196"/>
      <c r="CQG7" s="196"/>
      <c r="CQH7" s="196"/>
      <c r="CQI7" s="196"/>
      <c r="CQJ7" s="196"/>
      <c r="CQK7" s="196"/>
      <c r="CQL7" s="196"/>
      <c r="CQM7" s="196"/>
      <c r="CQN7" s="196"/>
      <c r="CQO7" s="196"/>
      <c r="CQP7" s="196"/>
      <c r="CQQ7" s="196"/>
      <c r="CQR7" s="196"/>
      <c r="CQS7" s="196"/>
      <c r="CQT7" s="196"/>
      <c r="CQU7" s="196"/>
      <c r="CQV7" s="196"/>
      <c r="CQW7" s="196"/>
      <c r="CQX7" s="196"/>
      <c r="CQY7" s="196"/>
      <c r="CQZ7" s="196"/>
      <c r="CRA7" s="196"/>
      <c r="CRB7" s="196"/>
      <c r="CRC7" s="196"/>
      <c r="CRD7" s="196"/>
      <c r="CRE7" s="196"/>
      <c r="CRF7" s="196"/>
      <c r="CRG7" s="196"/>
      <c r="CRH7" s="196"/>
      <c r="CRI7" s="196"/>
      <c r="CRJ7" s="196"/>
      <c r="CRK7" s="196"/>
      <c r="CRL7" s="196"/>
      <c r="CRM7" s="196"/>
      <c r="CRN7" s="196"/>
      <c r="CRO7" s="196"/>
      <c r="CRP7" s="196"/>
      <c r="CRQ7" s="196"/>
      <c r="CRR7" s="196"/>
      <c r="CRS7" s="196"/>
      <c r="CRT7" s="196"/>
      <c r="CRU7" s="196"/>
      <c r="CRV7" s="196"/>
      <c r="CRW7" s="196"/>
      <c r="CRX7" s="196"/>
      <c r="CRY7" s="196"/>
      <c r="CRZ7" s="196"/>
      <c r="CSA7" s="196"/>
      <c r="CSB7" s="196"/>
      <c r="CSC7" s="196"/>
      <c r="CSD7" s="196"/>
      <c r="CSE7" s="196"/>
      <c r="CSF7" s="196"/>
      <c r="CSG7" s="196"/>
      <c r="CSH7" s="196"/>
      <c r="CSI7" s="196"/>
      <c r="CSJ7" s="196"/>
      <c r="CSK7" s="196"/>
      <c r="CSL7" s="196"/>
      <c r="CSM7" s="196"/>
      <c r="CSN7" s="196"/>
      <c r="CSO7" s="196"/>
      <c r="CSP7" s="196"/>
      <c r="CSQ7" s="196"/>
      <c r="CSR7" s="196"/>
      <c r="CSS7" s="196"/>
      <c r="CST7" s="196"/>
      <c r="CSU7" s="196"/>
      <c r="CSV7" s="196"/>
      <c r="CSW7" s="196"/>
      <c r="CSX7" s="196"/>
      <c r="CSY7" s="196"/>
      <c r="CSZ7" s="196"/>
      <c r="CTA7" s="196"/>
      <c r="CTB7" s="196"/>
      <c r="CTC7" s="196"/>
      <c r="CTD7" s="196"/>
      <c r="CTE7" s="196"/>
      <c r="CTF7" s="196"/>
      <c r="CTG7" s="196"/>
      <c r="CTH7" s="196"/>
      <c r="CTI7" s="196"/>
      <c r="CTJ7" s="196"/>
      <c r="CTK7" s="196"/>
      <c r="CTL7" s="196"/>
      <c r="CTM7" s="196"/>
      <c r="CTN7" s="196"/>
      <c r="CTO7" s="196"/>
      <c r="CTP7" s="196"/>
      <c r="CTQ7" s="196"/>
      <c r="CTR7" s="196"/>
      <c r="CTS7" s="196"/>
      <c r="CTT7" s="196"/>
      <c r="CTU7" s="196"/>
      <c r="CTV7" s="196"/>
      <c r="CTW7" s="196"/>
      <c r="CTX7" s="196"/>
      <c r="CTY7" s="196"/>
      <c r="CTZ7" s="196"/>
      <c r="CUA7" s="196"/>
      <c r="CUB7" s="196"/>
      <c r="CUC7" s="196"/>
      <c r="CUD7" s="196"/>
      <c r="CUE7" s="196"/>
      <c r="CUF7" s="196"/>
      <c r="CUG7" s="196"/>
      <c r="CUH7" s="196"/>
      <c r="CUI7" s="196"/>
      <c r="CUJ7" s="196"/>
      <c r="CUK7" s="196"/>
      <c r="CUL7" s="196"/>
      <c r="CUM7" s="196"/>
      <c r="CUN7" s="196"/>
      <c r="CUO7" s="196"/>
      <c r="CUP7" s="196"/>
      <c r="CUQ7" s="196"/>
      <c r="CUR7" s="196"/>
      <c r="CUS7" s="196"/>
      <c r="CUT7" s="196"/>
      <c r="CUU7" s="196"/>
      <c r="CUV7" s="196"/>
      <c r="CUW7" s="196"/>
      <c r="CUX7" s="196"/>
      <c r="CUY7" s="196"/>
      <c r="CUZ7" s="196"/>
      <c r="CVA7" s="196"/>
      <c r="CVB7" s="196"/>
      <c r="CVC7" s="196"/>
      <c r="CVD7" s="196"/>
      <c r="CVE7" s="196"/>
      <c r="CVF7" s="196"/>
      <c r="CVG7" s="196"/>
      <c r="CVH7" s="196"/>
      <c r="CVI7" s="196"/>
      <c r="CVJ7" s="196"/>
      <c r="CVK7" s="196"/>
      <c r="CVL7" s="196"/>
      <c r="CVM7" s="196"/>
      <c r="CVN7" s="196"/>
      <c r="CVO7" s="196"/>
      <c r="CVP7" s="196"/>
      <c r="CVQ7" s="196"/>
      <c r="CVR7" s="196"/>
      <c r="CVS7" s="196"/>
      <c r="CVT7" s="196"/>
      <c r="CVU7" s="196"/>
      <c r="CVV7" s="196"/>
      <c r="CVW7" s="196"/>
      <c r="CVX7" s="196"/>
      <c r="CVY7" s="196"/>
      <c r="CVZ7" s="196"/>
      <c r="CWA7" s="196"/>
      <c r="CWB7" s="196"/>
      <c r="CWC7" s="196"/>
      <c r="CWD7" s="196"/>
      <c r="CWE7" s="196"/>
      <c r="CWF7" s="196"/>
      <c r="CWG7" s="196"/>
      <c r="CWH7" s="196"/>
      <c r="CWI7" s="196"/>
      <c r="CWJ7" s="196"/>
      <c r="CWK7" s="196"/>
      <c r="CWL7" s="196"/>
      <c r="CWM7" s="196"/>
      <c r="CWN7" s="196"/>
      <c r="CWO7" s="196"/>
      <c r="CWP7" s="196"/>
      <c r="CWQ7" s="196"/>
      <c r="CWR7" s="196"/>
      <c r="CWS7" s="196"/>
      <c r="CWT7" s="196"/>
      <c r="CWU7" s="196"/>
      <c r="CWV7" s="196"/>
      <c r="CWW7" s="196"/>
      <c r="CWX7" s="196"/>
      <c r="CWY7" s="196"/>
      <c r="CWZ7" s="196"/>
      <c r="CXA7" s="196"/>
      <c r="CXB7" s="196"/>
      <c r="CXC7" s="196"/>
      <c r="CXD7" s="196"/>
      <c r="CXE7" s="196"/>
      <c r="CXF7" s="196"/>
      <c r="CXG7" s="196"/>
      <c r="CXH7" s="196"/>
      <c r="CXI7" s="196"/>
      <c r="CXJ7" s="196"/>
      <c r="CXK7" s="196"/>
      <c r="CXL7" s="196"/>
      <c r="CXM7" s="196"/>
      <c r="CXN7" s="196"/>
      <c r="CXO7" s="196"/>
      <c r="CXP7" s="196"/>
      <c r="CXQ7" s="196"/>
      <c r="CXR7" s="196"/>
      <c r="CXS7" s="196"/>
      <c r="CXT7" s="196"/>
      <c r="CXU7" s="196"/>
      <c r="CXV7" s="196"/>
      <c r="CXW7" s="196"/>
      <c r="CXX7" s="196"/>
      <c r="CXY7" s="196"/>
      <c r="CXZ7" s="196"/>
      <c r="CYA7" s="196"/>
      <c r="CYB7" s="196"/>
      <c r="CYC7" s="196"/>
      <c r="CYD7" s="196"/>
      <c r="CYE7" s="196"/>
      <c r="CYF7" s="196"/>
      <c r="CYG7" s="196"/>
      <c r="CYH7" s="196"/>
      <c r="CYI7" s="196"/>
      <c r="CYJ7" s="196"/>
      <c r="CYK7" s="196"/>
      <c r="CYL7" s="196"/>
      <c r="CYM7" s="196"/>
      <c r="CYN7" s="196"/>
      <c r="CYO7" s="196"/>
      <c r="CYP7" s="196"/>
      <c r="CYQ7" s="196"/>
      <c r="CYR7" s="196"/>
      <c r="CYS7" s="196"/>
      <c r="CYT7" s="196"/>
      <c r="CYU7" s="196"/>
      <c r="CYV7" s="196"/>
      <c r="CYW7" s="196"/>
      <c r="CYX7" s="196"/>
      <c r="CYY7" s="196"/>
      <c r="CYZ7" s="196"/>
      <c r="CZA7" s="196"/>
      <c r="CZB7" s="196"/>
      <c r="CZC7" s="196"/>
      <c r="CZD7" s="196"/>
      <c r="CZE7" s="196"/>
      <c r="CZF7" s="196"/>
      <c r="CZG7" s="196"/>
      <c r="CZH7" s="196"/>
      <c r="CZI7" s="196"/>
      <c r="CZJ7" s="196"/>
      <c r="CZK7" s="196"/>
      <c r="CZL7" s="196"/>
      <c r="CZM7" s="196"/>
      <c r="CZN7" s="196"/>
      <c r="CZO7" s="196"/>
      <c r="CZP7" s="196"/>
      <c r="CZQ7" s="196"/>
      <c r="CZR7" s="196"/>
      <c r="CZS7" s="196"/>
      <c r="CZT7" s="196"/>
      <c r="CZU7" s="196"/>
      <c r="CZV7" s="196"/>
      <c r="CZW7" s="196"/>
      <c r="CZX7" s="196"/>
      <c r="CZY7" s="196"/>
      <c r="CZZ7" s="196"/>
      <c r="DAA7" s="196"/>
      <c r="DAB7" s="196"/>
      <c r="DAC7" s="196"/>
      <c r="DAD7" s="196"/>
      <c r="DAE7" s="196"/>
      <c r="DAF7" s="196"/>
      <c r="DAG7" s="196"/>
      <c r="DAH7" s="196"/>
      <c r="DAI7" s="196"/>
      <c r="DAJ7" s="196"/>
      <c r="DAK7" s="196"/>
      <c r="DAL7" s="196"/>
      <c r="DAM7" s="196"/>
      <c r="DAN7" s="196"/>
      <c r="DAO7" s="196"/>
      <c r="DAP7" s="196"/>
      <c r="DAQ7" s="196"/>
      <c r="DAR7" s="196"/>
      <c r="DAS7" s="196"/>
      <c r="DAT7" s="196"/>
      <c r="DAU7" s="196"/>
      <c r="DAV7" s="196"/>
      <c r="DAW7" s="196"/>
      <c r="DAX7" s="196"/>
      <c r="DAY7" s="196"/>
      <c r="DAZ7" s="196"/>
      <c r="DBA7" s="196"/>
      <c r="DBB7" s="196"/>
      <c r="DBC7" s="196"/>
      <c r="DBD7" s="196"/>
      <c r="DBE7" s="196"/>
      <c r="DBF7" s="196"/>
      <c r="DBG7" s="196"/>
      <c r="DBH7" s="196"/>
      <c r="DBI7" s="196"/>
      <c r="DBJ7" s="196"/>
      <c r="DBK7" s="196"/>
      <c r="DBL7" s="196"/>
      <c r="DBM7" s="196"/>
      <c r="DBN7" s="196"/>
      <c r="DBO7" s="196"/>
      <c r="DBP7" s="196"/>
      <c r="DBQ7" s="196"/>
      <c r="DBR7" s="196"/>
      <c r="DBS7" s="196"/>
      <c r="DBT7" s="196"/>
      <c r="DBU7" s="196"/>
      <c r="DBV7" s="196"/>
      <c r="DBW7" s="196"/>
      <c r="DBX7" s="196"/>
      <c r="DBY7" s="196"/>
      <c r="DBZ7" s="196"/>
      <c r="DCA7" s="196"/>
      <c r="DCB7" s="196"/>
      <c r="DCC7" s="196"/>
      <c r="DCD7" s="196"/>
      <c r="DCE7" s="196"/>
      <c r="DCF7" s="196"/>
      <c r="DCG7" s="196"/>
      <c r="DCH7" s="196"/>
      <c r="DCI7" s="196"/>
      <c r="DCJ7" s="196"/>
      <c r="DCK7" s="196"/>
      <c r="DCL7" s="196"/>
      <c r="DCM7" s="196"/>
      <c r="DCN7" s="196"/>
      <c r="DCO7" s="196"/>
      <c r="DCP7" s="196"/>
      <c r="DCQ7" s="196"/>
      <c r="DCR7" s="196"/>
      <c r="DCS7" s="196"/>
      <c r="DCT7" s="196"/>
      <c r="DCU7" s="196"/>
      <c r="DCV7" s="196"/>
      <c r="DCW7" s="196"/>
      <c r="DCX7" s="196"/>
      <c r="DCY7" s="196"/>
      <c r="DCZ7" s="196"/>
      <c r="DDA7" s="196"/>
      <c r="DDB7" s="196"/>
      <c r="DDC7" s="196"/>
      <c r="DDD7" s="196"/>
      <c r="DDE7" s="196"/>
      <c r="DDF7" s="196"/>
      <c r="DDG7" s="196"/>
      <c r="DDH7" s="196"/>
      <c r="DDI7" s="196"/>
      <c r="DDJ7" s="196"/>
      <c r="DDK7" s="196"/>
      <c r="DDL7" s="196"/>
      <c r="DDM7" s="196"/>
      <c r="DDN7" s="196"/>
      <c r="DDO7" s="196"/>
      <c r="DDP7" s="196"/>
      <c r="DDQ7" s="196"/>
      <c r="DDR7" s="196"/>
      <c r="DDS7" s="196"/>
      <c r="DDT7" s="196"/>
      <c r="DDU7" s="196"/>
      <c r="DDV7" s="196"/>
      <c r="DDW7" s="196"/>
      <c r="DDX7" s="196"/>
      <c r="DDY7" s="196"/>
      <c r="DDZ7" s="196"/>
      <c r="DEA7" s="196"/>
      <c r="DEB7" s="196"/>
      <c r="DEC7" s="196"/>
      <c r="DED7" s="196"/>
      <c r="DEE7" s="196"/>
      <c r="DEF7" s="196"/>
      <c r="DEG7" s="196"/>
      <c r="DEH7" s="196"/>
      <c r="DEI7" s="196"/>
      <c r="DEJ7" s="196"/>
      <c r="DEK7" s="196"/>
      <c r="DEL7" s="196"/>
      <c r="DEM7" s="196"/>
      <c r="DEN7" s="196"/>
      <c r="DEO7" s="196"/>
      <c r="DEP7" s="196"/>
      <c r="DEQ7" s="196"/>
      <c r="DER7" s="196"/>
      <c r="DES7" s="196"/>
      <c r="DET7" s="196"/>
      <c r="DEU7" s="196"/>
      <c r="DEV7" s="196"/>
      <c r="DEW7" s="196"/>
      <c r="DEX7" s="196"/>
      <c r="DEY7" s="196"/>
      <c r="DEZ7" s="196"/>
      <c r="DFA7" s="196"/>
      <c r="DFB7" s="196"/>
      <c r="DFC7" s="196"/>
      <c r="DFD7" s="196"/>
      <c r="DFE7" s="196"/>
      <c r="DFF7" s="196"/>
      <c r="DFG7" s="196"/>
      <c r="DFH7" s="196"/>
      <c r="DFI7" s="196"/>
      <c r="DFJ7" s="196"/>
      <c r="DFK7" s="196"/>
      <c r="DFL7" s="196"/>
      <c r="DFM7" s="196"/>
      <c r="DFN7" s="196"/>
      <c r="DFO7" s="196"/>
      <c r="DFP7" s="196"/>
      <c r="DFQ7" s="196"/>
      <c r="DFR7" s="196"/>
      <c r="DFS7" s="196"/>
      <c r="DFT7" s="196"/>
      <c r="DFU7" s="196"/>
      <c r="DFV7" s="196"/>
      <c r="DFW7" s="196"/>
      <c r="DFX7" s="196"/>
      <c r="DFY7" s="196"/>
      <c r="DFZ7" s="196"/>
      <c r="DGA7" s="196"/>
      <c r="DGB7" s="196"/>
      <c r="DGC7" s="196"/>
      <c r="DGD7" s="196"/>
      <c r="DGE7" s="196"/>
      <c r="DGF7" s="196"/>
      <c r="DGG7" s="196"/>
      <c r="DGH7" s="196"/>
      <c r="DGI7" s="196"/>
      <c r="DGJ7" s="196"/>
      <c r="DGK7" s="196"/>
      <c r="DGL7" s="196"/>
      <c r="DGM7" s="196"/>
      <c r="DGN7" s="196"/>
      <c r="DGO7" s="196"/>
      <c r="DGP7" s="196"/>
      <c r="DGQ7" s="196"/>
      <c r="DGR7" s="196"/>
      <c r="DGS7" s="196"/>
      <c r="DGT7" s="196"/>
      <c r="DGU7" s="196"/>
      <c r="DGV7" s="196"/>
      <c r="DGW7" s="196"/>
      <c r="DGX7" s="196"/>
      <c r="DGY7" s="196"/>
      <c r="DGZ7" s="196"/>
      <c r="DHA7" s="196"/>
      <c r="DHB7" s="196"/>
      <c r="DHC7" s="196"/>
      <c r="DHD7" s="196"/>
      <c r="DHE7" s="196"/>
      <c r="DHF7" s="196"/>
      <c r="DHG7" s="196"/>
      <c r="DHH7" s="196"/>
      <c r="DHI7" s="196"/>
      <c r="DHJ7" s="196"/>
      <c r="DHK7" s="196"/>
      <c r="DHL7" s="196"/>
      <c r="DHM7" s="196"/>
      <c r="DHN7" s="196"/>
      <c r="DHO7" s="196"/>
      <c r="DHP7" s="196"/>
      <c r="DHQ7" s="196"/>
      <c r="DHR7" s="196"/>
      <c r="DHS7" s="196"/>
      <c r="DHT7" s="196"/>
      <c r="DHU7" s="196"/>
      <c r="DHV7" s="196"/>
      <c r="DHW7" s="196"/>
      <c r="DHX7" s="196"/>
      <c r="DHY7" s="196"/>
      <c r="DHZ7" s="196"/>
      <c r="DIA7" s="196"/>
      <c r="DIB7" s="196"/>
      <c r="DIC7" s="196"/>
      <c r="DID7" s="196"/>
      <c r="DIE7" s="196"/>
      <c r="DIF7" s="196"/>
      <c r="DIG7" s="196"/>
      <c r="DIH7" s="196"/>
      <c r="DII7" s="196"/>
      <c r="DIJ7" s="196"/>
      <c r="DIK7" s="196"/>
      <c r="DIL7" s="196"/>
      <c r="DIM7" s="196"/>
      <c r="DIN7" s="196"/>
      <c r="DIO7" s="196"/>
      <c r="DIP7" s="196"/>
      <c r="DIQ7" s="196"/>
      <c r="DIR7" s="196"/>
      <c r="DIS7" s="196"/>
      <c r="DIT7" s="196"/>
      <c r="DIU7" s="196"/>
      <c r="DIV7" s="196"/>
      <c r="DIW7" s="196"/>
      <c r="DIX7" s="196"/>
      <c r="DIY7" s="196"/>
      <c r="DIZ7" s="196"/>
      <c r="DJA7" s="196"/>
      <c r="DJB7" s="196"/>
      <c r="DJC7" s="196"/>
      <c r="DJD7" s="196"/>
      <c r="DJE7" s="196"/>
      <c r="DJF7" s="196"/>
      <c r="DJG7" s="196"/>
      <c r="DJH7" s="196"/>
      <c r="DJI7" s="196"/>
      <c r="DJJ7" s="196"/>
      <c r="DJK7" s="196"/>
      <c r="DJL7" s="196"/>
      <c r="DJM7" s="196"/>
      <c r="DJN7" s="196"/>
      <c r="DJO7" s="196"/>
      <c r="DJP7" s="196"/>
      <c r="DJQ7" s="196"/>
      <c r="DJR7" s="196"/>
      <c r="DJS7" s="196"/>
      <c r="DJT7" s="196"/>
      <c r="DJU7" s="196"/>
      <c r="DJV7" s="196"/>
      <c r="DJW7" s="196"/>
      <c r="DJX7" s="196"/>
      <c r="DJY7" s="196"/>
      <c r="DJZ7" s="196"/>
      <c r="DKA7" s="196"/>
      <c r="DKB7" s="196"/>
      <c r="DKC7" s="196"/>
      <c r="DKD7" s="196"/>
      <c r="DKE7" s="196"/>
      <c r="DKF7" s="196"/>
      <c r="DKG7" s="196"/>
      <c r="DKH7" s="196"/>
      <c r="DKI7" s="196"/>
      <c r="DKJ7" s="196"/>
      <c r="DKK7" s="196"/>
      <c r="DKL7" s="196"/>
      <c r="DKM7" s="196"/>
      <c r="DKN7" s="196"/>
      <c r="DKO7" s="196"/>
      <c r="DKP7" s="196"/>
      <c r="DKQ7" s="196"/>
      <c r="DKR7" s="196"/>
      <c r="DKS7" s="196"/>
      <c r="DKT7" s="196"/>
      <c r="DKU7" s="196"/>
      <c r="DKV7" s="196"/>
      <c r="DKW7" s="196"/>
      <c r="DKX7" s="196"/>
      <c r="DKY7" s="196"/>
      <c r="DKZ7" s="196"/>
      <c r="DLA7" s="196"/>
      <c r="DLB7" s="196"/>
      <c r="DLC7" s="196"/>
      <c r="DLD7" s="196"/>
      <c r="DLE7" s="196"/>
      <c r="DLF7" s="196"/>
      <c r="DLG7" s="196"/>
      <c r="DLH7" s="196"/>
      <c r="DLI7" s="196"/>
      <c r="DLJ7" s="196"/>
      <c r="DLK7" s="196"/>
      <c r="DLL7" s="196"/>
      <c r="DLM7" s="196"/>
      <c r="DLN7" s="196"/>
      <c r="DLO7" s="196"/>
      <c r="DLP7" s="196"/>
      <c r="DLQ7" s="196"/>
      <c r="DLR7" s="196"/>
      <c r="DLS7" s="196"/>
      <c r="DLT7" s="196"/>
      <c r="DLU7" s="196"/>
      <c r="DLV7" s="196"/>
      <c r="DLW7" s="196"/>
      <c r="DLX7" s="196"/>
      <c r="DLY7" s="196"/>
      <c r="DLZ7" s="196"/>
      <c r="DMA7" s="196"/>
      <c r="DMB7" s="196"/>
      <c r="DMC7" s="196"/>
      <c r="DMD7" s="196"/>
      <c r="DME7" s="196"/>
      <c r="DMF7" s="196"/>
      <c r="DMG7" s="196"/>
      <c r="DMH7" s="196"/>
      <c r="DMI7" s="196"/>
      <c r="DMJ7" s="196"/>
      <c r="DMK7" s="196"/>
      <c r="DML7" s="196"/>
      <c r="DMM7" s="196"/>
      <c r="DMN7" s="196"/>
      <c r="DMO7" s="196"/>
      <c r="DMP7" s="196"/>
      <c r="DMQ7" s="196"/>
      <c r="DMR7" s="196"/>
      <c r="DMS7" s="196"/>
      <c r="DMT7" s="196"/>
      <c r="DMU7" s="196"/>
      <c r="DMV7" s="196"/>
      <c r="DMW7" s="196"/>
      <c r="DMX7" s="196"/>
      <c r="DMY7" s="196"/>
      <c r="DMZ7" s="196"/>
      <c r="DNA7" s="196"/>
      <c r="DNB7" s="196"/>
      <c r="DNC7" s="196"/>
      <c r="DND7" s="196"/>
      <c r="DNE7" s="196"/>
      <c r="DNF7" s="196"/>
      <c r="DNG7" s="196"/>
      <c r="DNH7" s="196"/>
      <c r="DNI7" s="196"/>
      <c r="DNJ7" s="196"/>
      <c r="DNK7" s="196"/>
      <c r="DNL7" s="196"/>
      <c r="DNM7" s="196"/>
      <c r="DNN7" s="196"/>
      <c r="DNO7" s="196"/>
      <c r="DNP7" s="196"/>
      <c r="DNQ7" s="196"/>
      <c r="DNR7" s="196"/>
      <c r="DNS7" s="196"/>
      <c r="DNT7" s="196"/>
      <c r="DNU7" s="196"/>
      <c r="DNV7" s="196"/>
      <c r="DNW7" s="196"/>
      <c r="DNX7" s="196"/>
      <c r="DNY7" s="196"/>
      <c r="DNZ7" s="196"/>
      <c r="DOA7" s="196"/>
      <c r="DOB7" s="196"/>
      <c r="DOC7" s="196"/>
      <c r="DOD7" s="196"/>
      <c r="DOE7" s="196"/>
      <c r="DOF7" s="196"/>
      <c r="DOG7" s="196"/>
      <c r="DOH7" s="196"/>
      <c r="DOI7" s="196"/>
      <c r="DOJ7" s="196"/>
      <c r="DOK7" s="196"/>
      <c r="DOL7" s="196"/>
      <c r="DOM7" s="196"/>
      <c r="DON7" s="196"/>
      <c r="DOO7" s="196"/>
      <c r="DOP7" s="196"/>
      <c r="DOQ7" s="196"/>
      <c r="DOR7" s="196"/>
      <c r="DOS7" s="196"/>
      <c r="DOT7" s="196"/>
      <c r="DOU7" s="196"/>
      <c r="DOV7" s="196"/>
      <c r="DOW7" s="196"/>
      <c r="DOX7" s="196"/>
      <c r="DOY7" s="196"/>
      <c r="DOZ7" s="196"/>
      <c r="DPA7" s="196"/>
      <c r="DPB7" s="196"/>
      <c r="DPC7" s="196"/>
      <c r="DPD7" s="196"/>
      <c r="DPE7" s="196"/>
      <c r="DPF7" s="196"/>
      <c r="DPG7" s="196"/>
      <c r="DPH7" s="196"/>
      <c r="DPI7" s="196"/>
      <c r="DPJ7" s="196"/>
      <c r="DPK7" s="196"/>
      <c r="DPL7" s="196"/>
      <c r="DPM7" s="196"/>
      <c r="DPN7" s="196"/>
      <c r="DPO7" s="196"/>
      <c r="DPP7" s="196"/>
      <c r="DPQ7" s="196"/>
      <c r="DPR7" s="196"/>
      <c r="DPS7" s="196"/>
      <c r="DPT7" s="196"/>
      <c r="DPU7" s="196"/>
      <c r="DPV7" s="196"/>
      <c r="DPW7" s="196"/>
      <c r="DPX7" s="196"/>
      <c r="DPY7" s="196"/>
      <c r="DPZ7" s="196"/>
      <c r="DQA7" s="196"/>
      <c r="DQB7" s="196"/>
      <c r="DQC7" s="196"/>
      <c r="DQD7" s="196"/>
      <c r="DQE7" s="196"/>
      <c r="DQF7" s="196"/>
      <c r="DQG7" s="196"/>
      <c r="DQH7" s="196"/>
      <c r="DQI7" s="196"/>
      <c r="DQJ7" s="196"/>
      <c r="DQK7" s="196"/>
      <c r="DQL7" s="196"/>
      <c r="DQM7" s="196"/>
      <c r="DQN7" s="196"/>
      <c r="DQO7" s="196"/>
      <c r="DQP7" s="196"/>
      <c r="DQQ7" s="196"/>
      <c r="DQR7" s="196"/>
      <c r="DQS7" s="196"/>
      <c r="DQT7" s="196"/>
      <c r="DQU7" s="196"/>
      <c r="DQV7" s="196"/>
      <c r="DQW7" s="196"/>
      <c r="DQX7" s="196"/>
      <c r="DQY7" s="196"/>
      <c r="DQZ7" s="196"/>
      <c r="DRA7" s="196"/>
      <c r="DRB7" s="196"/>
      <c r="DRC7" s="196"/>
      <c r="DRD7" s="196"/>
      <c r="DRE7" s="196"/>
      <c r="DRF7" s="196"/>
      <c r="DRG7" s="196"/>
      <c r="DRH7" s="196"/>
      <c r="DRI7" s="196"/>
      <c r="DRJ7" s="196"/>
      <c r="DRK7" s="196"/>
      <c r="DRL7" s="196"/>
      <c r="DRM7" s="196"/>
      <c r="DRN7" s="196"/>
      <c r="DRO7" s="196"/>
      <c r="DRP7" s="196"/>
      <c r="DRQ7" s="196"/>
      <c r="DRR7" s="196"/>
      <c r="DRS7" s="196"/>
      <c r="DRT7" s="196"/>
      <c r="DRU7" s="196"/>
      <c r="DRV7" s="196"/>
      <c r="DRW7" s="196"/>
      <c r="DRX7" s="196"/>
      <c r="DRY7" s="196"/>
      <c r="DRZ7" s="196"/>
      <c r="DSA7" s="196"/>
      <c r="DSB7" s="196"/>
      <c r="DSC7" s="196"/>
      <c r="DSD7" s="196"/>
      <c r="DSE7" s="196"/>
      <c r="DSF7" s="196"/>
      <c r="DSG7" s="196"/>
      <c r="DSH7" s="196"/>
      <c r="DSI7" s="196"/>
      <c r="DSJ7" s="196"/>
      <c r="DSK7" s="196"/>
      <c r="DSL7" s="196"/>
      <c r="DSM7" s="196"/>
      <c r="DSN7" s="196"/>
      <c r="DSO7" s="196"/>
      <c r="DSP7" s="196"/>
      <c r="DSQ7" s="196"/>
      <c r="DSR7" s="196"/>
      <c r="DSS7" s="196"/>
      <c r="DST7" s="196"/>
      <c r="DSU7" s="196"/>
      <c r="DSV7" s="196"/>
      <c r="DSW7" s="196"/>
      <c r="DSX7" s="196"/>
      <c r="DSY7" s="196"/>
      <c r="DSZ7" s="196"/>
      <c r="DTA7" s="196"/>
      <c r="DTB7" s="196"/>
      <c r="DTC7" s="196"/>
      <c r="DTD7" s="196"/>
      <c r="DTE7" s="196"/>
      <c r="DTF7" s="196"/>
      <c r="DTG7" s="196"/>
      <c r="DTH7" s="196"/>
      <c r="DTI7" s="196"/>
      <c r="DTJ7" s="196"/>
      <c r="DTK7" s="196"/>
      <c r="DTL7" s="196"/>
      <c r="DTM7" s="196"/>
      <c r="DTN7" s="196"/>
      <c r="DTO7" s="196"/>
      <c r="DTP7" s="196"/>
      <c r="DTQ7" s="196"/>
      <c r="DTR7" s="196"/>
      <c r="DTS7" s="196"/>
      <c r="DTT7" s="196"/>
      <c r="DTU7" s="196"/>
      <c r="DTV7" s="196"/>
      <c r="DTW7" s="196"/>
      <c r="DTX7" s="196"/>
      <c r="DTY7" s="196"/>
      <c r="DTZ7" s="196"/>
      <c r="DUA7" s="196"/>
      <c r="DUB7" s="196"/>
      <c r="DUC7" s="196"/>
      <c r="DUD7" s="196"/>
      <c r="DUE7" s="196"/>
      <c r="DUF7" s="196"/>
      <c r="DUG7" s="196"/>
      <c r="DUH7" s="196"/>
      <c r="DUI7" s="196"/>
      <c r="DUJ7" s="196"/>
      <c r="DUK7" s="196"/>
      <c r="DUL7" s="196"/>
      <c r="DUM7" s="196"/>
      <c r="DUN7" s="196"/>
      <c r="DUO7" s="196"/>
      <c r="DUP7" s="196"/>
      <c r="DUQ7" s="196"/>
      <c r="DUR7" s="196"/>
      <c r="DUS7" s="196"/>
      <c r="DUT7" s="196"/>
      <c r="DUU7" s="196"/>
      <c r="DUV7" s="196"/>
      <c r="DUW7" s="196"/>
      <c r="DUX7" s="196"/>
      <c r="DUY7" s="196"/>
      <c r="DUZ7" s="196"/>
      <c r="DVA7" s="196"/>
      <c r="DVB7" s="196"/>
      <c r="DVC7" s="196"/>
      <c r="DVD7" s="196"/>
      <c r="DVE7" s="196"/>
      <c r="DVF7" s="196"/>
      <c r="DVG7" s="196"/>
      <c r="DVH7" s="196"/>
      <c r="DVI7" s="196"/>
      <c r="DVJ7" s="196"/>
      <c r="DVK7" s="196"/>
      <c r="DVL7" s="196"/>
      <c r="DVM7" s="196"/>
      <c r="DVN7" s="196"/>
      <c r="DVO7" s="196"/>
      <c r="DVP7" s="196"/>
      <c r="DVQ7" s="196"/>
      <c r="DVR7" s="196"/>
      <c r="DVS7" s="196"/>
      <c r="DVT7" s="196"/>
      <c r="DVU7" s="196"/>
      <c r="DVV7" s="196"/>
      <c r="DVW7" s="196"/>
      <c r="DVX7" s="196"/>
      <c r="DVY7" s="196"/>
      <c r="DVZ7" s="196"/>
      <c r="DWA7" s="196"/>
      <c r="DWB7" s="196"/>
      <c r="DWC7" s="196"/>
      <c r="DWD7" s="196"/>
      <c r="DWE7" s="196"/>
      <c r="DWF7" s="196"/>
      <c r="DWG7" s="196"/>
      <c r="DWH7" s="196"/>
      <c r="DWI7" s="196"/>
      <c r="DWJ7" s="196"/>
      <c r="DWK7" s="196"/>
      <c r="DWL7" s="196"/>
      <c r="DWM7" s="196"/>
      <c r="DWN7" s="196"/>
      <c r="DWO7" s="196"/>
      <c r="DWP7" s="196"/>
      <c r="DWQ7" s="196"/>
      <c r="DWR7" s="196"/>
      <c r="DWS7" s="196"/>
      <c r="DWT7" s="196"/>
      <c r="DWU7" s="196"/>
      <c r="DWV7" s="196"/>
      <c r="DWW7" s="196"/>
      <c r="DWX7" s="196"/>
      <c r="DWY7" s="196"/>
      <c r="DWZ7" s="196"/>
      <c r="DXA7" s="196"/>
      <c r="DXB7" s="196"/>
      <c r="DXC7" s="196"/>
      <c r="DXD7" s="196"/>
      <c r="DXE7" s="196"/>
      <c r="DXF7" s="196"/>
      <c r="DXG7" s="196"/>
      <c r="DXH7" s="196"/>
      <c r="DXI7" s="196"/>
      <c r="DXJ7" s="196"/>
      <c r="DXK7" s="196"/>
      <c r="DXL7" s="196"/>
      <c r="DXM7" s="196"/>
      <c r="DXN7" s="196"/>
      <c r="DXO7" s="196"/>
      <c r="DXP7" s="196"/>
      <c r="DXQ7" s="196"/>
      <c r="DXR7" s="196"/>
      <c r="DXS7" s="196"/>
      <c r="DXT7" s="196"/>
      <c r="DXU7" s="196"/>
      <c r="DXV7" s="196"/>
      <c r="DXW7" s="196"/>
      <c r="DXX7" s="196"/>
      <c r="DXY7" s="196"/>
      <c r="DXZ7" s="196"/>
      <c r="DYA7" s="196"/>
      <c r="DYB7" s="196"/>
      <c r="DYC7" s="196"/>
      <c r="DYD7" s="196"/>
      <c r="DYE7" s="196"/>
      <c r="DYF7" s="196"/>
      <c r="DYG7" s="196"/>
      <c r="DYH7" s="196"/>
      <c r="DYI7" s="196"/>
      <c r="DYJ7" s="196"/>
      <c r="DYK7" s="196"/>
      <c r="DYL7" s="196"/>
      <c r="DYM7" s="196"/>
      <c r="DYN7" s="196"/>
      <c r="DYO7" s="196"/>
      <c r="DYP7" s="196"/>
      <c r="DYQ7" s="196"/>
      <c r="DYR7" s="196"/>
      <c r="DYS7" s="196"/>
      <c r="DYT7" s="196"/>
      <c r="DYU7" s="196"/>
      <c r="DYV7" s="196"/>
      <c r="DYW7" s="196"/>
      <c r="DYX7" s="196"/>
      <c r="DYY7" s="196"/>
      <c r="DYZ7" s="196"/>
      <c r="DZA7" s="196"/>
      <c r="DZB7" s="196"/>
      <c r="DZC7" s="196"/>
      <c r="DZD7" s="196"/>
      <c r="DZE7" s="196"/>
      <c r="DZF7" s="196"/>
      <c r="DZG7" s="196"/>
      <c r="DZH7" s="196"/>
      <c r="DZI7" s="196"/>
      <c r="DZJ7" s="196"/>
      <c r="DZK7" s="196"/>
      <c r="DZL7" s="196"/>
      <c r="DZM7" s="196"/>
      <c r="DZN7" s="196"/>
      <c r="DZO7" s="196"/>
      <c r="DZP7" s="196"/>
      <c r="DZQ7" s="196"/>
      <c r="DZR7" s="196"/>
      <c r="DZS7" s="196"/>
      <c r="DZT7" s="196"/>
      <c r="DZU7" s="196"/>
      <c r="DZV7" s="196"/>
      <c r="DZW7" s="196"/>
      <c r="DZX7" s="196"/>
      <c r="DZY7" s="196"/>
      <c r="DZZ7" s="196"/>
      <c r="EAA7" s="196"/>
      <c r="EAB7" s="196"/>
      <c r="EAC7" s="196"/>
      <c r="EAD7" s="196"/>
      <c r="EAE7" s="196"/>
      <c r="EAF7" s="196"/>
      <c r="EAG7" s="196"/>
      <c r="EAH7" s="196"/>
      <c r="EAI7" s="196"/>
      <c r="EAJ7" s="196"/>
      <c r="EAK7" s="196"/>
      <c r="EAL7" s="196"/>
      <c r="EAM7" s="196"/>
      <c r="EAN7" s="196"/>
      <c r="EAO7" s="196"/>
      <c r="EAP7" s="196"/>
      <c r="EAQ7" s="196"/>
      <c r="EAR7" s="196"/>
      <c r="EAS7" s="196"/>
      <c r="EAT7" s="196"/>
      <c r="EAU7" s="196"/>
      <c r="EAV7" s="196"/>
      <c r="EAW7" s="196"/>
      <c r="EAX7" s="196"/>
      <c r="EAY7" s="196"/>
      <c r="EAZ7" s="196"/>
      <c r="EBA7" s="196"/>
      <c r="EBB7" s="196"/>
      <c r="EBC7" s="196"/>
      <c r="EBD7" s="196"/>
      <c r="EBE7" s="196"/>
      <c r="EBF7" s="196"/>
      <c r="EBG7" s="196"/>
      <c r="EBH7" s="196"/>
      <c r="EBI7" s="196"/>
      <c r="EBJ7" s="196"/>
      <c r="EBK7" s="196"/>
      <c r="EBL7" s="196"/>
      <c r="EBM7" s="196"/>
      <c r="EBN7" s="196"/>
      <c r="EBO7" s="196"/>
      <c r="EBP7" s="196"/>
      <c r="EBQ7" s="196"/>
      <c r="EBR7" s="196"/>
      <c r="EBS7" s="196"/>
      <c r="EBT7" s="196"/>
      <c r="EBU7" s="196"/>
      <c r="EBV7" s="196"/>
      <c r="EBW7" s="196"/>
      <c r="EBX7" s="196"/>
      <c r="EBY7" s="196"/>
      <c r="EBZ7" s="196"/>
      <c r="ECA7" s="196"/>
      <c r="ECB7" s="196"/>
      <c r="ECC7" s="196"/>
      <c r="ECD7" s="196"/>
      <c r="ECE7" s="196"/>
      <c r="ECF7" s="196"/>
      <c r="ECG7" s="196"/>
      <c r="ECH7" s="196"/>
      <c r="ECI7" s="196"/>
      <c r="ECJ7" s="196"/>
      <c r="ECK7" s="196"/>
      <c r="ECL7" s="196"/>
      <c r="ECM7" s="196"/>
      <c r="ECN7" s="196"/>
      <c r="ECO7" s="196"/>
      <c r="ECP7" s="196"/>
      <c r="ECQ7" s="196"/>
      <c r="ECR7" s="196"/>
      <c r="ECS7" s="196"/>
      <c r="ECT7" s="196"/>
      <c r="ECU7" s="196"/>
      <c r="ECV7" s="196"/>
      <c r="ECW7" s="196"/>
      <c r="ECX7" s="196"/>
      <c r="ECY7" s="196"/>
      <c r="ECZ7" s="196"/>
      <c r="EDA7" s="196"/>
      <c r="EDB7" s="196"/>
      <c r="EDC7" s="196"/>
      <c r="EDD7" s="196"/>
      <c r="EDE7" s="196"/>
      <c r="EDF7" s="196"/>
      <c r="EDG7" s="196"/>
      <c r="EDH7" s="196"/>
      <c r="EDI7" s="196"/>
      <c r="EDJ7" s="196"/>
      <c r="EDK7" s="196"/>
      <c r="EDL7" s="196"/>
      <c r="EDM7" s="196"/>
      <c r="EDN7" s="196"/>
      <c r="EDO7" s="196"/>
      <c r="EDP7" s="196"/>
      <c r="EDQ7" s="196"/>
      <c r="EDR7" s="196"/>
      <c r="EDS7" s="196"/>
      <c r="EDT7" s="196"/>
      <c r="EDU7" s="196"/>
      <c r="EDV7" s="196"/>
      <c r="EDW7" s="196"/>
      <c r="EDX7" s="196"/>
      <c r="EDY7" s="196"/>
      <c r="EDZ7" s="196"/>
      <c r="EEA7" s="196"/>
      <c r="EEB7" s="196"/>
      <c r="EEC7" s="196"/>
      <c r="EED7" s="196"/>
      <c r="EEE7" s="196"/>
      <c r="EEF7" s="196"/>
      <c r="EEG7" s="196"/>
      <c r="EEH7" s="196"/>
      <c r="EEI7" s="196"/>
      <c r="EEJ7" s="196"/>
      <c r="EEK7" s="196"/>
      <c r="EEL7" s="196"/>
      <c r="EEM7" s="196"/>
      <c r="EEN7" s="196"/>
      <c r="EEO7" s="196"/>
      <c r="EEP7" s="196"/>
      <c r="EEQ7" s="196"/>
      <c r="EER7" s="196"/>
      <c r="EES7" s="196"/>
      <c r="EET7" s="196"/>
      <c r="EEU7" s="196"/>
      <c r="EEV7" s="196"/>
      <c r="EEW7" s="196"/>
      <c r="EEX7" s="196"/>
      <c r="EEY7" s="196"/>
      <c r="EEZ7" s="196"/>
      <c r="EFA7" s="196"/>
      <c r="EFB7" s="196"/>
      <c r="EFC7" s="196"/>
      <c r="EFD7" s="196"/>
      <c r="EFE7" s="196"/>
      <c r="EFF7" s="196"/>
      <c r="EFG7" s="196"/>
      <c r="EFH7" s="196"/>
      <c r="EFI7" s="196"/>
      <c r="EFJ7" s="196"/>
      <c r="EFK7" s="196"/>
      <c r="EFL7" s="196"/>
      <c r="EFM7" s="196"/>
      <c r="EFN7" s="196"/>
      <c r="EFO7" s="196"/>
      <c r="EFP7" s="196"/>
      <c r="EFQ7" s="196"/>
      <c r="EFR7" s="196"/>
      <c r="EFS7" s="196"/>
      <c r="EFT7" s="196"/>
      <c r="EFU7" s="196"/>
      <c r="EFV7" s="196"/>
      <c r="EFW7" s="196"/>
      <c r="EFX7" s="196"/>
      <c r="EFY7" s="196"/>
      <c r="EFZ7" s="196"/>
      <c r="EGA7" s="196"/>
      <c r="EGB7" s="196"/>
      <c r="EGC7" s="196"/>
      <c r="EGD7" s="196"/>
      <c r="EGE7" s="196"/>
      <c r="EGF7" s="196"/>
      <c r="EGG7" s="196"/>
      <c r="EGH7" s="196"/>
      <c r="EGI7" s="196"/>
      <c r="EGJ7" s="196"/>
      <c r="EGK7" s="196"/>
      <c r="EGL7" s="196"/>
      <c r="EGM7" s="196"/>
      <c r="EGN7" s="196"/>
      <c r="EGO7" s="196"/>
      <c r="EGP7" s="196"/>
      <c r="EGQ7" s="196"/>
      <c r="EGR7" s="196"/>
      <c r="EGS7" s="196"/>
      <c r="EGT7" s="196"/>
      <c r="EGU7" s="196"/>
      <c r="EGV7" s="196"/>
      <c r="EGW7" s="196"/>
      <c r="EGX7" s="196"/>
      <c r="EGY7" s="196"/>
      <c r="EGZ7" s="196"/>
      <c r="EHA7" s="196"/>
      <c r="EHB7" s="196"/>
      <c r="EHC7" s="196"/>
      <c r="EHD7" s="196"/>
      <c r="EHE7" s="196"/>
      <c r="EHF7" s="196"/>
      <c r="EHG7" s="196"/>
      <c r="EHH7" s="196"/>
      <c r="EHI7" s="196"/>
      <c r="EHJ7" s="196"/>
      <c r="EHK7" s="196"/>
      <c r="EHL7" s="196"/>
      <c r="EHM7" s="196"/>
      <c r="EHN7" s="196"/>
      <c r="EHO7" s="196"/>
      <c r="EHP7" s="196"/>
      <c r="EHQ7" s="196"/>
      <c r="EHR7" s="196"/>
      <c r="EHS7" s="196"/>
      <c r="EHT7" s="196"/>
      <c r="EHU7" s="196"/>
      <c r="EHV7" s="196"/>
      <c r="EHW7" s="196"/>
      <c r="EHX7" s="196"/>
      <c r="EHY7" s="196"/>
      <c r="EHZ7" s="196"/>
      <c r="EIA7" s="196"/>
      <c r="EIB7" s="196"/>
      <c r="EIC7" s="196"/>
      <c r="EID7" s="196"/>
      <c r="EIE7" s="196"/>
      <c r="EIF7" s="196"/>
      <c r="EIG7" s="196"/>
      <c r="EIH7" s="196"/>
      <c r="EII7" s="196"/>
      <c r="EIJ7" s="196"/>
      <c r="EIK7" s="196"/>
      <c r="EIL7" s="196"/>
      <c r="EIM7" s="196"/>
      <c r="EIN7" s="196"/>
      <c r="EIO7" s="196"/>
      <c r="EIP7" s="196"/>
      <c r="EIQ7" s="196"/>
      <c r="EIR7" s="196"/>
      <c r="EIS7" s="196"/>
      <c r="EIT7" s="196"/>
      <c r="EIU7" s="196"/>
      <c r="EIV7" s="196"/>
      <c r="EIW7" s="196"/>
      <c r="EIX7" s="196"/>
      <c r="EIY7" s="196"/>
      <c r="EIZ7" s="196"/>
      <c r="EJA7" s="196"/>
      <c r="EJB7" s="196"/>
      <c r="EJC7" s="196"/>
      <c r="EJD7" s="196"/>
      <c r="EJE7" s="196"/>
      <c r="EJF7" s="196"/>
      <c r="EJG7" s="196"/>
      <c r="EJH7" s="196"/>
      <c r="EJI7" s="196"/>
      <c r="EJJ7" s="196"/>
      <c r="EJK7" s="196"/>
      <c r="EJL7" s="196"/>
      <c r="EJM7" s="196"/>
      <c r="EJN7" s="196"/>
      <c r="EJO7" s="196"/>
      <c r="EJP7" s="196"/>
      <c r="EJQ7" s="196"/>
      <c r="EJR7" s="196"/>
      <c r="EJS7" s="196"/>
      <c r="EJT7" s="196"/>
      <c r="EJU7" s="196"/>
      <c r="EJV7" s="196"/>
      <c r="EJW7" s="196"/>
      <c r="EJX7" s="196"/>
      <c r="EJY7" s="196"/>
      <c r="EJZ7" s="196"/>
      <c r="EKA7" s="196"/>
      <c r="EKB7" s="196"/>
      <c r="EKC7" s="196"/>
      <c r="EKD7" s="196"/>
      <c r="EKE7" s="196"/>
      <c r="EKF7" s="196"/>
      <c r="EKG7" s="196"/>
      <c r="EKH7" s="196"/>
      <c r="EKI7" s="196"/>
      <c r="EKJ7" s="196"/>
      <c r="EKK7" s="196"/>
      <c r="EKL7" s="196"/>
      <c r="EKM7" s="196"/>
      <c r="EKN7" s="196"/>
      <c r="EKO7" s="196"/>
      <c r="EKP7" s="196"/>
      <c r="EKQ7" s="196"/>
      <c r="EKR7" s="196"/>
      <c r="EKS7" s="196"/>
      <c r="EKT7" s="196"/>
      <c r="EKU7" s="196"/>
      <c r="EKV7" s="196"/>
      <c r="EKW7" s="196"/>
      <c r="EKX7" s="196"/>
      <c r="EKY7" s="196"/>
      <c r="EKZ7" s="196"/>
      <c r="ELA7" s="196"/>
      <c r="ELB7" s="196"/>
      <c r="ELC7" s="196"/>
      <c r="ELD7" s="196"/>
      <c r="ELE7" s="196"/>
      <c r="ELF7" s="196"/>
      <c r="ELG7" s="196"/>
      <c r="ELH7" s="196"/>
      <c r="ELI7" s="196"/>
      <c r="ELJ7" s="196"/>
      <c r="ELK7" s="196"/>
      <c r="ELL7" s="196"/>
      <c r="ELM7" s="196"/>
      <c r="ELN7" s="196"/>
      <c r="ELO7" s="196"/>
      <c r="ELP7" s="196"/>
      <c r="ELQ7" s="196"/>
      <c r="ELR7" s="196"/>
      <c r="ELS7" s="196"/>
      <c r="ELT7" s="196"/>
      <c r="ELU7" s="196"/>
      <c r="ELV7" s="196"/>
      <c r="ELW7" s="196"/>
      <c r="ELX7" s="196"/>
      <c r="ELY7" s="196"/>
      <c r="ELZ7" s="196"/>
      <c r="EMA7" s="196"/>
      <c r="EMB7" s="196"/>
      <c r="EMC7" s="196"/>
      <c r="EMD7" s="196"/>
      <c r="EME7" s="196"/>
      <c r="EMF7" s="196"/>
      <c r="EMG7" s="196"/>
      <c r="EMH7" s="196"/>
      <c r="EMI7" s="196"/>
      <c r="EMJ7" s="196"/>
      <c r="EMK7" s="196"/>
      <c r="EML7" s="196"/>
      <c r="EMM7" s="196"/>
      <c r="EMN7" s="196"/>
      <c r="EMO7" s="196"/>
      <c r="EMP7" s="196"/>
      <c r="EMQ7" s="196"/>
      <c r="EMR7" s="196"/>
      <c r="EMS7" s="196"/>
      <c r="EMT7" s="196"/>
      <c r="EMU7" s="196"/>
      <c r="EMV7" s="196"/>
      <c r="EMW7" s="196"/>
      <c r="EMX7" s="196"/>
      <c r="EMY7" s="196"/>
      <c r="EMZ7" s="196"/>
      <c r="ENA7" s="196"/>
      <c r="ENB7" s="196"/>
      <c r="ENC7" s="196"/>
      <c r="END7" s="196"/>
      <c r="ENE7" s="196"/>
      <c r="ENF7" s="196"/>
      <c r="ENG7" s="196"/>
      <c r="ENH7" s="196"/>
      <c r="ENI7" s="196"/>
      <c r="ENJ7" s="196"/>
      <c r="ENK7" s="196"/>
      <c r="ENL7" s="196"/>
      <c r="ENM7" s="196"/>
      <c r="ENN7" s="196"/>
      <c r="ENO7" s="196"/>
      <c r="ENP7" s="196"/>
      <c r="ENQ7" s="196"/>
      <c r="ENR7" s="196"/>
      <c r="ENS7" s="196"/>
      <c r="ENT7" s="196"/>
      <c r="ENU7" s="196"/>
      <c r="ENV7" s="196"/>
      <c r="ENW7" s="196"/>
      <c r="ENX7" s="196"/>
      <c r="ENY7" s="196"/>
      <c r="ENZ7" s="196"/>
      <c r="EOA7" s="196"/>
      <c r="EOB7" s="196"/>
      <c r="EOC7" s="196"/>
      <c r="EOD7" s="196"/>
      <c r="EOE7" s="196"/>
      <c r="EOF7" s="196"/>
      <c r="EOG7" s="196"/>
      <c r="EOH7" s="196"/>
      <c r="EOI7" s="196"/>
      <c r="EOJ7" s="196"/>
      <c r="EOK7" s="196"/>
      <c r="EOL7" s="196"/>
      <c r="EOM7" s="196"/>
      <c r="EON7" s="196"/>
      <c r="EOO7" s="196"/>
      <c r="EOP7" s="196"/>
      <c r="EOQ7" s="196"/>
      <c r="EOR7" s="196"/>
      <c r="EOS7" s="196"/>
      <c r="EOT7" s="196"/>
      <c r="EOU7" s="196"/>
      <c r="EOV7" s="196"/>
      <c r="EOW7" s="196"/>
      <c r="EOX7" s="196"/>
      <c r="EOY7" s="196"/>
      <c r="EOZ7" s="196"/>
      <c r="EPA7" s="196"/>
      <c r="EPB7" s="196"/>
      <c r="EPC7" s="196"/>
      <c r="EPD7" s="196"/>
      <c r="EPE7" s="196"/>
      <c r="EPF7" s="196"/>
      <c r="EPG7" s="196"/>
      <c r="EPH7" s="196"/>
      <c r="EPI7" s="196"/>
      <c r="EPJ7" s="196"/>
      <c r="EPK7" s="196"/>
      <c r="EPL7" s="196"/>
      <c r="EPM7" s="196"/>
      <c r="EPN7" s="196"/>
      <c r="EPO7" s="196"/>
      <c r="EPP7" s="196"/>
      <c r="EPQ7" s="196"/>
      <c r="EPR7" s="196"/>
      <c r="EPS7" s="196"/>
      <c r="EPT7" s="196"/>
      <c r="EPU7" s="196"/>
      <c r="EPV7" s="196"/>
      <c r="EPW7" s="196"/>
      <c r="EPX7" s="196"/>
      <c r="EPY7" s="196"/>
      <c r="EPZ7" s="196"/>
      <c r="EQA7" s="196"/>
      <c r="EQB7" s="196"/>
      <c r="EQC7" s="196"/>
      <c r="EQD7" s="196"/>
      <c r="EQE7" s="196"/>
      <c r="EQF7" s="196"/>
      <c r="EQG7" s="196"/>
      <c r="EQH7" s="196"/>
      <c r="EQI7" s="196"/>
      <c r="EQJ7" s="196"/>
      <c r="EQK7" s="196"/>
      <c r="EQL7" s="196"/>
      <c r="EQM7" s="196"/>
      <c r="EQN7" s="196"/>
      <c r="EQO7" s="196"/>
      <c r="EQP7" s="196"/>
      <c r="EQQ7" s="196"/>
      <c r="EQR7" s="196"/>
      <c r="EQS7" s="196"/>
      <c r="EQT7" s="196"/>
      <c r="EQU7" s="196"/>
      <c r="EQV7" s="196"/>
      <c r="EQW7" s="196"/>
      <c r="EQX7" s="196"/>
      <c r="EQY7" s="196"/>
      <c r="EQZ7" s="196"/>
      <c r="ERA7" s="196"/>
      <c r="ERB7" s="196"/>
      <c r="ERC7" s="196"/>
      <c r="ERD7" s="196"/>
      <c r="ERE7" s="196"/>
      <c r="ERF7" s="196"/>
      <c r="ERG7" s="196"/>
      <c r="ERH7" s="196"/>
      <c r="ERI7" s="196"/>
      <c r="ERJ7" s="196"/>
      <c r="ERK7" s="196"/>
      <c r="ERL7" s="196"/>
      <c r="ERM7" s="196"/>
      <c r="ERN7" s="196"/>
      <c r="ERO7" s="196"/>
      <c r="ERP7" s="196"/>
      <c r="ERQ7" s="196"/>
      <c r="ERR7" s="196"/>
      <c r="ERS7" s="196"/>
      <c r="ERT7" s="196"/>
      <c r="ERU7" s="196"/>
      <c r="ERV7" s="196"/>
      <c r="ERW7" s="196"/>
      <c r="ERX7" s="196"/>
      <c r="ERY7" s="196"/>
      <c r="ERZ7" s="196"/>
      <c r="ESA7" s="196"/>
      <c r="ESB7" s="196"/>
      <c r="ESC7" s="196"/>
      <c r="ESD7" s="196"/>
      <c r="ESE7" s="196"/>
      <c r="ESF7" s="196"/>
      <c r="ESG7" s="196"/>
      <c r="ESH7" s="196"/>
      <c r="ESI7" s="196"/>
      <c r="ESJ7" s="196"/>
      <c r="ESK7" s="196"/>
      <c r="ESL7" s="196"/>
      <c r="ESM7" s="196"/>
      <c r="ESN7" s="196"/>
      <c r="ESO7" s="196"/>
      <c r="ESP7" s="196"/>
      <c r="ESQ7" s="196"/>
      <c r="ESR7" s="196"/>
      <c r="ESS7" s="196"/>
      <c r="EST7" s="196"/>
      <c r="ESU7" s="196"/>
      <c r="ESV7" s="196"/>
      <c r="ESW7" s="196"/>
      <c r="ESX7" s="196"/>
      <c r="ESY7" s="196"/>
      <c r="ESZ7" s="196"/>
      <c r="ETA7" s="196"/>
      <c r="ETB7" s="196"/>
      <c r="ETC7" s="196"/>
      <c r="ETD7" s="196"/>
      <c r="ETE7" s="196"/>
      <c r="ETF7" s="196"/>
      <c r="ETG7" s="196"/>
      <c r="ETH7" s="196"/>
      <c r="ETI7" s="196"/>
      <c r="ETJ7" s="196"/>
      <c r="ETK7" s="196"/>
      <c r="ETL7" s="196"/>
      <c r="ETM7" s="196"/>
      <c r="ETN7" s="196"/>
      <c r="ETO7" s="196"/>
      <c r="ETP7" s="196"/>
      <c r="ETQ7" s="196"/>
      <c r="ETR7" s="196"/>
      <c r="ETS7" s="196"/>
      <c r="ETT7" s="196"/>
      <c r="ETU7" s="196"/>
      <c r="ETV7" s="196"/>
      <c r="ETW7" s="196"/>
      <c r="ETX7" s="196"/>
      <c r="ETY7" s="196"/>
      <c r="ETZ7" s="196"/>
      <c r="EUA7" s="196"/>
      <c r="EUB7" s="196"/>
      <c r="EUC7" s="196"/>
      <c r="EUD7" s="196"/>
      <c r="EUE7" s="196"/>
      <c r="EUF7" s="196"/>
      <c r="EUG7" s="196"/>
      <c r="EUH7" s="196"/>
      <c r="EUI7" s="196"/>
      <c r="EUJ7" s="196"/>
      <c r="EUK7" s="196"/>
      <c r="EUL7" s="196"/>
      <c r="EUM7" s="196"/>
      <c r="EUN7" s="196"/>
      <c r="EUO7" s="196"/>
      <c r="EUP7" s="196"/>
      <c r="EUQ7" s="196"/>
      <c r="EUR7" s="196"/>
      <c r="EUS7" s="196"/>
      <c r="EUT7" s="196"/>
      <c r="EUU7" s="196"/>
      <c r="EUV7" s="196"/>
      <c r="EUW7" s="196"/>
      <c r="EUX7" s="196"/>
      <c r="EUY7" s="196"/>
      <c r="EUZ7" s="196"/>
      <c r="EVA7" s="196"/>
      <c r="EVB7" s="196"/>
      <c r="EVC7" s="196"/>
      <c r="EVD7" s="196"/>
      <c r="EVE7" s="196"/>
      <c r="EVF7" s="196"/>
      <c r="EVG7" s="196"/>
      <c r="EVH7" s="196"/>
      <c r="EVI7" s="196"/>
      <c r="EVJ7" s="196"/>
      <c r="EVK7" s="196"/>
      <c r="EVL7" s="196"/>
      <c r="EVM7" s="196"/>
      <c r="EVN7" s="196"/>
      <c r="EVO7" s="196"/>
      <c r="EVP7" s="196"/>
      <c r="EVQ7" s="196"/>
      <c r="EVR7" s="196"/>
      <c r="EVS7" s="196"/>
      <c r="EVT7" s="196"/>
      <c r="EVU7" s="196"/>
      <c r="EVV7" s="196"/>
      <c r="EVW7" s="196"/>
      <c r="EVX7" s="196"/>
      <c r="EVY7" s="196"/>
      <c r="EVZ7" s="196"/>
      <c r="EWA7" s="196"/>
      <c r="EWB7" s="196"/>
      <c r="EWC7" s="196"/>
      <c r="EWD7" s="196"/>
      <c r="EWE7" s="196"/>
      <c r="EWF7" s="196"/>
      <c r="EWG7" s="196"/>
      <c r="EWH7" s="196"/>
      <c r="EWI7" s="196"/>
      <c r="EWJ7" s="196"/>
      <c r="EWK7" s="196"/>
      <c r="EWL7" s="196"/>
      <c r="EWM7" s="196"/>
      <c r="EWN7" s="196"/>
      <c r="EWO7" s="196"/>
      <c r="EWP7" s="196"/>
      <c r="EWQ7" s="196"/>
      <c r="EWR7" s="196"/>
      <c r="EWS7" s="196"/>
      <c r="EWT7" s="196"/>
      <c r="EWU7" s="196"/>
      <c r="EWV7" s="196"/>
      <c r="EWW7" s="196"/>
      <c r="EWX7" s="196"/>
      <c r="EWY7" s="196"/>
      <c r="EWZ7" s="196"/>
      <c r="EXA7" s="196"/>
      <c r="EXB7" s="196"/>
      <c r="EXC7" s="196"/>
      <c r="EXD7" s="196"/>
      <c r="EXE7" s="196"/>
      <c r="EXF7" s="196"/>
      <c r="EXG7" s="196"/>
      <c r="EXH7" s="196"/>
      <c r="EXI7" s="196"/>
      <c r="EXJ7" s="196"/>
      <c r="EXK7" s="196"/>
      <c r="EXL7" s="196"/>
      <c r="EXM7" s="196"/>
      <c r="EXN7" s="196"/>
      <c r="EXO7" s="196"/>
      <c r="EXP7" s="196"/>
      <c r="EXQ7" s="196"/>
      <c r="EXR7" s="196"/>
      <c r="EXS7" s="196"/>
      <c r="EXT7" s="196"/>
      <c r="EXU7" s="196"/>
      <c r="EXV7" s="196"/>
      <c r="EXW7" s="196"/>
      <c r="EXX7" s="196"/>
      <c r="EXY7" s="196"/>
      <c r="EXZ7" s="196"/>
      <c r="EYA7" s="196"/>
      <c r="EYB7" s="196"/>
      <c r="EYC7" s="196"/>
      <c r="EYD7" s="196"/>
      <c r="EYE7" s="196"/>
      <c r="EYF7" s="196"/>
      <c r="EYG7" s="196"/>
      <c r="EYH7" s="196"/>
      <c r="EYI7" s="196"/>
      <c r="EYJ7" s="196"/>
      <c r="EYK7" s="196"/>
      <c r="EYL7" s="196"/>
      <c r="EYM7" s="196"/>
      <c r="EYN7" s="196"/>
      <c r="EYO7" s="196"/>
      <c r="EYP7" s="196"/>
      <c r="EYQ7" s="196"/>
      <c r="EYR7" s="196"/>
      <c r="EYS7" s="196"/>
      <c r="EYT7" s="196"/>
      <c r="EYU7" s="196"/>
      <c r="EYV7" s="196"/>
      <c r="EYW7" s="196"/>
      <c r="EYX7" s="196"/>
      <c r="EYY7" s="196"/>
      <c r="EYZ7" s="196"/>
      <c r="EZA7" s="196"/>
      <c r="EZB7" s="196"/>
      <c r="EZC7" s="196"/>
      <c r="EZD7" s="196"/>
      <c r="EZE7" s="196"/>
      <c r="EZF7" s="196"/>
      <c r="EZG7" s="196"/>
      <c r="EZH7" s="196"/>
      <c r="EZI7" s="196"/>
      <c r="EZJ7" s="196"/>
      <c r="EZK7" s="196"/>
      <c r="EZL7" s="196"/>
      <c r="EZM7" s="196"/>
      <c r="EZN7" s="196"/>
      <c r="EZO7" s="196"/>
      <c r="EZP7" s="196"/>
      <c r="EZQ7" s="196"/>
      <c r="EZR7" s="196"/>
      <c r="EZS7" s="196"/>
      <c r="EZT7" s="196"/>
      <c r="EZU7" s="196"/>
      <c r="EZV7" s="196"/>
      <c r="EZW7" s="196"/>
      <c r="EZX7" s="196"/>
      <c r="EZY7" s="196"/>
      <c r="EZZ7" s="196"/>
      <c r="FAA7" s="196"/>
      <c r="FAB7" s="196"/>
      <c r="FAC7" s="196"/>
      <c r="FAD7" s="196"/>
      <c r="FAE7" s="196"/>
      <c r="FAF7" s="196"/>
      <c r="FAG7" s="196"/>
      <c r="FAH7" s="196"/>
      <c r="FAI7" s="196"/>
      <c r="FAJ7" s="196"/>
      <c r="FAK7" s="196"/>
      <c r="FAL7" s="196"/>
      <c r="FAM7" s="196"/>
      <c r="FAN7" s="196"/>
      <c r="FAO7" s="196"/>
      <c r="FAP7" s="196"/>
      <c r="FAQ7" s="196"/>
      <c r="FAR7" s="196"/>
      <c r="FAS7" s="196"/>
      <c r="FAT7" s="196"/>
      <c r="FAU7" s="196"/>
      <c r="FAV7" s="196"/>
      <c r="FAW7" s="196"/>
      <c r="FAX7" s="196"/>
      <c r="FAY7" s="196"/>
      <c r="FAZ7" s="196"/>
      <c r="FBA7" s="196"/>
      <c r="FBB7" s="196"/>
      <c r="FBC7" s="196"/>
      <c r="FBD7" s="196"/>
      <c r="FBE7" s="196"/>
      <c r="FBF7" s="196"/>
      <c r="FBG7" s="196"/>
      <c r="FBH7" s="196"/>
      <c r="FBI7" s="196"/>
      <c r="FBJ7" s="196"/>
      <c r="FBK7" s="196"/>
      <c r="FBL7" s="196"/>
      <c r="FBM7" s="196"/>
      <c r="FBN7" s="196"/>
      <c r="FBO7" s="196"/>
      <c r="FBP7" s="196"/>
      <c r="FBQ7" s="196"/>
      <c r="FBR7" s="196"/>
      <c r="FBS7" s="196"/>
      <c r="FBT7" s="196"/>
      <c r="FBU7" s="196"/>
      <c r="FBV7" s="196"/>
      <c r="FBW7" s="196"/>
      <c r="FBX7" s="196"/>
      <c r="FBY7" s="196"/>
      <c r="FBZ7" s="196"/>
      <c r="FCA7" s="196"/>
      <c r="FCB7" s="196"/>
      <c r="FCC7" s="196"/>
      <c r="FCD7" s="196"/>
      <c r="FCE7" s="196"/>
      <c r="FCF7" s="196"/>
      <c r="FCG7" s="196"/>
      <c r="FCH7" s="196"/>
      <c r="FCI7" s="196"/>
      <c r="FCJ7" s="196"/>
      <c r="FCK7" s="196"/>
      <c r="FCL7" s="196"/>
      <c r="FCM7" s="196"/>
      <c r="FCN7" s="196"/>
      <c r="FCO7" s="196"/>
      <c r="FCP7" s="196"/>
      <c r="FCQ7" s="196"/>
      <c r="FCR7" s="196"/>
      <c r="FCS7" s="196"/>
      <c r="FCT7" s="196"/>
      <c r="FCU7" s="196"/>
      <c r="FCV7" s="196"/>
      <c r="FCW7" s="196"/>
      <c r="FCX7" s="196"/>
      <c r="FCY7" s="196"/>
      <c r="FCZ7" s="196"/>
      <c r="FDA7" s="196"/>
      <c r="FDB7" s="196"/>
      <c r="FDC7" s="196"/>
      <c r="FDD7" s="196"/>
      <c r="FDE7" s="196"/>
      <c r="FDF7" s="196"/>
      <c r="FDG7" s="196"/>
      <c r="FDH7" s="196"/>
      <c r="FDI7" s="196"/>
      <c r="FDJ7" s="196"/>
      <c r="FDK7" s="196"/>
      <c r="FDL7" s="196"/>
      <c r="FDM7" s="196"/>
      <c r="FDN7" s="196"/>
      <c r="FDO7" s="196"/>
      <c r="FDP7" s="196"/>
      <c r="FDQ7" s="196"/>
      <c r="FDR7" s="196"/>
      <c r="FDS7" s="196"/>
      <c r="FDT7" s="196"/>
      <c r="FDU7" s="196"/>
      <c r="FDV7" s="196"/>
      <c r="FDW7" s="196"/>
      <c r="FDX7" s="196"/>
      <c r="FDY7" s="196"/>
      <c r="FDZ7" s="196"/>
      <c r="FEA7" s="196"/>
      <c r="FEB7" s="196"/>
      <c r="FEC7" s="196"/>
      <c r="FED7" s="196"/>
      <c r="FEE7" s="196"/>
      <c r="FEF7" s="196"/>
      <c r="FEG7" s="196"/>
      <c r="FEH7" s="196"/>
      <c r="FEI7" s="196"/>
      <c r="FEJ7" s="196"/>
      <c r="FEK7" s="196"/>
      <c r="FEL7" s="196"/>
      <c r="FEM7" s="196"/>
      <c r="FEN7" s="196"/>
      <c r="FEO7" s="196"/>
      <c r="FEP7" s="196"/>
      <c r="FEQ7" s="196"/>
      <c r="FER7" s="196"/>
      <c r="FES7" s="196"/>
      <c r="FET7" s="196"/>
      <c r="FEU7" s="196"/>
      <c r="FEV7" s="196"/>
      <c r="FEW7" s="196"/>
      <c r="FEX7" s="196"/>
      <c r="FEY7" s="196"/>
      <c r="FEZ7" s="196"/>
      <c r="FFA7" s="196"/>
      <c r="FFB7" s="196"/>
      <c r="FFC7" s="196"/>
      <c r="FFD7" s="196"/>
      <c r="FFE7" s="196"/>
      <c r="FFF7" s="196"/>
      <c r="FFG7" s="196"/>
      <c r="FFH7" s="196"/>
      <c r="FFI7" s="196"/>
      <c r="FFJ7" s="196"/>
      <c r="FFK7" s="196"/>
      <c r="FFL7" s="196"/>
      <c r="FFM7" s="196"/>
      <c r="FFN7" s="196"/>
      <c r="FFO7" s="196"/>
      <c r="FFP7" s="196"/>
      <c r="FFQ7" s="196"/>
      <c r="FFR7" s="196"/>
      <c r="FFS7" s="196"/>
      <c r="FFT7" s="196"/>
      <c r="FFU7" s="196"/>
      <c r="FFV7" s="196"/>
      <c r="FFW7" s="196"/>
      <c r="FFX7" s="196"/>
      <c r="FFY7" s="196"/>
      <c r="FFZ7" s="196"/>
      <c r="FGA7" s="196"/>
      <c r="FGB7" s="196"/>
      <c r="FGC7" s="196"/>
      <c r="FGD7" s="196"/>
      <c r="FGE7" s="196"/>
      <c r="FGF7" s="196"/>
      <c r="FGG7" s="196"/>
      <c r="FGH7" s="196"/>
      <c r="FGI7" s="196"/>
      <c r="FGJ7" s="196"/>
      <c r="FGK7" s="196"/>
      <c r="FGL7" s="196"/>
      <c r="FGM7" s="196"/>
      <c r="FGN7" s="196"/>
      <c r="FGO7" s="196"/>
      <c r="FGP7" s="196"/>
      <c r="FGQ7" s="196"/>
      <c r="FGR7" s="196"/>
      <c r="FGS7" s="196"/>
      <c r="FGT7" s="196"/>
      <c r="FGU7" s="196"/>
      <c r="FGV7" s="196"/>
      <c r="FGW7" s="196"/>
      <c r="FGX7" s="196"/>
      <c r="FGY7" s="196"/>
      <c r="FGZ7" s="196"/>
      <c r="FHA7" s="196"/>
      <c r="FHB7" s="196"/>
      <c r="FHC7" s="196"/>
      <c r="FHD7" s="196"/>
      <c r="FHE7" s="196"/>
      <c r="FHF7" s="196"/>
      <c r="FHG7" s="196"/>
      <c r="FHH7" s="196"/>
      <c r="FHI7" s="196"/>
      <c r="FHJ7" s="196"/>
      <c r="FHK7" s="196"/>
      <c r="FHL7" s="196"/>
      <c r="FHM7" s="196"/>
      <c r="FHN7" s="196"/>
      <c r="FHO7" s="196"/>
      <c r="FHP7" s="196"/>
      <c r="FHQ7" s="196"/>
      <c r="FHR7" s="196"/>
      <c r="FHS7" s="196"/>
      <c r="FHT7" s="196"/>
      <c r="FHU7" s="196"/>
      <c r="FHV7" s="196"/>
      <c r="FHW7" s="196"/>
      <c r="FHX7" s="196"/>
      <c r="FHY7" s="196"/>
      <c r="FHZ7" s="196"/>
      <c r="FIA7" s="196"/>
      <c r="FIB7" s="196"/>
      <c r="FIC7" s="196"/>
      <c r="FID7" s="196"/>
      <c r="FIE7" s="196"/>
      <c r="FIF7" s="196"/>
      <c r="FIG7" s="196"/>
      <c r="FIH7" s="196"/>
      <c r="FII7" s="196"/>
      <c r="FIJ7" s="196"/>
      <c r="FIK7" s="196"/>
      <c r="FIL7" s="196"/>
      <c r="FIM7" s="196"/>
      <c r="FIN7" s="196"/>
      <c r="FIO7" s="196"/>
      <c r="FIP7" s="196"/>
      <c r="FIQ7" s="196"/>
      <c r="FIR7" s="196"/>
      <c r="FIS7" s="196"/>
      <c r="FIT7" s="196"/>
      <c r="FIU7" s="196"/>
      <c r="FIV7" s="196"/>
      <c r="FIW7" s="196"/>
      <c r="FIX7" s="196"/>
      <c r="FIY7" s="196"/>
      <c r="FIZ7" s="196"/>
      <c r="FJA7" s="196"/>
      <c r="FJB7" s="196"/>
      <c r="FJC7" s="196"/>
      <c r="FJD7" s="196"/>
      <c r="FJE7" s="196"/>
      <c r="FJF7" s="196"/>
      <c r="FJG7" s="196"/>
      <c r="FJH7" s="196"/>
      <c r="FJI7" s="196"/>
      <c r="FJJ7" s="196"/>
      <c r="FJK7" s="196"/>
      <c r="FJL7" s="196"/>
      <c r="FJM7" s="196"/>
      <c r="FJN7" s="196"/>
      <c r="FJO7" s="196"/>
      <c r="FJP7" s="196"/>
      <c r="FJQ7" s="196"/>
      <c r="FJR7" s="196"/>
      <c r="FJS7" s="196"/>
      <c r="FJT7" s="196"/>
      <c r="FJU7" s="196"/>
      <c r="FJV7" s="196"/>
      <c r="FJW7" s="196"/>
      <c r="FJX7" s="196"/>
      <c r="FJY7" s="196"/>
      <c r="FJZ7" s="196"/>
      <c r="FKA7" s="196"/>
      <c r="FKB7" s="196"/>
      <c r="FKC7" s="196"/>
      <c r="FKD7" s="196"/>
      <c r="FKE7" s="196"/>
      <c r="FKF7" s="196"/>
      <c r="FKG7" s="196"/>
      <c r="FKH7" s="196"/>
      <c r="FKI7" s="196"/>
      <c r="FKJ7" s="196"/>
      <c r="FKK7" s="196"/>
      <c r="FKL7" s="196"/>
      <c r="FKM7" s="196"/>
      <c r="FKN7" s="196"/>
      <c r="FKO7" s="196"/>
      <c r="FKP7" s="196"/>
      <c r="FKQ7" s="196"/>
      <c r="FKR7" s="196"/>
      <c r="FKS7" s="196"/>
      <c r="FKT7" s="196"/>
      <c r="FKU7" s="196"/>
      <c r="FKV7" s="196"/>
      <c r="FKW7" s="196"/>
      <c r="FKX7" s="196"/>
      <c r="FKY7" s="196"/>
      <c r="FKZ7" s="196"/>
      <c r="FLA7" s="196"/>
      <c r="FLB7" s="196"/>
      <c r="FLC7" s="196"/>
      <c r="FLD7" s="196"/>
      <c r="FLE7" s="196"/>
      <c r="FLF7" s="196"/>
      <c r="FLG7" s="196"/>
      <c r="FLH7" s="196"/>
      <c r="FLI7" s="196"/>
      <c r="FLJ7" s="196"/>
      <c r="FLK7" s="196"/>
      <c r="FLL7" s="196"/>
      <c r="FLM7" s="196"/>
      <c r="FLN7" s="196"/>
      <c r="FLO7" s="196"/>
      <c r="FLP7" s="196"/>
      <c r="FLQ7" s="196"/>
      <c r="FLR7" s="196"/>
      <c r="FLS7" s="196"/>
      <c r="FLT7" s="196"/>
      <c r="FLU7" s="196"/>
      <c r="FLV7" s="196"/>
      <c r="FLW7" s="196"/>
      <c r="FLX7" s="196"/>
      <c r="FLY7" s="196"/>
      <c r="FLZ7" s="196"/>
      <c r="FMA7" s="196"/>
      <c r="FMB7" s="196"/>
      <c r="FMC7" s="196"/>
      <c r="FMD7" s="196"/>
      <c r="FME7" s="196"/>
      <c r="FMF7" s="196"/>
      <c r="FMG7" s="196"/>
      <c r="FMH7" s="196"/>
      <c r="FMI7" s="196"/>
      <c r="FMJ7" s="196"/>
      <c r="FMK7" s="196"/>
      <c r="FML7" s="196"/>
      <c r="FMM7" s="196"/>
      <c r="FMN7" s="196"/>
      <c r="FMO7" s="196"/>
      <c r="FMP7" s="196"/>
      <c r="FMQ7" s="196"/>
      <c r="FMR7" s="196"/>
      <c r="FMS7" s="196"/>
      <c r="FMT7" s="196"/>
      <c r="FMU7" s="196"/>
      <c r="FMV7" s="196"/>
      <c r="FMW7" s="196"/>
      <c r="FMX7" s="196"/>
      <c r="FMY7" s="196"/>
      <c r="FMZ7" s="196"/>
      <c r="FNA7" s="196"/>
      <c r="FNB7" s="196"/>
      <c r="FNC7" s="196"/>
      <c r="FND7" s="196"/>
      <c r="FNE7" s="196"/>
      <c r="FNF7" s="196"/>
      <c r="FNG7" s="196"/>
      <c r="FNH7" s="196"/>
      <c r="FNI7" s="196"/>
      <c r="FNJ7" s="196"/>
      <c r="FNK7" s="196"/>
      <c r="FNL7" s="196"/>
      <c r="FNM7" s="196"/>
      <c r="FNN7" s="196"/>
      <c r="FNO7" s="196"/>
      <c r="FNP7" s="196"/>
      <c r="FNQ7" s="196"/>
      <c r="FNR7" s="196"/>
      <c r="FNS7" s="196"/>
      <c r="FNT7" s="196"/>
      <c r="FNU7" s="196"/>
      <c r="FNV7" s="196"/>
      <c r="FNW7" s="196"/>
      <c r="FNX7" s="196"/>
      <c r="FNY7" s="196"/>
      <c r="FNZ7" s="196"/>
      <c r="FOA7" s="196"/>
      <c r="FOB7" s="196"/>
      <c r="FOC7" s="196"/>
      <c r="FOD7" s="196"/>
      <c r="FOE7" s="196"/>
      <c r="FOF7" s="196"/>
      <c r="FOG7" s="196"/>
      <c r="FOH7" s="196"/>
      <c r="FOI7" s="196"/>
      <c r="FOJ7" s="196"/>
      <c r="FOK7" s="196"/>
      <c r="FOL7" s="196"/>
      <c r="FOM7" s="196"/>
      <c r="FON7" s="196"/>
      <c r="FOO7" s="196"/>
      <c r="FOP7" s="196"/>
      <c r="FOQ7" s="196"/>
      <c r="FOR7" s="196"/>
      <c r="FOS7" s="196"/>
      <c r="FOT7" s="196"/>
      <c r="FOU7" s="196"/>
      <c r="FOV7" s="196"/>
      <c r="FOW7" s="196"/>
      <c r="FOX7" s="196"/>
      <c r="FOY7" s="196"/>
      <c r="FOZ7" s="196"/>
      <c r="FPA7" s="196"/>
      <c r="FPB7" s="196"/>
      <c r="FPC7" s="196"/>
      <c r="FPD7" s="196"/>
      <c r="FPE7" s="196"/>
      <c r="FPF7" s="196"/>
      <c r="FPG7" s="196"/>
      <c r="FPH7" s="196"/>
      <c r="FPI7" s="196"/>
      <c r="FPJ7" s="196"/>
      <c r="FPK7" s="196"/>
      <c r="FPL7" s="196"/>
      <c r="FPM7" s="196"/>
      <c r="FPN7" s="196"/>
      <c r="FPO7" s="196"/>
      <c r="FPP7" s="196"/>
      <c r="FPQ7" s="196"/>
      <c r="FPR7" s="196"/>
      <c r="FPS7" s="196"/>
      <c r="FPT7" s="196"/>
      <c r="FPU7" s="196"/>
      <c r="FPV7" s="196"/>
      <c r="FPW7" s="196"/>
      <c r="FPX7" s="196"/>
      <c r="FPY7" s="196"/>
      <c r="FPZ7" s="196"/>
      <c r="FQA7" s="196"/>
      <c r="FQB7" s="196"/>
      <c r="FQC7" s="196"/>
      <c r="FQD7" s="196"/>
      <c r="FQE7" s="196"/>
      <c r="FQF7" s="196"/>
      <c r="FQG7" s="196"/>
      <c r="FQH7" s="196"/>
      <c r="FQI7" s="196"/>
      <c r="FQJ7" s="196"/>
      <c r="FQK7" s="196"/>
      <c r="FQL7" s="196"/>
      <c r="FQM7" s="196"/>
      <c r="FQN7" s="196"/>
      <c r="FQO7" s="196"/>
      <c r="FQP7" s="196"/>
      <c r="FQQ7" s="196"/>
      <c r="FQR7" s="196"/>
      <c r="FQS7" s="196"/>
      <c r="FQT7" s="196"/>
      <c r="FQU7" s="196"/>
      <c r="FQV7" s="196"/>
      <c r="FQW7" s="196"/>
      <c r="FQX7" s="196"/>
      <c r="FQY7" s="196"/>
      <c r="FQZ7" s="196"/>
      <c r="FRA7" s="196"/>
      <c r="FRB7" s="196"/>
      <c r="FRC7" s="196"/>
      <c r="FRD7" s="196"/>
      <c r="FRE7" s="196"/>
      <c r="FRF7" s="196"/>
      <c r="FRG7" s="196"/>
      <c r="FRH7" s="196"/>
      <c r="FRI7" s="196"/>
      <c r="FRJ7" s="196"/>
      <c r="FRK7" s="196"/>
      <c r="FRL7" s="196"/>
      <c r="FRM7" s="196"/>
      <c r="FRN7" s="196"/>
      <c r="FRO7" s="196"/>
      <c r="FRP7" s="196"/>
      <c r="FRQ7" s="196"/>
      <c r="FRR7" s="196"/>
      <c r="FRS7" s="196"/>
      <c r="FRT7" s="196"/>
      <c r="FRU7" s="196"/>
      <c r="FRV7" s="196"/>
      <c r="FRW7" s="196"/>
      <c r="FRX7" s="196"/>
      <c r="FRY7" s="196"/>
      <c r="FRZ7" s="196"/>
      <c r="FSA7" s="196"/>
      <c r="FSB7" s="196"/>
      <c r="FSC7" s="196"/>
      <c r="FSD7" s="196"/>
      <c r="FSE7" s="196"/>
      <c r="FSF7" s="196"/>
      <c r="FSG7" s="196"/>
      <c r="FSH7" s="196"/>
      <c r="FSI7" s="196"/>
      <c r="FSJ7" s="196"/>
      <c r="FSK7" s="196"/>
      <c r="FSL7" s="196"/>
      <c r="FSM7" s="196"/>
      <c r="FSN7" s="196"/>
      <c r="FSO7" s="196"/>
      <c r="FSP7" s="196"/>
      <c r="FSQ7" s="196"/>
      <c r="FSR7" s="196"/>
      <c r="FSS7" s="196"/>
      <c r="FST7" s="196"/>
      <c r="FSU7" s="196"/>
      <c r="FSV7" s="196"/>
      <c r="FSW7" s="196"/>
      <c r="FSX7" s="196"/>
      <c r="FSY7" s="196"/>
      <c r="FSZ7" s="196"/>
      <c r="FTA7" s="196"/>
      <c r="FTB7" s="196"/>
      <c r="FTC7" s="196"/>
      <c r="FTD7" s="196"/>
      <c r="FTE7" s="196"/>
      <c r="FTF7" s="196"/>
      <c r="FTG7" s="196"/>
      <c r="FTH7" s="196"/>
      <c r="FTI7" s="196"/>
      <c r="FTJ7" s="196"/>
      <c r="FTK7" s="196"/>
      <c r="FTL7" s="196"/>
      <c r="FTM7" s="196"/>
      <c r="FTN7" s="196"/>
      <c r="FTO7" s="196"/>
      <c r="FTP7" s="196"/>
      <c r="FTQ7" s="196"/>
      <c r="FTR7" s="196"/>
      <c r="FTS7" s="196"/>
      <c r="FTT7" s="196"/>
      <c r="FTU7" s="196"/>
      <c r="FTV7" s="196"/>
      <c r="FTW7" s="196"/>
      <c r="FTX7" s="196"/>
      <c r="FTY7" s="196"/>
      <c r="FTZ7" s="196"/>
      <c r="FUA7" s="196"/>
      <c r="FUB7" s="196"/>
      <c r="FUC7" s="196"/>
      <c r="FUD7" s="196"/>
      <c r="FUE7" s="196"/>
      <c r="FUF7" s="196"/>
      <c r="FUG7" s="196"/>
      <c r="FUH7" s="196"/>
      <c r="FUI7" s="196"/>
      <c r="FUJ7" s="196"/>
      <c r="FUK7" s="196"/>
      <c r="FUL7" s="196"/>
      <c r="FUM7" s="196"/>
      <c r="FUN7" s="196"/>
      <c r="FUO7" s="196"/>
      <c r="FUP7" s="196"/>
      <c r="FUQ7" s="196"/>
      <c r="FUR7" s="196"/>
      <c r="FUS7" s="196"/>
      <c r="FUT7" s="196"/>
      <c r="FUU7" s="196"/>
      <c r="FUV7" s="196"/>
      <c r="FUW7" s="196"/>
      <c r="FUX7" s="196"/>
      <c r="FUY7" s="196"/>
      <c r="FUZ7" s="196"/>
      <c r="FVA7" s="196"/>
      <c r="FVB7" s="196"/>
      <c r="FVC7" s="196"/>
      <c r="FVD7" s="196"/>
      <c r="FVE7" s="196"/>
      <c r="FVF7" s="196"/>
      <c r="FVG7" s="196"/>
      <c r="FVH7" s="196"/>
      <c r="FVI7" s="196"/>
      <c r="FVJ7" s="196"/>
      <c r="FVK7" s="196"/>
      <c r="FVL7" s="196"/>
      <c r="FVM7" s="196"/>
      <c r="FVN7" s="196"/>
      <c r="FVO7" s="196"/>
      <c r="FVP7" s="196"/>
      <c r="FVQ7" s="196"/>
      <c r="FVR7" s="196"/>
      <c r="FVS7" s="196"/>
      <c r="FVT7" s="196"/>
      <c r="FVU7" s="196"/>
      <c r="FVV7" s="196"/>
      <c r="FVW7" s="196"/>
      <c r="FVX7" s="196"/>
      <c r="FVY7" s="196"/>
      <c r="FVZ7" s="196"/>
      <c r="FWA7" s="196"/>
      <c r="FWB7" s="196"/>
      <c r="FWC7" s="196"/>
      <c r="FWD7" s="196"/>
      <c r="FWE7" s="196"/>
      <c r="FWF7" s="196"/>
      <c r="FWG7" s="196"/>
      <c r="FWH7" s="196"/>
      <c r="FWI7" s="196"/>
      <c r="FWJ7" s="196"/>
      <c r="FWK7" s="196"/>
      <c r="FWL7" s="196"/>
      <c r="FWM7" s="196"/>
      <c r="FWN7" s="196"/>
      <c r="FWO7" s="196"/>
      <c r="FWP7" s="196"/>
      <c r="FWQ7" s="196"/>
      <c r="FWR7" s="196"/>
      <c r="FWS7" s="196"/>
      <c r="FWT7" s="196"/>
      <c r="FWU7" s="196"/>
      <c r="FWV7" s="196"/>
      <c r="FWW7" s="196"/>
      <c r="FWX7" s="196"/>
      <c r="FWY7" s="196"/>
      <c r="FWZ7" s="196"/>
      <c r="FXA7" s="196"/>
      <c r="FXB7" s="196"/>
      <c r="FXC7" s="196"/>
      <c r="FXD7" s="196"/>
      <c r="FXE7" s="196"/>
      <c r="FXF7" s="196"/>
      <c r="FXG7" s="196"/>
      <c r="FXH7" s="196"/>
      <c r="FXI7" s="196"/>
      <c r="FXJ7" s="196"/>
      <c r="FXK7" s="196"/>
      <c r="FXL7" s="196"/>
      <c r="FXM7" s="196"/>
      <c r="FXN7" s="196"/>
      <c r="FXO7" s="196"/>
      <c r="FXP7" s="196"/>
      <c r="FXQ7" s="196"/>
      <c r="FXR7" s="196"/>
      <c r="FXS7" s="196"/>
      <c r="FXT7" s="196"/>
      <c r="FXU7" s="196"/>
      <c r="FXV7" s="196"/>
      <c r="FXW7" s="196"/>
      <c r="FXX7" s="196"/>
      <c r="FXY7" s="196"/>
      <c r="FXZ7" s="196"/>
      <c r="FYA7" s="196"/>
      <c r="FYB7" s="196"/>
      <c r="FYC7" s="196"/>
      <c r="FYD7" s="196"/>
      <c r="FYE7" s="196"/>
      <c r="FYF7" s="196"/>
      <c r="FYG7" s="196"/>
      <c r="FYH7" s="196"/>
      <c r="FYI7" s="196"/>
      <c r="FYJ7" s="196"/>
      <c r="FYK7" s="196"/>
      <c r="FYL7" s="196"/>
      <c r="FYM7" s="196"/>
      <c r="FYN7" s="196"/>
      <c r="FYO7" s="196"/>
      <c r="FYP7" s="196"/>
      <c r="FYQ7" s="196"/>
      <c r="FYR7" s="196"/>
      <c r="FYS7" s="196"/>
      <c r="FYT7" s="196"/>
      <c r="FYU7" s="196"/>
      <c r="FYV7" s="196"/>
      <c r="FYW7" s="196"/>
      <c r="FYX7" s="196"/>
      <c r="FYY7" s="196"/>
      <c r="FYZ7" s="196"/>
      <c r="FZA7" s="196"/>
      <c r="FZB7" s="196"/>
      <c r="FZC7" s="196"/>
      <c r="FZD7" s="196"/>
      <c r="FZE7" s="196"/>
      <c r="FZF7" s="196"/>
      <c r="FZG7" s="196"/>
      <c r="FZH7" s="196"/>
      <c r="FZI7" s="196"/>
      <c r="FZJ7" s="196"/>
      <c r="FZK7" s="196"/>
      <c r="FZL7" s="196"/>
      <c r="FZM7" s="196"/>
      <c r="FZN7" s="196"/>
      <c r="FZO7" s="196"/>
      <c r="FZP7" s="196"/>
      <c r="FZQ7" s="196"/>
      <c r="FZR7" s="196"/>
      <c r="FZS7" s="196"/>
      <c r="FZT7" s="196"/>
      <c r="FZU7" s="196"/>
      <c r="FZV7" s="196"/>
      <c r="FZW7" s="196"/>
      <c r="FZX7" s="196"/>
      <c r="FZY7" s="196"/>
      <c r="FZZ7" s="196"/>
      <c r="GAA7" s="196"/>
      <c r="GAB7" s="196"/>
      <c r="GAC7" s="196"/>
      <c r="GAD7" s="196"/>
      <c r="GAE7" s="196"/>
      <c r="GAF7" s="196"/>
      <c r="GAG7" s="196"/>
      <c r="GAH7" s="196"/>
      <c r="GAI7" s="196"/>
      <c r="GAJ7" s="196"/>
      <c r="GAK7" s="196"/>
      <c r="GAL7" s="196"/>
      <c r="GAM7" s="196"/>
      <c r="GAN7" s="196"/>
      <c r="GAO7" s="196"/>
      <c r="GAP7" s="196"/>
      <c r="GAQ7" s="196"/>
      <c r="GAR7" s="196"/>
      <c r="GAS7" s="196"/>
      <c r="GAT7" s="196"/>
      <c r="GAU7" s="196"/>
      <c r="GAV7" s="196"/>
      <c r="GAW7" s="196"/>
      <c r="GAX7" s="196"/>
      <c r="GAY7" s="196"/>
      <c r="GAZ7" s="196"/>
      <c r="GBA7" s="196"/>
      <c r="GBB7" s="196"/>
      <c r="GBC7" s="196"/>
      <c r="GBD7" s="196"/>
      <c r="GBE7" s="196"/>
      <c r="GBF7" s="196"/>
      <c r="GBG7" s="196"/>
      <c r="GBH7" s="196"/>
      <c r="GBI7" s="196"/>
      <c r="GBJ7" s="196"/>
      <c r="GBK7" s="196"/>
      <c r="GBL7" s="196"/>
      <c r="GBM7" s="196"/>
      <c r="GBN7" s="196"/>
      <c r="GBO7" s="196"/>
      <c r="GBP7" s="196"/>
      <c r="GBQ7" s="196"/>
      <c r="GBR7" s="196"/>
      <c r="GBS7" s="196"/>
      <c r="GBT7" s="196"/>
      <c r="GBU7" s="196"/>
      <c r="GBV7" s="196"/>
      <c r="GBW7" s="196"/>
      <c r="GBX7" s="196"/>
      <c r="GBY7" s="196"/>
      <c r="GBZ7" s="196"/>
      <c r="GCA7" s="196"/>
      <c r="GCB7" s="196"/>
      <c r="GCC7" s="196"/>
      <c r="GCD7" s="196"/>
      <c r="GCE7" s="196"/>
      <c r="GCF7" s="196"/>
      <c r="GCG7" s="196"/>
      <c r="GCH7" s="196"/>
      <c r="GCI7" s="196"/>
      <c r="GCJ7" s="196"/>
      <c r="GCK7" s="196"/>
      <c r="GCL7" s="196"/>
      <c r="GCM7" s="196"/>
      <c r="GCN7" s="196"/>
      <c r="GCO7" s="196"/>
      <c r="GCP7" s="196"/>
      <c r="GCQ7" s="196"/>
      <c r="GCR7" s="196"/>
      <c r="GCS7" s="196"/>
      <c r="GCT7" s="196"/>
      <c r="GCU7" s="196"/>
      <c r="GCV7" s="196"/>
      <c r="GCW7" s="196"/>
      <c r="GCX7" s="196"/>
      <c r="GCY7" s="196"/>
      <c r="GCZ7" s="196"/>
      <c r="GDA7" s="196"/>
      <c r="GDB7" s="196"/>
      <c r="GDC7" s="196"/>
      <c r="GDD7" s="196"/>
      <c r="GDE7" s="196"/>
      <c r="GDF7" s="196"/>
      <c r="GDG7" s="196"/>
      <c r="GDH7" s="196"/>
      <c r="GDI7" s="196"/>
      <c r="GDJ7" s="196"/>
      <c r="GDK7" s="196"/>
      <c r="GDL7" s="196"/>
      <c r="GDM7" s="196"/>
      <c r="GDN7" s="196"/>
      <c r="GDO7" s="196"/>
      <c r="GDP7" s="196"/>
      <c r="GDQ7" s="196"/>
      <c r="GDR7" s="196"/>
      <c r="GDS7" s="196"/>
      <c r="GDT7" s="196"/>
      <c r="GDU7" s="196"/>
      <c r="GDV7" s="196"/>
      <c r="GDW7" s="196"/>
      <c r="GDX7" s="196"/>
      <c r="GDY7" s="196"/>
      <c r="GDZ7" s="196"/>
      <c r="GEA7" s="196"/>
      <c r="GEB7" s="196"/>
      <c r="GEC7" s="196"/>
      <c r="GED7" s="196"/>
      <c r="GEE7" s="196"/>
      <c r="GEF7" s="196"/>
      <c r="GEG7" s="196"/>
      <c r="GEH7" s="196"/>
      <c r="GEI7" s="196"/>
      <c r="GEJ7" s="196"/>
      <c r="GEK7" s="196"/>
      <c r="GEL7" s="196"/>
      <c r="GEM7" s="196"/>
      <c r="GEN7" s="196"/>
      <c r="GEO7" s="196"/>
      <c r="GEP7" s="196"/>
      <c r="GEQ7" s="196"/>
      <c r="GER7" s="196"/>
      <c r="GES7" s="196"/>
      <c r="GET7" s="196"/>
      <c r="GEU7" s="196"/>
      <c r="GEV7" s="196"/>
      <c r="GEW7" s="196"/>
      <c r="GEX7" s="196"/>
      <c r="GEY7" s="196"/>
      <c r="GEZ7" s="196"/>
      <c r="GFA7" s="196"/>
      <c r="GFB7" s="196"/>
      <c r="GFC7" s="196"/>
      <c r="GFD7" s="196"/>
      <c r="GFE7" s="196"/>
      <c r="GFF7" s="196"/>
      <c r="GFG7" s="196"/>
      <c r="GFH7" s="196"/>
      <c r="GFI7" s="196"/>
      <c r="GFJ7" s="196"/>
      <c r="GFK7" s="196"/>
      <c r="GFL7" s="196"/>
      <c r="GFM7" s="196"/>
      <c r="GFN7" s="196"/>
      <c r="GFO7" s="196"/>
      <c r="GFP7" s="196"/>
      <c r="GFQ7" s="196"/>
      <c r="GFR7" s="196"/>
      <c r="GFS7" s="196"/>
      <c r="GFT7" s="196"/>
      <c r="GFU7" s="196"/>
      <c r="GFV7" s="196"/>
      <c r="GFW7" s="196"/>
      <c r="GFX7" s="196"/>
      <c r="GFY7" s="196"/>
      <c r="GFZ7" s="196"/>
      <c r="GGA7" s="196"/>
      <c r="GGB7" s="196"/>
      <c r="GGC7" s="196"/>
      <c r="GGD7" s="196"/>
      <c r="GGE7" s="196"/>
      <c r="GGF7" s="196"/>
      <c r="GGG7" s="196"/>
      <c r="GGH7" s="196"/>
      <c r="GGI7" s="196"/>
      <c r="GGJ7" s="196"/>
      <c r="GGK7" s="196"/>
      <c r="GGL7" s="196"/>
      <c r="GGM7" s="196"/>
      <c r="GGN7" s="196"/>
      <c r="GGO7" s="196"/>
      <c r="GGP7" s="196"/>
      <c r="GGQ7" s="196"/>
      <c r="GGR7" s="196"/>
      <c r="GGS7" s="196"/>
      <c r="GGT7" s="196"/>
      <c r="GGU7" s="196"/>
      <c r="GGV7" s="196"/>
      <c r="GGW7" s="196"/>
      <c r="GGX7" s="196"/>
      <c r="GGY7" s="196"/>
      <c r="GGZ7" s="196"/>
      <c r="GHA7" s="196"/>
      <c r="GHB7" s="196"/>
      <c r="GHC7" s="196"/>
      <c r="GHD7" s="196"/>
      <c r="GHE7" s="196"/>
      <c r="GHF7" s="196"/>
      <c r="GHG7" s="196"/>
      <c r="GHH7" s="196"/>
      <c r="GHI7" s="196"/>
      <c r="GHJ7" s="196"/>
      <c r="GHK7" s="196"/>
      <c r="GHL7" s="196"/>
      <c r="GHM7" s="196"/>
      <c r="GHN7" s="196"/>
      <c r="GHO7" s="196"/>
      <c r="GHP7" s="196"/>
      <c r="GHQ7" s="196"/>
      <c r="GHR7" s="196"/>
      <c r="GHS7" s="196"/>
      <c r="GHT7" s="196"/>
      <c r="GHU7" s="196"/>
      <c r="GHV7" s="196"/>
      <c r="GHW7" s="196"/>
      <c r="GHX7" s="196"/>
      <c r="GHY7" s="196"/>
      <c r="GHZ7" s="196"/>
      <c r="GIA7" s="196"/>
      <c r="GIB7" s="196"/>
      <c r="GIC7" s="196"/>
      <c r="GID7" s="196"/>
      <c r="GIE7" s="196"/>
      <c r="GIF7" s="196"/>
      <c r="GIG7" s="196"/>
      <c r="GIH7" s="196"/>
      <c r="GII7" s="196"/>
      <c r="GIJ7" s="196"/>
      <c r="GIK7" s="196"/>
      <c r="GIL7" s="196"/>
      <c r="GIM7" s="196"/>
      <c r="GIN7" s="196"/>
      <c r="GIO7" s="196"/>
      <c r="GIP7" s="196"/>
      <c r="GIQ7" s="196"/>
      <c r="GIR7" s="196"/>
      <c r="GIS7" s="196"/>
      <c r="GIT7" s="196"/>
      <c r="GIU7" s="196"/>
      <c r="GIV7" s="196"/>
      <c r="GIW7" s="196"/>
      <c r="GIX7" s="196"/>
      <c r="GIY7" s="196"/>
      <c r="GIZ7" s="196"/>
      <c r="GJA7" s="196"/>
      <c r="GJB7" s="196"/>
      <c r="GJC7" s="196"/>
      <c r="GJD7" s="196"/>
      <c r="GJE7" s="196"/>
      <c r="GJF7" s="196"/>
      <c r="GJG7" s="196"/>
      <c r="GJH7" s="196"/>
      <c r="GJI7" s="196"/>
      <c r="GJJ7" s="196"/>
      <c r="GJK7" s="196"/>
      <c r="GJL7" s="196"/>
      <c r="GJM7" s="196"/>
      <c r="GJN7" s="196"/>
      <c r="GJO7" s="196"/>
      <c r="GJP7" s="196"/>
      <c r="GJQ7" s="196"/>
      <c r="GJR7" s="196"/>
      <c r="GJS7" s="196"/>
      <c r="GJT7" s="196"/>
      <c r="GJU7" s="196"/>
      <c r="GJV7" s="196"/>
      <c r="GJW7" s="196"/>
      <c r="GJX7" s="196"/>
      <c r="GJY7" s="196"/>
      <c r="GJZ7" s="196"/>
      <c r="GKA7" s="196"/>
      <c r="GKB7" s="196"/>
      <c r="GKC7" s="196"/>
      <c r="GKD7" s="196"/>
      <c r="GKE7" s="196"/>
      <c r="GKF7" s="196"/>
      <c r="GKG7" s="196"/>
      <c r="GKH7" s="196"/>
      <c r="GKI7" s="196"/>
      <c r="GKJ7" s="196"/>
      <c r="GKK7" s="196"/>
      <c r="GKL7" s="196"/>
      <c r="GKM7" s="196"/>
      <c r="GKN7" s="196"/>
      <c r="GKO7" s="196"/>
      <c r="GKP7" s="196"/>
      <c r="GKQ7" s="196"/>
      <c r="GKR7" s="196"/>
      <c r="GKS7" s="196"/>
      <c r="GKT7" s="196"/>
      <c r="GKU7" s="196"/>
      <c r="GKV7" s="196"/>
      <c r="GKW7" s="196"/>
      <c r="GKX7" s="196"/>
      <c r="GKY7" s="196"/>
      <c r="GKZ7" s="196"/>
      <c r="GLA7" s="196"/>
      <c r="GLB7" s="196"/>
      <c r="GLC7" s="196"/>
      <c r="GLD7" s="196"/>
      <c r="GLE7" s="196"/>
      <c r="GLF7" s="196"/>
      <c r="GLG7" s="196"/>
      <c r="GLH7" s="196"/>
      <c r="GLI7" s="196"/>
      <c r="GLJ7" s="196"/>
      <c r="GLK7" s="196"/>
      <c r="GLL7" s="196"/>
      <c r="GLM7" s="196"/>
      <c r="GLN7" s="196"/>
      <c r="GLO7" s="196"/>
      <c r="GLP7" s="196"/>
      <c r="GLQ7" s="196"/>
      <c r="GLR7" s="196"/>
      <c r="GLS7" s="196"/>
      <c r="GLT7" s="196"/>
      <c r="GLU7" s="196"/>
      <c r="GLV7" s="196"/>
      <c r="GLW7" s="196"/>
      <c r="GLX7" s="196"/>
      <c r="GLY7" s="196"/>
      <c r="GLZ7" s="196"/>
      <c r="GMA7" s="196"/>
      <c r="GMB7" s="196"/>
      <c r="GMC7" s="196"/>
      <c r="GMD7" s="196"/>
      <c r="GME7" s="196"/>
      <c r="GMF7" s="196"/>
      <c r="GMG7" s="196"/>
      <c r="GMH7" s="196"/>
      <c r="GMI7" s="196"/>
      <c r="GMJ7" s="196"/>
      <c r="GMK7" s="196"/>
      <c r="GML7" s="196"/>
      <c r="GMM7" s="196"/>
      <c r="GMN7" s="196"/>
      <c r="GMO7" s="196"/>
      <c r="GMP7" s="196"/>
      <c r="GMQ7" s="196"/>
      <c r="GMR7" s="196"/>
      <c r="GMS7" s="196"/>
      <c r="GMT7" s="196"/>
      <c r="GMU7" s="196"/>
      <c r="GMV7" s="196"/>
      <c r="GMW7" s="196"/>
      <c r="GMX7" s="196"/>
      <c r="GMY7" s="196"/>
      <c r="GMZ7" s="196"/>
      <c r="GNA7" s="196"/>
      <c r="GNB7" s="196"/>
      <c r="GNC7" s="196"/>
      <c r="GND7" s="196"/>
      <c r="GNE7" s="196"/>
      <c r="GNF7" s="196"/>
      <c r="GNG7" s="196"/>
      <c r="GNH7" s="196"/>
      <c r="GNI7" s="196"/>
      <c r="GNJ7" s="196"/>
      <c r="GNK7" s="196"/>
      <c r="GNL7" s="196"/>
      <c r="GNM7" s="196"/>
      <c r="GNN7" s="196"/>
      <c r="GNO7" s="196"/>
      <c r="GNP7" s="196"/>
      <c r="GNQ7" s="196"/>
      <c r="GNR7" s="196"/>
      <c r="GNS7" s="196"/>
      <c r="GNT7" s="196"/>
      <c r="GNU7" s="196"/>
      <c r="GNV7" s="196"/>
      <c r="GNW7" s="196"/>
      <c r="GNX7" s="196"/>
      <c r="GNY7" s="196"/>
      <c r="GNZ7" s="196"/>
      <c r="GOA7" s="196"/>
      <c r="GOB7" s="196"/>
      <c r="GOC7" s="196"/>
      <c r="GOD7" s="196"/>
      <c r="GOE7" s="196"/>
      <c r="GOF7" s="196"/>
      <c r="GOG7" s="196"/>
      <c r="GOH7" s="196"/>
      <c r="GOI7" s="196"/>
      <c r="GOJ7" s="196"/>
      <c r="GOK7" s="196"/>
      <c r="GOL7" s="196"/>
      <c r="GOM7" s="196"/>
      <c r="GON7" s="196"/>
      <c r="GOO7" s="196"/>
      <c r="GOP7" s="196"/>
      <c r="GOQ7" s="196"/>
      <c r="GOR7" s="196"/>
      <c r="GOS7" s="196"/>
      <c r="GOT7" s="196"/>
      <c r="GOU7" s="196"/>
      <c r="GOV7" s="196"/>
      <c r="GOW7" s="196"/>
      <c r="GOX7" s="196"/>
      <c r="GOY7" s="196"/>
      <c r="GOZ7" s="196"/>
      <c r="GPA7" s="196"/>
      <c r="GPB7" s="196"/>
      <c r="GPC7" s="196"/>
      <c r="GPD7" s="196"/>
      <c r="GPE7" s="196"/>
      <c r="GPF7" s="196"/>
      <c r="GPG7" s="196"/>
      <c r="GPH7" s="196"/>
      <c r="GPI7" s="196"/>
      <c r="GPJ7" s="196"/>
      <c r="GPK7" s="196"/>
      <c r="GPL7" s="196"/>
      <c r="GPM7" s="196"/>
      <c r="GPN7" s="196"/>
      <c r="GPO7" s="196"/>
      <c r="GPP7" s="196"/>
      <c r="GPQ7" s="196"/>
      <c r="GPR7" s="196"/>
      <c r="GPS7" s="196"/>
      <c r="GPT7" s="196"/>
      <c r="GPU7" s="196"/>
      <c r="GPV7" s="196"/>
      <c r="GPW7" s="196"/>
      <c r="GPX7" s="196"/>
      <c r="GPY7" s="196"/>
      <c r="GPZ7" s="196"/>
      <c r="GQA7" s="196"/>
      <c r="GQB7" s="196"/>
      <c r="GQC7" s="196"/>
      <c r="GQD7" s="196"/>
      <c r="GQE7" s="196"/>
      <c r="GQF7" s="196"/>
      <c r="GQG7" s="196"/>
      <c r="GQH7" s="196"/>
      <c r="GQI7" s="196"/>
      <c r="GQJ7" s="196"/>
      <c r="GQK7" s="196"/>
      <c r="GQL7" s="196"/>
      <c r="GQM7" s="196"/>
      <c r="GQN7" s="196"/>
      <c r="GQO7" s="196"/>
      <c r="GQP7" s="196"/>
      <c r="GQQ7" s="196"/>
      <c r="GQR7" s="196"/>
      <c r="GQS7" s="196"/>
      <c r="GQT7" s="196"/>
      <c r="GQU7" s="196"/>
      <c r="GQV7" s="196"/>
      <c r="GQW7" s="196"/>
      <c r="GQX7" s="196"/>
      <c r="GQY7" s="196"/>
      <c r="GQZ7" s="196"/>
      <c r="GRA7" s="196"/>
      <c r="GRB7" s="196"/>
      <c r="GRC7" s="196"/>
      <c r="GRD7" s="196"/>
      <c r="GRE7" s="196"/>
      <c r="GRF7" s="196"/>
      <c r="GRG7" s="196"/>
      <c r="GRH7" s="196"/>
      <c r="GRI7" s="196"/>
      <c r="GRJ7" s="196"/>
      <c r="GRK7" s="196"/>
      <c r="GRL7" s="196"/>
      <c r="GRM7" s="196"/>
      <c r="GRN7" s="196"/>
      <c r="GRO7" s="196"/>
      <c r="GRP7" s="196"/>
      <c r="GRQ7" s="196"/>
      <c r="GRR7" s="196"/>
      <c r="GRS7" s="196"/>
      <c r="GRT7" s="196"/>
      <c r="GRU7" s="196"/>
      <c r="GRV7" s="196"/>
      <c r="GRW7" s="196"/>
      <c r="GRX7" s="196"/>
      <c r="GRY7" s="196"/>
      <c r="GRZ7" s="196"/>
      <c r="GSA7" s="196"/>
      <c r="GSB7" s="196"/>
      <c r="GSC7" s="196"/>
      <c r="GSD7" s="196"/>
      <c r="GSE7" s="196"/>
      <c r="GSF7" s="196"/>
      <c r="GSG7" s="196"/>
      <c r="GSH7" s="196"/>
      <c r="GSI7" s="196"/>
      <c r="GSJ7" s="196"/>
      <c r="GSK7" s="196"/>
      <c r="GSL7" s="196"/>
      <c r="GSM7" s="196"/>
      <c r="GSN7" s="196"/>
      <c r="GSO7" s="196"/>
      <c r="GSP7" s="196"/>
      <c r="GSQ7" s="196"/>
      <c r="GSR7" s="196"/>
      <c r="GSS7" s="196"/>
      <c r="GST7" s="196"/>
      <c r="GSU7" s="196"/>
      <c r="GSV7" s="196"/>
      <c r="GSW7" s="196"/>
      <c r="GSX7" s="196"/>
      <c r="GSY7" s="196"/>
      <c r="GSZ7" s="196"/>
      <c r="GTA7" s="196"/>
      <c r="GTB7" s="196"/>
      <c r="GTC7" s="196"/>
      <c r="GTD7" s="196"/>
      <c r="GTE7" s="196"/>
      <c r="GTF7" s="196"/>
      <c r="GTG7" s="196"/>
      <c r="GTH7" s="196"/>
      <c r="GTI7" s="196"/>
      <c r="GTJ7" s="196"/>
      <c r="GTK7" s="196"/>
      <c r="GTL7" s="196"/>
      <c r="GTM7" s="196"/>
      <c r="GTN7" s="196"/>
      <c r="GTO7" s="196"/>
      <c r="GTP7" s="196"/>
      <c r="GTQ7" s="196"/>
      <c r="GTR7" s="196"/>
      <c r="GTS7" s="196"/>
      <c r="GTT7" s="196"/>
      <c r="GTU7" s="196"/>
      <c r="GTV7" s="196"/>
      <c r="GTW7" s="196"/>
      <c r="GTX7" s="196"/>
      <c r="GTY7" s="196"/>
      <c r="GTZ7" s="196"/>
      <c r="GUA7" s="196"/>
      <c r="GUB7" s="196"/>
      <c r="GUC7" s="196"/>
      <c r="GUD7" s="196"/>
      <c r="GUE7" s="196"/>
      <c r="GUF7" s="196"/>
      <c r="GUG7" s="196"/>
      <c r="GUH7" s="196"/>
      <c r="GUI7" s="196"/>
      <c r="GUJ7" s="196"/>
      <c r="GUK7" s="196"/>
      <c r="GUL7" s="196"/>
      <c r="GUM7" s="196"/>
      <c r="GUN7" s="196"/>
      <c r="GUO7" s="196"/>
      <c r="GUP7" s="196"/>
      <c r="GUQ7" s="196"/>
      <c r="GUR7" s="196"/>
      <c r="GUS7" s="196"/>
      <c r="GUT7" s="196"/>
      <c r="GUU7" s="196"/>
      <c r="GUV7" s="196"/>
      <c r="GUW7" s="196"/>
      <c r="GUX7" s="196"/>
      <c r="GUY7" s="196"/>
      <c r="GUZ7" s="196"/>
      <c r="GVA7" s="196"/>
      <c r="GVB7" s="196"/>
      <c r="GVC7" s="196"/>
      <c r="GVD7" s="196"/>
      <c r="GVE7" s="196"/>
      <c r="GVF7" s="196"/>
      <c r="GVG7" s="196"/>
      <c r="GVH7" s="196"/>
      <c r="GVI7" s="196"/>
      <c r="GVJ7" s="196"/>
      <c r="GVK7" s="196"/>
      <c r="GVL7" s="196"/>
      <c r="GVM7" s="196"/>
      <c r="GVN7" s="196"/>
      <c r="GVO7" s="196"/>
      <c r="GVP7" s="196"/>
      <c r="GVQ7" s="196"/>
      <c r="GVR7" s="196"/>
      <c r="GVS7" s="196"/>
      <c r="GVT7" s="196"/>
      <c r="GVU7" s="196"/>
      <c r="GVV7" s="196"/>
      <c r="GVW7" s="196"/>
      <c r="GVX7" s="196"/>
      <c r="GVY7" s="196"/>
      <c r="GVZ7" s="196"/>
      <c r="GWA7" s="196"/>
      <c r="GWB7" s="196"/>
      <c r="GWC7" s="196"/>
      <c r="GWD7" s="196"/>
      <c r="GWE7" s="196"/>
      <c r="GWF7" s="196"/>
      <c r="GWG7" s="196"/>
      <c r="GWH7" s="196"/>
      <c r="GWI7" s="196"/>
      <c r="GWJ7" s="196"/>
      <c r="GWK7" s="196"/>
      <c r="GWL7" s="196"/>
      <c r="GWM7" s="196"/>
      <c r="GWN7" s="196"/>
      <c r="GWO7" s="196"/>
      <c r="GWP7" s="196"/>
      <c r="GWQ7" s="196"/>
      <c r="GWR7" s="196"/>
      <c r="GWS7" s="196"/>
      <c r="GWT7" s="196"/>
      <c r="GWU7" s="196"/>
      <c r="GWV7" s="196"/>
      <c r="GWW7" s="196"/>
      <c r="GWX7" s="196"/>
      <c r="GWY7" s="196"/>
      <c r="GWZ7" s="196"/>
      <c r="GXA7" s="196"/>
      <c r="GXB7" s="196"/>
      <c r="GXC7" s="196"/>
      <c r="GXD7" s="196"/>
      <c r="GXE7" s="196"/>
      <c r="GXF7" s="196"/>
      <c r="GXG7" s="196"/>
      <c r="GXH7" s="196"/>
      <c r="GXI7" s="196"/>
      <c r="GXJ7" s="196"/>
      <c r="GXK7" s="196"/>
      <c r="GXL7" s="196"/>
      <c r="GXM7" s="196"/>
      <c r="GXN7" s="196"/>
      <c r="GXO7" s="196"/>
      <c r="GXP7" s="196"/>
      <c r="GXQ7" s="196"/>
      <c r="GXR7" s="196"/>
      <c r="GXS7" s="196"/>
      <c r="GXT7" s="196"/>
      <c r="GXU7" s="196"/>
      <c r="GXV7" s="196"/>
      <c r="GXW7" s="196"/>
      <c r="GXX7" s="196"/>
      <c r="GXY7" s="196"/>
      <c r="GXZ7" s="196"/>
      <c r="GYA7" s="196"/>
      <c r="GYB7" s="196"/>
      <c r="GYC7" s="196"/>
      <c r="GYD7" s="196"/>
      <c r="GYE7" s="196"/>
      <c r="GYF7" s="196"/>
      <c r="GYG7" s="196"/>
      <c r="GYH7" s="196"/>
      <c r="GYI7" s="196"/>
      <c r="GYJ7" s="196"/>
      <c r="GYK7" s="196"/>
      <c r="GYL7" s="196"/>
      <c r="GYM7" s="196"/>
      <c r="GYN7" s="196"/>
      <c r="GYO7" s="196"/>
      <c r="GYP7" s="196"/>
      <c r="GYQ7" s="196"/>
      <c r="GYR7" s="196"/>
      <c r="GYS7" s="196"/>
      <c r="GYT7" s="196"/>
      <c r="GYU7" s="196"/>
      <c r="GYV7" s="196"/>
      <c r="GYW7" s="196"/>
      <c r="GYX7" s="196"/>
      <c r="GYY7" s="196"/>
      <c r="GYZ7" s="196"/>
      <c r="GZA7" s="196"/>
      <c r="GZB7" s="196"/>
      <c r="GZC7" s="196"/>
      <c r="GZD7" s="196"/>
      <c r="GZE7" s="196"/>
      <c r="GZF7" s="196"/>
      <c r="GZG7" s="196"/>
      <c r="GZH7" s="196"/>
      <c r="GZI7" s="196"/>
      <c r="GZJ7" s="196"/>
      <c r="GZK7" s="196"/>
      <c r="GZL7" s="196"/>
      <c r="GZM7" s="196"/>
      <c r="GZN7" s="196"/>
      <c r="GZO7" s="196"/>
      <c r="GZP7" s="196"/>
      <c r="GZQ7" s="196"/>
      <c r="GZR7" s="196"/>
      <c r="GZS7" s="196"/>
      <c r="GZT7" s="196"/>
      <c r="GZU7" s="196"/>
      <c r="GZV7" s="196"/>
      <c r="GZW7" s="196"/>
      <c r="GZX7" s="196"/>
      <c r="GZY7" s="196"/>
      <c r="GZZ7" s="196"/>
      <c r="HAA7" s="196"/>
      <c r="HAB7" s="196"/>
      <c r="HAC7" s="196"/>
      <c r="HAD7" s="196"/>
      <c r="HAE7" s="196"/>
      <c r="HAF7" s="196"/>
      <c r="HAG7" s="196"/>
      <c r="HAH7" s="196"/>
      <c r="HAI7" s="196"/>
      <c r="HAJ7" s="196"/>
      <c r="HAK7" s="196"/>
      <c r="HAL7" s="196"/>
      <c r="HAM7" s="196"/>
      <c r="HAN7" s="196"/>
      <c r="HAO7" s="196"/>
      <c r="HAP7" s="196"/>
      <c r="HAQ7" s="196"/>
      <c r="HAR7" s="196"/>
      <c r="HAS7" s="196"/>
      <c r="HAT7" s="196"/>
      <c r="HAU7" s="196"/>
      <c r="HAV7" s="196"/>
      <c r="HAW7" s="196"/>
      <c r="HAX7" s="196"/>
      <c r="HAY7" s="196"/>
      <c r="HAZ7" s="196"/>
      <c r="HBA7" s="196"/>
      <c r="HBB7" s="196"/>
      <c r="HBC7" s="196"/>
      <c r="HBD7" s="196"/>
      <c r="HBE7" s="196"/>
      <c r="HBF7" s="196"/>
      <c r="HBG7" s="196"/>
      <c r="HBH7" s="196"/>
      <c r="HBI7" s="196"/>
      <c r="HBJ7" s="196"/>
      <c r="HBK7" s="196"/>
      <c r="HBL7" s="196"/>
      <c r="HBM7" s="196"/>
      <c r="HBN7" s="196"/>
      <c r="HBO7" s="196"/>
      <c r="HBP7" s="196"/>
      <c r="HBQ7" s="196"/>
      <c r="HBR7" s="196"/>
      <c r="HBS7" s="196"/>
      <c r="HBT7" s="196"/>
      <c r="HBU7" s="196"/>
      <c r="HBV7" s="196"/>
      <c r="HBW7" s="196"/>
      <c r="HBX7" s="196"/>
      <c r="HBY7" s="196"/>
      <c r="HBZ7" s="196"/>
      <c r="HCA7" s="196"/>
      <c r="HCB7" s="196"/>
      <c r="HCC7" s="196"/>
      <c r="HCD7" s="196"/>
      <c r="HCE7" s="196"/>
      <c r="HCF7" s="196"/>
      <c r="HCG7" s="196"/>
      <c r="HCH7" s="196"/>
      <c r="HCI7" s="196"/>
      <c r="HCJ7" s="196"/>
      <c r="HCK7" s="196"/>
      <c r="HCL7" s="196"/>
      <c r="HCM7" s="196"/>
      <c r="HCN7" s="196"/>
      <c r="HCO7" s="196"/>
      <c r="HCP7" s="196"/>
      <c r="HCQ7" s="196"/>
      <c r="HCR7" s="196"/>
      <c r="HCS7" s="196"/>
      <c r="HCT7" s="196"/>
      <c r="HCU7" s="196"/>
      <c r="HCV7" s="196"/>
      <c r="HCW7" s="196"/>
      <c r="HCX7" s="196"/>
      <c r="HCY7" s="196"/>
      <c r="HCZ7" s="196"/>
      <c r="HDA7" s="196"/>
      <c r="HDB7" s="196"/>
      <c r="HDC7" s="196"/>
      <c r="HDD7" s="196"/>
      <c r="HDE7" s="196"/>
      <c r="HDF7" s="196"/>
      <c r="HDG7" s="196"/>
      <c r="HDH7" s="196"/>
      <c r="HDI7" s="196"/>
      <c r="HDJ7" s="196"/>
      <c r="HDK7" s="196"/>
      <c r="HDL7" s="196"/>
      <c r="HDM7" s="196"/>
      <c r="HDN7" s="196"/>
      <c r="HDO7" s="196"/>
      <c r="HDP7" s="196"/>
      <c r="HDQ7" s="196"/>
      <c r="HDR7" s="196"/>
      <c r="HDS7" s="196"/>
      <c r="HDT7" s="196"/>
      <c r="HDU7" s="196"/>
      <c r="HDV7" s="196"/>
      <c r="HDW7" s="196"/>
      <c r="HDX7" s="196"/>
      <c r="HDY7" s="196"/>
      <c r="HDZ7" s="196"/>
      <c r="HEA7" s="196"/>
      <c r="HEB7" s="196"/>
      <c r="HEC7" s="196"/>
      <c r="HED7" s="196"/>
      <c r="HEE7" s="196"/>
      <c r="HEF7" s="196"/>
      <c r="HEG7" s="196"/>
      <c r="HEH7" s="196"/>
      <c r="HEI7" s="196"/>
      <c r="HEJ7" s="196"/>
      <c r="HEK7" s="196"/>
      <c r="HEL7" s="196"/>
      <c r="HEM7" s="196"/>
      <c r="HEN7" s="196"/>
      <c r="HEO7" s="196"/>
      <c r="HEP7" s="196"/>
      <c r="HEQ7" s="196"/>
      <c r="HER7" s="196"/>
      <c r="HES7" s="196"/>
      <c r="HET7" s="196"/>
      <c r="HEU7" s="196"/>
      <c r="HEV7" s="196"/>
      <c r="HEW7" s="196"/>
      <c r="HEX7" s="196"/>
      <c r="HEY7" s="196"/>
      <c r="HEZ7" s="196"/>
      <c r="HFA7" s="196"/>
      <c r="HFB7" s="196"/>
      <c r="HFC7" s="196"/>
      <c r="HFD7" s="196"/>
      <c r="HFE7" s="196"/>
      <c r="HFF7" s="196"/>
      <c r="HFG7" s="196"/>
      <c r="HFH7" s="196"/>
      <c r="HFI7" s="196"/>
      <c r="HFJ7" s="196"/>
      <c r="HFK7" s="196"/>
      <c r="HFL7" s="196"/>
      <c r="HFM7" s="196"/>
      <c r="HFN7" s="196"/>
      <c r="HFO7" s="196"/>
      <c r="HFP7" s="196"/>
      <c r="HFQ7" s="196"/>
      <c r="HFR7" s="196"/>
      <c r="HFS7" s="196"/>
      <c r="HFT7" s="196"/>
      <c r="HFU7" s="196"/>
      <c r="HFV7" s="196"/>
      <c r="HFW7" s="196"/>
      <c r="HFX7" s="196"/>
      <c r="HFY7" s="196"/>
      <c r="HFZ7" s="196"/>
      <c r="HGA7" s="196"/>
      <c r="HGB7" s="196"/>
      <c r="HGC7" s="196"/>
      <c r="HGD7" s="196"/>
      <c r="HGE7" s="196"/>
      <c r="HGF7" s="196"/>
      <c r="HGG7" s="196"/>
      <c r="HGH7" s="196"/>
      <c r="HGI7" s="196"/>
      <c r="HGJ7" s="196"/>
      <c r="HGK7" s="196"/>
      <c r="HGL7" s="196"/>
      <c r="HGM7" s="196"/>
      <c r="HGN7" s="196"/>
      <c r="HGO7" s="196"/>
      <c r="HGP7" s="196"/>
      <c r="HGQ7" s="196"/>
      <c r="HGR7" s="196"/>
      <c r="HGS7" s="196"/>
      <c r="HGT7" s="196"/>
      <c r="HGU7" s="196"/>
      <c r="HGV7" s="196"/>
      <c r="HGW7" s="196"/>
      <c r="HGX7" s="196"/>
      <c r="HGY7" s="196"/>
      <c r="HGZ7" s="196"/>
      <c r="HHA7" s="196"/>
      <c r="HHB7" s="196"/>
      <c r="HHC7" s="196"/>
      <c r="HHD7" s="196"/>
      <c r="HHE7" s="196"/>
      <c r="HHF7" s="196"/>
      <c r="HHG7" s="196"/>
      <c r="HHH7" s="196"/>
      <c r="HHI7" s="196"/>
      <c r="HHJ7" s="196"/>
      <c r="HHK7" s="196"/>
      <c r="HHL7" s="196"/>
      <c r="HHM7" s="196"/>
      <c r="HHN7" s="196"/>
      <c r="HHO7" s="196"/>
      <c r="HHP7" s="196"/>
      <c r="HHQ7" s="196"/>
      <c r="HHR7" s="196"/>
      <c r="HHS7" s="196"/>
      <c r="HHT7" s="196"/>
      <c r="HHU7" s="196"/>
      <c r="HHV7" s="196"/>
      <c r="HHW7" s="196"/>
      <c r="HHX7" s="196"/>
      <c r="HHY7" s="196"/>
      <c r="HHZ7" s="196"/>
      <c r="HIA7" s="196"/>
      <c r="HIB7" s="196"/>
      <c r="HIC7" s="196"/>
      <c r="HID7" s="196"/>
      <c r="HIE7" s="196"/>
      <c r="HIF7" s="196"/>
      <c r="HIG7" s="196"/>
      <c r="HIH7" s="196"/>
      <c r="HII7" s="196"/>
      <c r="HIJ7" s="196"/>
      <c r="HIK7" s="196"/>
      <c r="HIL7" s="196"/>
      <c r="HIM7" s="196"/>
      <c r="HIN7" s="196"/>
      <c r="HIO7" s="196"/>
      <c r="HIP7" s="196"/>
      <c r="HIQ7" s="196"/>
      <c r="HIR7" s="196"/>
      <c r="HIS7" s="196"/>
      <c r="HIT7" s="196"/>
      <c r="HIU7" s="196"/>
      <c r="HIV7" s="196"/>
      <c r="HIW7" s="196"/>
      <c r="HIX7" s="196"/>
      <c r="HIY7" s="196"/>
      <c r="HIZ7" s="196"/>
      <c r="HJA7" s="196"/>
      <c r="HJB7" s="196"/>
      <c r="HJC7" s="196"/>
      <c r="HJD7" s="196"/>
      <c r="HJE7" s="196"/>
      <c r="HJF7" s="196"/>
      <c r="HJG7" s="196"/>
      <c r="HJH7" s="196"/>
      <c r="HJI7" s="196"/>
      <c r="HJJ7" s="196"/>
      <c r="HJK7" s="196"/>
      <c r="HJL7" s="196"/>
      <c r="HJM7" s="196"/>
      <c r="HJN7" s="196"/>
      <c r="HJO7" s="196"/>
      <c r="HJP7" s="196"/>
      <c r="HJQ7" s="196"/>
      <c r="HJR7" s="196"/>
      <c r="HJS7" s="196"/>
      <c r="HJT7" s="196"/>
      <c r="HJU7" s="196"/>
      <c r="HJV7" s="196"/>
      <c r="HJW7" s="196"/>
      <c r="HJX7" s="196"/>
      <c r="HJY7" s="196"/>
      <c r="HJZ7" s="196"/>
      <c r="HKA7" s="196"/>
      <c r="HKB7" s="196"/>
      <c r="HKC7" s="196"/>
      <c r="HKD7" s="196"/>
      <c r="HKE7" s="196"/>
      <c r="HKF7" s="196"/>
      <c r="HKG7" s="196"/>
      <c r="HKH7" s="196"/>
      <c r="HKI7" s="196"/>
      <c r="HKJ7" s="196"/>
      <c r="HKK7" s="196"/>
      <c r="HKL7" s="196"/>
      <c r="HKM7" s="196"/>
      <c r="HKN7" s="196"/>
      <c r="HKO7" s="196"/>
      <c r="HKP7" s="196"/>
      <c r="HKQ7" s="196"/>
      <c r="HKR7" s="196"/>
      <c r="HKS7" s="196"/>
      <c r="HKT7" s="196"/>
      <c r="HKU7" s="196"/>
      <c r="HKV7" s="196"/>
      <c r="HKW7" s="196"/>
      <c r="HKX7" s="196"/>
      <c r="HKY7" s="196"/>
      <c r="HKZ7" s="196"/>
      <c r="HLA7" s="196"/>
      <c r="HLB7" s="196"/>
      <c r="HLC7" s="196"/>
      <c r="HLD7" s="196"/>
      <c r="HLE7" s="196"/>
      <c r="HLF7" s="196"/>
      <c r="HLG7" s="196"/>
      <c r="HLH7" s="196"/>
      <c r="HLI7" s="196"/>
      <c r="HLJ7" s="196"/>
      <c r="HLK7" s="196"/>
      <c r="HLL7" s="196"/>
      <c r="HLM7" s="196"/>
      <c r="HLN7" s="196"/>
      <c r="HLO7" s="196"/>
      <c r="HLP7" s="196"/>
      <c r="HLQ7" s="196"/>
      <c r="HLR7" s="196"/>
      <c r="HLS7" s="196"/>
      <c r="HLT7" s="196"/>
      <c r="HLU7" s="196"/>
      <c r="HLV7" s="196"/>
      <c r="HLW7" s="196"/>
      <c r="HLX7" s="196"/>
      <c r="HLY7" s="196"/>
      <c r="HLZ7" s="196"/>
      <c r="HMA7" s="196"/>
      <c r="HMB7" s="196"/>
      <c r="HMC7" s="196"/>
      <c r="HMD7" s="196"/>
      <c r="HME7" s="196"/>
      <c r="HMF7" s="196"/>
      <c r="HMG7" s="196"/>
      <c r="HMH7" s="196"/>
      <c r="HMI7" s="196"/>
      <c r="HMJ7" s="196"/>
      <c r="HMK7" s="196"/>
      <c r="HML7" s="196"/>
      <c r="HMM7" s="196"/>
      <c r="HMN7" s="196"/>
      <c r="HMO7" s="196"/>
      <c r="HMP7" s="196"/>
      <c r="HMQ7" s="196"/>
      <c r="HMR7" s="196"/>
      <c r="HMS7" s="196"/>
      <c r="HMT7" s="196"/>
      <c r="HMU7" s="196"/>
      <c r="HMV7" s="196"/>
      <c r="HMW7" s="196"/>
      <c r="HMX7" s="196"/>
      <c r="HMY7" s="196"/>
      <c r="HMZ7" s="196"/>
      <c r="HNA7" s="196"/>
      <c r="HNB7" s="196"/>
      <c r="HNC7" s="196"/>
      <c r="HND7" s="196"/>
      <c r="HNE7" s="196"/>
      <c r="HNF7" s="196"/>
      <c r="HNG7" s="196"/>
      <c r="HNH7" s="196"/>
      <c r="HNI7" s="196"/>
      <c r="HNJ7" s="196"/>
      <c r="HNK7" s="196"/>
      <c r="HNL7" s="196"/>
      <c r="HNM7" s="196"/>
      <c r="HNN7" s="196"/>
      <c r="HNO7" s="196"/>
      <c r="HNP7" s="196"/>
      <c r="HNQ7" s="196"/>
      <c r="HNR7" s="196"/>
      <c r="HNS7" s="196"/>
      <c r="HNT7" s="196"/>
      <c r="HNU7" s="196"/>
      <c r="HNV7" s="196"/>
      <c r="HNW7" s="196"/>
      <c r="HNX7" s="196"/>
      <c r="HNY7" s="196"/>
      <c r="HNZ7" s="196"/>
      <c r="HOA7" s="196"/>
      <c r="HOB7" s="196"/>
      <c r="HOC7" s="196"/>
      <c r="HOD7" s="196"/>
      <c r="HOE7" s="196"/>
      <c r="HOF7" s="196"/>
      <c r="HOG7" s="196"/>
      <c r="HOH7" s="196"/>
      <c r="HOI7" s="196"/>
      <c r="HOJ7" s="196"/>
      <c r="HOK7" s="196"/>
      <c r="HOL7" s="196"/>
      <c r="HOM7" s="196"/>
      <c r="HON7" s="196"/>
      <c r="HOO7" s="196"/>
      <c r="HOP7" s="196"/>
      <c r="HOQ7" s="196"/>
      <c r="HOR7" s="196"/>
      <c r="HOS7" s="196"/>
      <c r="HOT7" s="196"/>
      <c r="HOU7" s="196"/>
      <c r="HOV7" s="196"/>
      <c r="HOW7" s="196"/>
      <c r="HOX7" s="196"/>
      <c r="HOY7" s="196"/>
      <c r="HOZ7" s="196"/>
      <c r="HPA7" s="196"/>
      <c r="HPB7" s="196"/>
      <c r="HPC7" s="196"/>
      <c r="HPD7" s="196"/>
      <c r="HPE7" s="196"/>
      <c r="HPF7" s="196"/>
      <c r="HPG7" s="196"/>
      <c r="HPH7" s="196"/>
      <c r="HPI7" s="196"/>
      <c r="HPJ7" s="196"/>
      <c r="HPK7" s="196"/>
      <c r="HPL7" s="196"/>
      <c r="HPM7" s="196"/>
      <c r="HPN7" s="196"/>
      <c r="HPO7" s="196"/>
      <c r="HPP7" s="196"/>
      <c r="HPQ7" s="196"/>
      <c r="HPR7" s="196"/>
      <c r="HPS7" s="196"/>
      <c r="HPT7" s="196"/>
      <c r="HPU7" s="196"/>
      <c r="HPV7" s="196"/>
      <c r="HPW7" s="196"/>
      <c r="HPX7" s="196"/>
      <c r="HPY7" s="196"/>
      <c r="HPZ7" s="196"/>
      <c r="HQA7" s="196"/>
      <c r="HQB7" s="196"/>
      <c r="HQC7" s="196"/>
      <c r="HQD7" s="196"/>
      <c r="HQE7" s="196"/>
      <c r="HQF7" s="196"/>
      <c r="HQG7" s="196"/>
      <c r="HQH7" s="196"/>
      <c r="HQI7" s="196"/>
      <c r="HQJ7" s="196"/>
      <c r="HQK7" s="196"/>
      <c r="HQL7" s="196"/>
      <c r="HQM7" s="196"/>
      <c r="HQN7" s="196"/>
      <c r="HQO7" s="196"/>
      <c r="HQP7" s="196"/>
      <c r="HQQ7" s="196"/>
      <c r="HQR7" s="196"/>
      <c r="HQS7" s="196"/>
      <c r="HQT7" s="196"/>
      <c r="HQU7" s="196"/>
      <c r="HQV7" s="196"/>
      <c r="HQW7" s="196"/>
      <c r="HQX7" s="196"/>
      <c r="HQY7" s="196"/>
      <c r="HQZ7" s="196"/>
      <c r="HRA7" s="196"/>
      <c r="HRB7" s="196"/>
      <c r="HRC7" s="196"/>
      <c r="HRD7" s="196"/>
      <c r="HRE7" s="196"/>
      <c r="HRF7" s="196"/>
      <c r="HRG7" s="196"/>
      <c r="HRH7" s="196"/>
      <c r="HRI7" s="196"/>
      <c r="HRJ7" s="196"/>
      <c r="HRK7" s="196"/>
      <c r="HRL7" s="196"/>
      <c r="HRM7" s="196"/>
      <c r="HRN7" s="196"/>
      <c r="HRO7" s="196"/>
      <c r="HRP7" s="196"/>
      <c r="HRQ7" s="196"/>
      <c r="HRR7" s="196"/>
      <c r="HRS7" s="196"/>
      <c r="HRT7" s="196"/>
      <c r="HRU7" s="196"/>
      <c r="HRV7" s="196"/>
      <c r="HRW7" s="196"/>
      <c r="HRX7" s="196"/>
      <c r="HRY7" s="196"/>
      <c r="HRZ7" s="196"/>
      <c r="HSA7" s="196"/>
      <c r="HSB7" s="196"/>
      <c r="HSC7" s="196"/>
      <c r="HSD7" s="196"/>
      <c r="HSE7" s="196"/>
      <c r="HSF7" s="196"/>
      <c r="HSG7" s="196"/>
      <c r="HSH7" s="196"/>
      <c r="HSI7" s="196"/>
      <c r="HSJ7" s="196"/>
      <c r="HSK7" s="196"/>
      <c r="HSL7" s="196"/>
      <c r="HSM7" s="196"/>
      <c r="HSN7" s="196"/>
      <c r="HSO7" s="196"/>
      <c r="HSP7" s="196"/>
      <c r="HSQ7" s="196"/>
      <c r="HSR7" s="196"/>
      <c r="HSS7" s="196"/>
      <c r="HST7" s="196"/>
      <c r="HSU7" s="196"/>
      <c r="HSV7" s="196"/>
      <c r="HSW7" s="196"/>
      <c r="HSX7" s="196"/>
      <c r="HSY7" s="196"/>
      <c r="HSZ7" s="196"/>
      <c r="HTA7" s="196"/>
      <c r="HTB7" s="196"/>
      <c r="HTC7" s="196"/>
      <c r="HTD7" s="196"/>
      <c r="HTE7" s="196"/>
      <c r="HTF7" s="196"/>
      <c r="HTG7" s="196"/>
      <c r="HTH7" s="196"/>
      <c r="HTI7" s="196"/>
      <c r="HTJ7" s="196"/>
      <c r="HTK7" s="196"/>
      <c r="HTL7" s="196"/>
      <c r="HTM7" s="196"/>
      <c r="HTN7" s="196"/>
      <c r="HTO7" s="196"/>
      <c r="HTP7" s="196"/>
      <c r="HTQ7" s="196"/>
      <c r="HTR7" s="196"/>
      <c r="HTS7" s="196"/>
      <c r="HTT7" s="196"/>
      <c r="HTU7" s="196"/>
      <c r="HTV7" s="196"/>
      <c r="HTW7" s="196"/>
      <c r="HTX7" s="196"/>
      <c r="HTY7" s="196"/>
      <c r="HTZ7" s="196"/>
      <c r="HUA7" s="196"/>
      <c r="HUB7" s="196"/>
      <c r="HUC7" s="196"/>
      <c r="HUD7" s="196"/>
      <c r="HUE7" s="196"/>
      <c r="HUF7" s="196"/>
      <c r="HUG7" s="196"/>
      <c r="HUH7" s="196"/>
      <c r="HUI7" s="196"/>
      <c r="HUJ7" s="196"/>
      <c r="HUK7" s="196"/>
      <c r="HUL7" s="196"/>
      <c r="HUM7" s="196"/>
      <c r="HUN7" s="196"/>
      <c r="HUO7" s="196"/>
      <c r="HUP7" s="196"/>
      <c r="HUQ7" s="196"/>
      <c r="HUR7" s="196"/>
      <c r="HUS7" s="196"/>
      <c r="HUT7" s="196"/>
      <c r="HUU7" s="196"/>
      <c r="HUV7" s="196"/>
      <c r="HUW7" s="196"/>
      <c r="HUX7" s="196"/>
      <c r="HUY7" s="196"/>
      <c r="HUZ7" s="196"/>
      <c r="HVA7" s="196"/>
      <c r="HVB7" s="196"/>
      <c r="HVC7" s="196"/>
      <c r="HVD7" s="196"/>
      <c r="HVE7" s="196"/>
      <c r="HVF7" s="196"/>
      <c r="HVG7" s="196"/>
      <c r="HVH7" s="196"/>
      <c r="HVI7" s="196"/>
      <c r="HVJ7" s="196"/>
      <c r="HVK7" s="196"/>
      <c r="HVL7" s="196"/>
      <c r="HVM7" s="196"/>
      <c r="HVN7" s="196"/>
      <c r="HVO7" s="196"/>
      <c r="HVP7" s="196"/>
      <c r="HVQ7" s="196"/>
      <c r="HVR7" s="196"/>
      <c r="HVS7" s="196"/>
      <c r="HVT7" s="196"/>
      <c r="HVU7" s="196"/>
      <c r="HVV7" s="196"/>
      <c r="HVW7" s="196"/>
      <c r="HVX7" s="196"/>
      <c r="HVY7" s="196"/>
      <c r="HVZ7" s="196"/>
      <c r="HWA7" s="196"/>
      <c r="HWB7" s="196"/>
      <c r="HWC7" s="196"/>
      <c r="HWD7" s="196"/>
      <c r="HWE7" s="196"/>
      <c r="HWF7" s="196"/>
      <c r="HWG7" s="196"/>
      <c r="HWH7" s="196"/>
      <c r="HWI7" s="196"/>
      <c r="HWJ7" s="196"/>
      <c r="HWK7" s="196"/>
      <c r="HWL7" s="196"/>
      <c r="HWM7" s="196"/>
      <c r="HWN7" s="196"/>
      <c r="HWO7" s="196"/>
      <c r="HWP7" s="196"/>
      <c r="HWQ7" s="196"/>
      <c r="HWR7" s="196"/>
      <c r="HWS7" s="196"/>
      <c r="HWT7" s="196"/>
      <c r="HWU7" s="196"/>
      <c r="HWV7" s="196"/>
      <c r="HWW7" s="196"/>
      <c r="HWX7" s="196"/>
      <c r="HWY7" s="196"/>
      <c r="HWZ7" s="196"/>
      <c r="HXA7" s="196"/>
      <c r="HXB7" s="196"/>
      <c r="HXC7" s="196"/>
      <c r="HXD7" s="196"/>
      <c r="HXE7" s="196"/>
      <c r="HXF7" s="196"/>
      <c r="HXG7" s="196"/>
      <c r="HXH7" s="196"/>
      <c r="HXI7" s="196"/>
      <c r="HXJ7" s="196"/>
      <c r="HXK7" s="196"/>
      <c r="HXL7" s="196"/>
      <c r="HXM7" s="196"/>
      <c r="HXN7" s="196"/>
      <c r="HXO7" s="196"/>
      <c r="HXP7" s="196"/>
      <c r="HXQ7" s="196"/>
      <c r="HXR7" s="196"/>
      <c r="HXS7" s="196"/>
      <c r="HXT7" s="196"/>
      <c r="HXU7" s="196"/>
      <c r="HXV7" s="196"/>
      <c r="HXW7" s="196"/>
      <c r="HXX7" s="196"/>
      <c r="HXY7" s="196"/>
      <c r="HXZ7" s="196"/>
      <c r="HYA7" s="196"/>
      <c r="HYB7" s="196"/>
      <c r="HYC7" s="196"/>
      <c r="HYD7" s="196"/>
      <c r="HYE7" s="196"/>
      <c r="HYF7" s="196"/>
      <c r="HYG7" s="196"/>
      <c r="HYH7" s="196"/>
      <c r="HYI7" s="196"/>
      <c r="HYJ7" s="196"/>
      <c r="HYK7" s="196"/>
      <c r="HYL7" s="196"/>
      <c r="HYM7" s="196"/>
      <c r="HYN7" s="196"/>
      <c r="HYO7" s="196"/>
      <c r="HYP7" s="196"/>
      <c r="HYQ7" s="196"/>
      <c r="HYR7" s="196"/>
      <c r="HYS7" s="196"/>
      <c r="HYT7" s="196"/>
      <c r="HYU7" s="196"/>
      <c r="HYV7" s="196"/>
      <c r="HYW7" s="196"/>
      <c r="HYX7" s="196"/>
      <c r="HYY7" s="196"/>
      <c r="HYZ7" s="196"/>
      <c r="HZA7" s="196"/>
      <c r="HZB7" s="196"/>
      <c r="HZC7" s="196"/>
      <c r="HZD7" s="196"/>
      <c r="HZE7" s="196"/>
      <c r="HZF7" s="196"/>
      <c r="HZG7" s="196"/>
      <c r="HZH7" s="196"/>
      <c r="HZI7" s="196"/>
      <c r="HZJ7" s="196"/>
      <c r="HZK7" s="196"/>
      <c r="HZL7" s="196"/>
      <c r="HZM7" s="196"/>
      <c r="HZN7" s="196"/>
      <c r="HZO7" s="196"/>
      <c r="HZP7" s="196"/>
      <c r="HZQ7" s="196"/>
      <c r="HZR7" s="196"/>
      <c r="HZS7" s="196"/>
      <c r="HZT7" s="196"/>
      <c r="HZU7" s="196"/>
      <c r="HZV7" s="196"/>
      <c r="HZW7" s="196"/>
      <c r="HZX7" s="196"/>
      <c r="HZY7" s="196"/>
      <c r="HZZ7" s="196"/>
      <c r="IAA7" s="196"/>
      <c r="IAB7" s="196"/>
      <c r="IAC7" s="196"/>
      <c r="IAD7" s="196"/>
      <c r="IAE7" s="196"/>
      <c r="IAF7" s="196"/>
      <c r="IAG7" s="196"/>
      <c r="IAH7" s="196"/>
      <c r="IAI7" s="196"/>
      <c r="IAJ7" s="196"/>
      <c r="IAK7" s="196"/>
      <c r="IAL7" s="196"/>
      <c r="IAM7" s="196"/>
      <c r="IAN7" s="196"/>
      <c r="IAO7" s="196"/>
      <c r="IAP7" s="196"/>
      <c r="IAQ7" s="196"/>
      <c r="IAR7" s="196"/>
      <c r="IAS7" s="196"/>
      <c r="IAT7" s="196"/>
      <c r="IAU7" s="196"/>
      <c r="IAV7" s="196"/>
      <c r="IAW7" s="196"/>
      <c r="IAX7" s="196"/>
      <c r="IAY7" s="196"/>
      <c r="IAZ7" s="196"/>
      <c r="IBA7" s="196"/>
      <c r="IBB7" s="196"/>
      <c r="IBC7" s="196"/>
      <c r="IBD7" s="196"/>
      <c r="IBE7" s="196"/>
      <c r="IBF7" s="196"/>
      <c r="IBG7" s="196"/>
      <c r="IBH7" s="196"/>
      <c r="IBI7" s="196"/>
      <c r="IBJ7" s="196"/>
      <c r="IBK7" s="196"/>
      <c r="IBL7" s="196"/>
      <c r="IBM7" s="196"/>
      <c r="IBN7" s="196"/>
      <c r="IBO7" s="196"/>
      <c r="IBP7" s="196"/>
      <c r="IBQ7" s="196"/>
      <c r="IBR7" s="196"/>
      <c r="IBS7" s="196"/>
      <c r="IBT7" s="196"/>
      <c r="IBU7" s="196"/>
      <c r="IBV7" s="196"/>
      <c r="IBW7" s="196"/>
      <c r="IBX7" s="196"/>
      <c r="IBY7" s="196"/>
      <c r="IBZ7" s="196"/>
      <c r="ICA7" s="196"/>
      <c r="ICB7" s="196"/>
      <c r="ICC7" s="196"/>
      <c r="ICD7" s="196"/>
      <c r="ICE7" s="196"/>
      <c r="ICF7" s="196"/>
      <c r="ICG7" s="196"/>
      <c r="ICH7" s="196"/>
      <c r="ICI7" s="196"/>
      <c r="ICJ7" s="196"/>
      <c r="ICK7" s="196"/>
      <c r="ICL7" s="196"/>
      <c r="ICM7" s="196"/>
      <c r="ICN7" s="196"/>
      <c r="ICO7" s="196"/>
      <c r="ICP7" s="196"/>
      <c r="ICQ7" s="196"/>
      <c r="ICR7" s="196"/>
      <c r="ICS7" s="196"/>
      <c r="ICT7" s="196"/>
      <c r="ICU7" s="196"/>
      <c r="ICV7" s="196"/>
      <c r="ICW7" s="196"/>
      <c r="ICX7" s="196"/>
      <c r="ICY7" s="196"/>
      <c r="ICZ7" s="196"/>
      <c r="IDA7" s="196"/>
      <c r="IDB7" s="196"/>
      <c r="IDC7" s="196"/>
      <c r="IDD7" s="196"/>
      <c r="IDE7" s="196"/>
      <c r="IDF7" s="196"/>
      <c r="IDG7" s="196"/>
      <c r="IDH7" s="196"/>
      <c r="IDI7" s="196"/>
      <c r="IDJ7" s="196"/>
      <c r="IDK7" s="196"/>
      <c r="IDL7" s="196"/>
      <c r="IDM7" s="196"/>
      <c r="IDN7" s="196"/>
      <c r="IDO7" s="196"/>
      <c r="IDP7" s="196"/>
      <c r="IDQ7" s="196"/>
      <c r="IDR7" s="196"/>
      <c r="IDS7" s="196"/>
      <c r="IDT7" s="196"/>
      <c r="IDU7" s="196"/>
      <c r="IDV7" s="196"/>
      <c r="IDW7" s="196"/>
      <c r="IDX7" s="196"/>
      <c r="IDY7" s="196"/>
      <c r="IDZ7" s="196"/>
      <c r="IEA7" s="196"/>
      <c r="IEB7" s="196"/>
      <c r="IEC7" s="196"/>
      <c r="IED7" s="196"/>
      <c r="IEE7" s="196"/>
      <c r="IEF7" s="196"/>
      <c r="IEG7" s="196"/>
      <c r="IEH7" s="196"/>
      <c r="IEI7" s="196"/>
      <c r="IEJ7" s="196"/>
      <c r="IEK7" s="196"/>
      <c r="IEL7" s="196"/>
      <c r="IEM7" s="196"/>
      <c r="IEN7" s="196"/>
      <c r="IEO7" s="196"/>
      <c r="IEP7" s="196"/>
      <c r="IEQ7" s="196"/>
      <c r="IER7" s="196"/>
      <c r="IES7" s="196"/>
      <c r="IET7" s="196"/>
      <c r="IEU7" s="196"/>
      <c r="IEV7" s="196"/>
      <c r="IEW7" s="196"/>
      <c r="IEX7" s="196"/>
      <c r="IEY7" s="196"/>
      <c r="IEZ7" s="196"/>
      <c r="IFA7" s="196"/>
      <c r="IFB7" s="196"/>
      <c r="IFC7" s="196"/>
      <c r="IFD7" s="196"/>
      <c r="IFE7" s="196"/>
      <c r="IFF7" s="196"/>
      <c r="IFG7" s="196"/>
      <c r="IFH7" s="196"/>
      <c r="IFI7" s="196"/>
      <c r="IFJ7" s="196"/>
      <c r="IFK7" s="196"/>
      <c r="IFL7" s="196"/>
      <c r="IFM7" s="196"/>
      <c r="IFN7" s="196"/>
      <c r="IFO7" s="196"/>
      <c r="IFP7" s="196"/>
      <c r="IFQ7" s="196"/>
      <c r="IFR7" s="196"/>
      <c r="IFS7" s="196"/>
      <c r="IFT7" s="196"/>
      <c r="IFU7" s="196"/>
      <c r="IFV7" s="196"/>
      <c r="IFW7" s="196"/>
      <c r="IFX7" s="196"/>
      <c r="IFY7" s="196"/>
      <c r="IFZ7" s="196"/>
      <c r="IGA7" s="196"/>
      <c r="IGB7" s="196"/>
      <c r="IGC7" s="196"/>
      <c r="IGD7" s="196"/>
      <c r="IGE7" s="196"/>
      <c r="IGF7" s="196"/>
      <c r="IGG7" s="196"/>
      <c r="IGH7" s="196"/>
      <c r="IGI7" s="196"/>
      <c r="IGJ7" s="196"/>
      <c r="IGK7" s="196"/>
      <c r="IGL7" s="196"/>
      <c r="IGM7" s="196"/>
      <c r="IGN7" s="196"/>
      <c r="IGO7" s="196"/>
      <c r="IGP7" s="196"/>
      <c r="IGQ7" s="196"/>
      <c r="IGR7" s="196"/>
      <c r="IGS7" s="196"/>
      <c r="IGT7" s="196"/>
      <c r="IGU7" s="196"/>
      <c r="IGV7" s="196"/>
      <c r="IGW7" s="196"/>
      <c r="IGX7" s="196"/>
      <c r="IGY7" s="196"/>
      <c r="IGZ7" s="196"/>
      <c r="IHA7" s="196"/>
      <c r="IHB7" s="196"/>
      <c r="IHC7" s="196"/>
      <c r="IHD7" s="196"/>
      <c r="IHE7" s="196"/>
      <c r="IHF7" s="196"/>
      <c r="IHG7" s="196"/>
      <c r="IHH7" s="196"/>
      <c r="IHI7" s="196"/>
      <c r="IHJ7" s="196"/>
      <c r="IHK7" s="196"/>
      <c r="IHL7" s="196"/>
      <c r="IHM7" s="196"/>
      <c r="IHN7" s="196"/>
      <c r="IHO7" s="196"/>
      <c r="IHP7" s="196"/>
      <c r="IHQ7" s="196"/>
      <c r="IHR7" s="196"/>
      <c r="IHS7" s="196"/>
      <c r="IHT7" s="196"/>
      <c r="IHU7" s="196"/>
      <c r="IHV7" s="196"/>
      <c r="IHW7" s="196"/>
      <c r="IHX7" s="196"/>
      <c r="IHY7" s="196"/>
      <c r="IHZ7" s="196"/>
      <c r="IIA7" s="196"/>
      <c r="IIB7" s="196"/>
      <c r="IIC7" s="196"/>
      <c r="IID7" s="196"/>
      <c r="IIE7" s="196"/>
      <c r="IIF7" s="196"/>
      <c r="IIG7" s="196"/>
      <c r="IIH7" s="196"/>
      <c r="III7" s="196"/>
      <c r="IIJ7" s="196"/>
      <c r="IIK7" s="196"/>
      <c r="IIL7" s="196"/>
      <c r="IIM7" s="196"/>
      <c r="IIN7" s="196"/>
      <c r="IIO7" s="196"/>
      <c r="IIP7" s="196"/>
      <c r="IIQ7" s="196"/>
      <c r="IIR7" s="196"/>
      <c r="IIS7" s="196"/>
      <c r="IIT7" s="196"/>
      <c r="IIU7" s="196"/>
      <c r="IIV7" s="196"/>
      <c r="IIW7" s="196"/>
      <c r="IIX7" s="196"/>
      <c r="IIY7" s="196"/>
      <c r="IIZ7" s="196"/>
      <c r="IJA7" s="196"/>
      <c r="IJB7" s="196"/>
      <c r="IJC7" s="196"/>
      <c r="IJD7" s="196"/>
      <c r="IJE7" s="196"/>
      <c r="IJF7" s="196"/>
      <c r="IJG7" s="196"/>
      <c r="IJH7" s="196"/>
      <c r="IJI7" s="196"/>
      <c r="IJJ7" s="196"/>
      <c r="IJK7" s="196"/>
      <c r="IJL7" s="196"/>
      <c r="IJM7" s="196"/>
      <c r="IJN7" s="196"/>
      <c r="IJO7" s="196"/>
      <c r="IJP7" s="196"/>
      <c r="IJQ7" s="196"/>
      <c r="IJR7" s="196"/>
      <c r="IJS7" s="196"/>
      <c r="IJT7" s="196"/>
      <c r="IJU7" s="196"/>
      <c r="IJV7" s="196"/>
      <c r="IJW7" s="196"/>
      <c r="IJX7" s="196"/>
      <c r="IJY7" s="196"/>
      <c r="IJZ7" s="196"/>
      <c r="IKA7" s="196"/>
      <c r="IKB7" s="196"/>
      <c r="IKC7" s="196"/>
      <c r="IKD7" s="196"/>
      <c r="IKE7" s="196"/>
      <c r="IKF7" s="196"/>
      <c r="IKG7" s="196"/>
      <c r="IKH7" s="196"/>
      <c r="IKI7" s="196"/>
      <c r="IKJ7" s="196"/>
      <c r="IKK7" s="196"/>
      <c r="IKL7" s="196"/>
      <c r="IKM7" s="196"/>
      <c r="IKN7" s="196"/>
      <c r="IKO7" s="196"/>
      <c r="IKP7" s="196"/>
      <c r="IKQ7" s="196"/>
      <c r="IKR7" s="196"/>
      <c r="IKS7" s="196"/>
      <c r="IKT7" s="196"/>
      <c r="IKU7" s="196"/>
      <c r="IKV7" s="196"/>
      <c r="IKW7" s="196"/>
      <c r="IKX7" s="196"/>
      <c r="IKY7" s="196"/>
      <c r="IKZ7" s="196"/>
      <c r="ILA7" s="196"/>
      <c r="ILB7" s="196"/>
      <c r="ILC7" s="196"/>
      <c r="ILD7" s="196"/>
      <c r="ILE7" s="196"/>
      <c r="ILF7" s="196"/>
      <c r="ILG7" s="196"/>
      <c r="ILH7" s="196"/>
      <c r="ILI7" s="196"/>
      <c r="ILJ7" s="196"/>
      <c r="ILK7" s="196"/>
      <c r="ILL7" s="196"/>
      <c r="ILM7" s="196"/>
      <c r="ILN7" s="196"/>
      <c r="ILO7" s="196"/>
      <c r="ILP7" s="196"/>
      <c r="ILQ7" s="196"/>
      <c r="ILR7" s="196"/>
      <c r="ILS7" s="196"/>
      <c r="ILT7" s="196"/>
      <c r="ILU7" s="196"/>
      <c r="ILV7" s="196"/>
      <c r="ILW7" s="196"/>
      <c r="ILX7" s="196"/>
      <c r="ILY7" s="196"/>
      <c r="ILZ7" s="196"/>
      <c r="IMA7" s="196"/>
      <c r="IMB7" s="196"/>
      <c r="IMC7" s="196"/>
      <c r="IMD7" s="196"/>
      <c r="IME7" s="196"/>
      <c r="IMF7" s="196"/>
      <c r="IMG7" s="196"/>
      <c r="IMH7" s="196"/>
      <c r="IMI7" s="196"/>
      <c r="IMJ7" s="196"/>
      <c r="IMK7" s="196"/>
      <c r="IML7" s="196"/>
      <c r="IMM7" s="196"/>
      <c r="IMN7" s="196"/>
      <c r="IMO7" s="196"/>
      <c r="IMP7" s="196"/>
      <c r="IMQ7" s="196"/>
      <c r="IMR7" s="196"/>
      <c r="IMS7" s="196"/>
      <c r="IMT7" s="196"/>
      <c r="IMU7" s="196"/>
      <c r="IMV7" s="196"/>
      <c r="IMW7" s="196"/>
      <c r="IMX7" s="196"/>
      <c r="IMY7" s="196"/>
      <c r="IMZ7" s="196"/>
      <c r="INA7" s="196"/>
      <c r="INB7" s="196"/>
      <c r="INC7" s="196"/>
      <c r="IND7" s="196"/>
      <c r="INE7" s="196"/>
      <c r="INF7" s="196"/>
      <c r="ING7" s="196"/>
      <c r="INH7" s="196"/>
      <c r="INI7" s="196"/>
      <c r="INJ7" s="196"/>
      <c r="INK7" s="196"/>
      <c r="INL7" s="196"/>
      <c r="INM7" s="196"/>
      <c r="INN7" s="196"/>
      <c r="INO7" s="196"/>
      <c r="INP7" s="196"/>
      <c r="INQ7" s="196"/>
      <c r="INR7" s="196"/>
      <c r="INS7" s="196"/>
      <c r="INT7" s="196"/>
      <c r="INU7" s="196"/>
      <c r="INV7" s="196"/>
      <c r="INW7" s="196"/>
      <c r="INX7" s="196"/>
      <c r="INY7" s="196"/>
      <c r="INZ7" s="196"/>
      <c r="IOA7" s="196"/>
      <c r="IOB7" s="196"/>
      <c r="IOC7" s="196"/>
      <c r="IOD7" s="196"/>
      <c r="IOE7" s="196"/>
      <c r="IOF7" s="196"/>
      <c r="IOG7" s="196"/>
      <c r="IOH7" s="196"/>
      <c r="IOI7" s="196"/>
      <c r="IOJ7" s="196"/>
      <c r="IOK7" s="196"/>
      <c r="IOL7" s="196"/>
      <c r="IOM7" s="196"/>
      <c r="ION7" s="196"/>
      <c r="IOO7" s="196"/>
      <c r="IOP7" s="196"/>
      <c r="IOQ7" s="196"/>
      <c r="IOR7" s="196"/>
      <c r="IOS7" s="196"/>
      <c r="IOT7" s="196"/>
      <c r="IOU7" s="196"/>
      <c r="IOV7" s="196"/>
      <c r="IOW7" s="196"/>
      <c r="IOX7" s="196"/>
      <c r="IOY7" s="196"/>
      <c r="IOZ7" s="196"/>
      <c r="IPA7" s="196"/>
      <c r="IPB7" s="196"/>
      <c r="IPC7" s="196"/>
      <c r="IPD7" s="196"/>
      <c r="IPE7" s="196"/>
      <c r="IPF7" s="196"/>
      <c r="IPG7" s="196"/>
      <c r="IPH7" s="196"/>
      <c r="IPI7" s="196"/>
      <c r="IPJ7" s="196"/>
      <c r="IPK7" s="196"/>
      <c r="IPL7" s="196"/>
      <c r="IPM7" s="196"/>
      <c r="IPN7" s="196"/>
      <c r="IPO7" s="196"/>
      <c r="IPP7" s="196"/>
      <c r="IPQ7" s="196"/>
      <c r="IPR7" s="196"/>
      <c r="IPS7" s="196"/>
      <c r="IPT7" s="196"/>
      <c r="IPU7" s="196"/>
      <c r="IPV7" s="196"/>
      <c r="IPW7" s="196"/>
      <c r="IPX7" s="196"/>
      <c r="IPY7" s="196"/>
      <c r="IPZ7" s="196"/>
      <c r="IQA7" s="196"/>
      <c r="IQB7" s="196"/>
      <c r="IQC7" s="196"/>
      <c r="IQD7" s="196"/>
      <c r="IQE7" s="196"/>
      <c r="IQF7" s="196"/>
      <c r="IQG7" s="196"/>
      <c r="IQH7" s="196"/>
      <c r="IQI7" s="196"/>
      <c r="IQJ7" s="196"/>
      <c r="IQK7" s="196"/>
      <c r="IQL7" s="196"/>
      <c r="IQM7" s="196"/>
      <c r="IQN7" s="196"/>
      <c r="IQO7" s="196"/>
      <c r="IQP7" s="196"/>
      <c r="IQQ7" s="196"/>
      <c r="IQR7" s="196"/>
      <c r="IQS7" s="196"/>
      <c r="IQT7" s="196"/>
      <c r="IQU7" s="196"/>
      <c r="IQV7" s="196"/>
      <c r="IQW7" s="196"/>
      <c r="IQX7" s="196"/>
      <c r="IQY7" s="196"/>
      <c r="IQZ7" s="196"/>
      <c r="IRA7" s="196"/>
      <c r="IRB7" s="196"/>
      <c r="IRC7" s="196"/>
      <c r="IRD7" s="196"/>
      <c r="IRE7" s="196"/>
      <c r="IRF7" s="196"/>
      <c r="IRG7" s="196"/>
      <c r="IRH7" s="196"/>
      <c r="IRI7" s="196"/>
      <c r="IRJ7" s="196"/>
      <c r="IRK7" s="196"/>
      <c r="IRL7" s="196"/>
      <c r="IRM7" s="196"/>
      <c r="IRN7" s="196"/>
      <c r="IRO7" s="196"/>
      <c r="IRP7" s="196"/>
      <c r="IRQ7" s="196"/>
      <c r="IRR7" s="196"/>
      <c r="IRS7" s="196"/>
      <c r="IRT7" s="196"/>
      <c r="IRU7" s="196"/>
      <c r="IRV7" s="196"/>
      <c r="IRW7" s="196"/>
      <c r="IRX7" s="196"/>
      <c r="IRY7" s="196"/>
      <c r="IRZ7" s="196"/>
      <c r="ISA7" s="196"/>
      <c r="ISB7" s="196"/>
      <c r="ISC7" s="196"/>
      <c r="ISD7" s="196"/>
      <c r="ISE7" s="196"/>
      <c r="ISF7" s="196"/>
      <c r="ISG7" s="196"/>
      <c r="ISH7" s="196"/>
      <c r="ISI7" s="196"/>
      <c r="ISJ7" s="196"/>
      <c r="ISK7" s="196"/>
      <c r="ISL7" s="196"/>
      <c r="ISM7" s="196"/>
      <c r="ISN7" s="196"/>
      <c r="ISO7" s="196"/>
      <c r="ISP7" s="196"/>
      <c r="ISQ7" s="196"/>
      <c r="ISR7" s="196"/>
      <c r="ISS7" s="196"/>
      <c r="IST7" s="196"/>
      <c r="ISU7" s="196"/>
      <c r="ISV7" s="196"/>
      <c r="ISW7" s="196"/>
      <c r="ISX7" s="196"/>
      <c r="ISY7" s="196"/>
      <c r="ISZ7" s="196"/>
      <c r="ITA7" s="196"/>
      <c r="ITB7" s="196"/>
      <c r="ITC7" s="196"/>
      <c r="ITD7" s="196"/>
      <c r="ITE7" s="196"/>
      <c r="ITF7" s="196"/>
      <c r="ITG7" s="196"/>
      <c r="ITH7" s="196"/>
      <c r="ITI7" s="196"/>
      <c r="ITJ7" s="196"/>
      <c r="ITK7" s="196"/>
      <c r="ITL7" s="196"/>
      <c r="ITM7" s="196"/>
      <c r="ITN7" s="196"/>
      <c r="ITO7" s="196"/>
      <c r="ITP7" s="196"/>
      <c r="ITQ7" s="196"/>
      <c r="ITR7" s="196"/>
      <c r="ITS7" s="196"/>
      <c r="ITT7" s="196"/>
      <c r="ITU7" s="196"/>
      <c r="ITV7" s="196"/>
      <c r="ITW7" s="196"/>
      <c r="ITX7" s="196"/>
      <c r="ITY7" s="196"/>
      <c r="ITZ7" s="196"/>
      <c r="IUA7" s="196"/>
      <c r="IUB7" s="196"/>
      <c r="IUC7" s="196"/>
      <c r="IUD7" s="196"/>
      <c r="IUE7" s="196"/>
      <c r="IUF7" s="196"/>
      <c r="IUG7" s="196"/>
      <c r="IUH7" s="196"/>
      <c r="IUI7" s="196"/>
      <c r="IUJ7" s="196"/>
      <c r="IUK7" s="196"/>
      <c r="IUL7" s="196"/>
      <c r="IUM7" s="196"/>
      <c r="IUN7" s="196"/>
      <c r="IUO7" s="196"/>
      <c r="IUP7" s="196"/>
      <c r="IUQ7" s="196"/>
      <c r="IUR7" s="196"/>
      <c r="IUS7" s="196"/>
      <c r="IUT7" s="196"/>
      <c r="IUU7" s="196"/>
      <c r="IUV7" s="196"/>
      <c r="IUW7" s="196"/>
      <c r="IUX7" s="196"/>
      <c r="IUY7" s="196"/>
      <c r="IUZ7" s="196"/>
      <c r="IVA7" s="196"/>
      <c r="IVB7" s="196"/>
      <c r="IVC7" s="196"/>
      <c r="IVD7" s="196"/>
      <c r="IVE7" s="196"/>
      <c r="IVF7" s="196"/>
      <c r="IVG7" s="196"/>
      <c r="IVH7" s="196"/>
      <c r="IVI7" s="196"/>
      <c r="IVJ7" s="196"/>
      <c r="IVK7" s="196"/>
      <c r="IVL7" s="196"/>
      <c r="IVM7" s="196"/>
      <c r="IVN7" s="196"/>
      <c r="IVO7" s="196"/>
      <c r="IVP7" s="196"/>
      <c r="IVQ7" s="196"/>
      <c r="IVR7" s="196"/>
      <c r="IVS7" s="196"/>
      <c r="IVT7" s="196"/>
      <c r="IVU7" s="196"/>
      <c r="IVV7" s="196"/>
      <c r="IVW7" s="196"/>
      <c r="IVX7" s="196"/>
      <c r="IVY7" s="196"/>
      <c r="IVZ7" s="196"/>
      <c r="IWA7" s="196"/>
      <c r="IWB7" s="196"/>
      <c r="IWC7" s="196"/>
      <c r="IWD7" s="196"/>
      <c r="IWE7" s="196"/>
      <c r="IWF7" s="196"/>
      <c r="IWG7" s="196"/>
      <c r="IWH7" s="196"/>
      <c r="IWI7" s="196"/>
      <c r="IWJ7" s="196"/>
      <c r="IWK7" s="196"/>
      <c r="IWL7" s="196"/>
      <c r="IWM7" s="196"/>
      <c r="IWN7" s="196"/>
      <c r="IWO7" s="196"/>
      <c r="IWP7" s="196"/>
      <c r="IWQ7" s="196"/>
      <c r="IWR7" s="196"/>
      <c r="IWS7" s="196"/>
      <c r="IWT7" s="196"/>
      <c r="IWU7" s="196"/>
      <c r="IWV7" s="196"/>
      <c r="IWW7" s="196"/>
      <c r="IWX7" s="196"/>
      <c r="IWY7" s="196"/>
      <c r="IWZ7" s="196"/>
      <c r="IXA7" s="196"/>
      <c r="IXB7" s="196"/>
      <c r="IXC7" s="196"/>
      <c r="IXD7" s="196"/>
      <c r="IXE7" s="196"/>
      <c r="IXF7" s="196"/>
      <c r="IXG7" s="196"/>
      <c r="IXH7" s="196"/>
      <c r="IXI7" s="196"/>
      <c r="IXJ7" s="196"/>
      <c r="IXK7" s="196"/>
      <c r="IXL7" s="196"/>
      <c r="IXM7" s="196"/>
      <c r="IXN7" s="196"/>
      <c r="IXO7" s="196"/>
      <c r="IXP7" s="196"/>
      <c r="IXQ7" s="196"/>
      <c r="IXR7" s="196"/>
      <c r="IXS7" s="196"/>
      <c r="IXT7" s="196"/>
      <c r="IXU7" s="196"/>
      <c r="IXV7" s="196"/>
      <c r="IXW7" s="196"/>
      <c r="IXX7" s="196"/>
      <c r="IXY7" s="196"/>
      <c r="IXZ7" s="196"/>
      <c r="IYA7" s="196"/>
      <c r="IYB7" s="196"/>
      <c r="IYC7" s="196"/>
      <c r="IYD7" s="196"/>
      <c r="IYE7" s="196"/>
      <c r="IYF7" s="196"/>
      <c r="IYG7" s="196"/>
      <c r="IYH7" s="196"/>
      <c r="IYI7" s="196"/>
      <c r="IYJ7" s="196"/>
      <c r="IYK7" s="196"/>
      <c r="IYL7" s="196"/>
      <c r="IYM7" s="196"/>
      <c r="IYN7" s="196"/>
      <c r="IYO7" s="196"/>
      <c r="IYP7" s="196"/>
      <c r="IYQ7" s="196"/>
      <c r="IYR7" s="196"/>
      <c r="IYS7" s="196"/>
      <c r="IYT7" s="196"/>
      <c r="IYU7" s="196"/>
      <c r="IYV7" s="196"/>
      <c r="IYW7" s="196"/>
      <c r="IYX7" s="196"/>
      <c r="IYY7" s="196"/>
      <c r="IYZ7" s="196"/>
      <c r="IZA7" s="196"/>
      <c r="IZB7" s="196"/>
      <c r="IZC7" s="196"/>
      <c r="IZD7" s="196"/>
      <c r="IZE7" s="196"/>
      <c r="IZF7" s="196"/>
      <c r="IZG7" s="196"/>
      <c r="IZH7" s="196"/>
      <c r="IZI7" s="196"/>
      <c r="IZJ7" s="196"/>
      <c r="IZK7" s="196"/>
      <c r="IZL7" s="196"/>
      <c r="IZM7" s="196"/>
      <c r="IZN7" s="196"/>
      <c r="IZO7" s="196"/>
      <c r="IZP7" s="196"/>
      <c r="IZQ7" s="196"/>
      <c r="IZR7" s="196"/>
      <c r="IZS7" s="196"/>
      <c r="IZT7" s="196"/>
      <c r="IZU7" s="196"/>
      <c r="IZV7" s="196"/>
      <c r="IZW7" s="196"/>
      <c r="IZX7" s="196"/>
      <c r="IZY7" s="196"/>
      <c r="IZZ7" s="196"/>
      <c r="JAA7" s="196"/>
      <c r="JAB7" s="196"/>
      <c r="JAC7" s="196"/>
      <c r="JAD7" s="196"/>
      <c r="JAE7" s="196"/>
      <c r="JAF7" s="196"/>
      <c r="JAG7" s="196"/>
      <c r="JAH7" s="196"/>
      <c r="JAI7" s="196"/>
      <c r="JAJ7" s="196"/>
      <c r="JAK7" s="196"/>
      <c r="JAL7" s="196"/>
      <c r="JAM7" s="196"/>
      <c r="JAN7" s="196"/>
      <c r="JAO7" s="196"/>
      <c r="JAP7" s="196"/>
      <c r="JAQ7" s="196"/>
      <c r="JAR7" s="196"/>
      <c r="JAS7" s="196"/>
      <c r="JAT7" s="196"/>
      <c r="JAU7" s="196"/>
      <c r="JAV7" s="196"/>
      <c r="JAW7" s="196"/>
      <c r="JAX7" s="196"/>
      <c r="JAY7" s="196"/>
      <c r="JAZ7" s="196"/>
      <c r="JBA7" s="196"/>
      <c r="JBB7" s="196"/>
      <c r="JBC7" s="196"/>
      <c r="JBD7" s="196"/>
      <c r="JBE7" s="196"/>
      <c r="JBF7" s="196"/>
      <c r="JBG7" s="196"/>
      <c r="JBH7" s="196"/>
      <c r="JBI7" s="196"/>
      <c r="JBJ7" s="196"/>
      <c r="JBK7" s="196"/>
      <c r="JBL7" s="196"/>
      <c r="JBM7" s="196"/>
      <c r="JBN7" s="196"/>
      <c r="JBO7" s="196"/>
      <c r="JBP7" s="196"/>
      <c r="JBQ7" s="196"/>
      <c r="JBR7" s="196"/>
      <c r="JBS7" s="196"/>
      <c r="JBT7" s="196"/>
      <c r="JBU7" s="196"/>
      <c r="JBV7" s="196"/>
      <c r="JBW7" s="196"/>
      <c r="JBX7" s="196"/>
      <c r="JBY7" s="196"/>
      <c r="JBZ7" s="196"/>
      <c r="JCA7" s="196"/>
      <c r="JCB7" s="196"/>
      <c r="JCC7" s="196"/>
      <c r="JCD7" s="196"/>
      <c r="JCE7" s="196"/>
      <c r="JCF7" s="196"/>
      <c r="JCG7" s="196"/>
      <c r="JCH7" s="196"/>
      <c r="JCI7" s="196"/>
      <c r="JCJ7" s="196"/>
      <c r="JCK7" s="196"/>
      <c r="JCL7" s="196"/>
      <c r="JCM7" s="196"/>
      <c r="JCN7" s="196"/>
      <c r="JCO7" s="196"/>
      <c r="JCP7" s="196"/>
      <c r="JCQ7" s="196"/>
      <c r="JCR7" s="196"/>
      <c r="JCS7" s="196"/>
      <c r="JCT7" s="196"/>
      <c r="JCU7" s="196"/>
      <c r="JCV7" s="196"/>
      <c r="JCW7" s="196"/>
      <c r="JCX7" s="196"/>
      <c r="JCY7" s="196"/>
      <c r="JCZ7" s="196"/>
      <c r="JDA7" s="196"/>
      <c r="JDB7" s="196"/>
      <c r="JDC7" s="196"/>
      <c r="JDD7" s="196"/>
      <c r="JDE7" s="196"/>
      <c r="JDF7" s="196"/>
      <c r="JDG7" s="196"/>
      <c r="JDH7" s="196"/>
      <c r="JDI7" s="196"/>
      <c r="JDJ7" s="196"/>
      <c r="JDK7" s="196"/>
      <c r="JDL7" s="196"/>
      <c r="JDM7" s="196"/>
      <c r="JDN7" s="196"/>
      <c r="JDO7" s="196"/>
      <c r="JDP7" s="196"/>
      <c r="JDQ7" s="196"/>
      <c r="JDR7" s="196"/>
      <c r="JDS7" s="196"/>
      <c r="JDT7" s="196"/>
      <c r="JDU7" s="196"/>
      <c r="JDV7" s="196"/>
      <c r="JDW7" s="196"/>
      <c r="JDX7" s="196"/>
      <c r="JDY7" s="196"/>
      <c r="JDZ7" s="196"/>
      <c r="JEA7" s="196"/>
      <c r="JEB7" s="196"/>
      <c r="JEC7" s="196"/>
      <c r="JED7" s="196"/>
      <c r="JEE7" s="196"/>
      <c r="JEF7" s="196"/>
      <c r="JEG7" s="196"/>
      <c r="JEH7" s="196"/>
      <c r="JEI7" s="196"/>
      <c r="JEJ7" s="196"/>
      <c r="JEK7" s="196"/>
      <c r="JEL7" s="196"/>
      <c r="JEM7" s="196"/>
      <c r="JEN7" s="196"/>
      <c r="JEO7" s="196"/>
      <c r="JEP7" s="196"/>
      <c r="JEQ7" s="196"/>
      <c r="JER7" s="196"/>
      <c r="JES7" s="196"/>
      <c r="JET7" s="196"/>
      <c r="JEU7" s="196"/>
      <c r="JEV7" s="196"/>
      <c r="JEW7" s="196"/>
      <c r="JEX7" s="196"/>
      <c r="JEY7" s="196"/>
      <c r="JEZ7" s="196"/>
      <c r="JFA7" s="196"/>
      <c r="JFB7" s="196"/>
      <c r="JFC7" s="196"/>
      <c r="JFD7" s="196"/>
      <c r="JFE7" s="196"/>
      <c r="JFF7" s="196"/>
      <c r="JFG7" s="196"/>
      <c r="JFH7" s="196"/>
      <c r="JFI7" s="196"/>
      <c r="JFJ7" s="196"/>
      <c r="JFK7" s="196"/>
      <c r="JFL7" s="196"/>
      <c r="JFM7" s="196"/>
      <c r="JFN7" s="196"/>
      <c r="JFO7" s="196"/>
      <c r="JFP7" s="196"/>
      <c r="JFQ7" s="196"/>
      <c r="JFR7" s="196"/>
      <c r="JFS7" s="196"/>
      <c r="JFT7" s="196"/>
      <c r="JFU7" s="196"/>
      <c r="JFV7" s="196"/>
      <c r="JFW7" s="196"/>
      <c r="JFX7" s="196"/>
      <c r="JFY7" s="196"/>
      <c r="JFZ7" s="196"/>
      <c r="JGA7" s="196"/>
      <c r="JGB7" s="196"/>
      <c r="JGC7" s="196"/>
      <c r="JGD7" s="196"/>
      <c r="JGE7" s="196"/>
      <c r="JGF7" s="196"/>
      <c r="JGG7" s="196"/>
      <c r="JGH7" s="196"/>
      <c r="JGI7" s="196"/>
      <c r="JGJ7" s="196"/>
      <c r="JGK7" s="196"/>
      <c r="JGL7" s="196"/>
      <c r="JGM7" s="196"/>
      <c r="JGN7" s="196"/>
      <c r="JGO7" s="196"/>
      <c r="JGP7" s="196"/>
      <c r="JGQ7" s="196"/>
      <c r="JGR7" s="196"/>
      <c r="JGS7" s="196"/>
      <c r="JGT7" s="196"/>
      <c r="JGU7" s="196"/>
      <c r="JGV7" s="196"/>
      <c r="JGW7" s="196"/>
      <c r="JGX7" s="196"/>
      <c r="JGY7" s="196"/>
      <c r="JGZ7" s="196"/>
      <c r="JHA7" s="196"/>
      <c r="JHB7" s="196"/>
      <c r="JHC7" s="196"/>
      <c r="JHD7" s="196"/>
      <c r="JHE7" s="196"/>
      <c r="JHF7" s="196"/>
      <c r="JHG7" s="196"/>
      <c r="JHH7" s="196"/>
      <c r="JHI7" s="196"/>
      <c r="JHJ7" s="196"/>
      <c r="JHK7" s="196"/>
      <c r="JHL7" s="196"/>
      <c r="JHM7" s="196"/>
      <c r="JHN7" s="196"/>
      <c r="JHO7" s="196"/>
      <c r="JHP7" s="196"/>
      <c r="JHQ7" s="196"/>
      <c r="JHR7" s="196"/>
      <c r="JHS7" s="196"/>
      <c r="JHT7" s="196"/>
      <c r="JHU7" s="196"/>
      <c r="JHV7" s="196"/>
      <c r="JHW7" s="196"/>
      <c r="JHX7" s="196"/>
      <c r="JHY7" s="196"/>
      <c r="JHZ7" s="196"/>
      <c r="JIA7" s="196"/>
      <c r="JIB7" s="196"/>
      <c r="JIC7" s="196"/>
      <c r="JID7" s="196"/>
      <c r="JIE7" s="196"/>
      <c r="JIF7" s="196"/>
      <c r="JIG7" s="196"/>
      <c r="JIH7" s="196"/>
      <c r="JII7" s="196"/>
      <c r="JIJ7" s="196"/>
      <c r="JIK7" s="196"/>
      <c r="JIL7" s="196"/>
      <c r="JIM7" s="196"/>
      <c r="JIN7" s="196"/>
      <c r="JIO7" s="196"/>
      <c r="JIP7" s="196"/>
      <c r="JIQ7" s="196"/>
      <c r="JIR7" s="196"/>
      <c r="JIS7" s="196"/>
      <c r="JIT7" s="196"/>
      <c r="JIU7" s="196"/>
      <c r="JIV7" s="196"/>
      <c r="JIW7" s="196"/>
      <c r="JIX7" s="196"/>
      <c r="JIY7" s="196"/>
      <c r="JIZ7" s="196"/>
      <c r="JJA7" s="196"/>
      <c r="JJB7" s="196"/>
      <c r="JJC7" s="196"/>
      <c r="JJD7" s="196"/>
      <c r="JJE7" s="196"/>
      <c r="JJF7" s="196"/>
      <c r="JJG7" s="196"/>
      <c r="JJH7" s="196"/>
      <c r="JJI7" s="196"/>
      <c r="JJJ7" s="196"/>
      <c r="JJK7" s="196"/>
      <c r="JJL7" s="196"/>
      <c r="JJM7" s="196"/>
      <c r="JJN7" s="196"/>
      <c r="JJO7" s="196"/>
      <c r="JJP7" s="196"/>
      <c r="JJQ7" s="196"/>
      <c r="JJR7" s="196"/>
      <c r="JJS7" s="196"/>
      <c r="JJT7" s="196"/>
      <c r="JJU7" s="196"/>
      <c r="JJV7" s="196"/>
      <c r="JJW7" s="196"/>
      <c r="JJX7" s="196"/>
      <c r="JJY7" s="196"/>
      <c r="JJZ7" s="196"/>
      <c r="JKA7" s="196"/>
      <c r="JKB7" s="196"/>
      <c r="JKC7" s="196"/>
      <c r="JKD7" s="196"/>
      <c r="JKE7" s="196"/>
      <c r="JKF7" s="196"/>
      <c r="JKG7" s="196"/>
      <c r="JKH7" s="196"/>
      <c r="JKI7" s="196"/>
      <c r="JKJ7" s="196"/>
      <c r="JKK7" s="196"/>
      <c r="JKL7" s="196"/>
      <c r="JKM7" s="196"/>
      <c r="JKN7" s="196"/>
      <c r="JKO7" s="196"/>
      <c r="JKP7" s="196"/>
      <c r="JKQ7" s="196"/>
      <c r="JKR7" s="196"/>
      <c r="JKS7" s="196"/>
      <c r="JKT7" s="196"/>
      <c r="JKU7" s="196"/>
      <c r="JKV7" s="196"/>
      <c r="JKW7" s="196"/>
      <c r="JKX7" s="196"/>
      <c r="JKY7" s="196"/>
      <c r="JKZ7" s="196"/>
      <c r="JLA7" s="196"/>
      <c r="JLB7" s="196"/>
      <c r="JLC7" s="196"/>
      <c r="JLD7" s="196"/>
      <c r="JLE7" s="196"/>
      <c r="JLF7" s="196"/>
      <c r="JLG7" s="196"/>
      <c r="JLH7" s="196"/>
      <c r="JLI7" s="196"/>
      <c r="JLJ7" s="196"/>
      <c r="JLK7" s="196"/>
      <c r="JLL7" s="196"/>
      <c r="JLM7" s="196"/>
      <c r="JLN7" s="196"/>
      <c r="JLO7" s="196"/>
      <c r="JLP7" s="196"/>
      <c r="JLQ7" s="196"/>
      <c r="JLR7" s="196"/>
      <c r="JLS7" s="196"/>
      <c r="JLT7" s="196"/>
      <c r="JLU7" s="196"/>
      <c r="JLV7" s="196"/>
      <c r="JLW7" s="196"/>
      <c r="JLX7" s="196"/>
      <c r="JLY7" s="196"/>
      <c r="JLZ7" s="196"/>
      <c r="JMA7" s="196"/>
      <c r="JMB7" s="196"/>
      <c r="JMC7" s="196"/>
      <c r="JMD7" s="196"/>
      <c r="JME7" s="196"/>
      <c r="JMF7" s="196"/>
      <c r="JMG7" s="196"/>
      <c r="JMH7" s="196"/>
      <c r="JMI7" s="196"/>
      <c r="JMJ7" s="196"/>
      <c r="JMK7" s="196"/>
      <c r="JML7" s="196"/>
      <c r="JMM7" s="196"/>
      <c r="JMN7" s="196"/>
      <c r="JMO7" s="196"/>
      <c r="JMP7" s="196"/>
      <c r="JMQ7" s="196"/>
      <c r="JMR7" s="196"/>
      <c r="JMS7" s="196"/>
      <c r="JMT7" s="196"/>
      <c r="JMU7" s="196"/>
      <c r="JMV7" s="196"/>
      <c r="JMW7" s="196"/>
      <c r="JMX7" s="196"/>
      <c r="JMY7" s="196"/>
      <c r="JMZ7" s="196"/>
      <c r="JNA7" s="196"/>
      <c r="JNB7" s="196"/>
      <c r="JNC7" s="196"/>
      <c r="JND7" s="196"/>
      <c r="JNE7" s="196"/>
      <c r="JNF7" s="196"/>
      <c r="JNG7" s="196"/>
      <c r="JNH7" s="196"/>
      <c r="JNI7" s="196"/>
      <c r="JNJ7" s="196"/>
      <c r="JNK7" s="196"/>
      <c r="JNL7" s="196"/>
      <c r="JNM7" s="196"/>
      <c r="JNN7" s="196"/>
      <c r="JNO7" s="196"/>
      <c r="JNP7" s="196"/>
      <c r="JNQ7" s="196"/>
      <c r="JNR7" s="196"/>
      <c r="JNS7" s="196"/>
      <c r="JNT7" s="196"/>
      <c r="JNU7" s="196"/>
      <c r="JNV7" s="196"/>
      <c r="JNW7" s="196"/>
      <c r="JNX7" s="196"/>
      <c r="JNY7" s="196"/>
      <c r="JNZ7" s="196"/>
      <c r="JOA7" s="196"/>
      <c r="JOB7" s="196"/>
      <c r="JOC7" s="196"/>
      <c r="JOD7" s="196"/>
      <c r="JOE7" s="196"/>
      <c r="JOF7" s="196"/>
      <c r="JOG7" s="196"/>
      <c r="JOH7" s="196"/>
      <c r="JOI7" s="196"/>
      <c r="JOJ7" s="196"/>
      <c r="JOK7" s="196"/>
      <c r="JOL7" s="196"/>
      <c r="JOM7" s="196"/>
      <c r="JON7" s="196"/>
      <c r="JOO7" s="196"/>
      <c r="JOP7" s="196"/>
      <c r="JOQ7" s="196"/>
      <c r="JOR7" s="196"/>
      <c r="JOS7" s="196"/>
      <c r="JOT7" s="196"/>
      <c r="JOU7" s="196"/>
      <c r="JOV7" s="196"/>
      <c r="JOW7" s="196"/>
      <c r="JOX7" s="196"/>
      <c r="JOY7" s="196"/>
      <c r="JOZ7" s="196"/>
      <c r="JPA7" s="196"/>
      <c r="JPB7" s="196"/>
      <c r="JPC7" s="196"/>
      <c r="JPD7" s="196"/>
      <c r="JPE7" s="196"/>
      <c r="JPF7" s="196"/>
      <c r="JPG7" s="196"/>
      <c r="JPH7" s="196"/>
      <c r="JPI7" s="196"/>
      <c r="JPJ7" s="196"/>
      <c r="JPK7" s="196"/>
      <c r="JPL7" s="196"/>
      <c r="JPM7" s="196"/>
      <c r="JPN7" s="196"/>
      <c r="JPO7" s="196"/>
      <c r="JPP7" s="196"/>
      <c r="JPQ7" s="196"/>
      <c r="JPR7" s="196"/>
      <c r="JPS7" s="196"/>
      <c r="JPT7" s="196"/>
      <c r="JPU7" s="196"/>
      <c r="JPV7" s="196"/>
      <c r="JPW7" s="196"/>
      <c r="JPX7" s="196"/>
      <c r="JPY7" s="196"/>
      <c r="JPZ7" s="196"/>
      <c r="JQA7" s="196"/>
      <c r="JQB7" s="196"/>
      <c r="JQC7" s="196"/>
      <c r="JQD7" s="196"/>
      <c r="JQE7" s="196"/>
      <c r="JQF7" s="196"/>
      <c r="JQG7" s="196"/>
      <c r="JQH7" s="196"/>
      <c r="JQI7" s="196"/>
      <c r="JQJ7" s="196"/>
      <c r="JQK7" s="196"/>
      <c r="JQL7" s="196"/>
      <c r="JQM7" s="196"/>
      <c r="JQN7" s="196"/>
      <c r="JQO7" s="196"/>
      <c r="JQP7" s="196"/>
      <c r="JQQ7" s="196"/>
      <c r="JQR7" s="196"/>
      <c r="JQS7" s="196"/>
      <c r="JQT7" s="196"/>
      <c r="JQU7" s="196"/>
      <c r="JQV7" s="196"/>
      <c r="JQW7" s="196"/>
      <c r="JQX7" s="196"/>
      <c r="JQY7" s="196"/>
      <c r="JQZ7" s="196"/>
      <c r="JRA7" s="196"/>
      <c r="JRB7" s="196"/>
      <c r="JRC7" s="196"/>
      <c r="JRD7" s="196"/>
      <c r="JRE7" s="196"/>
      <c r="JRF7" s="196"/>
      <c r="JRG7" s="196"/>
      <c r="JRH7" s="196"/>
      <c r="JRI7" s="196"/>
      <c r="JRJ7" s="196"/>
      <c r="JRK7" s="196"/>
      <c r="JRL7" s="196"/>
      <c r="JRM7" s="196"/>
      <c r="JRN7" s="196"/>
      <c r="JRO7" s="196"/>
      <c r="JRP7" s="196"/>
      <c r="JRQ7" s="196"/>
      <c r="JRR7" s="196"/>
      <c r="JRS7" s="196"/>
      <c r="JRT7" s="196"/>
      <c r="JRU7" s="196"/>
      <c r="JRV7" s="196"/>
      <c r="JRW7" s="196"/>
      <c r="JRX7" s="196"/>
      <c r="JRY7" s="196"/>
      <c r="JRZ7" s="196"/>
      <c r="JSA7" s="196"/>
      <c r="JSB7" s="196"/>
      <c r="JSC7" s="196"/>
      <c r="JSD7" s="196"/>
      <c r="JSE7" s="196"/>
      <c r="JSF7" s="196"/>
      <c r="JSG7" s="196"/>
      <c r="JSH7" s="196"/>
      <c r="JSI7" s="196"/>
      <c r="JSJ7" s="196"/>
      <c r="JSK7" s="196"/>
      <c r="JSL7" s="196"/>
      <c r="JSM7" s="196"/>
      <c r="JSN7" s="196"/>
      <c r="JSO7" s="196"/>
      <c r="JSP7" s="196"/>
      <c r="JSQ7" s="196"/>
      <c r="JSR7" s="196"/>
      <c r="JSS7" s="196"/>
      <c r="JST7" s="196"/>
      <c r="JSU7" s="196"/>
      <c r="JSV7" s="196"/>
      <c r="JSW7" s="196"/>
      <c r="JSX7" s="196"/>
      <c r="JSY7" s="196"/>
      <c r="JSZ7" s="196"/>
      <c r="JTA7" s="196"/>
      <c r="JTB7" s="196"/>
      <c r="JTC7" s="196"/>
      <c r="JTD7" s="196"/>
      <c r="JTE7" s="196"/>
      <c r="JTF7" s="196"/>
      <c r="JTG7" s="196"/>
      <c r="JTH7" s="196"/>
      <c r="JTI7" s="196"/>
      <c r="JTJ7" s="196"/>
      <c r="JTK7" s="196"/>
      <c r="JTL7" s="196"/>
      <c r="JTM7" s="196"/>
      <c r="JTN7" s="196"/>
      <c r="JTO7" s="196"/>
      <c r="JTP7" s="196"/>
      <c r="JTQ7" s="196"/>
      <c r="JTR7" s="196"/>
      <c r="JTS7" s="196"/>
      <c r="JTT7" s="196"/>
      <c r="JTU7" s="196"/>
      <c r="JTV7" s="196"/>
      <c r="JTW7" s="196"/>
      <c r="JTX7" s="196"/>
      <c r="JTY7" s="196"/>
      <c r="JTZ7" s="196"/>
      <c r="JUA7" s="196"/>
      <c r="JUB7" s="196"/>
      <c r="JUC7" s="196"/>
      <c r="JUD7" s="196"/>
      <c r="JUE7" s="196"/>
      <c r="JUF7" s="196"/>
      <c r="JUG7" s="196"/>
      <c r="JUH7" s="196"/>
      <c r="JUI7" s="196"/>
      <c r="JUJ7" s="196"/>
      <c r="JUK7" s="196"/>
      <c r="JUL7" s="196"/>
      <c r="JUM7" s="196"/>
      <c r="JUN7" s="196"/>
      <c r="JUO7" s="196"/>
      <c r="JUP7" s="196"/>
      <c r="JUQ7" s="196"/>
      <c r="JUR7" s="196"/>
      <c r="JUS7" s="196"/>
      <c r="JUT7" s="196"/>
      <c r="JUU7" s="196"/>
      <c r="JUV7" s="196"/>
      <c r="JUW7" s="196"/>
      <c r="JUX7" s="196"/>
      <c r="JUY7" s="196"/>
      <c r="JUZ7" s="196"/>
      <c r="JVA7" s="196"/>
      <c r="JVB7" s="196"/>
      <c r="JVC7" s="196"/>
      <c r="JVD7" s="196"/>
      <c r="JVE7" s="196"/>
      <c r="JVF7" s="196"/>
      <c r="JVG7" s="196"/>
      <c r="JVH7" s="196"/>
      <c r="JVI7" s="196"/>
      <c r="JVJ7" s="196"/>
      <c r="JVK7" s="196"/>
      <c r="JVL7" s="196"/>
      <c r="JVM7" s="196"/>
      <c r="JVN7" s="196"/>
      <c r="JVO7" s="196"/>
      <c r="JVP7" s="196"/>
      <c r="JVQ7" s="196"/>
      <c r="JVR7" s="196"/>
      <c r="JVS7" s="196"/>
      <c r="JVT7" s="196"/>
      <c r="JVU7" s="196"/>
      <c r="JVV7" s="196"/>
      <c r="JVW7" s="196"/>
      <c r="JVX7" s="196"/>
      <c r="JVY7" s="196"/>
      <c r="JVZ7" s="196"/>
      <c r="JWA7" s="196"/>
      <c r="JWB7" s="196"/>
      <c r="JWC7" s="196"/>
      <c r="JWD7" s="196"/>
      <c r="JWE7" s="196"/>
      <c r="JWF7" s="196"/>
      <c r="JWG7" s="196"/>
      <c r="JWH7" s="196"/>
      <c r="JWI7" s="196"/>
      <c r="JWJ7" s="196"/>
      <c r="JWK7" s="196"/>
      <c r="JWL7" s="196"/>
      <c r="JWM7" s="196"/>
      <c r="JWN7" s="196"/>
      <c r="JWO7" s="196"/>
      <c r="JWP7" s="196"/>
      <c r="JWQ7" s="196"/>
      <c r="JWR7" s="196"/>
      <c r="JWS7" s="196"/>
      <c r="JWT7" s="196"/>
      <c r="JWU7" s="196"/>
      <c r="JWV7" s="196"/>
      <c r="JWW7" s="196"/>
      <c r="JWX7" s="196"/>
      <c r="JWY7" s="196"/>
      <c r="JWZ7" s="196"/>
      <c r="JXA7" s="196"/>
      <c r="JXB7" s="196"/>
      <c r="JXC7" s="196"/>
      <c r="JXD7" s="196"/>
      <c r="JXE7" s="196"/>
      <c r="JXF7" s="196"/>
      <c r="JXG7" s="196"/>
      <c r="JXH7" s="196"/>
      <c r="JXI7" s="196"/>
      <c r="JXJ7" s="196"/>
      <c r="JXK7" s="196"/>
      <c r="JXL7" s="196"/>
      <c r="JXM7" s="196"/>
      <c r="JXN7" s="196"/>
      <c r="JXO7" s="196"/>
      <c r="JXP7" s="196"/>
      <c r="JXQ7" s="196"/>
      <c r="JXR7" s="196"/>
      <c r="JXS7" s="196"/>
      <c r="JXT7" s="196"/>
      <c r="JXU7" s="196"/>
      <c r="JXV7" s="196"/>
      <c r="JXW7" s="196"/>
      <c r="JXX7" s="196"/>
      <c r="JXY7" s="196"/>
      <c r="JXZ7" s="196"/>
      <c r="JYA7" s="196"/>
      <c r="JYB7" s="196"/>
      <c r="JYC7" s="196"/>
      <c r="JYD7" s="196"/>
      <c r="JYE7" s="196"/>
      <c r="JYF7" s="196"/>
      <c r="JYG7" s="196"/>
      <c r="JYH7" s="196"/>
      <c r="JYI7" s="196"/>
      <c r="JYJ7" s="196"/>
      <c r="JYK7" s="196"/>
      <c r="JYL7" s="196"/>
      <c r="JYM7" s="196"/>
      <c r="JYN7" s="196"/>
      <c r="JYO7" s="196"/>
      <c r="JYP7" s="196"/>
      <c r="JYQ7" s="196"/>
      <c r="JYR7" s="196"/>
      <c r="JYS7" s="196"/>
      <c r="JYT7" s="196"/>
      <c r="JYU7" s="196"/>
      <c r="JYV7" s="196"/>
      <c r="JYW7" s="196"/>
      <c r="JYX7" s="196"/>
      <c r="JYY7" s="196"/>
      <c r="JYZ7" s="196"/>
      <c r="JZA7" s="196"/>
      <c r="JZB7" s="196"/>
      <c r="JZC7" s="196"/>
      <c r="JZD7" s="196"/>
      <c r="JZE7" s="196"/>
      <c r="JZF7" s="196"/>
      <c r="JZG7" s="196"/>
      <c r="JZH7" s="196"/>
      <c r="JZI7" s="196"/>
      <c r="JZJ7" s="196"/>
      <c r="JZK7" s="196"/>
      <c r="JZL7" s="196"/>
      <c r="JZM7" s="196"/>
      <c r="JZN7" s="196"/>
      <c r="JZO7" s="196"/>
      <c r="JZP7" s="196"/>
      <c r="JZQ7" s="196"/>
      <c r="JZR7" s="196"/>
      <c r="JZS7" s="196"/>
      <c r="JZT7" s="196"/>
      <c r="JZU7" s="196"/>
      <c r="JZV7" s="196"/>
      <c r="JZW7" s="196"/>
      <c r="JZX7" s="196"/>
      <c r="JZY7" s="196"/>
      <c r="JZZ7" s="196"/>
      <c r="KAA7" s="196"/>
      <c r="KAB7" s="196"/>
      <c r="KAC7" s="196"/>
      <c r="KAD7" s="196"/>
      <c r="KAE7" s="196"/>
      <c r="KAF7" s="196"/>
      <c r="KAG7" s="196"/>
      <c r="KAH7" s="196"/>
      <c r="KAI7" s="196"/>
      <c r="KAJ7" s="196"/>
      <c r="KAK7" s="196"/>
      <c r="KAL7" s="196"/>
      <c r="KAM7" s="196"/>
      <c r="KAN7" s="196"/>
      <c r="KAO7" s="196"/>
      <c r="KAP7" s="196"/>
      <c r="KAQ7" s="196"/>
      <c r="KAR7" s="196"/>
      <c r="KAS7" s="196"/>
      <c r="KAT7" s="196"/>
      <c r="KAU7" s="196"/>
      <c r="KAV7" s="196"/>
      <c r="KAW7" s="196"/>
      <c r="KAX7" s="196"/>
      <c r="KAY7" s="196"/>
      <c r="KAZ7" s="196"/>
      <c r="KBA7" s="196"/>
      <c r="KBB7" s="196"/>
      <c r="KBC7" s="196"/>
      <c r="KBD7" s="196"/>
      <c r="KBE7" s="196"/>
      <c r="KBF7" s="196"/>
      <c r="KBG7" s="196"/>
      <c r="KBH7" s="196"/>
      <c r="KBI7" s="196"/>
      <c r="KBJ7" s="196"/>
      <c r="KBK7" s="196"/>
      <c r="KBL7" s="196"/>
      <c r="KBM7" s="196"/>
      <c r="KBN7" s="196"/>
      <c r="KBO7" s="196"/>
      <c r="KBP7" s="196"/>
      <c r="KBQ7" s="196"/>
      <c r="KBR7" s="196"/>
      <c r="KBS7" s="196"/>
      <c r="KBT7" s="196"/>
      <c r="KBU7" s="196"/>
      <c r="KBV7" s="196"/>
      <c r="KBW7" s="196"/>
      <c r="KBX7" s="196"/>
      <c r="KBY7" s="196"/>
      <c r="KBZ7" s="196"/>
      <c r="KCA7" s="196"/>
      <c r="KCB7" s="196"/>
      <c r="KCC7" s="196"/>
      <c r="KCD7" s="196"/>
      <c r="KCE7" s="196"/>
      <c r="KCF7" s="196"/>
      <c r="KCG7" s="196"/>
      <c r="KCH7" s="196"/>
      <c r="KCI7" s="196"/>
      <c r="KCJ7" s="196"/>
      <c r="KCK7" s="196"/>
      <c r="KCL7" s="196"/>
      <c r="KCM7" s="196"/>
      <c r="KCN7" s="196"/>
      <c r="KCO7" s="196"/>
      <c r="KCP7" s="196"/>
      <c r="KCQ7" s="196"/>
      <c r="KCR7" s="196"/>
      <c r="KCS7" s="196"/>
      <c r="KCT7" s="196"/>
      <c r="KCU7" s="196"/>
      <c r="KCV7" s="196"/>
      <c r="KCW7" s="196"/>
      <c r="KCX7" s="196"/>
      <c r="KCY7" s="196"/>
      <c r="KCZ7" s="196"/>
      <c r="KDA7" s="196"/>
      <c r="KDB7" s="196"/>
      <c r="KDC7" s="196"/>
      <c r="KDD7" s="196"/>
      <c r="KDE7" s="196"/>
      <c r="KDF7" s="196"/>
      <c r="KDG7" s="196"/>
      <c r="KDH7" s="196"/>
      <c r="KDI7" s="196"/>
      <c r="KDJ7" s="196"/>
      <c r="KDK7" s="196"/>
      <c r="KDL7" s="196"/>
      <c r="KDM7" s="196"/>
      <c r="KDN7" s="196"/>
      <c r="KDO7" s="196"/>
      <c r="KDP7" s="196"/>
      <c r="KDQ7" s="196"/>
      <c r="KDR7" s="196"/>
      <c r="KDS7" s="196"/>
      <c r="KDT7" s="196"/>
      <c r="KDU7" s="196"/>
      <c r="KDV7" s="196"/>
      <c r="KDW7" s="196"/>
      <c r="KDX7" s="196"/>
      <c r="KDY7" s="196"/>
      <c r="KDZ7" s="196"/>
      <c r="KEA7" s="196"/>
      <c r="KEB7" s="196"/>
      <c r="KEC7" s="196"/>
      <c r="KED7" s="196"/>
      <c r="KEE7" s="196"/>
      <c r="KEF7" s="196"/>
      <c r="KEG7" s="196"/>
      <c r="KEH7" s="196"/>
      <c r="KEI7" s="196"/>
      <c r="KEJ7" s="196"/>
      <c r="KEK7" s="196"/>
      <c r="KEL7" s="196"/>
      <c r="KEM7" s="196"/>
      <c r="KEN7" s="196"/>
      <c r="KEO7" s="196"/>
      <c r="KEP7" s="196"/>
      <c r="KEQ7" s="196"/>
      <c r="KER7" s="196"/>
      <c r="KES7" s="196"/>
      <c r="KET7" s="196"/>
      <c r="KEU7" s="196"/>
      <c r="KEV7" s="196"/>
      <c r="KEW7" s="196"/>
      <c r="KEX7" s="196"/>
      <c r="KEY7" s="196"/>
      <c r="KEZ7" s="196"/>
      <c r="KFA7" s="196"/>
      <c r="KFB7" s="196"/>
      <c r="KFC7" s="196"/>
      <c r="KFD7" s="196"/>
      <c r="KFE7" s="196"/>
      <c r="KFF7" s="196"/>
      <c r="KFG7" s="196"/>
      <c r="KFH7" s="196"/>
      <c r="KFI7" s="196"/>
      <c r="KFJ7" s="196"/>
      <c r="KFK7" s="196"/>
      <c r="KFL7" s="196"/>
      <c r="KFM7" s="196"/>
      <c r="KFN7" s="196"/>
      <c r="KFO7" s="196"/>
      <c r="KFP7" s="196"/>
      <c r="KFQ7" s="196"/>
      <c r="KFR7" s="196"/>
      <c r="KFS7" s="196"/>
      <c r="KFT7" s="196"/>
      <c r="KFU7" s="196"/>
      <c r="KFV7" s="196"/>
      <c r="KFW7" s="196"/>
      <c r="KFX7" s="196"/>
      <c r="KFY7" s="196"/>
      <c r="KFZ7" s="196"/>
      <c r="KGA7" s="196"/>
      <c r="KGB7" s="196"/>
      <c r="KGC7" s="196"/>
      <c r="KGD7" s="196"/>
      <c r="KGE7" s="196"/>
      <c r="KGF7" s="196"/>
      <c r="KGG7" s="196"/>
      <c r="KGH7" s="196"/>
      <c r="KGI7" s="196"/>
      <c r="KGJ7" s="196"/>
      <c r="KGK7" s="196"/>
      <c r="KGL7" s="196"/>
      <c r="KGM7" s="196"/>
      <c r="KGN7" s="196"/>
      <c r="KGO7" s="196"/>
      <c r="KGP7" s="196"/>
      <c r="KGQ7" s="196"/>
      <c r="KGR7" s="196"/>
      <c r="KGS7" s="196"/>
      <c r="KGT7" s="196"/>
      <c r="KGU7" s="196"/>
      <c r="KGV7" s="196"/>
      <c r="KGW7" s="196"/>
      <c r="KGX7" s="196"/>
      <c r="KGY7" s="196"/>
      <c r="KGZ7" s="196"/>
      <c r="KHA7" s="196"/>
      <c r="KHB7" s="196"/>
      <c r="KHC7" s="196"/>
      <c r="KHD7" s="196"/>
      <c r="KHE7" s="196"/>
      <c r="KHF7" s="196"/>
      <c r="KHG7" s="196"/>
      <c r="KHH7" s="196"/>
      <c r="KHI7" s="196"/>
      <c r="KHJ7" s="196"/>
      <c r="KHK7" s="196"/>
      <c r="KHL7" s="196"/>
      <c r="KHM7" s="196"/>
      <c r="KHN7" s="196"/>
      <c r="KHO7" s="196"/>
      <c r="KHP7" s="196"/>
      <c r="KHQ7" s="196"/>
      <c r="KHR7" s="196"/>
      <c r="KHS7" s="196"/>
      <c r="KHT7" s="196"/>
      <c r="KHU7" s="196"/>
      <c r="KHV7" s="196"/>
      <c r="KHW7" s="196"/>
      <c r="KHX7" s="196"/>
      <c r="KHY7" s="196"/>
      <c r="KHZ7" s="196"/>
      <c r="KIA7" s="196"/>
      <c r="KIB7" s="196"/>
      <c r="KIC7" s="196"/>
      <c r="KID7" s="196"/>
      <c r="KIE7" s="196"/>
      <c r="KIF7" s="196"/>
      <c r="KIG7" s="196"/>
      <c r="KIH7" s="196"/>
      <c r="KII7" s="196"/>
      <c r="KIJ7" s="196"/>
      <c r="KIK7" s="196"/>
      <c r="KIL7" s="196"/>
      <c r="KIM7" s="196"/>
      <c r="KIN7" s="196"/>
      <c r="KIO7" s="196"/>
      <c r="KIP7" s="196"/>
      <c r="KIQ7" s="196"/>
      <c r="KIR7" s="196"/>
      <c r="KIS7" s="196"/>
      <c r="KIT7" s="196"/>
      <c r="KIU7" s="196"/>
      <c r="KIV7" s="196"/>
      <c r="KIW7" s="196"/>
      <c r="KIX7" s="196"/>
      <c r="KIY7" s="196"/>
      <c r="KIZ7" s="196"/>
      <c r="KJA7" s="196"/>
      <c r="KJB7" s="196"/>
      <c r="KJC7" s="196"/>
      <c r="KJD7" s="196"/>
      <c r="KJE7" s="196"/>
      <c r="KJF7" s="196"/>
      <c r="KJG7" s="196"/>
      <c r="KJH7" s="196"/>
      <c r="KJI7" s="196"/>
      <c r="KJJ7" s="196"/>
      <c r="KJK7" s="196"/>
      <c r="KJL7" s="196"/>
      <c r="KJM7" s="196"/>
      <c r="KJN7" s="196"/>
      <c r="KJO7" s="196"/>
      <c r="KJP7" s="196"/>
      <c r="KJQ7" s="196"/>
      <c r="KJR7" s="196"/>
      <c r="KJS7" s="196"/>
      <c r="KJT7" s="196"/>
      <c r="KJU7" s="196"/>
      <c r="KJV7" s="196"/>
      <c r="KJW7" s="196"/>
      <c r="KJX7" s="196"/>
      <c r="KJY7" s="196"/>
      <c r="KJZ7" s="196"/>
      <c r="KKA7" s="196"/>
      <c r="KKB7" s="196"/>
      <c r="KKC7" s="196"/>
      <c r="KKD7" s="196"/>
      <c r="KKE7" s="196"/>
      <c r="KKF7" s="196"/>
      <c r="KKG7" s="196"/>
      <c r="KKH7" s="196"/>
      <c r="KKI7" s="196"/>
      <c r="KKJ7" s="196"/>
      <c r="KKK7" s="196"/>
      <c r="KKL7" s="196"/>
      <c r="KKM7" s="196"/>
      <c r="KKN7" s="196"/>
      <c r="KKO7" s="196"/>
      <c r="KKP7" s="196"/>
      <c r="KKQ7" s="196"/>
      <c r="KKR7" s="196"/>
      <c r="KKS7" s="196"/>
      <c r="KKT7" s="196"/>
      <c r="KKU7" s="196"/>
      <c r="KKV7" s="196"/>
      <c r="KKW7" s="196"/>
      <c r="KKX7" s="196"/>
      <c r="KKY7" s="196"/>
      <c r="KKZ7" s="196"/>
      <c r="KLA7" s="196"/>
      <c r="KLB7" s="196"/>
      <c r="KLC7" s="196"/>
      <c r="KLD7" s="196"/>
      <c r="KLE7" s="196"/>
      <c r="KLF7" s="196"/>
      <c r="KLG7" s="196"/>
      <c r="KLH7" s="196"/>
      <c r="KLI7" s="196"/>
      <c r="KLJ7" s="196"/>
      <c r="KLK7" s="196"/>
      <c r="KLL7" s="196"/>
      <c r="KLM7" s="196"/>
      <c r="KLN7" s="196"/>
      <c r="KLO7" s="196"/>
      <c r="KLP7" s="196"/>
      <c r="KLQ7" s="196"/>
      <c r="KLR7" s="196"/>
      <c r="KLS7" s="196"/>
      <c r="KLT7" s="196"/>
      <c r="KLU7" s="196"/>
      <c r="KLV7" s="196"/>
      <c r="KLW7" s="196"/>
      <c r="KLX7" s="196"/>
      <c r="KLY7" s="196"/>
      <c r="KLZ7" s="196"/>
      <c r="KMA7" s="196"/>
      <c r="KMB7" s="196"/>
      <c r="KMC7" s="196"/>
      <c r="KMD7" s="196"/>
      <c r="KME7" s="196"/>
      <c r="KMF7" s="196"/>
      <c r="KMG7" s="196"/>
      <c r="KMH7" s="196"/>
      <c r="KMI7" s="196"/>
      <c r="KMJ7" s="196"/>
      <c r="KMK7" s="196"/>
      <c r="KML7" s="196"/>
      <c r="KMM7" s="196"/>
      <c r="KMN7" s="196"/>
      <c r="KMO7" s="196"/>
      <c r="KMP7" s="196"/>
      <c r="KMQ7" s="196"/>
      <c r="KMR7" s="196"/>
      <c r="KMS7" s="196"/>
      <c r="KMT7" s="196"/>
      <c r="KMU7" s="196"/>
      <c r="KMV7" s="196"/>
      <c r="KMW7" s="196"/>
      <c r="KMX7" s="196"/>
      <c r="KMY7" s="196"/>
      <c r="KMZ7" s="196"/>
      <c r="KNA7" s="196"/>
      <c r="KNB7" s="196"/>
      <c r="KNC7" s="196"/>
      <c r="KND7" s="196"/>
      <c r="KNE7" s="196"/>
      <c r="KNF7" s="196"/>
      <c r="KNG7" s="196"/>
      <c r="KNH7" s="196"/>
      <c r="KNI7" s="196"/>
      <c r="KNJ7" s="196"/>
      <c r="KNK7" s="196"/>
      <c r="KNL7" s="196"/>
      <c r="KNM7" s="196"/>
      <c r="KNN7" s="196"/>
      <c r="KNO7" s="196"/>
      <c r="KNP7" s="196"/>
      <c r="KNQ7" s="196"/>
      <c r="KNR7" s="196"/>
      <c r="KNS7" s="196"/>
      <c r="KNT7" s="196"/>
      <c r="KNU7" s="196"/>
      <c r="KNV7" s="196"/>
      <c r="KNW7" s="196"/>
      <c r="KNX7" s="196"/>
      <c r="KNY7" s="196"/>
      <c r="KNZ7" s="196"/>
      <c r="KOA7" s="196"/>
      <c r="KOB7" s="196"/>
      <c r="KOC7" s="196"/>
      <c r="KOD7" s="196"/>
      <c r="KOE7" s="196"/>
      <c r="KOF7" s="196"/>
      <c r="KOG7" s="196"/>
      <c r="KOH7" s="196"/>
      <c r="KOI7" s="196"/>
      <c r="KOJ7" s="196"/>
      <c r="KOK7" s="196"/>
      <c r="KOL7" s="196"/>
      <c r="KOM7" s="196"/>
      <c r="KON7" s="196"/>
      <c r="KOO7" s="196"/>
      <c r="KOP7" s="196"/>
      <c r="KOQ7" s="196"/>
      <c r="KOR7" s="196"/>
      <c r="KOS7" s="196"/>
      <c r="KOT7" s="196"/>
      <c r="KOU7" s="196"/>
      <c r="KOV7" s="196"/>
      <c r="KOW7" s="196"/>
      <c r="KOX7" s="196"/>
      <c r="KOY7" s="196"/>
      <c r="KOZ7" s="196"/>
      <c r="KPA7" s="196"/>
      <c r="KPB7" s="196"/>
      <c r="KPC7" s="196"/>
      <c r="KPD7" s="196"/>
      <c r="KPE7" s="196"/>
      <c r="KPF7" s="196"/>
      <c r="KPG7" s="196"/>
      <c r="KPH7" s="196"/>
      <c r="KPI7" s="196"/>
      <c r="KPJ7" s="196"/>
      <c r="KPK7" s="196"/>
      <c r="KPL7" s="196"/>
      <c r="KPM7" s="196"/>
      <c r="KPN7" s="196"/>
      <c r="KPO7" s="196"/>
      <c r="KPP7" s="196"/>
      <c r="KPQ7" s="196"/>
      <c r="KPR7" s="196"/>
      <c r="KPS7" s="196"/>
      <c r="KPT7" s="196"/>
      <c r="KPU7" s="196"/>
      <c r="KPV7" s="196"/>
      <c r="KPW7" s="196"/>
      <c r="KPX7" s="196"/>
      <c r="KPY7" s="196"/>
      <c r="KPZ7" s="196"/>
      <c r="KQA7" s="196"/>
      <c r="KQB7" s="196"/>
      <c r="KQC7" s="196"/>
      <c r="KQD7" s="196"/>
      <c r="KQE7" s="196"/>
      <c r="KQF7" s="196"/>
      <c r="KQG7" s="196"/>
      <c r="KQH7" s="196"/>
      <c r="KQI7" s="196"/>
      <c r="KQJ7" s="196"/>
      <c r="KQK7" s="196"/>
      <c r="KQL7" s="196"/>
      <c r="KQM7" s="196"/>
      <c r="KQN7" s="196"/>
      <c r="KQO7" s="196"/>
      <c r="KQP7" s="196"/>
      <c r="KQQ7" s="196"/>
      <c r="KQR7" s="196"/>
      <c r="KQS7" s="196"/>
      <c r="KQT7" s="196"/>
      <c r="KQU7" s="196"/>
      <c r="KQV7" s="196"/>
      <c r="KQW7" s="196"/>
      <c r="KQX7" s="196"/>
      <c r="KQY7" s="196"/>
      <c r="KQZ7" s="196"/>
      <c r="KRA7" s="196"/>
      <c r="KRB7" s="196"/>
      <c r="KRC7" s="196"/>
      <c r="KRD7" s="196"/>
      <c r="KRE7" s="196"/>
      <c r="KRF7" s="196"/>
      <c r="KRG7" s="196"/>
      <c r="KRH7" s="196"/>
      <c r="KRI7" s="196"/>
      <c r="KRJ7" s="196"/>
      <c r="KRK7" s="196"/>
      <c r="KRL7" s="196"/>
      <c r="KRM7" s="196"/>
      <c r="KRN7" s="196"/>
      <c r="KRO7" s="196"/>
      <c r="KRP7" s="196"/>
      <c r="KRQ7" s="196"/>
      <c r="KRR7" s="196"/>
      <c r="KRS7" s="196"/>
      <c r="KRT7" s="196"/>
      <c r="KRU7" s="196"/>
      <c r="KRV7" s="196"/>
      <c r="KRW7" s="196"/>
      <c r="KRX7" s="196"/>
      <c r="KRY7" s="196"/>
      <c r="KRZ7" s="196"/>
      <c r="KSA7" s="196"/>
      <c r="KSB7" s="196"/>
      <c r="KSC7" s="196"/>
      <c r="KSD7" s="196"/>
      <c r="KSE7" s="196"/>
      <c r="KSF7" s="196"/>
      <c r="KSG7" s="196"/>
      <c r="KSH7" s="196"/>
      <c r="KSI7" s="196"/>
      <c r="KSJ7" s="196"/>
      <c r="KSK7" s="196"/>
      <c r="KSL7" s="196"/>
      <c r="KSM7" s="196"/>
      <c r="KSN7" s="196"/>
      <c r="KSO7" s="196"/>
      <c r="KSP7" s="196"/>
      <c r="KSQ7" s="196"/>
      <c r="KSR7" s="196"/>
      <c r="KSS7" s="196"/>
      <c r="KST7" s="196"/>
      <c r="KSU7" s="196"/>
      <c r="KSV7" s="196"/>
      <c r="KSW7" s="196"/>
      <c r="KSX7" s="196"/>
      <c r="KSY7" s="196"/>
      <c r="KSZ7" s="196"/>
      <c r="KTA7" s="196"/>
      <c r="KTB7" s="196"/>
      <c r="KTC7" s="196"/>
      <c r="KTD7" s="196"/>
      <c r="KTE7" s="196"/>
      <c r="KTF7" s="196"/>
      <c r="KTG7" s="196"/>
      <c r="KTH7" s="196"/>
      <c r="KTI7" s="196"/>
      <c r="KTJ7" s="196"/>
      <c r="KTK7" s="196"/>
      <c r="KTL7" s="196"/>
      <c r="KTM7" s="196"/>
      <c r="KTN7" s="196"/>
      <c r="KTO7" s="196"/>
      <c r="KTP7" s="196"/>
      <c r="KTQ7" s="196"/>
      <c r="KTR7" s="196"/>
      <c r="KTS7" s="196"/>
      <c r="KTT7" s="196"/>
      <c r="KTU7" s="196"/>
      <c r="KTV7" s="196"/>
      <c r="KTW7" s="196"/>
      <c r="KTX7" s="196"/>
      <c r="KTY7" s="196"/>
      <c r="KTZ7" s="196"/>
      <c r="KUA7" s="196"/>
      <c r="KUB7" s="196"/>
      <c r="KUC7" s="196"/>
      <c r="KUD7" s="196"/>
      <c r="KUE7" s="196"/>
      <c r="KUF7" s="196"/>
      <c r="KUG7" s="196"/>
      <c r="KUH7" s="196"/>
      <c r="KUI7" s="196"/>
      <c r="KUJ7" s="196"/>
      <c r="KUK7" s="196"/>
      <c r="KUL7" s="196"/>
      <c r="KUM7" s="196"/>
      <c r="KUN7" s="196"/>
      <c r="KUO7" s="196"/>
      <c r="KUP7" s="196"/>
      <c r="KUQ7" s="196"/>
      <c r="KUR7" s="196"/>
      <c r="KUS7" s="196"/>
      <c r="KUT7" s="196"/>
      <c r="KUU7" s="196"/>
      <c r="KUV7" s="196"/>
      <c r="KUW7" s="196"/>
      <c r="KUX7" s="196"/>
      <c r="KUY7" s="196"/>
      <c r="KUZ7" s="196"/>
      <c r="KVA7" s="196"/>
      <c r="KVB7" s="196"/>
      <c r="KVC7" s="196"/>
      <c r="KVD7" s="196"/>
      <c r="KVE7" s="196"/>
      <c r="KVF7" s="196"/>
      <c r="KVG7" s="196"/>
      <c r="KVH7" s="196"/>
      <c r="KVI7" s="196"/>
      <c r="KVJ7" s="196"/>
      <c r="KVK7" s="196"/>
      <c r="KVL7" s="196"/>
      <c r="KVM7" s="196"/>
      <c r="KVN7" s="196"/>
      <c r="KVO7" s="196"/>
      <c r="KVP7" s="196"/>
      <c r="KVQ7" s="196"/>
      <c r="KVR7" s="196"/>
      <c r="KVS7" s="196"/>
      <c r="KVT7" s="196"/>
      <c r="KVU7" s="196"/>
      <c r="KVV7" s="196"/>
      <c r="KVW7" s="196"/>
      <c r="KVX7" s="196"/>
      <c r="KVY7" s="196"/>
      <c r="KVZ7" s="196"/>
      <c r="KWA7" s="196"/>
      <c r="KWB7" s="196"/>
      <c r="KWC7" s="196"/>
      <c r="KWD7" s="196"/>
      <c r="KWE7" s="196"/>
      <c r="KWF7" s="196"/>
      <c r="KWG7" s="196"/>
      <c r="KWH7" s="196"/>
      <c r="KWI7" s="196"/>
      <c r="KWJ7" s="196"/>
      <c r="KWK7" s="196"/>
      <c r="KWL7" s="196"/>
      <c r="KWM7" s="196"/>
      <c r="KWN7" s="196"/>
      <c r="KWO7" s="196"/>
      <c r="KWP7" s="196"/>
      <c r="KWQ7" s="196"/>
      <c r="KWR7" s="196"/>
      <c r="KWS7" s="196"/>
      <c r="KWT7" s="196"/>
      <c r="KWU7" s="196"/>
      <c r="KWV7" s="196"/>
      <c r="KWW7" s="196"/>
      <c r="KWX7" s="196"/>
      <c r="KWY7" s="196"/>
      <c r="KWZ7" s="196"/>
      <c r="KXA7" s="196"/>
      <c r="KXB7" s="196"/>
      <c r="KXC7" s="196"/>
      <c r="KXD7" s="196"/>
      <c r="KXE7" s="196"/>
      <c r="KXF7" s="196"/>
      <c r="KXG7" s="196"/>
      <c r="KXH7" s="196"/>
      <c r="KXI7" s="196"/>
      <c r="KXJ7" s="196"/>
      <c r="KXK7" s="196"/>
      <c r="KXL7" s="196"/>
      <c r="KXM7" s="196"/>
      <c r="KXN7" s="196"/>
      <c r="KXO7" s="196"/>
      <c r="KXP7" s="196"/>
      <c r="KXQ7" s="196"/>
      <c r="KXR7" s="196"/>
      <c r="KXS7" s="196"/>
      <c r="KXT7" s="196"/>
      <c r="KXU7" s="196"/>
      <c r="KXV7" s="196"/>
      <c r="KXW7" s="196"/>
      <c r="KXX7" s="196"/>
      <c r="KXY7" s="196"/>
      <c r="KXZ7" s="196"/>
      <c r="KYA7" s="196"/>
      <c r="KYB7" s="196"/>
      <c r="KYC7" s="196"/>
      <c r="KYD7" s="196"/>
      <c r="KYE7" s="196"/>
      <c r="KYF7" s="196"/>
      <c r="KYG7" s="196"/>
      <c r="KYH7" s="196"/>
      <c r="KYI7" s="196"/>
      <c r="KYJ7" s="196"/>
      <c r="KYK7" s="196"/>
      <c r="KYL7" s="196"/>
      <c r="KYM7" s="196"/>
      <c r="KYN7" s="196"/>
      <c r="KYO7" s="196"/>
      <c r="KYP7" s="196"/>
      <c r="KYQ7" s="196"/>
      <c r="KYR7" s="196"/>
      <c r="KYS7" s="196"/>
      <c r="KYT7" s="196"/>
      <c r="KYU7" s="196"/>
      <c r="KYV7" s="196"/>
      <c r="KYW7" s="196"/>
      <c r="KYX7" s="196"/>
      <c r="KYY7" s="196"/>
      <c r="KYZ7" s="196"/>
      <c r="KZA7" s="196"/>
      <c r="KZB7" s="196"/>
      <c r="KZC7" s="196"/>
      <c r="KZD7" s="196"/>
      <c r="KZE7" s="196"/>
      <c r="KZF7" s="196"/>
      <c r="KZG7" s="196"/>
      <c r="KZH7" s="196"/>
      <c r="KZI7" s="196"/>
      <c r="KZJ7" s="196"/>
      <c r="KZK7" s="196"/>
      <c r="KZL7" s="196"/>
      <c r="KZM7" s="196"/>
      <c r="KZN7" s="196"/>
      <c r="KZO7" s="196"/>
      <c r="KZP7" s="196"/>
      <c r="KZQ7" s="196"/>
      <c r="KZR7" s="196"/>
      <c r="KZS7" s="196"/>
      <c r="KZT7" s="196"/>
      <c r="KZU7" s="196"/>
      <c r="KZV7" s="196"/>
      <c r="KZW7" s="196"/>
      <c r="KZX7" s="196"/>
      <c r="KZY7" s="196"/>
      <c r="KZZ7" s="196"/>
      <c r="LAA7" s="196"/>
      <c r="LAB7" s="196"/>
      <c r="LAC7" s="196"/>
      <c r="LAD7" s="196"/>
      <c r="LAE7" s="196"/>
      <c r="LAF7" s="196"/>
      <c r="LAG7" s="196"/>
      <c r="LAH7" s="196"/>
      <c r="LAI7" s="196"/>
      <c r="LAJ7" s="196"/>
      <c r="LAK7" s="196"/>
      <c r="LAL7" s="196"/>
      <c r="LAM7" s="196"/>
      <c r="LAN7" s="196"/>
      <c r="LAO7" s="196"/>
      <c r="LAP7" s="196"/>
      <c r="LAQ7" s="196"/>
      <c r="LAR7" s="196"/>
      <c r="LAS7" s="196"/>
      <c r="LAT7" s="196"/>
      <c r="LAU7" s="196"/>
      <c r="LAV7" s="196"/>
      <c r="LAW7" s="196"/>
      <c r="LAX7" s="196"/>
      <c r="LAY7" s="196"/>
      <c r="LAZ7" s="196"/>
      <c r="LBA7" s="196"/>
      <c r="LBB7" s="196"/>
      <c r="LBC7" s="196"/>
      <c r="LBD7" s="196"/>
      <c r="LBE7" s="196"/>
      <c r="LBF7" s="196"/>
      <c r="LBG7" s="196"/>
      <c r="LBH7" s="196"/>
      <c r="LBI7" s="196"/>
      <c r="LBJ7" s="196"/>
      <c r="LBK7" s="196"/>
      <c r="LBL7" s="196"/>
      <c r="LBM7" s="196"/>
      <c r="LBN7" s="196"/>
      <c r="LBO7" s="196"/>
      <c r="LBP7" s="196"/>
      <c r="LBQ7" s="196"/>
      <c r="LBR7" s="196"/>
      <c r="LBS7" s="196"/>
      <c r="LBT7" s="196"/>
      <c r="LBU7" s="196"/>
      <c r="LBV7" s="196"/>
      <c r="LBW7" s="196"/>
      <c r="LBX7" s="196"/>
      <c r="LBY7" s="196"/>
      <c r="LBZ7" s="196"/>
      <c r="LCA7" s="196"/>
      <c r="LCB7" s="196"/>
      <c r="LCC7" s="196"/>
      <c r="LCD7" s="196"/>
      <c r="LCE7" s="196"/>
      <c r="LCF7" s="196"/>
      <c r="LCG7" s="196"/>
      <c r="LCH7" s="196"/>
      <c r="LCI7" s="196"/>
      <c r="LCJ7" s="196"/>
      <c r="LCK7" s="196"/>
      <c r="LCL7" s="196"/>
      <c r="LCM7" s="196"/>
      <c r="LCN7" s="196"/>
      <c r="LCO7" s="196"/>
      <c r="LCP7" s="196"/>
      <c r="LCQ7" s="196"/>
      <c r="LCR7" s="196"/>
      <c r="LCS7" s="196"/>
      <c r="LCT7" s="196"/>
      <c r="LCU7" s="196"/>
      <c r="LCV7" s="196"/>
      <c r="LCW7" s="196"/>
      <c r="LCX7" s="196"/>
      <c r="LCY7" s="196"/>
      <c r="LCZ7" s="196"/>
      <c r="LDA7" s="196"/>
      <c r="LDB7" s="196"/>
      <c r="LDC7" s="196"/>
      <c r="LDD7" s="196"/>
      <c r="LDE7" s="196"/>
      <c r="LDF7" s="196"/>
      <c r="LDG7" s="196"/>
      <c r="LDH7" s="196"/>
      <c r="LDI7" s="196"/>
      <c r="LDJ7" s="196"/>
      <c r="LDK7" s="196"/>
      <c r="LDL7" s="196"/>
      <c r="LDM7" s="196"/>
      <c r="LDN7" s="196"/>
      <c r="LDO7" s="196"/>
      <c r="LDP7" s="196"/>
      <c r="LDQ7" s="196"/>
      <c r="LDR7" s="196"/>
      <c r="LDS7" s="196"/>
      <c r="LDT7" s="196"/>
      <c r="LDU7" s="196"/>
      <c r="LDV7" s="196"/>
      <c r="LDW7" s="196"/>
      <c r="LDX7" s="196"/>
      <c r="LDY7" s="196"/>
      <c r="LDZ7" s="196"/>
      <c r="LEA7" s="196"/>
      <c r="LEB7" s="196"/>
      <c r="LEC7" s="196"/>
      <c r="LED7" s="196"/>
      <c r="LEE7" s="196"/>
      <c r="LEF7" s="196"/>
      <c r="LEG7" s="196"/>
      <c r="LEH7" s="196"/>
      <c r="LEI7" s="196"/>
      <c r="LEJ7" s="196"/>
      <c r="LEK7" s="196"/>
      <c r="LEL7" s="196"/>
      <c r="LEM7" s="196"/>
      <c r="LEN7" s="196"/>
      <c r="LEO7" s="196"/>
      <c r="LEP7" s="196"/>
      <c r="LEQ7" s="196"/>
      <c r="LER7" s="196"/>
      <c r="LES7" s="196"/>
      <c r="LET7" s="196"/>
      <c r="LEU7" s="196"/>
      <c r="LEV7" s="196"/>
      <c r="LEW7" s="196"/>
      <c r="LEX7" s="196"/>
      <c r="LEY7" s="196"/>
      <c r="LEZ7" s="196"/>
      <c r="LFA7" s="196"/>
      <c r="LFB7" s="196"/>
      <c r="LFC7" s="196"/>
      <c r="LFD7" s="196"/>
      <c r="LFE7" s="196"/>
      <c r="LFF7" s="196"/>
      <c r="LFG7" s="196"/>
      <c r="LFH7" s="196"/>
      <c r="LFI7" s="196"/>
      <c r="LFJ7" s="196"/>
      <c r="LFK7" s="196"/>
      <c r="LFL7" s="196"/>
      <c r="LFM7" s="196"/>
      <c r="LFN7" s="196"/>
      <c r="LFO7" s="196"/>
      <c r="LFP7" s="196"/>
      <c r="LFQ7" s="196"/>
      <c r="LFR7" s="196"/>
      <c r="LFS7" s="196"/>
      <c r="LFT7" s="196"/>
      <c r="LFU7" s="196"/>
      <c r="LFV7" s="196"/>
      <c r="LFW7" s="196"/>
      <c r="LFX7" s="196"/>
      <c r="LFY7" s="196"/>
      <c r="LFZ7" s="196"/>
      <c r="LGA7" s="196"/>
      <c r="LGB7" s="196"/>
      <c r="LGC7" s="196"/>
      <c r="LGD7" s="196"/>
      <c r="LGE7" s="196"/>
      <c r="LGF7" s="196"/>
      <c r="LGG7" s="196"/>
      <c r="LGH7" s="196"/>
      <c r="LGI7" s="196"/>
      <c r="LGJ7" s="196"/>
      <c r="LGK7" s="196"/>
      <c r="LGL7" s="196"/>
      <c r="LGM7" s="196"/>
      <c r="LGN7" s="196"/>
      <c r="LGO7" s="196"/>
      <c r="LGP7" s="196"/>
      <c r="LGQ7" s="196"/>
      <c r="LGR7" s="196"/>
      <c r="LGS7" s="196"/>
      <c r="LGT7" s="196"/>
      <c r="LGU7" s="196"/>
      <c r="LGV7" s="196"/>
      <c r="LGW7" s="196"/>
      <c r="LGX7" s="196"/>
      <c r="LGY7" s="196"/>
      <c r="LGZ7" s="196"/>
      <c r="LHA7" s="196"/>
      <c r="LHB7" s="196"/>
      <c r="LHC7" s="196"/>
      <c r="LHD7" s="196"/>
      <c r="LHE7" s="196"/>
      <c r="LHF7" s="196"/>
      <c r="LHG7" s="196"/>
      <c r="LHH7" s="196"/>
      <c r="LHI7" s="196"/>
      <c r="LHJ7" s="196"/>
      <c r="LHK7" s="196"/>
      <c r="LHL7" s="196"/>
      <c r="LHM7" s="196"/>
      <c r="LHN7" s="196"/>
      <c r="LHO7" s="196"/>
      <c r="LHP7" s="196"/>
      <c r="LHQ7" s="196"/>
      <c r="LHR7" s="196"/>
      <c r="LHS7" s="196"/>
      <c r="LHT7" s="196"/>
      <c r="LHU7" s="196"/>
      <c r="LHV7" s="196"/>
      <c r="LHW7" s="196"/>
      <c r="LHX7" s="196"/>
      <c r="LHY7" s="196"/>
      <c r="LHZ7" s="196"/>
      <c r="LIA7" s="196"/>
      <c r="LIB7" s="196"/>
      <c r="LIC7" s="196"/>
      <c r="LID7" s="196"/>
      <c r="LIE7" s="196"/>
      <c r="LIF7" s="196"/>
      <c r="LIG7" s="196"/>
      <c r="LIH7" s="196"/>
      <c r="LII7" s="196"/>
      <c r="LIJ7" s="196"/>
      <c r="LIK7" s="196"/>
      <c r="LIL7" s="196"/>
      <c r="LIM7" s="196"/>
      <c r="LIN7" s="196"/>
      <c r="LIO7" s="196"/>
      <c r="LIP7" s="196"/>
      <c r="LIQ7" s="196"/>
      <c r="LIR7" s="196"/>
      <c r="LIS7" s="196"/>
      <c r="LIT7" s="196"/>
      <c r="LIU7" s="196"/>
      <c r="LIV7" s="196"/>
      <c r="LIW7" s="196"/>
      <c r="LIX7" s="196"/>
      <c r="LIY7" s="196"/>
      <c r="LIZ7" s="196"/>
      <c r="LJA7" s="196"/>
      <c r="LJB7" s="196"/>
      <c r="LJC7" s="196"/>
      <c r="LJD7" s="196"/>
      <c r="LJE7" s="196"/>
      <c r="LJF7" s="196"/>
      <c r="LJG7" s="196"/>
      <c r="LJH7" s="196"/>
      <c r="LJI7" s="196"/>
      <c r="LJJ7" s="196"/>
      <c r="LJK7" s="196"/>
      <c r="LJL7" s="196"/>
      <c r="LJM7" s="196"/>
      <c r="LJN7" s="196"/>
      <c r="LJO7" s="196"/>
      <c r="LJP7" s="196"/>
      <c r="LJQ7" s="196"/>
      <c r="LJR7" s="196"/>
      <c r="LJS7" s="196"/>
      <c r="LJT7" s="196"/>
      <c r="LJU7" s="196"/>
      <c r="LJV7" s="196"/>
      <c r="LJW7" s="196"/>
      <c r="LJX7" s="196"/>
      <c r="LJY7" s="196"/>
      <c r="LJZ7" s="196"/>
      <c r="LKA7" s="196"/>
      <c r="LKB7" s="196"/>
      <c r="LKC7" s="196"/>
      <c r="LKD7" s="196"/>
      <c r="LKE7" s="196"/>
      <c r="LKF7" s="196"/>
      <c r="LKG7" s="196"/>
      <c r="LKH7" s="196"/>
      <c r="LKI7" s="196"/>
      <c r="LKJ7" s="196"/>
      <c r="LKK7" s="196"/>
      <c r="LKL7" s="196"/>
      <c r="LKM7" s="196"/>
      <c r="LKN7" s="196"/>
      <c r="LKO7" s="196"/>
      <c r="LKP7" s="196"/>
      <c r="LKQ7" s="196"/>
      <c r="LKR7" s="196"/>
      <c r="LKS7" s="196"/>
      <c r="LKT7" s="196"/>
      <c r="LKU7" s="196"/>
      <c r="LKV7" s="196"/>
      <c r="LKW7" s="196"/>
      <c r="LKX7" s="196"/>
      <c r="LKY7" s="196"/>
      <c r="LKZ7" s="196"/>
      <c r="LLA7" s="196"/>
      <c r="LLB7" s="196"/>
      <c r="LLC7" s="196"/>
      <c r="LLD7" s="196"/>
      <c r="LLE7" s="196"/>
      <c r="LLF7" s="196"/>
      <c r="LLG7" s="196"/>
      <c r="LLH7" s="196"/>
      <c r="LLI7" s="196"/>
      <c r="LLJ7" s="196"/>
      <c r="LLK7" s="196"/>
      <c r="LLL7" s="196"/>
      <c r="LLM7" s="196"/>
      <c r="LLN7" s="196"/>
      <c r="LLO7" s="196"/>
      <c r="LLP7" s="196"/>
      <c r="LLQ7" s="196"/>
      <c r="LLR7" s="196"/>
      <c r="LLS7" s="196"/>
      <c r="LLT7" s="196"/>
      <c r="LLU7" s="196"/>
      <c r="LLV7" s="196"/>
      <c r="LLW7" s="196"/>
      <c r="LLX7" s="196"/>
      <c r="LLY7" s="196"/>
      <c r="LLZ7" s="196"/>
      <c r="LMA7" s="196"/>
      <c r="LMB7" s="196"/>
      <c r="LMC7" s="196"/>
      <c r="LMD7" s="196"/>
      <c r="LME7" s="196"/>
      <c r="LMF7" s="196"/>
      <c r="LMG7" s="196"/>
      <c r="LMH7" s="196"/>
      <c r="LMI7" s="196"/>
      <c r="LMJ7" s="196"/>
      <c r="LMK7" s="196"/>
      <c r="LML7" s="196"/>
      <c r="LMM7" s="196"/>
      <c r="LMN7" s="196"/>
      <c r="LMO7" s="196"/>
      <c r="LMP7" s="196"/>
      <c r="LMQ7" s="196"/>
      <c r="LMR7" s="196"/>
      <c r="LMS7" s="196"/>
      <c r="LMT7" s="196"/>
      <c r="LMU7" s="196"/>
      <c r="LMV7" s="196"/>
      <c r="LMW7" s="196"/>
      <c r="LMX7" s="196"/>
      <c r="LMY7" s="196"/>
      <c r="LMZ7" s="196"/>
      <c r="LNA7" s="196"/>
      <c r="LNB7" s="196"/>
      <c r="LNC7" s="196"/>
      <c r="LND7" s="196"/>
      <c r="LNE7" s="196"/>
      <c r="LNF7" s="196"/>
      <c r="LNG7" s="196"/>
      <c r="LNH7" s="196"/>
      <c r="LNI7" s="196"/>
      <c r="LNJ7" s="196"/>
      <c r="LNK7" s="196"/>
      <c r="LNL7" s="196"/>
      <c r="LNM7" s="196"/>
      <c r="LNN7" s="196"/>
      <c r="LNO7" s="196"/>
      <c r="LNP7" s="196"/>
      <c r="LNQ7" s="196"/>
      <c r="LNR7" s="196"/>
      <c r="LNS7" s="196"/>
      <c r="LNT7" s="196"/>
      <c r="LNU7" s="196"/>
      <c r="LNV7" s="196"/>
      <c r="LNW7" s="196"/>
      <c r="LNX7" s="196"/>
      <c r="LNY7" s="196"/>
      <c r="LNZ7" s="196"/>
      <c r="LOA7" s="196"/>
      <c r="LOB7" s="196"/>
      <c r="LOC7" s="196"/>
      <c r="LOD7" s="196"/>
      <c r="LOE7" s="196"/>
      <c r="LOF7" s="196"/>
      <c r="LOG7" s="196"/>
      <c r="LOH7" s="196"/>
      <c r="LOI7" s="196"/>
      <c r="LOJ7" s="196"/>
      <c r="LOK7" s="196"/>
      <c r="LOL7" s="196"/>
      <c r="LOM7" s="196"/>
      <c r="LON7" s="196"/>
      <c r="LOO7" s="196"/>
      <c r="LOP7" s="196"/>
      <c r="LOQ7" s="196"/>
      <c r="LOR7" s="196"/>
      <c r="LOS7" s="196"/>
      <c r="LOT7" s="196"/>
      <c r="LOU7" s="196"/>
      <c r="LOV7" s="196"/>
      <c r="LOW7" s="196"/>
      <c r="LOX7" s="196"/>
      <c r="LOY7" s="196"/>
      <c r="LOZ7" s="196"/>
      <c r="LPA7" s="196"/>
      <c r="LPB7" s="196"/>
      <c r="LPC7" s="196"/>
      <c r="LPD7" s="196"/>
      <c r="LPE7" s="196"/>
      <c r="LPF7" s="196"/>
      <c r="LPG7" s="196"/>
      <c r="LPH7" s="196"/>
      <c r="LPI7" s="196"/>
      <c r="LPJ7" s="196"/>
      <c r="LPK7" s="196"/>
      <c r="LPL7" s="196"/>
      <c r="LPM7" s="196"/>
      <c r="LPN7" s="196"/>
      <c r="LPO7" s="196"/>
      <c r="LPP7" s="196"/>
      <c r="LPQ7" s="196"/>
      <c r="LPR7" s="196"/>
      <c r="LPS7" s="196"/>
      <c r="LPT7" s="196"/>
      <c r="LPU7" s="196"/>
      <c r="LPV7" s="196"/>
      <c r="LPW7" s="196"/>
      <c r="LPX7" s="196"/>
      <c r="LPY7" s="196"/>
      <c r="LPZ7" s="196"/>
      <c r="LQA7" s="196"/>
      <c r="LQB7" s="196"/>
      <c r="LQC7" s="196"/>
      <c r="LQD7" s="196"/>
      <c r="LQE7" s="196"/>
      <c r="LQF7" s="196"/>
      <c r="LQG7" s="196"/>
      <c r="LQH7" s="196"/>
      <c r="LQI7" s="196"/>
      <c r="LQJ7" s="196"/>
      <c r="LQK7" s="196"/>
      <c r="LQL7" s="196"/>
      <c r="LQM7" s="196"/>
      <c r="LQN7" s="196"/>
      <c r="LQO7" s="196"/>
      <c r="LQP7" s="196"/>
      <c r="LQQ7" s="196"/>
      <c r="LQR7" s="196"/>
      <c r="LQS7" s="196"/>
      <c r="LQT7" s="196"/>
      <c r="LQU7" s="196"/>
      <c r="LQV7" s="196"/>
      <c r="LQW7" s="196"/>
      <c r="LQX7" s="196"/>
      <c r="LQY7" s="196"/>
      <c r="LQZ7" s="196"/>
      <c r="LRA7" s="196"/>
      <c r="LRB7" s="196"/>
      <c r="LRC7" s="196"/>
      <c r="LRD7" s="196"/>
      <c r="LRE7" s="196"/>
      <c r="LRF7" s="196"/>
      <c r="LRG7" s="196"/>
      <c r="LRH7" s="196"/>
      <c r="LRI7" s="196"/>
      <c r="LRJ7" s="196"/>
      <c r="LRK7" s="196"/>
      <c r="LRL7" s="196"/>
      <c r="LRM7" s="196"/>
      <c r="LRN7" s="196"/>
      <c r="LRO7" s="196"/>
      <c r="LRP7" s="196"/>
      <c r="LRQ7" s="196"/>
      <c r="LRR7" s="196"/>
      <c r="LRS7" s="196"/>
      <c r="LRT7" s="196"/>
      <c r="LRU7" s="196"/>
      <c r="LRV7" s="196"/>
      <c r="LRW7" s="196"/>
      <c r="LRX7" s="196"/>
      <c r="LRY7" s="196"/>
      <c r="LRZ7" s="196"/>
      <c r="LSA7" s="196"/>
      <c r="LSB7" s="196"/>
      <c r="LSC7" s="196"/>
      <c r="LSD7" s="196"/>
      <c r="LSE7" s="196"/>
      <c r="LSF7" s="196"/>
      <c r="LSG7" s="196"/>
      <c r="LSH7" s="196"/>
      <c r="LSI7" s="196"/>
      <c r="LSJ7" s="196"/>
      <c r="LSK7" s="196"/>
      <c r="LSL7" s="196"/>
      <c r="LSM7" s="196"/>
      <c r="LSN7" s="196"/>
      <c r="LSO7" s="196"/>
      <c r="LSP7" s="196"/>
      <c r="LSQ7" s="196"/>
      <c r="LSR7" s="196"/>
      <c r="LSS7" s="196"/>
      <c r="LST7" s="196"/>
      <c r="LSU7" s="196"/>
      <c r="LSV7" s="196"/>
      <c r="LSW7" s="196"/>
      <c r="LSX7" s="196"/>
      <c r="LSY7" s="196"/>
      <c r="LSZ7" s="196"/>
      <c r="LTA7" s="196"/>
      <c r="LTB7" s="196"/>
      <c r="LTC7" s="196"/>
      <c r="LTD7" s="196"/>
      <c r="LTE7" s="196"/>
      <c r="LTF7" s="196"/>
      <c r="LTG7" s="196"/>
      <c r="LTH7" s="196"/>
      <c r="LTI7" s="196"/>
      <c r="LTJ7" s="196"/>
      <c r="LTK7" s="196"/>
      <c r="LTL7" s="196"/>
      <c r="LTM7" s="196"/>
      <c r="LTN7" s="196"/>
      <c r="LTO7" s="196"/>
      <c r="LTP7" s="196"/>
      <c r="LTQ7" s="196"/>
      <c r="LTR7" s="196"/>
      <c r="LTS7" s="196"/>
      <c r="LTT7" s="196"/>
      <c r="LTU7" s="196"/>
      <c r="LTV7" s="196"/>
      <c r="LTW7" s="196"/>
      <c r="LTX7" s="196"/>
      <c r="LTY7" s="196"/>
      <c r="LTZ7" s="196"/>
      <c r="LUA7" s="196"/>
      <c r="LUB7" s="196"/>
      <c r="LUC7" s="196"/>
      <c r="LUD7" s="196"/>
      <c r="LUE7" s="196"/>
      <c r="LUF7" s="196"/>
      <c r="LUG7" s="196"/>
      <c r="LUH7" s="196"/>
      <c r="LUI7" s="196"/>
      <c r="LUJ7" s="196"/>
      <c r="LUK7" s="196"/>
      <c r="LUL7" s="196"/>
      <c r="LUM7" s="196"/>
      <c r="LUN7" s="196"/>
      <c r="LUO7" s="196"/>
      <c r="LUP7" s="196"/>
      <c r="LUQ7" s="196"/>
      <c r="LUR7" s="196"/>
      <c r="LUS7" s="196"/>
      <c r="LUT7" s="196"/>
      <c r="LUU7" s="196"/>
      <c r="LUV7" s="196"/>
      <c r="LUW7" s="196"/>
      <c r="LUX7" s="196"/>
      <c r="LUY7" s="196"/>
      <c r="LUZ7" s="196"/>
      <c r="LVA7" s="196"/>
      <c r="LVB7" s="196"/>
      <c r="LVC7" s="196"/>
      <c r="LVD7" s="196"/>
      <c r="LVE7" s="196"/>
      <c r="LVF7" s="196"/>
      <c r="LVG7" s="196"/>
      <c r="LVH7" s="196"/>
      <c r="LVI7" s="196"/>
      <c r="LVJ7" s="196"/>
      <c r="LVK7" s="196"/>
      <c r="LVL7" s="196"/>
      <c r="LVM7" s="196"/>
      <c r="LVN7" s="196"/>
      <c r="LVO7" s="196"/>
      <c r="LVP7" s="196"/>
      <c r="LVQ7" s="196"/>
      <c r="LVR7" s="196"/>
      <c r="LVS7" s="196"/>
      <c r="LVT7" s="196"/>
      <c r="LVU7" s="196"/>
      <c r="LVV7" s="196"/>
      <c r="LVW7" s="196"/>
      <c r="LVX7" s="196"/>
      <c r="LVY7" s="196"/>
      <c r="LVZ7" s="196"/>
      <c r="LWA7" s="196"/>
      <c r="LWB7" s="196"/>
      <c r="LWC7" s="196"/>
      <c r="LWD7" s="196"/>
      <c r="LWE7" s="196"/>
      <c r="LWF7" s="196"/>
      <c r="LWG7" s="196"/>
      <c r="LWH7" s="196"/>
      <c r="LWI7" s="196"/>
      <c r="LWJ7" s="196"/>
      <c r="LWK7" s="196"/>
      <c r="LWL7" s="196"/>
      <c r="LWM7" s="196"/>
      <c r="LWN7" s="196"/>
      <c r="LWO7" s="196"/>
      <c r="LWP7" s="196"/>
      <c r="LWQ7" s="196"/>
      <c r="LWR7" s="196"/>
      <c r="LWS7" s="196"/>
      <c r="LWT7" s="196"/>
      <c r="LWU7" s="196"/>
      <c r="LWV7" s="196"/>
      <c r="LWW7" s="196"/>
      <c r="LWX7" s="196"/>
      <c r="LWY7" s="196"/>
      <c r="LWZ7" s="196"/>
      <c r="LXA7" s="196"/>
      <c r="LXB7" s="196"/>
      <c r="LXC7" s="196"/>
      <c r="LXD7" s="196"/>
      <c r="LXE7" s="196"/>
      <c r="LXF7" s="196"/>
      <c r="LXG7" s="196"/>
      <c r="LXH7" s="196"/>
      <c r="LXI7" s="196"/>
      <c r="LXJ7" s="196"/>
      <c r="LXK7" s="196"/>
      <c r="LXL7" s="196"/>
      <c r="LXM7" s="196"/>
      <c r="LXN7" s="196"/>
      <c r="LXO7" s="196"/>
      <c r="LXP7" s="196"/>
      <c r="LXQ7" s="196"/>
      <c r="LXR7" s="196"/>
      <c r="LXS7" s="196"/>
      <c r="LXT7" s="196"/>
      <c r="LXU7" s="196"/>
      <c r="LXV7" s="196"/>
      <c r="LXW7" s="196"/>
      <c r="LXX7" s="196"/>
      <c r="LXY7" s="196"/>
      <c r="LXZ7" s="196"/>
      <c r="LYA7" s="196"/>
      <c r="LYB7" s="196"/>
      <c r="LYC7" s="196"/>
      <c r="LYD7" s="196"/>
      <c r="LYE7" s="196"/>
      <c r="LYF7" s="196"/>
      <c r="LYG7" s="196"/>
      <c r="LYH7" s="196"/>
      <c r="LYI7" s="196"/>
      <c r="LYJ7" s="196"/>
      <c r="LYK7" s="196"/>
      <c r="LYL7" s="196"/>
      <c r="LYM7" s="196"/>
      <c r="LYN7" s="196"/>
      <c r="LYO7" s="196"/>
      <c r="LYP7" s="196"/>
      <c r="LYQ7" s="196"/>
      <c r="LYR7" s="196"/>
      <c r="LYS7" s="196"/>
      <c r="LYT7" s="196"/>
      <c r="LYU7" s="196"/>
      <c r="LYV7" s="196"/>
      <c r="LYW7" s="196"/>
      <c r="LYX7" s="196"/>
      <c r="LYY7" s="196"/>
      <c r="LYZ7" s="196"/>
      <c r="LZA7" s="196"/>
      <c r="LZB7" s="196"/>
      <c r="LZC7" s="196"/>
      <c r="LZD7" s="196"/>
      <c r="LZE7" s="196"/>
      <c r="LZF7" s="196"/>
      <c r="LZG7" s="196"/>
      <c r="LZH7" s="196"/>
      <c r="LZI7" s="196"/>
      <c r="LZJ7" s="196"/>
      <c r="LZK7" s="196"/>
      <c r="LZL7" s="196"/>
      <c r="LZM7" s="196"/>
      <c r="LZN7" s="196"/>
      <c r="LZO7" s="196"/>
      <c r="LZP7" s="196"/>
      <c r="LZQ7" s="196"/>
      <c r="LZR7" s="196"/>
      <c r="LZS7" s="196"/>
      <c r="LZT7" s="196"/>
      <c r="LZU7" s="196"/>
      <c r="LZV7" s="196"/>
      <c r="LZW7" s="196"/>
      <c r="LZX7" s="196"/>
      <c r="LZY7" s="196"/>
      <c r="LZZ7" s="196"/>
      <c r="MAA7" s="196"/>
      <c r="MAB7" s="196"/>
      <c r="MAC7" s="196"/>
      <c r="MAD7" s="196"/>
      <c r="MAE7" s="196"/>
      <c r="MAF7" s="196"/>
      <c r="MAG7" s="196"/>
      <c r="MAH7" s="196"/>
      <c r="MAI7" s="196"/>
      <c r="MAJ7" s="196"/>
      <c r="MAK7" s="196"/>
      <c r="MAL7" s="196"/>
      <c r="MAM7" s="196"/>
      <c r="MAN7" s="196"/>
      <c r="MAO7" s="196"/>
      <c r="MAP7" s="196"/>
      <c r="MAQ7" s="196"/>
      <c r="MAR7" s="196"/>
      <c r="MAS7" s="196"/>
      <c r="MAT7" s="196"/>
      <c r="MAU7" s="196"/>
      <c r="MAV7" s="196"/>
      <c r="MAW7" s="196"/>
      <c r="MAX7" s="196"/>
      <c r="MAY7" s="196"/>
      <c r="MAZ7" s="196"/>
      <c r="MBA7" s="196"/>
      <c r="MBB7" s="196"/>
      <c r="MBC7" s="196"/>
      <c r="MBD7" s="196"/>
      <c r="MBE7" s="196"/>
      <c r="MBF7" s="196"/>
      <c r="MBG7" s="196"/>
      <c r="MBH7" s="196"/>
      <c r="MBI7" s="196"/>
      <c r="MBJ7" s="196"/>
      <c r="MBK7" s="196"/>
      <c r="MBL7" s="196"/>
      <c r="MBM7" s="196"/>
      <c r="MBN7" s="196"/>
      <c r="MBO7" s="196"/>
      <c r="MBP7" s="196"/>
      <c r="MBQ7" s="196"/>
      <c r="MBR7" s="196"/>
      <c r="MBS7" s="196"/>
      <c r="MBT7" s="196"/>
      <c r="MBU7" s="196"/>
      <c r="MBV7" s="196"/>
      <c r="MBW7" s="196"/>
      <c r="MBX7" s="196"/>
      <c r="MBY7" s="196"/>
      <c r="MBZ7" s="196"/>
      <c r="MCA7" s="196"/>
      <c r="MCB7" s="196"/>
      <c r="MCC7" s="196"/>
      <c r="MCD7" s="196"/>
      <c r="MCE7" s="196"/>
      <c r="MCF7" s="196"/>
      <c r="MCG7" s="196"/>
      <c r="MCH7" s="196"/>
      <c r="MCI7" s="196"/>
      <c r="MCJ7" s="196"/>
      <c r="MCK7" s="196"/>
      <c r="MCL7" s="196"/>
      <c r="MCM7" s="196"/>
      <c r="MCN7" s="196"/>
      <c r="MCO7" s="196"/>
      <c r="MCP7" s="196"/>
      <c r="MCQ7" s="196"/>
      <c r="MCR7" s="196"/>
      <c r="MCS7" s="196"/>
      <c r="MCT7" s="196"/>
      <c r="MCU7" s="196"/>
      <c r="MCV7" s="196"/>
      <c r="MCW7" s="196"/>
      <c r="MCX7" s="196"/>
      <c r="MCY7" s="196"/>
      <c r="MCZ7" s="196"/>
      <c r="MDA7" s="196"/>
      <c r="MDB7" s="196"/>
      <c r="MDC7" s="196"/>
      <c r="MDD7" s="196"/>
      <c r="MDE7" s="196"/>
      <c r="MDF7" s="196"/>
      <c r="MDG7" s="196"/>
      <c r="MDH7" s="196"/>
      <c r="MDI7" s="196"/>
      <c r="MDJ7" s="196"/>
      <c r="MDK7" s="196"/>
      <c r="MDL7" s="196"/>
      <c r="MDM7" s="196"/>
      <c r="MDN7" s="196"/>
      <c r="MDO7" s="196"/>
      <c r="MDP7" s="196"/>
      <c r="MDQ7" s="196"/>
      <c r="MDR7" s="196"/>
      <c r="MDS7" s="196"/>
      <c r="MDT7" s="196"/>
      <c r="MDU7" s="196"/>
      <c r="MDV7" s="196"/>
      <c r="MDW7" s="196"/>
      <c r="MDX7" s="196"/>
      <c r="MDY7" s="196"/>
      <c r="MDZ7" s="196"/>
      <c r="MEA7" s="196"/>
      <c r="MEB7" s="196"/>
      <c r="MEC7" s="196"/>
      <c r="MED7" s="196"/>
      <c r="MEE7" s="196"/>
      <c r="MEF7" s="196"/>
      <c r="MEG7" s="196"/>
      <c r="MEH7" s="196"/>
      <c r="MEI7" s="196"/>
      <c r="MEJ7" s="196"/>
      <c r="MEK7" s="196"/>
      <c r="MEL7" s="196"/>
      <c r="MEM7" s="196"/>
      <c r="MEN7" s="196"/>
      <c r="MEO7" s="196"/>
      <c r="MEP7" s="196"/>
      <c r="MEQ7" s="196"/>
      <c r="MER7" s="196"/>
      <c r="MES7" s="196"/>
      <c r="MET7" s="196"/>
      <c r="MEU7" s="196"/>
      <c r="MEV7" s="196"/>
      <c r="MEW7" s="196"/>
      <c r="MEX7" s="196"/>
      <c r="MEY7" s="196"/>
      <c r="MEZ7" s="196"/>
      <c r="MFA7" s="196"/>
      <c r="MFB7" s="196"/>
      <c r="MFC7" s="196"/>
      <c r="MFD7" s="196"/>
      <c r="MFE7" s="196"/>
      <c r="MFF7" s="196"/>
      <c r="MFG7" s="196"/>
      <c r="MFH7" s="196"/>
      <c r="MFI7" s="196"/>
      <c r="MFJ7" s="196"/>
      <c r="MFK7" s="196"/>
      <c r="MFL7" s="196"/>
      <c r="MFM7" s="196"/>
      <c r="MFN7" s="196"/>
      <c r="MFO7" s="196"/>
      <c r="MFP7" s="196"/>
      <c r="MFQ7" s="196"/>
      <c r="MFR7" s="196"/>
      <c r="MFS7" s="196"/>
      <c r="MFT7" s="196"/>
      <c r="MFU7" s="196"/>
      <c r="MFV7" s="196"/>
      <c r="MFW7" s="196"/>
      <c r="MFX7" s="196"/>
      <c r="MFY7" s="196"/>
      <c r="MFZ7" s="196"/>
      <c r="MGA7" s="196"/>
      <c r="MGB7" s="196"/>
      <c r="MGC7" s="196"/>
      <c r="MGD7" s="196"/>
      <c r="MGE7" s="196"/>
      <c r="MGF7" s="196"/>
      <c r="MGG7" s="196"/>
      <c r="MGH7" s="196"/>
      <c r="MGI7" s="196"/>
      <c r="MGJ7" s="196"/>
      <c r="MGK7" s="196"/>
      <c r="MGL7" s="196"/>
      <c r="MGM7" s="196"/>
      <c r="MGN7" s="196"/>
      <c r="MGO7" s="196"/>
      <c r="MGP7" s="196"/>
      <c r="MGQ7" s="196"/>
      <c r="MGR7" s="196"/>
      <c r="MGS7" s="196"/>
      <c r="MGT7" s="196"/>
      <c r="MGU7" s="196"/>
      <c r="MGV7" s="196"/>
      <c r="MGW7" s="196"/>
      <c r="MGX7" s="196"/>
      <c r="MGY7" s="196"/>
      <c r="MGZ7" s="196"/>
      <c r="MHA7" s="196"/>
      <c r="MHB7" s="196"/>
      <c r="MHC7" s="196"/>
      <c r="MHD7" s="196"/>
      <c r="MHE7" s="196"/>
      <c r="MHF7" s="196"/>
      <c r="MHG7" s="196"/>
      <c r="MHH7" s="196"/>
      <c r="MHI7" s="196"/>
      <c r="MHJ7" s="196"/>
      <c r="MHK7" s="196"/>
      <c r="MHL7" s="196"/>
      <c r="MHM7" s="196"/>
      <c r="MHN7" s="196"/>
      <c r="MHO7" s="196"/>
      <c r="MHP7" s="196"/>
      <c r="MHQ7" s="196"/>
      <c r="MHR7" s="196"/>
      <c r="MHS7" s="196"/>
      <c r="MHT7" s="196"/>
      <c r="MHU7" s="196"/>
      <c r="MHV7" s="196"/>
      <c r="MHW7" s="196"/>
      <c r="MHX7" s="196"/>
      <c r="MHY7" s="196"/>
      <c r="MHZ7" s="196"/>
      <c r="MIA7" s="196"/>
      <c r="MIB7" s="196"/>
      <c r="MIC7" s="196"/>
      <c r="MID7" s="196"/>
      <c r="MIE7" s="196"/>
      <c r="MIF7" s="196"/>
      <c r="MIG7" s="196"/>
      <c r="MIH7" s="196"/>
      <c r="MII7" s="196"/>
      <c r="MIJ7" s="196"/>
      <c r="MIK7" s="196"/>
      <c r="MIL7" s="196"/>
      <c r="MIM7" s="196"/>
      <c r="MIN7" s="196"/>
      <c r="MIO7" s="196"/>
      <c r="MIP7" s="196"/>
      <c r="MIQ7" s="196"/>
      <c r="MIR7" s="196"/>
      <c r="MIS7" s="196"/>
      <c r="MIT7" s="196"/>
      <c r="MIU7" s="196"/>
      <c r="MIV7" s="196"/>
      <c r="MIW7" s="196"/>
      <c r="MIX7" s="196"/>
      <c r="MIY7" s="196"/>
      <c r="MIZ7" s="196"/>
      <c r="MJA7" s="196"/>
      <c r="MJB7" s="196"/>
      <c r="MJC7" s="196"/>
      <c r="MJD7" s="196"/>
      <c r="MJE7" s="196"/>
      <c r="MJF7" s="196"/>
      <c r="MJG7" s="196"/>
      <c r="MJH7" s="196"/>
      <c r="MJI7" s="196"/>
      <c r="MJJ7" s="196"/>
      <c r="MJK7" s="196"/>
      <c r="MJL7" s="196"/>
      <c r="MJM7" s="196"/>
      <c r="MJN7" s="196"/>
      <c r="MJO7" s="196"/>
      <c r="MJP7" s="196"/>
      <c r="MJQ7" s="196"/>
      <c r="MJR7" s="196"/>
      <c r="MJS7" s="196"/>
      <c r="MJT7" s="196"/>
      <c r="MJU7" s="196"/>
      <c r="MJV7" s="196"/>
      <c r="MJW7" s="196"/>
      <c r="MJX7" s="196"/>
      <c r="MJY7" s="196"/>
      <c r="MJZ7" s="196"/>
      <c r="MKA7" s="196"/>
      <c r="MKB7" s="196"/>
      <c r="MKC7" s="196"/>
      <c r="MKD7" s="196"/>
      <c r="MKE7" s="196"/>
      <c r="MKF7" s="196"/>
      <c r="MKG7" s="196"/>
      <c r="MKH7" s="196"/>
      <c r="MKI7" s="196"/>
      <c r="MKJ7" s="196"/>
      <c r="MKK7" s="196"/>
      <c r="MKL7" s="196"/>
      <c r="MKM7" s="196"/>
      <c r="MKN7" s="196"/>
      <c r="MKO7" s="196"/>
      <c r="MKP7" s="196"/>
      <c r="MKQ7" s="196"/>
      <c r="MKR7" s="196"/>
      <c r="MKS7" s="196"/>
      <c r="MKT7" s="196"/>
      <c r="MKU7" s="196"/>
      <c r="MKV7" s="196"/>
      <c r="MKW7" s="196"/>
      <c r="MKX7" s="196"/>
      <c r="MKY7" s="196"/>
      <c r="MKZ7" s="196"/>
      <c r="MLA7" s="196"/>
      <c r="MLB7" s="196"/>
      <c r="MLC7" s="196"/>
      <c r="MLD7" s="196"/>
      <c r="MLE7" s="196"/>
      <c r="MLF7" s="196"/>
      <c r="MLG7" s="196"/>
      <c r="MLH7" s="196"/>
      <c r="MLI7" s="196"/>
      <c r="MLJ7" s="196"/>
      <c r="MLK7" s="196"/>
      <c r="MLL7" s="196"/>
      <c r="MLM7" s="196"/>
      <c r="MLN7" s="196"/>
      <c r="MLO7" s="196"/>
      <c r="MLP7" s="196"/>
      <c r="MLQ7" s="196"/>
      <c r="MLR7" s="196"/>
      <c r="MLS7" s="196"/>
      <c r="MLT7" s="196"/>
      <c r="MLU7" s="196"/>
      <c r="MLV7" s="196"/>
      <c r="MLW7" s="196"/>
      <c r="MLX7" s="196"/>
      <c r="MLY7" s="196"/>
      <c r="MLZ7" s="196"/>
      <c r="MMA7" s="196"/>
      <c r="MMB7" s="196"/>
      <c r="MMC7" s="196"/>
      <c r="MMD7" s="196"/>
      <c r="MME7" s="196"/>
      <c r="MMF7" s="196"/>
      <c r="MMG7" s="196"/>
      <c r="MMH7" s="196"/>
      <c r="MMI7" s="196"/>
      <c r="MMJ7" s="196"/>
      <c r="MMK7" s="196"/>
      <c r="MML7" s="196"/>
      <c r="MMM7" s="196"/>
      <c r="MMN7" s="196"/>
      <c r="MMO7" s="196"/>
      <c r="MMP7" s="196"/>
      <c r="MMQ7" s="196"/>
      <c r="MMR7" s="196"/>
      <c r="MMS7" s="196"/>
      <c r="MMT7" s="196"/>
      <c r="MMU7" s="196"/>
      <c r="MMV7" s="196"/>
      <c r="MMW7" s="196"/>
      <c r="MMX7" s="196"/>
      <c r="MMY7" s="196"/>
      <c r="MMZ7" s="196"/>
      <c r="MNA7" s="196"/>
      <c r="MNB7" s="196"/>
      <c r="MNC7" s="196"/>
      <c r="MND7" s="196"/>
      <c r="MNE7" s="196"/>
      <c r="MNF7" s="196"/>
      <c r="MNG7" s="196"/>
      <c r="MNH7" s="196"/>
      <c r="MNI7" s="196"/>
      <c r="MNJ7" s="196"/>
      <c r="MNK7" s="196"/>
      <c r="MNL7" s="196"/>
      <c r="MNM7" s="196"/>
      <c r="MNN7" s="196"/>
      <c r="MNO7" s="196"/>
      <c r="MNP7" s="196"/>
      <c r="MNQ7" s="196"/>
      <c r="MNR7" s="196"/>
      <c r="MNS7" s="196"/>
      <c r="MNT7" s="196"/>
      <c r="MNU7" s="196"/>
      <c r="MNV7" s="196"/>
      <c r="MNW7" s="196"/>
      <c r="MNX7" s="196"/>
      <c r="MNY7" s="196"/>
      <c r="MNZ7" s="196"/>
      <c r="MOA7" s="196"/>
      <c r="MOB7" s="196"/>
      <c r="MOC7" s="196"/>
      <c r="MOD7" s="196"/>
      <c r="MOE7" s="196"/>
      <c r="MOF7" s="196"/>
      <c r="MOG7" s="196"/>
      <c r="MOH7" s="196"/>
      <c r="MOI7" s="196"/>
      <c r="MOJ7" s="196"/>
      <c r="MOK7" s="196"/>
      <c r="MOL7" s="196"/>
      <c r="MOM7" s="196"/>
      <c r="MON7" s="196"/>
      <c r="MOO7" s="196"/>
      <c r="MOP7" s="196"/>
      <c r="MOQ7" s="196"/>
      <c r="MOR7" s="196"/>
      <c r="MOS7" s="196"/>
      <c r="MOT7" s="196"/>
      <c r="MOU7" s="196"/>
      <c r="MOV7" s="196"/>
      <c r="MOW7" s="196"/>
      <c r="MOX7" s="196"/>
      <c r="MOY7" s="196"/>
      <c r="MOZ7" s="196"/>
      <c r="MPA7" s="196"/>
      <c r="MPB7" s="196"/>
      <c r="MPC7" s="196"/>
      <c r="MPD7" s="196"/>
      <c r="MPE7" s="196"/>
      <c r="MPF7" s="196"/>
      <c r="MPG7" s="196"/>
      <c r="MPH7" s="196"/>
      <c r="MPI7" s="196"/>
      <c r="MPJ7" s="196"/>
      <c r="MPK7" s="196"/>
      <c r="MPL7" s="196"/>
      <c r="MPM7" s="196"/>
      <c r="MPN7" s="196"/>
      <c r="MPO7" s="196"/>
      <c r="MPP7" s="196"/>
      <c r="MPQ7" s="196"/>
      <c r="MPR7" s="196"/>
      <c r="MPS7" s="196"/>
      <c r="MPT7" s="196"/>
      <c r="MPU7" s="196"/>
      <c r="MPV7" s="196"/>
      <c r="MPW7" s="196"/>
      <c r="MPX7" s="196"/>
      <c r="MPY7" s="196"/>
      <c r="MPZ7" s="196"/>
      <c r="MQA7" s="196"/>
      <c r="MQB7" s="196"/>
      <c r="MQC7" s="196"/>
      <c r="MQD7" s="196"/>
      <c r="MQE7" s="196"/>
      <c r="MQF7" s="196"/>
      <c r="MQG7" s="196"/>
      <c r="MQH7" s="196"/>
      <c r="MQI7" s="196"/>
      <c r="MQJ7" s="196"/>
      <c r="MQK7" s="196"/>
      <c r="MQL7" s="196"/>
      <c r="MQM7" s="196"/>
      <c r="MQN7" s="196"/>
      <c r="MQO7" s="196"/>
      <c r="MQP7" s="196"/>
      <c r="MQQ7" s="196"/>
      <c r="MQR7" s="196"/>
      <c r="MQS7" s="196"/>
      <c r="MQT7" s="196"/>
      <c r="MQU7" s="196"/>
      <c r="MQV7" s="196"/>
      <c r="MQW7" s="196"/>
      <c r="MQX7" s="196"/>
      <c r="MQY7" s="196"/>
      <c r="MQZ7" s="196"/>
      <c r="MRA7" s="196"/>
      <c r="MRB7" s="196"/>
      <c r="MRC7" s="196"/>
      <c r="MRD7" s="196"/>
      <c r="MRE7" s="196"/>
      <c r="MRF7" s="196"/>
      <c r="MRG7" s="196"/>
      <c r="MRH7" s="196"/>
      <c r="MRI7" s="196"/>
      <c r="MRJ7" s="196"/>
      <c r="MRK7" s="196"/>
      <c r="MRL7" s="196"/>
      <c r="MRM7" s="196"/>
      <c r="MRN7" s="196"/>
      <c r="MRO7" s="196"/>
      <c r="MRP7" s="196"/>
      <c r="MRQ7" s="196"/>
      <c r="MRR7" s="196"/>
      <c r="MRS7" s="196"/>
      <c r="MRT7" s="196"/>
      <c r="MRU7" s="196"/>
      <c r="MRV7" s="196"/>
      <c r="MRW7" s="196"/>
      <c r="MRX7" s="196"/>
      <c r="MRY7" s="196"/>
      <c r="MRZ7" s="196"/>
      <c r="MSA7" s="196"/>
      <c r="MSB7" s="196"/>
      <c r="MSC7" s="196"/>
      <c r="MSD7" s="196"/>
      <c r="MSE7" s="196"/>
      <c r="MSF7" s="196"/>
      <c r="MSG7" s="196"/>
      <c r="MSH7" s="196"/>
      <c r="MSI7" s="196"/>
      <c r="MSJ7" s="196"/>
      <c r="MSK7" s="196"/>
      <c r="MSL7" s="196"/>
      <c r="MSM7" s="196"/>
      <c r="MSN7" s="196"/>
      <c r="MSO7" s="196"/>
      <c r="MSP7" s="196"/>
      <c r="MSQ7" s="196"/>
      <c r="MSR7" s="196"/>
      <c r="MSS7" s="196"/>
      <c r="MST7" s="196"/>
      <c r="MSU7" s="196"/>
      <c r="MSV7" s="196"/>
      <c r="MSW7" s="196"/>
      <c r="MSX7" s="196"/>
      <c r="MSY7" s="196"/>
      <c r="MSZ7" s="196"/>
      <c r="MTA7" s="196"/>
      <c r="MTB7" s="196"/>
      <c r="MTC7" s="196"/>
      <c r="MTD7" s="196"/>
      <c r="MTE7" s="196"/>
      <c r="MTF7" s="196"/>
      <c r="MTG7" s="196"/>
      <c r="MTH7" s="196"/>
      <c r="MTI7" s="196"/>
      <c r="MTJ7" s="196"/>
      <c r="MTK7" s="196"/>
      <c r="MTL7" s="196"/>
      <c r="MTM7" s="196"/>
      <c r="MTN7" s="196"/>
      <c r="MTO7" s="196"/>
      <c r="MTP7" s="196"/>
      <c r="MTQ7" s="196"/>
      <c r="MTR7" s="196"/>
      <c r="MTS7" s="196"/>
      <c r="MTT7" s="196"/>
      <c r="MTU7" s="196"/>
      <c r="MTV7" s="196"/>
      <c r="MTW7" s="196"/>
      <c r="MTX7" s="196"/>
      <c r="MTY7" s="196"/>
      <c r="MTZ7" s="196"/>
      <c r="MUA7" s="196"/>
      <c r="MUB7" s="196"/>
      <c r="MUC7" s="196"/>
      <c r="MUD7" s="196"/>
      <c r="MUE7" s="196"/>
      <c r="MUF7" s="196"/>
      <c r="MUG7" s="196"/>
      <c r="MUH7" s="196"/>
      <c r="MUI7" s="196"/>
      <c r="MUJ7" s="196"/>
      <c r="MUK7" s="196"/>
      <c r="MUL7" s="196"/>
      <c r="MUM7" s="196"/>
      <c r="MUN7" s="196"/>
      <c r="MUO7" s="196"/>
      <c r="MUP7" s="196"/>
      <c r="MUQ7" s="196"/>
      <c r="MUR7" s="196"/>
      <c r="MUS7" s="196"/>
      <c r="MUT7" s="196"/>
      <c r="MUU7" s="196"/>
      <c r="MUV7" s="196"/>
      <c r="MUW7" s="196"/>
      <c r="MUX7" s="196"/>
      <c r="MUY7" s="196"/>
      <c r="MUZ7" s="196"/>
      <c r="MVA7" s="196"/>
      <c r="MVB7" s="196"/>
      <c r="MVC7" s="196"/>
      <c r="MVD7" s="196"/>
      <c r="MVE7" s="196"/>
      <c r="MVF7" s="196"/>
      <c r="MVG7" s="196"/>
      <c r="MVH7" s="196"/>
      <c r="MVI7" s="196"/>
      <c r="MVJ7" s="196"/>
      <c r="MVK7" s="196"/>
      <c r="MVL7" s="196"/>
      <c r="MVM7" s="196"/>
      <c r="MVN7" s="196"/>
      <c r="MVO7" s="196"/>
      <c r="MVP7" s="196"/>
      <c r="MVQ7" s="196"/>
      <c r="MVR7" s="196"/>
      <c r="MVS7" s="196"/>
      <c r="MVT7" s="196"/>
      <c r="MVU7" s="196"/>
      <c r="MVV7" s="196"/>
      <c r="MVW7" s="196"/>
      <c r="MVX7" s="196"/>
      <c r="MVY7" s="196"/>
      <c r="MVZ7" s="196"/>
      <c r="MWA7" s="196"/>
      <c r="MWB7" s="196"/>
      <c r="MWC7" s="196"/>
      <c r="MWD7" s="196"/>
      <c r="MWE7" s="196"/>
      <c r="MWF7" s="196"/>
      <c r="MWG7" s="196"/>
      <c r="MWH7" s="196"/>
      <c r="MWI7" s="196"/>
      <c r="MWJ7" s="196"/>
      <c r="MWK7" s="196"/>
      <c r="MWL7" s="196"/>
      <c r="MWM7" s="196"/>
      <c r="MWN7" s="196"/>
      <c r="MWO7" s="196"/>
      <c r="MWP7" s="196"/>
      <c r="MWQ7" s="196"/>
      <c r="MWR7" s="196"/>
      <c r="MWS7" s="196"/>
      <c r="MWT7" s="196"/>
      <c r="MWU7" s="196"/>
      <c r="MWV7" s="196"/>
      <c r="MWW7" s="196"/>
      <c r="MWX7" s="196"/>
      <c r="MWY7" s="196"/>
      <c r="MWZ7" s="196"/>
      <c r="MXA7" s="196"/>
      <c r="MXB7" s="196"/>
      <c r="MXC7" s="196"/>
      <c r="MXD7" s="196"/>
      <c r="MXE7" s="196"/>
      <c r="MXF7" s="196"/>
      <c r="MXG7" s="196"/>
      <c r="MXH7" s="196"/>
      <c r="MXI7" s="196"/>
      <c r="MXJ7" s="196"/>
      <c r="MXK7" s="196"/>
      <c r="MXL7" s="196"/>
      <c r="MXM7" s="196"/>
      <c r="MXN7" s="196"/>
      <c r="MXO7" s="196"/>
      <c r="MXP7" s="196"/>
      <c r="MXQ7" s="196"/>
      <c r="MXR7" s="196"/>
      <c r="MXS7" s="196"/>
      <c r="MXT7" s="196"/>
      <c r="MXU7" s="196"/>
      <c r="MXV7" s="196"/>
      <c r="MXW7" s="196"/>
      <c r="MXX7" s="196"/>
      <c r="MXY7" s="196"/>
      <c r="MXZ7" s="196"/>
      <c r="MYA7" s="196"/>
      <c r="MYB7" s="196"/>
      <c r="MYC7" s="196"/>
      <c r="MYD7" s="196"/>
      <c r="MYE7" s="196"/>
      <c r="MYF7" s="196"/>
      <c r="MYG7" s="196"/>
      <c r="MYH7" s="196"/>
      <c r="MYI7" s="196"/>
      <c r="MYJ7" s="196"/>
      <c r="MYK7" s="196"/>
      <c r="MYL7" s="196"/>
      <c r="MYM7" s="196"/>
      <c r="MYN7" s="196"/>
      <c r="MYO7" s="196"/>
      <c r="MYP7" s="196"/>
      <c r="MYQ7" s="196"/>
      <c r="MYR7" s="196"/>
      <c r="MYS7" s="196"/>
      <c r="MYT7" s="196"/>
      <c r="MYU7" s="196"/>
      <c r="MYV7" s="196"/>
      <c r="MYW7" s="196"/>
      <c r="MYX7" s="196"/>
      <c r="MYY7" s="196"/>
      <c r="MYZ7" s="196"/>
      <c r="MZA7" s="196"/>
      <c r="MZB7" s="196"/>
      <c r="MZC7" s="196"/>
      <c r="MZD7" s="196"/>
      <c r="MZE7" s="196"/>
      <c r="MZF7" s="196"/>
      <c r="MZG7" s="196"/>
      <c r="MZH7" s="196"/>
      <c r="MZI7" s="196"/>
      <c r="MZJ7" s="196"/>
      <c r="MZK7" s="196"/>
      <c r="MZL7" s="196"/>
      <c r="MZM7" s="196"/>
      <c r="MZN7" s="196"/>
      <c r="MZO7" s="196"/>
      <c r="MZP7" s="196"/>
      <c r="MZQ7" s="196"/>
      <c r="MZR7" s="196"/>
      <c r="MZS7" s="196"/>
      <c r="MZT7" s="196"/>
      <c r="MZU7" s="196"/>
      <c r="MZV7" s="196"/>
      <c r="MZW7" s="196"/>
      <c r="MZX7" s="196"/>
      <c r="MZY7" s="196"/>
      <c r="MZZ7" s="196"/>
      <c r="NAA7" s="196"/>
      <c r="NAB7" s="196"/>
      <c r="NAC7" s="196"/>
      <c r="NAD7" s="196"/>
      <c r="NAE7" s="196"/>
      <c r="NAF7" s="196"/>
      <c r="NAG7" s="196"/>
      <c r="NAH7" s="196"/>
      <c r="NAI7" s="196"/>
      <c r="NAJ7" s="196"/>
      <c r="NAK7" s="196"/>
      <c r="NAL7" s="196"/>
      <c r="NAM7" s="196"/>
      <c r="NAN7" s="196"/>
      <c r="NAO7" s="196"/>
      <c r="NAP7" s="196"/>
      <c r="NAQ7" s="196"/>
      <c r="NAR7" s="196"/>
      <c r="NAS7" s="196"/>
      <c r="NAT7" s="196"/>
      <c r="NAU7" s="196"/>
      <c r="NAV7" s="196"/>
      <c r="NAW7" s="196"/>
      <c r="NAX7" s="196"/>
      <c r="NAY7" s="196"/>
      <c r="NAZ7" s="196"/>
      <c r="NBA7" s="196"/>
      <c r="NBB7" s="196"/>
      <c r="NBC7" s="196"/>
      <c r="NBD7" s="196"/>
      <c r="NBE7" s="196"/>
      <c r="NBF7" s="196"/>
      <c r="NBG7" s="196"/>
      <c r="NBH7" s="196"/>
      <c r="NBI7" s="196"/>
      <c r="NBJ7" s="196"/>
      <c r="NBK7" s="196"/>
      <c r="NBL7" s="196"/>
      <c r="NBM7" s="196"/>
      <c r="NBN7" s="196"/>
      <c r="NBO7" s="196"/>
      <c r="NBP7" s="196"/>
      <c r="NBQ7" s="196"/>
      <c r="NBR7" s="196"/>
      <c r="NBS7" s="196"/>
      <c r="NBT7" s="196"/>
      <c r="NBU7" s="196"/>
      <c r="NBV7" s="196"/>
      <c r="NBW7" s="196"/>
      <c r="NBX7" s="196"/>
      <c r="NBY7" s="196"/>
      <c r="NBZ7" s="196"/>
      <c r="NCA7" s="196"/>
      <c r="NCB7" s="196"/>
      <c r="NCC7" s="196"/>
      <c r="NCD7" s="196"/>
      <c r="NCE7" s="196"/>
      <c r="NCF7" s="196"/>
      <c r="NCG7" s="196"/>
      <c r="NCH7" s="196"/>
      <c r="NCI7" s="196"/>
      <c r="NCJ7" s="196"/>
      <c r="NCK7" s="196"/>
      <c r="NCL7" s="196"/>
      <c r="NCM7" s="196"/>
      <c r="NCN7" s="196"/>
      <c r="NCO7" s="196"/>
      <c r="NCP7" s="196"/>
      <c r="NCQ7" s="196"/>
      <c r="NCR7" s="196"/>
      <c r="NCS7" s="196"/>
      <c r="NCT7" s="196"/>
      <c r="NCU7" s="196"/>
      <c r="NCV7" s="196"/>
      <c r="NCW7" s="196"/>
      <c r="NCX7" s="196"/>
      <c r="NCY7" s="196"/>
      <c r="NCZ7" s="196"/>
      <c r="NDA7" s="196"/>
      <c r="NDB7" s="196"/>
      <c r="NDC7" s="196"/>
      <c r="NDD7" s="196"/>
      <c r="NDE7" s="196"/>
      <c r="NDF7" s="196"/>
      <c r="NDG7" s="196"/>
      <c r="NDH7" s="196"/>
      <c r="NDI7" s="196"/>
      <c r="NDJ7" s="196"/>
      <c r="NDK7" s="196"/>
      <c r="NDL7" s="196"/>
      <c r="NDM7" s="196"/>
      <c r="NDN7" s="196"/>
      <c r="NDO7" s="196"/>
      <c r="NDP7" s="196"/>
      <c r="NDQ7" s="196"/>
      <c r="NDR7" s="196"/>
      <c r="NDS7" s="196"/>
      <c r="NDT7" s="196"/>
      <c r="NDU7" s="196"/>
      <c r="NDV7" s="196"/>
      <c r="NDW7" s="196"/>
      <c r="NDX7" s="196"/>
      <c r="NDY7" s="196"/>
      <c r="NDZ7" s="196"/>
      <c r="NEA7" s="196"/>
      <c r="NEB7" s="196"/>
      <c r="NEC7" s="196"/>
      <c r="NED7" s="196"/>
      <c r="NEE7" s="196"/>
      <c r="NEF7" s="196"/>
      <c r="NEG7" s="196"/>
      <c r="NEH7" s="196"/>
      <c r="NEI7" s="196"/>
      <c r="NEJ7" s="196"/>
      <c r="NEK7" s="196"/>
      <c r="NEL7" s="196"/>
      <c r="NEM7" s="196"/>
      <c r="NEN7" s="196"/>
      <c r="NEO7" s="196"/>
      <c r="NEP7" s="196"/>
      <c r="NEQ7" s="196"/>
      <c r="NER7" s="196"/>
      <c r="NES7" s="196"/>
      <c r="NET7" s="196"/>
      <c r="NEU7" s="196"/>
      <c r="NEV7" s="196"/>
      <c r="NEW7" s="196"/>
      <c r="NEX7" s="196"/>
      <c r="NEY7" s="196"/>
      <c r="NEZ7" s="196"/>
      <c r="NFA7" s="196"/>
      <c r="NFB7" s="196"/>
      <c r="NFC7" s="196"/>
      <c r="NFD7" s="196"/>
      <c r="NFE7" s="196"/>
      <c r="NFF7" s="196"/>
      <c r="NFG7" s="196"/>
      <c r="NFH7" s="196"/>
      <c r="NFI7" s="196"/>
      <c r="NFJ7" s="196"/>
      <c r="NFK7" s="196"/>
      <c r="NFL7" s="196"/>
      <c r="NFM7" s="196"/>
      <c r="NFN7" s="196"/>
      <c r="NFO7" s="196"/>
      <c r="NFP7" s="196"/>
      <c r="NFQ7" s="196"/>
      <c r="NFR7" s="196"/>
      <c r="NFS7" s="196"/>
      <c r="NFT7" s="196"/>
      <c r="NFU7" s="196"/>
      <c r="NFV7" s="196"/>
      <c r="NFW7" s="196"/>
      <c r="NFX7" s="196"/>
      <c r="NFY7" s="196"/>
      <c r="NFZ7" s="196"/>
      <c r="NGA7" s="196"/>
      <c r="NGB7" s="196"/>
      <c r="NGC7" s="196"/>
      <c r="NGD7" s="196"/>
      <c r="NGE7" s="196"/>
      <c r="NGF7" s="196"/>
      <c r="NGG7" s="196"/>
      <c r="NGH7" s="196"/>
      <c r="NGI7" s="196"/>
      <c r="NGJ7" s="196"/>
      <c r="NGK7" s="196"/>
      <c r="NGL7" s="196"/>
      <c r="NGM7" s="196"/>
      <c r="NGN7" s="196"/>
      <c r="NGO7" s="196"/>
      <c r="NGP7" s="196"/>
      <c r="NGQ7" s="196"/>
      <c r="NGR7" s="196"/>
      <c r="NGS7" s="196"/>
      <c r="NGT7" s="196"/>
      <c r="NGU7" s="196"/>
      <c r="NGV7" s="196"/>
      <c r="NGW7" s="196"/>
      <c r="NGX7" s="196"/>
      <c r="NGY7" s="196"/>
      <c r="NGZ7" s="196"/>
      <c r="NHA7" s="196"/>
      <c r="NHB7" s="196"/>
      <c r="NHC7" s="196"/>
      <c r="NHD7" s="196"/>
      <c r="NHE7" s="196"/>
      <c r="NHF7" s="196"/>
      <c r="NHG7" s="196"/>
      <c r="NHH7" s="196"/>
      <c r="NHI7" s="196"/>
      <c r="NHJ7" s="196"/>
      <c r="NHK7" s="196"/>
      <c r="NHL7" s="196"/>
      <c r="NHM7" s="196"/>
      <c r="NHN7" s="196"/>
      <c r="NHO7" s="196"/>
      <c r="NHP7" s="196"/>
      <c r="NHQ7" s="196"/>
      <c r="NHR7" s="196"/>
      <c r="NHS7" s="196"/>
      <c r="NHT7" s="196"/>
      <c r="NHU7" s="196"/>
      <c r="NHV7" s="196"/>
      <c r="NHW7" s="196"/>
      <c r="NHX7" s="196"/>
      <c r="NHY7" s="196"/>
      <c r="NHZ7" s="196"/>
      <c r="NIA7" s="196"/>
      <c r="NIB7" s="196"/>
      <c r="NIC7" s="196"/>
      <c r="NID7" s="196"/>
      <c r="NIE7" s="196"/>
      <c r="NIF7" s="196"/>
      <c r="NIG7" s="196"/>
      <c r="NIH7" s="196"/>
      <c r="NII7" s="196"/>
      <c r="NIJ7" s="196"/>
      <c r="NIK7" s="196"/>
      <c r="NIL7" s="196"/>
      <c r="NIM7" s="196"/>
      <c r="NIN7" s="196"/>
      <c r="NIO7" s="196"/>
      <c r="NIP7" s="196"/>
      <c r="NIQ7" s="196"/>
      <c r="NIR7" s="196"/>
      <c r="NIS7" s="196"/>
      <c r="NIT7" s="196"/>
      <c r="NIU7" s="196"/>
      <c r="NIV7" s="196"/>
      <c r="NIW7" s="196"/>
      <c r="NIX7" s="196"/>
      <c r="NIY7" s="196"/>
      <c r="NIZ7" s="196"/>
      <c r="NJA7" s="196"/>
      <c r="NJB7" s="196"/>
      <c r="NJC7" s="196"/>
      <c r="NJD7" s="196"/>
      <c r="NJE7" s="196"/>
      <c r="NJF7" s="196"/>
      <c r="NJG7" s="196"/>
      <c r="NJH7" s="196"/>
      <c r="NJI7" s="196"/>
      <c r="NJJ7" s="196"/>
      <c r="NJK7" s="196"/>
      <c r="NJL7" s="196"/>
      <c r="NJM7" s="196"/>
      <c r="NJN7" s="196"/>
      <c r="NJO7" s="196"/>
      <c r="NJP7" s="196"/>
      <c r="NJQ7" s="196"/>
      <c r="NJR7" s="196"/>
      <c r="NJS7" s="196"/>
      <c r="NJT7" s="196"/>
      <c r="NJU7" s="196"/>
      <c r="NJV7" s="196"/>
      <c r="NJW7" s="196"/>
      <c r="NJX7" s="196"/>
      <c r="NJY7" s="196"/>
      <c r="NJZ7" s="196"/>
      <c r="NKA7" s="196"/>
      <c r="NKB7" s="196"/>
      <c r="NKC7" s="196"/>
      <c r="NKD7" s="196"/>
      <c r="NKE7" s="196"/>
      <c r="NKF7" s="196"/>
      <c r="NKG7" s="196"/>
      <c r="NKH7" s="196"/>
      <c r="NKI7" s="196"/>
      <c r="NKJ7" s="196"/>
      <c r="NKK7" s="196"/>
      <c r="NKL7" s="196"/>
      <c r="NKM7" s="196"/>
      <c r="NKN7" s="196"/>
      <c r="NKO7" s="196"/>
      <c r="NKP7" s="196"/>
      <c r="NKQ7" s="196"/>
      <c r="NKR7" s="196"/>
      <c r="NKS7" s="196"/>
      <c r="NKT7" s="196"/>
      <c r="NKU7" s="196"/>
      <c r="NKV7" s="196"/>
      <c r="NKW7" s="196"/>
      <c r="NKX7" s="196"/>
      <c r="NKY7" s="196"/>
      <c r="NKZ7" s="196"/>
      <c r="NLA7" s="196"/>
      <c r="NLB7" s="196"/>
      <c r="NLC7" s="196"/>
      <c r="NLD7" s="196"/>
      <c r="NLE7" s="196"/>
      <c r="NLF7" s="196"/>
      <c r="NLG7" s="196"/>
      <c r="NLH7" s="196"/>
      <c r="NLI7" s="196"/>
      <c r="NLJ7" s="196"/>
      <c r="NLK7" s="196"/>
      <c r="NLL7" s="196"/>
      <c r="NLM7" s="196"/>
      <c r="NLN7" s="196"/>
      <c r="NLO7" s="196"/>
      <c r="NLP7" s="196"/>
      <c r="NLQ7" s="196"/>
      <c r="NLR7" s="196"/>
      <c r="NLS7" s="196"/>
      <c r="NLT7" s="196"/>
      <c r="NLU7" s="196"/>
      <c r="NLV7" s="196"/>
      <c r="NLW7" s="196"/>
      <c r="NLX7" s="196"/>
      <c r="NLY7" s="196"/>
      <c r="NLZ7" s="196"/>
      <c r="NMA7" s="196"/>
      <c r="NMB7" s="196"/>
      <c r="NMC7" s="196"/>
      <c r="NMD7" s="196"/>
      <c r="NME7" s="196"/>
      <c r="NMF7" s="196"/>
      <c r="NMG7" s="196"/>
      <c r="NMH7" s="196"/>
      <c r="NMI7" s="196"/>
      <c r="NMJ7" s="196"/>
      <c r="NMK7" s="196"/>
      <c r="NML7" s="196"/>
      <c r="NMM7" s="196"/>
      <c r="NMN7" s="196"/>
      <c r="NMO7" s="196"/>
      <c r="NMP7" s="196"/>
      <c r="NMQ7" s="196"/>
      <c r="NMR7" s="196"/>
      <c r="NMS7" s="196"/>
      <c r="NMT7" s="196"/>
      <c r="NMU7" s="196"/>
      <c r="NMV7" s="196"/>
      <c r="NMW7" s="196"/>
      <c r="NMX7" s="196"/>
      <c r="NMY7" s="196"/>
      <c r="NMZ7" s="196"/>
      <c r="NNA7" s="196"/>
      <c r="NNB7" s="196"/>
      <c r="NNC7" s="196"/>
      <c r="NND7" s="196"/>
      <c r="NNE7" s="196"/>
      <c r="NNF7" s="196"/>
      <c r="NNG7" s="196"/>
      <c r="NNH7" s="196"/>
      <c r="NNI7" s="196"/>
      <c r="NNJ7" s="196"/>
      <c r="NNK7" s="196"/>
      <c r="NNL7" s="196"/>
      <c r="NNM7" s="196"/>
      <c r="NNN7" s="196"/>
      <c r="NNO7" s="196"/>
      <c r="NNP7" s="196"/>
      <c r="NNQ7" s="196"/>
      <c r="NNR7" s="196"/>
      <c r="NNS7" s="196"/>
      <c r="NNT7" s="196"/>
      <c r="NNU7" s="196"/>
      <c r="NNV7" s="196"/>
      <c r="NNW7" s="196"/>
      <c r="NNX7" s="196"/>
      <c r="NNY7" s="196"/>
      <c r="NNZ7" s="196"/>
      <c r="NOA7" s="196"/>
      <c r="NOB7" s="196"/>
      <c r="NOC7" s="196"/>
      <c r="NOD7" s="196"/>
      <c r="NOE7" s="196"/>
      <c r="NOF7" s="196"/>
      <c r="NOG7" s="196"/>
      <c r="NOH7" s="196"/>
      <c r="NOI7" s="196"/>
      <c r="NOJ7" s="196"/>
      <c r="NOK7" s="196"/>
      <c r="NOL7" s="196"/>
      <c r="NOM7" s="196"/>
      <c r="NON7" s="196"/>
      <c r="NOO7" s="196"/>
      <c r="NOP7" s="196"/>
      <c r="NOQ7" s="196"/>
      <c r="NOR7" s="196"/>
      <c r="NOS7" s="196"/>
      <c r="NOT7" s="196"/>
      <c r="NOU7" s="196"/>
      <c r="NOV7" s="196"/>
      <c r="NOW7" s="196"/>
      <c r="NOX7" s="196"/>
      <c r="NOY7" s="196"/>
      <c r="NOZ7" s="196"/>
      <c r="NPA7" s="196"/>
      <c r="NPB7" s="196"/>
      <c r="NPC7" s="196"/>
      <c r="NPD7" s="196"/>
      <c r="NPE7" s="196"/>
      <c r="NPF7" s="196"/>
      <c r="NPG7" s="196"/>
      <c r="NPH7" s="196"/>
      <c r="NPI7" s="196"/>
      <c r="NPJ7" s="196"/>
      <c r="NPK7" s="196"/>
      <c r="NPL7" s="196"/>
      <c r="NPM7" s="196"/>
      <c r="NPN7" s="196"/>
      <c r="NPO7" s="196"/>
      <c r="NPP7" s="196"/>
      <c r="NPQ7" s="196"/>
      <c r="NPR7" s="196"/>
      <c r="NPS7" s="196"/>
      <c r="NPT7" s="196"/>
      <c r="NPU7" s="196"/>
      <c r="NPV7" s="196"/>
      <c r="NPW7" s="196"/>
      <c r="NPX7" s="196"/>
      <c r="NPY7" s="196"/>
      <c r="NPZ7" s="196"/>
      <c r="NQA7" s="196"/>
      <c r="NQB7" s="196"/>
      <c r="NQC7" s="196"/>
      <c r="NQD7" s="196"/>
      <c r="NQE7" s="196"/>
      <c r="NQF7" s="196"/>
      <c r="NQG7" s="196"/>
      <c r="NQH7" s="196"/>
      <c r="NQI7" s="196"/>
      <c r="NQJ7" s="196"/>
      <c r="NQK7" s="196"/>
      <c r="NQL7" s="196"/>
      <c r="NQM7" s="196"/>
      <c r="NQN7" s="196"/>
      <c r="NQO7" s="196"/>
      <c r="NQP7" s="196"/>
      <c r="NQQ7" s="196"/>
      <c r="NQR7" s="196"/>
      <c r="NQS7" s="196"/>
      <c r="NQT7" s="196"/>
      <c r="NQU7" s="196"/>
      <c r="NQV7" s="196"/>
      <c r="NQW7" s="196"/>
      <c r="NQX7" s="196"/>
      <c r="NQY7" s="196"/>
      <c r="NQZ7" s="196"/>
      <c r="NRA7" s="196"/>
      <c r="NRB7" s="196"/>
      <c r="NRC7" s="196"/>
      <c r="NRD7" s="196"/>
      <c r="NRE7" s="196"/>
      <c r="NRF7" s="196"/>
      <c r="NRG7" s="196"/>
      <c r="NRH7" s="196"/>
      <c r="NRI7" s="196"/>
      <c r="NRJ7" s="196"/>
      <c r="NRK7" s="196"/>
      <c r="NRL7" s="196"/>
      <c r="NRM7" s="196"/>
      <c r="NRN7" s="196"/>
      <c r="NRO7" s="196"/>
      <c r="NRP7" s="196"/>
      <c r="NRQ7" s="196"/>
      <c r="NRR7" s="196"/>
      <c r="NRS7" s="196"/>
      <c r="NRT7" s="196"/>
      <c r="NRU7" s="196"/>
      <c r="NRV7" s="196"/>
      <c r="NRW7" s="196"/>
      <c r="NRX7" s="196"/>
      <c r="NRY7" s="196"/>
      <c r="NRZ7" s="196"/>
      <c r="NSA7" s="196"/>
      <c r="NSB7" s="196"/>
      <c r="NSC7" s="196"/>
      <c r="NSD7" s="196"/>
      <c r="NSE7" s="196"/>
      <c r="NSF7" s="196"/>
      <c r="NSG7" s="196"/>
      <c r="NSH7" s="196"/>
      <c r="NSI7" s="196"/>
      <c r="NSJ7" s="196"/>
      <c r="NSK7" s="196"/>
      <c r="NSL7" s="196"/>
      <c r="NSM7" s="196"/>
      <c r="NSN7" s="196"/>
      <c r="NSO7" s="196"/>
      <c r="NSP7" s="196"/>
      <c r="NSQ7" s="196"/>
      <c r="NSR7" s="196"/>
      <c r="NSS7" s="196"/>
      <c r="NST7" s="196"/>
      <c r="NSU7" s="196"/>
      <c r="NSV7" s="196"/>
      <c r="NSW7" s="196"/>
      <c r="NSX7" s="196"/>
      <c r="NSY7" s="196"/>
      <c r="NSZ7" s="196"/>
      <c r="NTA7" s="196"/>
      <c r="NTB7" s="196"/>
      <c r="NTC7" s="196"/>
      <c r="NTD7" s="196"/>
      <c r="NTE7" s="196"/>
      <c r="NTF7" s="196"/>
      <c r="NTG7" s="196"/>
      <c r="NTH7" s="196"/>
      <c r="NTI7" s="196"/>
      <c r="NTJ7" s="196"/>
      <c r="NTK7" s="196"/>
      <c r="NTL7" s="196"/>
      <c r="NTM7" s="196"/>
      <c r="NTN7" s="196"/>
      <c r="NTO7" s="196"/>
      <c r="NTP7" s="196"/>
      <c r="NTQ7" s="196"/>
      <c r="NTR7" s="196"/>
      <c r="NTS7" s="196"/>
      <c r="NTT7" s="196"/>
      <c r="NTU7" s="196"/>
      <c r="NTV7" s="196"/>
      <c r="NTW7" s="196"/>
      <c r="NTX7" s="196"/>
      <c r="NTY7" s="196"/>
      <c r="NTZ7" s="196"/>
      <c r="NUA7" s="196"/>
      <c r="NUB7" s="196"/>
      <c r="NUC7" s="196"/>
      <c r="NUD7" s="196"/>
      <c r="NUE7" s="196"/>
      <c r="NUF7" s="196"/>
      <c r="NUG7" s="196"/>
      <c r="NUH7" s="196"/>
      <c r="NUI7" s="196"/>
      <c r="NUJ7" s="196"/>
      <c r="NUK7" s="196"/>
      <c r="NUL7" s="196"/>
      <c r="NUM7" s="196"/>
      <c r="NUN7" s="196"/>
      <c r="NUO7" s="196"/>
      <c r="NUP7" s="196"/>
      <c r="NUQ7" s="196"/>
      <c r="NUR7" s="196"/>
      <c r="NUS7" s="196"/>
      <c r="NUT7" s="196"/>
      <c r="NUU7" s="196"/>
      <c r="NUV7" s="196"/>
      <c r="NUW7" s="196"/>
      <c r="NUX7" s="196"/>
      <c r="NUY7" s="196"/>
      <c r="NUZ7" s="196"/>
      <c r="NVA7" s="196"/>
      <c r="NVB7" s="196"/>
      <c r="NVC7" s="196"/>
      <c r="NVD7" s="196"/>
      <c r="NVE7" s="196"/>
      <c r="NVF7" s="196"/>
      <c r="NVG7" s="196"/>
      <c r="NVH7" s="196"/>
      <c r="NVI7" s="196"/>
      <c r="NVJ7" s="196"/>
      <c r="NVK7" s="196"/>
      <c r="NVL7" s="196"/>
      <c r="NVM7" s="196"/>
      <c r="NVN7" s="196"/>
      <c r="NVO7" s="196"/>
      <c r="NVP7" s="196"/>
      <c r="NVQ7" s="196"/>
      <c r="NVR7" s="196"/>
      <c r="NVS7" s="196"/>
      <c r="NVT7" s="196"/>
      <c r="NVU7" s="196"/>
      <c r="NVV7" s="196"/>
      <c r="NVW7" s="196"/>
      <c r="NVX7" s="196"/>
      <c r="NVY7" s="196"/>
      <c r="NVZ7" s="196"/>
      <c r="NWA7" s="196"/>
      <c r="NWB7" s="196"/>
      <c r="NWC7" s="196"/>
      <c r="NWD7" s="196"/>
      <c r="NWE7" s="196"/>
      <c r="NWF7" s="196"/>
      <c r="NWG7" s="196"/>
      <c r="NWH7" s="196"/>
      <c r="NWI7" s="196"/>
      <c r="NWJ7" s="196"/>
      <c r="NWK7" s="196"/>
      <c r="NWL7" s="196"/>
      <c r="NWM7" s="196"/>
      <c r="NWN7" s="196"/>
      <c r="NWO7" s="196"/>
      <c r="NWP7" s="196"/>
      <c r="NWQ7" s="196"/>
      <c r="NWR7" s="196"/>
      <c r="NWS7" s="196"/>
      <c r="NWT7" s="196"/>
      <c r="NWU7" s="196"/>
      <c r="NWV7" s="196"/>
      <c r="NWW7" s="196"/>
      <c r="NWX7" s="196"/>
      <c r="NWY7" s="196"/>
      <c r="NWZ7" s="196"/>
      <c r="NXA7" s="196"/>
      <c r="NXB7" s="196"/>
      <c r="NXC7" s="196"/>
      <c r="NXD7" s="196"/>
      <c r="NXE7" s="196"/>
      <c r="NXF7" s="196"/>
      <c r="NXG7" s="196"/>
      <c r="NXH7" s="196"/>
      <c r="NXI7" s="196"/>
      <c r="NXJ7" s="196"/>
      <c r="NXK7" s="196"/>
      <c r="NXL7" s="196"/>
      <c r="NXM7" s="196"/>
      <c r="NXN7" s="196"/>
      <c r="NXO7" s="196"/>
      <c r="NXP7" s="196"/>
      <c r="NXQ7" s="196"/>
      <c r="NXR7" s="196"/>
      <c r="NXS7" s="196"/>
      <c r="NXT7" s="196"/>
      <c r="NXU7" s="196"/>
      <c r="NXV7" s="196"/>
      <c r="NXW7" s="196"/>
      <c r="NXX7" s="196"/>
      <c r="NXY7" s="196"/>
      <c r="NXZ7" s="196"/>
      <c r="NYA7" s="196"/>
      <c r="NYB7" s="196"/>
      <c r="NYC7" s="196"/>
      <c r="NYD7" s="196"/>
      <c r="NYE7" s="196"/>
      <c r="NYF7" s="196"/>
      <c r="NYG7" s="196"/>
      <c r="NYH7" s="196"/>
      <c r="NYI7" s="196"/>
      <c r="NYJ7" s="196"/>
      <c r="NYK7" s="196"/>
      <c r="NYL7" s="196"/>
      <c r="NYM7" s="196"/>
      <c r="NYN7" s="196"/>
      <c r="NYO7" s="196"/>
      <c r="NYP7" s="196"/>
      <c r="NYQ7" s="196"/>
      <c r="NYR7" s="196"/>
      <c r="NYS7" s="196"/>
      <c r="NYT7" s="196"/>
      <c r="NYU7" s="196"/>
      <c r="NYV7" s="196"/>
      <c r="NYW7" s="196"/>
      <c r="NYX7" s="196"/>
      <c r="NYY7" s="196"/>
      <c r="NYZ7" s="196"/>
      <c r="NZA7" s="196"/>
      <c r="NZB7" s="196"/>
      <c r="NZC7" s="196"/>
      <c r="NZD7" s="196"/>
      <c r="NZE7" s="196"/>
      <c r="NZF7" s="196"/>
      <c r="NZG7" s="196"/>
      <c r="NZH7" s="196"/>
      <c r="NZI7" s="196"/>
      <c r="NZJ7" s="196"/>
      <c r="NZK7" s="196"/>
      <c r="NZL7" s="196"/>
      <c r="NZM7" s="196"/>
      <c r="NZN7" s="196"/>
      <c r="NZO7" s="196"/>
      <c r="NZP7" s="196"/>
      <c r="NZQ7" s="196"/>
      <c r="NZR7" s="196"/>
      <c r="NZS7" s="196"/>
      <c r="NZT7" s="196"/>
      <c r="NZU7" s="196"/>
      <c r="NZV7" s="196"/>
      <c r="NZW7" s="196"/>
      <c r="NZX7" s="196"/>
      <c r="NZY7" s="196"/>
      <c r="NZZ7" s="196"/>
      <c r="OAA7" s="196"/>
      <c r="OAB7" s="196"/>
      <c r="OAC7" s="196"/>
      <c r="OAD7" s="196"/>
      <c r="OAE7" s="196"/>
      <c r="OAF7" s="196"/>
      <c r="OAG7" s="196"/>
      <c r="OAH7" s="196"/>
      <c r="OAI7" s="196"/>
      <c r="OAJ7" s="196"/>
      <c r="OAK7" s="196"/>
      <c r="OAL7" s="196"/>
      <c r="OAM7" s="196"/>
      <c r="OAN7" s="196"/>
      <c r="OAO7" s="196"/>
      <c r="OAP7" s="196"/>
      <c r="OAQ7" s="196"/>
      <c r="OAR7" s="196"/>
      <c r="OAS7" s="196"/>
      <c r="OAT7" s="196"/>
      <c r="OAU7" s="196"/>
      <c r="OAV7" s="196"/>
      <c r="OAW7" s="196"/>
      <c r="OAX7" s="196"/>
      <c r="OAY7" s="196"/>
      <c r="OAZ7" s="196"/>
      <c r="OBA7" s="196"/>
      <c r="OBB7" s="196"/>
      <c r="OBC7" s="196"/>
      <c r="OBD7" s="196"/>
      <c r="OBE7" s="196"/>
      <c r="OBF7" s="196"/>
      <c r="OBG7" s="196"/>
      <c r="OBH7" s="196"/>
      <c r="OBI7" s="196"/>
      <c r="OBJ7" s="196"/>
      <c r="OBK7" s="196"/>
      <c r="OBL7" s="196"/>
      <c r="OBM7" s="196"/>
      <c r="OBN7" s="196"/>
      <c r="OBO7" s="196"/>
      <c r="OBP7" s="196"/>
      <c r="OBQ7" s="196"/>
      <c r="OBR7" s="196"/>
      <c r="OBS7" s="196"/>
      <c r="OBT7" s="196"/>
      <c r="OBU7" s="196"/>
      <c r="OBV7" s="196"/>
      <c r="OBW7" s="196"/>
      <c r="OBX7" s="196"/>
      <c r="OBY7" s="196"/>
      <c r="OBZ7" s="196"/>
      <c r="OCA7" s="196"/>
      <c r="OCB7" s="196"/>
      <c r="OCC7" s="196"/>
      <c r="OCD7" s="196"/>
      <c r="OCE7" s="196"/>
      <c r="OCF7" s="196"/>
      <c r="OCG7" s="196"/>
      <c r="OCH7" s="196"/>
      <c r="OCI7" s="196"/>
      <c r="OCJ7" s="196"/>
      <c r="OCK7" s="196"/>
      <c r="OCL7" s="196"/>
      <c r="OCM7" s="196"/>
      <c r="OCN7" s="196"/>
      <c r="OCO7" s="196"/>
      <c r="OCP7" s="196"/>
      <c r="OCQ7" s="196"/>
      <c r="OCR7" s="196"/>
      <c r="OCS7" s="196"/>
      <c r="OCT7" s="196"/>
      <c r="OCU7" s="196"/>
      <c r="OCV7" s="196"/>
      <c r="OCW7" s="196"/>
      <c r="OCX7" s="196"/>
      <c r="OCY7" s="196"/>
      <c r="OCZ7" s="196"/>
      <c r="ODA7" s="196"/>
      <c r="ODB7" s="196"/>
      <c r="ODC7" s="196"/>
      <c r="ODD7" s="196"/>
      <c r="ODE7" s="196"/>
      <c r="ODF7" s="196"/>
      <c r="ODG7" s="196"/>
      <c r="ODH7" s="196"/>
      <c r="ODI7" s="196"/>
      <c r="ODJ7" s="196"/>
      <c r="ODK7" s="196"/>
      <c r="ODL7" s="196"/>
      <c r="ODM7" s="196"/>
      <c r="ODN7" s="196"/>
      <c r="ODO7" s="196"/>
      <c r="ODP7" s="196"/>
      <c r="ODQ7" s="196"/>
      <c r="ODR7" s="196"/>
      <c r="ODS7" s="196"/>
      <c r="ODT7" s="196"/>
      <c r="ODU7" s="196"/>
      <c r="ODV7" s="196"/>
      <c r="ODW7" s="196"/>
      <c r="ODX7" s="196"/>
      <c r="ODY7" s="196"/>
      <c r="ODZ7" s="196"/>
      <c r="OEA7" s="196"/>
      <c r="OEB7" s="196"/>
      <c r="OEC7" s="196"/>
      <c r="OED7" s="196"/>
      <c r="OEE7" s="196"/>
      <c r="OEF7" s="196"/>
      <c r="OEG7" s="196"/>
      <c r="OEH7" s="196"/>
      <c r="OEI7" s="196"/>
      <c r="OEJ7" s="196"/>
      <c r="OEK7" s="196"/>
      <c r="OEL7" s="196"/>
      <c r="OEM7" s="196"/>
      <c r="OEN7" s="196"/>
      <c r="OEO7" s="196"/>
      <c r="OEP7" s="196"/>
      <c r="OEQ7" s="196"/>
      <c r="OER7" s="196"/>
      <c r="OES7" s="196"/>
      <c r="OET7" s="196"/>
      <c r="OEU7" s="196"/>
      <c r="OEV7" s="196"/>
      <c r="OEW7" s="196"/>
      <c r="OEX7" s="196"/>
      <c r="OEY7" s="196"/>
      <c r="OEZ7" s="196"/>
      <c r="OFA7" s="196"/>
      <c r="OFB7" s="196"/>
      <c r="OFC7" s="196"/>
      <c r="OFD7" s="196"/>
      <c r="OFE7" s="196"/>
      <c r="OFF7" s="196"/>
      <c r="OFG7" s="196"/>
      <c r="OFH7" s="196"/>
      <c r="OFI7" s="196"/>
      <c r="OFJ7" s="196"/>
      <c r="OFK7" s="196"/>
      <c r="OFL7" s="196"/>
      <c r="OFM7" s="196"/>
      <c r="OFN7" s="196"/>
      <c r="OFO7" s="196"/>
      <c r="OFP7" s="196"/>
      <c r="OFQ7" s="196"/>
      <c r="OFR7" s="196"/>
      <c r="OFS7" s="196"/>
      <c r="OFT7" s="196"/>
      <c r="OFU7" s="196"/>
      <c r="OFV7" s="196"/>
      <c r="OFW7" s="196"/>
      <c r="OFX7" s="196"/>
      <c r="OFY7" s="196"/>
      <c r="OFZ7" s="196"/>
      <c r="OGA7" s="196"/>
      <c r="OGB7" s="196"/>
      <c r="OGC7" s="196"/>
      <c r="OGD7" s="196"/>
      <c r="OGE7" s="196"/>
      <c r="OGF7" s="196"/>
      <c r="OGG7" s="196"/>
      <c r="OGH7" s="196"/>
      <c r="OGI7" s="196"/>
      <c r="OGJ7" s="196"/>
      <c r="OGK7" s="196"/>
      <c r="OGL7" s="196"/>
      <c r="OGM7" s="196"/>
      <c r="OGN7" s="196"/>
      <c r="OGO7" s="196"/>
      <c r="OGP7" s="196"/>
      <c r="OGQ7" s="196"/>
      <c r="OGR7" s="196"/>
      <c r="OGS7" s="196"/>
      <c r="OGT7" s="196"/>
      <c r="OGU7" s="196"/>
      <c r="OGV7" s="196"/>
      <c r="OGW7" s="196"/>
      <c r="OGX7" s="196"/>
      <c r="OGY7" s="196"/>
      <c r="OGZ7" s="196"/>
      <c r="OHA7" s="196"/>
      <c r="OHB7" s="196"/>
      <c r="OHC7" s="196"/>
      <c r="OHD7" s="196"/>
      <c r="OHE7" s="196"/>
      <c r="OHF7" s="196"/>
      <c r="OHG7" s="196"/>
      <c r="OHH7" s="196"/>
      <c r="OHI7" s="196"/>
      <c r="OHJ7" s="196"/>
      <c r="OHK7" s="196"/>
      <c r="OHL7" s="196"/>
      <c r="OHM7" s="196"/>
      <c r="OHN7" s="196"/>
      <c r="OHO7" s="196"/>
      <c r="OHP7" s="196"/>
      <c r="OHQ7" s="196"/>
      <c r="OHR7" s="196"/>
      <c r="OHS7" s="196"/>
      <c r="OHT7" s="196"/>
      <c r="OHU7" s="196"/>
      <c r="OHV7" s="196"/>
      <c r="OHW7" s="196"/>
      <c r="OHX7" s="196"/>
      <c r="OHY7" s="196"/>
      <c r="OHZ7" s="196"/>
      <c r="OIA7" s="196"/>
      <c r="OIB7" s="196"/>
      <c r="OIC7" s="196"/>
      <c r="OID7" s="196"/>
      <c r="OIE7" s="196"/>
      <c r="OIF7" s="196"/>
      <c r="OIG7" s="196"/>
      <c r="OIH7" s="196"/>
      <c r="OII7" s="196"/>
      <c r="OIJ7" s="196"/>
      <c r="OIK7" s="196"/>
      <c r="OIL7" s="196"/>
      <c r="OIM7" s="196"/>
      <c r="OIN7" s="196"/>
      <c r="OIO7" s="196"/>
      <c r="OIP7" s="196"/>
      <c r="OIQ7" s="196"/>
      <c r="OIR7" s="196"/>
      <c r="OIS7" s="196"/>
      <c r="OIT7" s="196"/>
      <c r="OIU7" s="196"/>
      <c r="OIV7" s="196"/>
      <c r="OIW7" s="196"/>
      <c r="OIX7" s="196"/>
      <c r="OIY7" s="196"/>
      <c r="OIZ7" s="196"/>
      <c r="OJA7" s="196"/>
      <c r="OJB7" s="196"/>
      <c r="OJC7" s="196"/>
      <c r="OJD7" s="196"/>
      <c r="OJE7" s="196"/>
      <c r="OJF7" s="196"/>
      <c r="OJG7" s="196"/>
      <c r="OJH7" s="196"/>
      <c r="OJI7" s="196"/>
      <c r="OJJ7" s="196"/>
      <c r="OJK7" s="196"/>
      <c r="OJL7" s="196"/>
      <c r="OJM7" s="196"/>
      <c r="OJN7" s="196"/>
      <c r="OJO7" s="196"/>
      <c r="OJP7" s="196"/>
      <c r="OJQ7" s="196"/>
      <c r="OJR7" s="196"/>
      <c r="OJS7" s="196"/>
      <c r="OJT7" s="196"/>
      <c r="OJU7" s="196"/>
      <c r="OJV7" s="196"/>
      <c r="OJW7" s="196"/>
      <c r="OJX7" s="196"/>
      <c r="OJY7" s="196"/>
      <c r="OJZ7" s="196"/>
      <c r="OKA7" s="196"/>
      <c r="OKB7" s="196"/>
      <c r="OKC7" s="196"/>
      <c r="OKD7" s="196"/>
      <c r="OKE7" s="196"/>
      <c r="OKF7" s="196"/>
      <c r="OKG7" s="196"/>
      <c r="OKH7" s="196"/>
      <c r="OKI7" s="196"/>
      <c r="OKJ7" s="196"/>
      <c r="OKK7" s="196"/>
      <c r="OKL7" s="196"/>
      <c r="OKM7" s="196"/>
      <c r="OKN7" s="196"/>
      <c r="OKO7" s="196"/>
      <c r="OKP7" s="196"/>
      <c r="OKQ7" s="196"/>
      <c r="OKR7" s="196"/>
      <c r="OKS7" s="196"/>
      <c r="OKT7" s="196"/>
      <c r="OKU7" s="196"/>
      <c r="OKV7" s="196"/>
      <c r="OKW7" s="196"/>
      <c r="OKX7" s="196"/>
      <c r="OKY7" s="196"/>
      <c r="OKZ7" s="196"/>
      <c r="OLA7" s="196"/>
      <c r="OLB7" s="196"/>
      <c r="OLC7" s="196"/>
      <c r="OLD7" s="196"/>
      <c r="OLE7" s="196"/>
      <c r="OLF7" s="196"/>
      <c r="OLG7" s="196"/>
      <c r="OLH7" s="196"/>
      <c r="OLI7" s="196"/>
      <c r="OLJ7" s="196"/>
      <c r="OLK7" s="196"/>
      <c r="OLL7" s="196"/>
      <c r="OLM7" s="196"/>
      <c r="OLN7" s="196"/>
      <c r="OLO7" s="196"/>
      <c r="OLP7" s="196"/>
      <c r="OLQ7" s="196"/>
      <c r="OLR7" s="196"/>
      <c r="OLS7" s="196"/>
      <c r="OLT7" s="196"/>
      <c r="OLU7" s="196"/>
      <c r="OLV7" s="196"/>
      <c r="OLW7" s="196"/>
      <c r="OLX7" s="196"/>
      <c r="OLY7" s="196"/>
      <c r="OLZ7" s="196"/>
      <c r="OMA7" s="196"/>
      <c r="OMB7" s="196"/>
      <c r="OMC7" s="196"/>
      <c r="OMD7" s="196"/>
      <c r="OME7" s="196"/>
      <c r="OMF7" s="196"/>
      <c r="OMG7" s="196"/>
      <c r="OMH7" s="196"/>
      <c r="OMI7" s="196"/>
      <c r="OMJ7" s="196"/>
      <c r="OMK7" s="196"/>
      <c r="OML7" s="196"/>
      <c r="OMM7" s="196"/>
      <c r="OMN7" s="196"/>
      <c r="OMO7" s="196"/>
      <c r="OMP7" s="196"/>
      <c r="OMQ7" s="196"/>
      <c r="OMR7" s="196"/>
      <c r="OMS7" s="196"/>
      <c r="OMT7" s="196"/>
      <c r="OMU7" s="196"/>
      <c r="OMV7" s="196"/>
      <c r="OMW7" s="196"/>
      <c r="OMX7" s="196"/>
      <c r="OMY7" s="196"/>
      <c r="OMZ7" s="196"/>
      <c r="ONA7" s="196"/>
      <c r="ONB7" s="196"/>
      <c r="ONC7" s="196"/>
      <c r="OND7" s="196"/>
      <c r="ONE7" s="196"/>
      <c r="ONF7" s="196"/>
      <c r="ONG7" s="196"/>
      <c r="ONH7" s="196"/>
      <c r="ONI7" s="196"/>
      <c r="ONJ7" s="196"/>
      <c r="ONK7" s="196"/>
      <c r="ONL7" s="196"/>
      <c r="ONM7" s="196"/>
      <c r="ONN7" s="196"/>
      <c r="ONO7" s="196"/>
      <c r="ONP7" s="196"/>
      <c r="ONQ7" s="196"/>
      <c r="ONR7" s="196"/>
      <c r="ONS7" s="196"/>
      <c r="ONT7" s="196"/>
      <c r="ONU7" s="196"/>
      <c r="ONV7" s="196"/>
      <c r="ONW7" s="196"/>
      <c r="ONX7" s="196"/>
      <c r="ONY7" s="196"/>
      <c r="ONZ7" s="196"/>
      <c r="OOA7" s="196"/>
      <c r="OOB7" s="196"/>
      <c r="OOC7" s="196"/>
      <c r="OOD7" s="196"/>
      <c r="OOE7" s="196"/>
      <c r="OOF7" s="196"/>
      <c r="OOG7" s="196"/>
      <c r="OOH7" s="196"/>
      <c r="OOI7" s="196"/>
      <c r="OOJ7" s="196"/>
      <c r="OOK7" s="196"/>
      <c r="OOL7" s="196"/>
      <c r="OOM7" s="196"/>
      <c r="OON7" s="196"/>
      <c r="OOO7" s="196"/>
      <c r="OOP7" s="196"/>
      <c r="OOQ7" s="196"/>
      <c r="OOR7" s="196"/>
      <c r="OOS7" s="196"/>
      <c r="OOT7" s="196"/>
      <c r="OOU7" s="196"/>
      <c r="OOV7" s="196"/>
      <c r="OOW7" s="196"/>
      <c r="OOX7" s="196"/>
      <c r="OOY7" s="196"/>
      <c r="OOZ7" s="196"/>
      <c r="OPA7" s="196"/>
      <c r="OPB7" s="196"/>
      <c r="OPC7" s="196"/>
      <c r="OPD7" s="196"/>
      <c r="OPE7" s="196"/>
      <c r="OPF7" s="196"/>
      <c r="OPG7" s="196"/>
      <c r="OPH7" s="196"/>
      <c r="OPI7" s="196"/>
      <c r="OPJ7" s="196"/>
      <c r="OPK7" s="196"/>
      <c r="OPL7" s="196"/>
      <c r="OPM7" s="196"/>
      <c r="OPN7" s="196"/>
      <c r="OPO7" s="196"/>
      <c r="OPP7" s="196"/>
      <c r="OPQ7" s="196"/>
      <c r="OPR7" s="196"/>
      <c r="OPS7" s="196"/>
      <c r="OPT7" s="196"/>
      <c r="OPU7" s="196"/>
      <c r="OPV7" s="196"/>
      <c r="OPW7" s="196"/>
      <c r="OPX7" s="196"/>
      <c r="OPY7" s="196"/>
      <c r="OPZ7" s="196"/>
      <c r="OQA7" s="196"/>
      <c r="OQB7" s="196"/>
      <c r="OQC7" s="196"/>
      <c r="OQD7" s="196"/>
      <c r="OQE7" s="196"/>
      <c r="OQF7" s="196"/>
      <c r="OQG7" s="196"/>
      <c r="OQH7" s="196"/>
      <c r="OQI7" s="196"/>
      <c r="OQJ7" s="196"/>
      <c r="OQK7" s="196"/>
      <c r="OQL7" s="196"/>
      <c r="OQM7" s="196"/>
      <c r="OQN7" s="196"/>
      <c r="OQO7" s="196"/>
      <c r="OQP7" s="196"/>
      <c r="OQQ7" s="196"/>
      <c r="OQR7" s="196"/>
      <c r="OQS7" s="196"/>
      <c r="OQT7" s="196"/>
      <c r="OQU7" s="196"/>
      <c r="OQV7" s="196"/>
      <c r="OQW7" s="196"/>
      <c r="OQX7" s="196"/>
      <c r="OQY7" s="196"/>
      <c r="OQZ7" s="196"/>
      <c r="ORA7" s="196"/>
      <c r="ORB7" s="196"/>
      <c r="ORC7" s="196"/>
      <c r="ORD7" s="196"/>
      <c r="ORE7" s="196"/>
      <c r="ORF7" s="196"/>
      <c r="ORG7" s="196"/>
      <c r="ORH7" s="196"/>
      <c r="ORI7" s="196"/>
      <c r="ORJ7" s="196"/>
      <c r="ORK7" s="196"/>
      <c r="ORL7" s="196"/>
      <c r="ORM7" s="196"/>
      <c r="ORN7" s="196"/>
      <c r="ORO7" s="196"/>
      <c r="ORP7" s="196"/>
      <c r="ORQ7" s="196"/>
      <c r="ORR7" s="196"/>
      <c r="ORS7" s="196"/>
      <c r="ORT7" s="196"/>
      <c r="ORU7" s="196"/>
      <c r="ORV7" s="196"/>
      <c r="ORW7" s="196"/>
      <c r="ORX7" s="196"/>
      <c r="ORY7" s="196"/>
      <c r="ORZ7" s="196"/>
      <c r="OSA7" s="196"/>
      <c r="OSB7" s="196"/>
      <c r="OSC7" s="196"/>
      <c r="OSD7" s="196"/>
      <c r="OSE7" s="196"/>
      <c r="OSF7" s="196"/>
      <c r="OSG7" s="196"/>
      <c r="OSH7" s="196"/>
      <c r="OSI7" s="196"/>
      <c r="OSJ7" s="196"/>
      <c r="OSK7" s="196"/>
      <c r="OSL7" s="196"/>
      <c r="OSM7" s="196"/>
      <c r="OSN7" s="196"/>
      <c r="OSO7" s="196"/>
      <c r="OSP7" s="196"/>
      <c r="OSQ7" s="196"/>
      <c r="OSR7" s="196"/>
      <c r="OSS7" s="196"/>
      <c r="OST7" s="196"/>
      <c r="OSU7" s="196"/>
      <c r="OSV7" s="196"/>
      <c r="OSW7" s="196"/>
      <c r="OSX7" s="196"/>
      <c r="OSY7" s="196"/>
      <c r="OSZ7" s="196"/>
      <c r="OTA7" s="196"/>
      <c r="OTB7" s="196"/>
      <c r="OTC7" s="196"/>
      <c r="OTD7" s="196"/>
      <c r="OTE7" s="196"/>
      <c r="OTF7" s="196"/>
      <c r="OTG7" s="196"/>
      <c r="OTH7" s="196"/>
      <c r="OTI7" s="196"/>
      <c r="OTJ7" s="196"/>
      <c r="OTK7" s="196"/>
      <c r="OTL7" s="196"/>
      <c r="OTM7" s="196"/>
      <c r="OTN7" s="196"/>
      <c r="OTO7" s="196"/>
      <c r="OTP7" s="196"/>
      <c r="OTQ7" s="196"/>
      <c r="OTR7" s="196"/>
      <c r="OTS7" s="196"/>
      <c r="OTT7" s="196"/>
      <c r="OTU7" s="196"/>
      <c r="OTV7" s="196"/>
      <c r="OTW7" s="196"/>
      <c r="OTX7" s="196"/>
      <c r="OTY7" s="196"/>
      <c r="OTZ7" s="196"/>
      <c r="OUA7" s="196"/>
      <c r="OUB7" s="196"/>
      <c r="OUC7" s="196"/>
      <c r="OUD7" s="196"/>
      <c r="OUE7" s="196"/>
      <c r="OUF7" s="196"/>
      <c r="OUG7" s="196"/>
      <c r="OUH7" s="196"/>
      <c r="OUI7" s="196"/>
      <c r="OUJ7" s="196"/>
      <c r="OUK7" s="196"/>
      <c r="OUL7" s="196"/>
      <c r="OUM7" s="196"/>
      <c r="OUN7" s="196"/>
      <c r="OUO7" s="196"/>
      <c r="OUP7" s="196"/>
      <c r="OUQ7" s="196"/>
      <c r="OUR7" s="196"/>
      <c r="OUS7" s="196"/>
      <c r="OUT7" s="196"/>
      <c r="OUU7" s="196"/>
      <c r="OUV7" s="196"/>
      <c r="OUW7" s="196"/>
      <c r="OUX7" s="196"/>
      <c r="OUY7" s="196"/>
      <c r="OUZ7" s="196"/>
      <c r="OVA7" s="196"/>
      <c r="OVB7" s="196"/>
      <c r="OVC7" s="196"/>
      <c r="OVD7" s="196"/>
      <c r="OVE7" s="196"/>
      <c r="OVF7" s="196"/>
      <c r="OVG7" s="196"/>
      <c r="OVH7" s="196"/>
      <c r="OVI7" s="196"/>
      <c r="OVJ7" s="196"/>
      <c r="OVK7" s="196"/>
      <c r="OVL7" s="196"/>
      <c r="OVM7" s="196"/>
      <c r="OVN7" s="196"/>
      <c r="OVO7" s="196"/>
      <c r="OVP7" s="196"/>
      <c r="OVQ7" s="196"/>
      <c r="OVR7" s="196"/>
      <c r="OVS7" s="196"/>
      <c r="OVT7" s="196"/>
      <c r="OVU7" s="196"/>
      <c r="OVV7" s="196"/>
      <c r="OVW7" s="196"/>
      <c r="OVX7" s="196"/>
      <c r="OVY7" s="196"/>
      <c r="OVZ7" s="196"/>
      <c r="OWA7" s="196"/>
      <c r="OWB7" s="196"/>
      <c r="OWC7" s="196"/>
      <c r="OWD7" s="196"/>
      <c r="OWE7" s="196"/>
      <c r="OWF7" s="196"/>
      <c r="OWG7" s="196"/>
      <c r="OWH7" s="196"/>
      <c r="OWI7" s="196"/>
      <c r="OWJ7" s="196"/>
      <c r="OWK7" s="196"/>
      <c r="OWL7" s="196"/>
      <c r="OWM7" s="196"/>
      <c r="OWN7" s="196"/>
      <c r="OWO7" s="196"/>
      <c r="OWP7" s="196"/>
      <c r="OWQ7" s="196"/>
      <c r="OWR7" s="196"/>
      <c r="OWS7" s="196"/>
      <c r="OWT7" s="196"/>
      <c r="OWU7" s="196"/>
      <c r="OWV7" s="196"/>
      <c r="OWW7" s="196"/>
      <c r="OWX7" s="196"/>
      <c r="OWY7" s="196"/>
      <c r="OWZ7" s="196"/>
      <c r="OXA7" s="196"/>
      <c r="OXB7" s="196"/>
      <c r="OXC7" s="196"/>
      <c r="OXD7" s="196"/>
      <c r="OXE7" s="196"/>
      <c r="OXF7" s="196"/>
      <c r="OXG7" s="196"/>
      <c r="OXH7" s="196"/>
      <c r="OXI7" s="196"/>
      <c r="OXJ7" s="196"/>
      <c r="OXK7" s="196"/>
      <c r="OXL7" s="196"/>
      <c r="OXM7" s="196"/>
      <c r="OXN7" s="196"/>
      <c r="OXO7" s="196"/>
      <c r="OXP7" s="196"/>
      <c r="OXQ7" s="196"/>
      <c r="OXR7" s="196"/>
      <c r="OXS7" s="196"/>
      <c r="OXT7" s="196"/>
      <c r="OXU7" s="196"/>
      <c r="OXV7" s="196"/>
      <c r="OXW7" s="196"/>
      <c r="OXX7" s="196"/>
      <c r="OXY7" s="196"/>
      <c r="OXZ7" s="196"/>
      <c r="OYA7" s="196"/>
      <c r="OYB7" s="196"/>
      <c r="OYC7" s="196"/>
      <c r="OYD7" s="196"/>
      <c r="OYE7" s="196"/>
      <c r="OYF7" s="196"/>
      <c r="OYG7" s="196"/>
      <c r="OYH7" s="196"/>
      <c r="OYI7" s="196"/>
      <c r="OYJ7" s="196"/>
      <c r="OYK7" s="196"/>
      <c r="OYL7" s="196"/>
      <c r="OYM7" s="196"/>
      <c r="OYN7" s="196"/>
      <c r="OYO7" s="196"/>
      <c r="OYP7" s="196"/>
      <c r="OYQ7" s="196"/>
      <c r="OYR7" s="196"/>
      <c r="OYS7" s="196"/>
      <c r="OYT7" s="196"/>
      <c r="OYU7" s="196"/>
      <c r="OYV7" s="196"/>
      <c r="OYW7" s="196"/>
      <c r="OYX7" s="196"/>
      <c r="OYY7" s="196"/>
      <c r="OYZ7" s="196"/>
      <c r="OZA7" s="196"/>
      <c r="OZB7" s="196"/>
      <c r="OZC7" s="196"/>
      <c r="OZD7" s="196"/>
      <c r="OZE7" s="196"/>
      <c r="OZF7" s="196"/>
      <c r="OZG7" s="196"/>
      <c r="OZH7" s="196"/>
      <c r="OZI7" s="196"/>
      <c r="OZJ7" s="196"/>
      <c r="OZK7" s="196"/>
      <c r="OZL7" s="196"/>
      <c r="OZM7" s="196"/>
      <c r="OZN7" s="196"/>
      <c r="OZO7" s="196"/>
      <c r="OZP7" s="196"/>
      <c r="OZQ7" s="196"/>
      <c r="OZR7" s="196"/>
      <c r="OZS7" s="196"/>
      <c r="OZT7" s="196"/>
      <c r="OZU7" s="196"/>
      <c r="OZV7" s="196"/>
      <c r="OZW7" s="196"/>
      <c r="OZX7" s="196"/>
      <c r="OZY7" s="196"/>
      <c r="OZZ7" s="196"/>
      <c r="PAA7" s="196"/>
      <c r="PAB7" s="196"/>
      <c r="PAC7" s="196"/>
      <c r="PAD7" s="196"/>
      <c r="PAE7" s="196"/>
      <c r="PAF7" s="196"/>
      <c r="PAG7" s="196"/>
      <c r="PAH7" s="196"/>
      <c r="PAI7" s="196"/>
      <c r="PAJ7" s="196"/>
      <c r="PAK7" s="196"/>
      <c r="PAL7" s="196"/>
      <c r="PAM7" s="196"/>
      <c r="PAN7" s="196"/>
      <c r="PAO7" s="196"/>
      <c r="PAP7" s="196"/>
      <c r="PAQ7" s="196"/>
      <c r="PAR7" s="196"/>
      <c r="PAS7" s="196"/>
      <c r="PAT7" s="196"/>
      <c r="PAU7" s="196"/>
      <c r="PAV7" s="196"/>
      <c r="PAW7" s="196"/>
      <c r="PAX7" s="196"/>
      <c r="PAY7" s="196"/>
      <c r="PAZ7" s="196"/>
      <c r="PBA7" s="196"/>
      <c r="PBB7" s="196"/>
      <c r="PBC7" s="196"/>
      <c r="PBD7" s="196"/>
      <c r="PBE7" s="196"/>
      <c r="PBF7" s="196"/>
      <c r="PBG7" s="196"/>
      <c r="PBH7" s="196"/>
      <c r="PBI7" s="196"/>
      <c r="PBJ7" s="196"/>
      <c r="PBK7" s="196"/>
      <c r="PBL7" s="196"/>
      <c r="PBM7" s="196"/>
      <c r="PBN7" s="196"/>
      <c r="PBO7" s="196"/>
      <c r="PBP7" s="196"/>
      <c r="PBQ7" s="196"/>
      <c r="PBR7" s="196"/>
      <c r="PBS7" s="196"/>
      <c r="PBT7" s="196"/>
      <c r="PBU7" s="196"/>
      <c r="PBV7" s="196"/>
      <c r="PBW7" s="196"/>
      <c r="PBX7" s="196"/>
      <c r="PBY7" s="196"/>
      <c r="PBZ7" s="196"/>
      <c r="PCA7" s="196"/>
      <c r="PCB7" s="196"/>
      <c r="PCC7" s="196"/>
      <c r="PCD7" s="196"/>
      <c r="PCE7" s="196"/>
      <c r="PCF7" s="196"/>
      <c r="PCG7" s="196"/>
      <c r="PCH7" s="196"/>
      <c r="PCI7" s="196"/>
      <c r="PCJ7" s="196"/>
      <c r="PCK7" s="196"/>
      <c r="PCL7" s="196"/>
      <c r="PCM7" s="196"/>
      <c r="PCN7" s="196"/>
      <c r="PCO7" s="196"/>
      <c r="PCP7" s="196"/>
      <c r="PCQ7" s="196"/>
      <c r="PCR7" s="196"/>
      <c r="PCS7" s="196"/>
      <c r="PCT7" s="196"/>
      <c r="PCU7" s="196"/>
      <c r="PCV7" s="196"/>
      <c r="PCW7" s="196"/>
      <c r="PCX7" s="196"/>
      <c r="PCY7" s="196"/>
      <c r="PCZ7" s="196"/>
      <c r="PDA7" s="196"/>
      <c r="PDB7" s="196"/>
      <c r="PDC7" s="196"/>
      <c r="PDD7" s="196"/>
      <c r="PDE7" s="196"/>
      <c r="PDF7" s="196"/>
      <c r="PDG7" s="196"/>
      <c r="PDH7" s="196"/>
      <c r="PDI7" s="196"/>
      <c r="PDJ7" s="196"/>
      <c r="PDK7" s="196"/>
      <c r="PDL7" s="196"/>
      <c r="PDM7" s="196"/>
      <c r="PDN7" s="196"/>
      <c r="PDO7" s="196"/>
      <c r="PDP7" s="196"/>
      <c r="PDQ7" s="196"/>
      <c r="PDR7" s="196"/>
      <c r="PDS7" s="196"/>
      <c r="PDT7" s="196"/>
      <c r="PDU7" s="196"/>
      <c r="PDV7" s="196"/>
      <c r="PDW7" s="196"/>
      <c r="PDX7" s="196"/>
      <c r="PDY7" s="196"/>
      <c r="PDZ7" s="196"/>
      <c r="PEA7" s="196"/>
      <c r="PEB7" s="196"/>
      <c r="PEC7" s="196"/>
      <c r="PED7" s="196"/>
      <c r="PEE7" s="196"/>
      <c r="PEF7" s="196"/>
      <c r="PEG7" s="196"/>
      <c r="PEH7" s="196"/>
      <c r="PEI7" s="196"/>
      <c r="PEJ7" s="196"/>
      <c r="PEK7" s="196"/>
      <c r="PEL7" s="196"/>
      <c r="PEM7" s="196"/>
      <c r="PEN7" s="196"/>
      <c r="PEO7" s="196"/>
      <c r="PEP7" s="196"/>
      <c r="PEQ7" s="196"/>
      <c r="PER7" s="196"/>
      <c r="PES7" s="196"/>
      <c r="PET7" s="196"/>
      <c r="PEU7" s="196"/>
      <c r="PEV7" s="196"/>
      <c r="PEW7" s="196"/>
      <c r="PEX7" s="196"/>
      <c r="PEY7" s="196"/>
      <c r="PEZ7" s="196"/>
      <c r="PFA7" s="196"/>
      <c r="PFB7" s="196"/>
      <c r="PFC7" s="196"/>
      <c r="PFD7" s="196"/>
      <c r="PFE7" s="196"/>
      <c r="PFF7" s="196"/>
      <c r="PFG7" s="196"/>
      <c r="PFH7" s="196"/>
      <c r="PFI7" s="196"/>
      <c r="PFJ7" s="196"/>
      <c r="PFK7" s="196"/>
      <c r="PFL7" s="196"/>
      <c r="PFM7" s="196"/>
      <c r="PFN7" s="196"/>
      <c r="PFO7" s="196"/>
      <c r="PFP7" s="196"/>
      <c r="PFQ7" s="196"/>
      <c r="PFR7" s="196"/>
      <c r="PFS7" s="196"/>
      <c r="PFT7" s="196"/>
      <c r="PFU7" s="196"/>
      <c r="PFV7" s="196"/>
      <c r="PFW7" s="196"/>
      <c r="PFX7" s="196"/>
      <c r="PFY7" s="196"/>
      <c r="PFZ7" s="196"/>
      <c r="PGA7" s="196"/>
      <c r="PGB7" s="196"/>
      <c r="PGC7" s="196"/>
      <c r="PGD7" s="196"/>
      <c r="PGE7" s="196"/>
      <c r="PGF7" s="196"/>
      <c r="PGG7" s="196"/>
      <c r="PGH7" s="196"/>
      <c r="PGI7" s="196"/>
      <c r="PGJ7" s="196"/>
      <c r="PGK7" s="196"/>
      <c r="PGL7" s="196"/>
      <c r="PGM7" s="196"/>
      <c r="PGN7" s="196"/>
      <c r="PGO7" s="196"/>
      <c r="PGP7" s="196"/>
      <c r="PGQ7" s="196"/>
      <c r="PGR7" s="196"/>
      <c r="PGS7" s="196"/>
      <c r="PGT7" s="196"/>
      <c r="PGU7" s="196"/>
      <c r="PGV7" s="196"/>
      <c r="PGW7" s="196"/>
      <c r="PGX7" s="196"/>
      <c r="PGY7" s="196"/>
      <c r="PGZ7" s="196"/>
      <c r="PHA7" s="196"/>
      <c r="PHB7" s="196"/>
      <c r="PHC7" s="196"/>
      <c r="PHD7" s="196"/>
      <c r="PHE7" s="196"/>
      <c r="PHF7" s="196"/>
      <c r="PHG7" s="196"/>
      <c r="PHH7" s="196"/>
      <c r="PHI7" s="196"/>
      <c r="PHJ7" s="196"/>
      <c r="PHK7" s="196"/>
      <c r="PHL7" s="196"/>
      <c r="PHM7" s="196"/>
      <c r="PHN7" s="196"/>
      <c r="PHO7" s="196"/>
      <c r="PHP7" s="196"/>
      <c r="PHQ7" s="196"/>
      <c r="PHR7" s="196"/>
      <c r="PHS7" s="196"/>
      <c r="PHT7" s="196"/>
      <c r="PHU7" s="196"/>
      <c r="PHV7" s="196"/>
      <c r="PHW7" s="196"/>
      <c r="PHX7" s="196"/>
      <c r="PHY7" s="196"/>
      <c r="PHZ7" s="196"/>
      <c r="PIA7" s="196"/>
      <c r="PIB7" s="196"/>
      <c r="PIC7" s="196"/>
      <c r="PID7" s="196"/>
      <c r="PIE7" s="196"/>
      <c r="PIF7" s="196"/>
      <c r="PIG7" s="196"/>
      <c r="PIH7" s="196"/>
      <c r="PII7" s="196"/>
      <c r="PIJ7" s="196"/>
      <c r="PIK7" s="196"/>
      <c r="PIL7" s="196"/>
      <c r="PIM7" s="196"/>
      <c r="PIN7" s="196"/>
      <c r="PIO7" s="196"/>
      <c r="PIP7" s="196"/>
      <c r="PIQ7" s="196"/>
      <c r="PIR7" s="196"/>
      <c r="PIS7" s="196"/>
      <c r="PIT7" s="196"/>
      <c r="PIU7" s="196"/>
      <c r="PIV7" s="196"/>
      <c r="PIW7" s="196"/>
      <c r="PIX7" s="196"/>
      <c r="PIY7" s="196"/>
      <c r="PIZ7" s="196"/>
      <c r="PJA7" s="196"/>
      <c r="PJB7" s="196"/>
      <c r="PJC7" s="196"/>
      <c r="PJD7" s="196"/>
      <c r="PJE7" s="196"/>
      <c r="PJF7" s="196"/>
      <c r="PJG7" s="196"/>
      <c r="PJH7" s="196"/>
      <c r="PJI7" s="196"/>
      <c r="PJJ7" s="196"/>
      <c r="PJK7" s="196"/>
      <c r="PJL7" s="196"/>
      <c r="PJM7" s="196"/>
      <c r="PJN7" s="196"/>
      <c r="PJO7" s="196"/>
      <c r="PJP7" s="196"/>
      <c r="PJQ7" s="196"/>
      <c r="PJR7" s="196"/>
      <c r="PJS7" s="196"/>
      <c r="PJT7" s="196"/>
      <c r="PJU7" s="196"/>
      <c r="PJV7" s="196"/>
      <c r="PJW7" s="196"/>
      <c r="PJX7" s="196"/>
      <c r="PJY7" s="196"/>
      <c r="PJZ7" s="196"/>
      <c r="PKA7" s="196"/>
      <c r="PKB7" s="196"/>
      <c r="PKC7" s="196"/>
      <c r="PKD7" s="196"/>
      <c r="PKE7" s="196"/>
      <c r="PKF7" s="196"/>
      <c r="PKG7" s="196"/>
      <c r="PKH7" s="196"/>
      <c r="PKI7" s="196"/>
      <c r="PKJ7" s="196"/>
      <c r="PKK7" s="196"/>
      <c r="PKL7" s="196"/>
      <c r="PKM7" s="196"/>
      <c r="PKN7" s="196"/>
      <c r="PKO7" s="196"/>
      <c r="PKP7" s="196"/>
      <c r="PKQ7" s="196"/>
      <c r="PKR7" s="196"/>
      <c r="PKS7" s="196"/>
      <c r="PKT7" s="196"/>
      <c r="PKU7" s="196"/>
      <c r="PKV7" s="196"/>
      <c r="PKW7" s="196"/>
      <c r="PKX7" s="196"/>
      <c r="PKY7" s="196"/>
      <c r="PKZ7" s="196"/>
      <c r="PLA7" s="196"/>
      <c r="PLB7" s="196"/>
      <c r="PLC7" s="196"/>
      <c r="PLD7" s="196"/>
      <c r="PLE7" s="196"/>
      <c r="PLF7" s="196"/>
      <c r="PLG7" s="196"/>
      <c r="PLH7" s="196"/>
      <c r="PLI7" s="196"/>
      <c r="PLJ7" s="196"/>
      <c r="PLK7" s="196"/>
      <c r="PLL7" s="196"/>
      <c r="PLM7" s="196"/>
      <c r="PLN7" s="196"/>
      <c r="PLO7" s="196"/>
      <c r="PLP7" s="196"/>
      <c r="PLQ7" s="196"/>
      <c r="PLR7" s="196"/>
      <c r="PLS7" s="196"/>
      <c r="PLT7" s="196"/>
      <c r="PLU7" s="196"/>
      <c r="PLV7" s="196"/>
      <c r="PLW7" s="196"/>
      <c r="PLX7" s="196"/>
      <c r="PLY7" s="196"/>
      <c r="PLZ7" s="196"/>
      <c r="PMA7" s="196"/>
      <c r="PMB7" s="196"/>
      <c r="PMC7" s="196"/>
      <c r="PMD7" s="196"/>
      <c r="PME7" s="196"/>
      <c r="PMF7" s="196"/>
      <c r="PMG7" s="196"/>
      <c r="PMH7" s="196"/>
      <c r="PMI7" s="196"/>
      <c r="PMJ7" s="196"/>
      <c r="PMK7" s="196"/>
      <c r="PML7" s="196"/>
      <c r="PMM7" s="196"/>
      <c r="PMN7" s="196"/>
      <c r="PMO7" s="196"/>
      <c r="PMP7" s="196"/>
      <c r="PMQ7" s="196"/>
      <c r="PMR7" s="196"/>
      <c r="PMS7" s="196"/>
      <c r="PMT7" s="196"/>
      <c r="PMU7" s="196"/>
      <c r="PMV7" s="196"/>
      <c r="PMW7" s="196"/>
      <c r="PMX7" s="196"/>
      <c r="PMY7" s="196"/>
      <c r="PMZ7" s="196"/>
      <c r="PNA7" s="196"/>
      <c r="PNB7" s="196"/>
      <c r="PNC7" s="196"/>
      <c r="PND7" s="196"/>
      <c r="PNE7" s="196"/>
      <c r="PNF7" s="196"/>
      <c r="PNG7" s="196"/>
      <c r="PNH7" s="196"/>
      <c r="PNI7" s="196"/>
      <c r="PNJ7" s="196"/>
      <c r="PNK7" s="196"/>
      <c r="PNL7" s="196"/>
      <c r="PNM7" s="196"/>
      <c r="PNN7" s="196"/>
      <c r="PNO7" s="196"/>
      <c r="PNP7" s="196"/>
      <c r="PNQ7" s="196"/>
      <c r="PNR7" s="196"/>
      <c r="PNS7" s="196"/>
      <c r="PNT7" s="196"/>
      <c r="PNU7" s="196"/>
      <c r="PNV7" s="196"/>
      <c r="PNW7" s="196"/>
      <c r="PNX7" s="196"/>
      <c r="PNY7" s="196"/>
      <c r="PNZ7" s="196"/>
      <c r="POA7" s="196"/>
      <c r="POB7" s="196"/>
      <c r="POC7" s="196"/>
      <c r="POD7" s="196"/>
      <c r="POE7" s="196"/>
      <c r="POF7" s="196"/>
      <c r="POG7" s="196"/>
      <c r="POH7" s="196"/>
      <c r="POI7" s="196"/>
      <c r="POJ7" s="196"/>
      <c r="POK7" s="196"/>
      <c r="POL7" s="196"/>
      <c r="POM7" s="196"/>
      <c r="PON7" s="196"/>
      <c r="POO7" s="196"/>
      <c r="POP7" s="196"/>
      <c r="POQ7" s="196"/>
      <c r="POR7" s="196"/>
      <c r="POS7" s="196"/>
      <c r="POT7" s="196"/>
      <c r="POU7" s="196"/>
      <c r="POV7" s="196"/>
      <c r="POW7" s="196"/>
      <c r="POX7" s="196"/>
      <c r="POY7" s="196"/>
      <c r="POZ7" s="196"/>
      <c r="PPA7" s="196"/>
      <c r="PPB7" s="196"/>
      <c r="PPC7" s="196"/>
      <c r="PPD7" s="196"/>
      <c r="PPE7" s="196"/>
      <c r="PPF7" s="196"/>
      <c r="PPG7" s="196"/>
      <c r="PPH7" s="196"/>
      <c r="PPI7" s="196"/>
      <c r="PPJ7" s="196"/>
      <c r="PPK7" s="196"/>
      <c r="PPL7" s="196"/>
      <c r="PPM7" s="196"/>
      <c r="PPN7" s="196"/>
      <c r="PPO7" s="196"/>
      <c r="PPP7" s="196"/>
      <c r="PPQ7" s="196"/>
      <c r="PPR7" s="196"/>
      <c r="PPS7" s="196"/>
      <c r="PPT7" s="196"/>
      <c r="PPU7" s="196"/>
      <c r="PPV7" s="196"/>
      <c r="PPW7" s="196"/>
      <c r="PPX7" s="196"/>
      <c r="PPY7" s="196"/>
      <c r="PPZ7" s="196"/>
      <c r="PQA7" s="196"/>
      <c r="PQB7" s="196"/>
      <c r="PQC7" s="196"/>
      <c r="PQD7" s="196"/>
      <c r="PQE7" s="196"/>
      <c r="PQF7" s="196"/>
      <c r="PQG7" s="196"/>
      <c r="PQH7" s="196"/>
      <c r="PQI7" s="196"/>
      <c r="PQJ7" s="196"/>
      <c r="PQK7" s="196"/>
      <c r="PQL7" s="196"/>
      <c r="PQM7" s="196"/>
      <c r="PQN7" s="196"/>
      <c r="PQO7" s="196"/>
      <c r="PQP7" s="196"/>
      <c r="PQQ7" s="196"/>
      <c r="PQR7" s="196"/>
      <c r="PQS7" s="196"/>
      <c r="PQT7" s="196"/>
      <c r="PQU7" s="196"/>
      <c r="PQV7" s="196"/>
      <c r="PQW7" s="196"/>
      <c r="PQX7" s="196"/>
      <c r="PQY7" s="196"/>
      <c r="PQZ7" s="196"/>
      <c r="PRA7" s="196"/>
      <c r="PRB7" s="196"/>
      <c r="PRC7" s="196"/>
      <c r="PRD7" s="196"/>
      <c r="PRE7" s="196"/>
      <c r="PRF7" s="196"/>
      <c r="PRG7" s="196"/>
      <c r="PRH7" s="196"/>
      <c r="PRI7" s="196"/>
      <c r="PRJ7" s="196"/>
      <c r="PRK7" s="196"/>
      <c r="PRL7" s="196"/>
      <c r="PRM7" s="196"/>
      <c r="PRN7" s="196"/>
      <c r="PRO7" s="196"/>
      <c r="PRP7" s="196"/>
      <c r="PRQ7" s="196"/>
      <c r="PRR7" s="196"/>
      <c r="PRS7" s="196"/>
      <c r="PRT7" s="196"/>
      <c r="PRU7" s="196"/>
      <c r="PRV7" s="196"/>
      <c r="PRW7" s="196"/>
      <c r="PRX7" s="196"/>
      <c r="PRY7" s="196"/>
      <c r="PRZ7" s="196"/>
      <c r="PSA7" s="196"/>
      <c r="PSB7" s="196"/>
      <c r="PSC7" s="196"/>
      <c r="PSD7" s="196"/>
      <c r="PSE7" s="196"/>
      <c r="PSF7" s="196"/>
      <c r="PSG7" s="196"/>
      <c r="PSH7" s="196"/>
      <c r="PSI7" s="196"/>
      <c r="PSJ7" s="196"/>
      <c r="PSK7" s="196"/>
      <c r="PSL7" s="196"/>
      <c r="PSM7" s="196"/>
      <c r="PSN7" s="196"/>
      <c r="PSO7" s="196"/>
      <c r="PSP7" s="196"/>
      <c r="PSQ7" s="196"/>
      <c r="PSR7" s="196"/>
      <c r="PSS7" s="196"/>
      <c r="PST7" s="196"/>
      <c r="PSU7" s="196"/>
      <c r="PSV7" s="196"/>
      <c r="PSW7" s="196"/>
      <c r="PSX7" s="196"/>
      <c r="PSY7" s="196"/>
      <c r="PSZ7" s="196"/>
      <c r="PTA7" s="196"/>
      <c r="PTB7" s="196"/>
      <c r="PTC7" s="196"/>
      <c r="PTD7" s="196"/>
      <c r="PTE7" s="196"/>
      <c r="PTF7" s="196"/>
      <c r="PTG7" s="196"/>
      <c r="PTH7" s="196"/>
      <c r="PTI7" s="196"/>
      <c r="PTJ7" s="196"/>
      <c r="PTK7" s="196"/>
      <c r="PTL7" s="196"/>
      <c r="PTM7" s="196"/>
      <c r="PTN7" s="196"/>
      <c r="PTO7" s="196"/>
      <c r="PTP7" s="196"/>
      <c r="PTQ7" s="196"/>
      <c r="PTR7" s="196"/>
      <c r="PTS7" s="196"/>
      <c r="PTT7" s="196"/>
      <c r="PTU7" s="196"/>
      <c r="PTV7" s="196"/>
      <c r="PTW7" s="196"/>
      <c r="PTX7" s="196"/>
      <c r="PTY7" s="196"/>
      <c r="PTZ7" s="196"/>
      <c r="PUA7" s="196"/>
      <c r="PUB7" s="196"/>
      <c r="PUC7" s="196"/>
      <c r="PUD7" s="196"/>
      <c r="PUE7" s="196"/>
      <c r="PUF7" s="196"/>
      <c r="PUG7" s="196"/>
      <c r="PUH7" s="196"/>
      <c r="PUI7" s="196"/>
      <c r="PUJ7" s="196"/>
      <c r="PUK7" s="196"/>
      <c r="PUL7" s="196"/>
      <c r="PUM7" s="196"/>
      <c r="PUN7" s="196"/>
      <c r="PUO7" s="196"/>
      <c r="PUP7" s="196"/>
      <c r="PUQ7" s="196"/>
      <c r="PUR7" s="196"/>
      <c r="PUS7" s="196"/>
      <c r="PUT7" s="196"/>
      <c r="PUU7" s="196"/>
      <c r="PUV7" s="196"/>
      <c r="PUW7" s="196"/>
      <c r="PUX7" s="196"/>
      <c r="PUY7" s="196"/>
      <c r="PUZ7" s="196"/>
      <c r="PVA7" s="196"/>
      <c r="PVB7" s="196"/>
      <c r="PVC7" s="196"/>
      <c r="PVD7" s="196"/>
      <c r="PVE7" s="196"/>
      <c r="PVF7" s="196"/>
      <c r="PVG7" s="196"/>
      <c r="PVH7" s="196"/>
      <c r="PVI7" s="196"/>
      <c r="PVJ7" s="196"/>
      <c r="PVK7" s="196"/>
      <c r="PVL7" s="196"/>
      <c r="PVM7" s="196"/>
      <c r="PVN7" s="196"/>
      <c r="PVO7" s="196"/>
      <c r="PVP7" s="196"/>
      <c r="PVQ7" s="196"/>
      <c r="PVR7" s="196"/>
      <c r="PVS7" s="196"/>
      <c r="PVT7" s="196"/>
      <c r="PVU7" s="196"/>
      <c r="PVV7" s="196"/>
      <c r="PVW7" s="196"/>
      <c r="PVX7" s="196"/>
      <c r="PVY7" s="196"/>
      <c r="PVZ7" s="196"/>
      <c r="PWA7" s="196"/>
      <c r="PWB7" s="196"/>
      <c r="PWC7" s="196"/>
      <c r="PWD7" s="196"/>
      <c r="PWE7" s="196"/>
      <c r="PWF7" s="196"/>
      <c r="PWG7" s="196"/>
      <c r="PWH7" s="196"/>
      <c r="PWI7" s="196"/>
      <c r="PWJ7" s="196"/>
      <c r="PWK7" s="196"/>
      <c r="PWL7" s="196"/>
      <c r="PWM7" s="196"/>
      <c r="PWN7" s="196"/>
      <c r="PWO7" s="196"/>
      <c r="PWP7" s="196"/>
      <c r="PWQ7" s="196"/>
      <c r="PWR7" s="196"/>
      <c r="PWS7" s="196"/>
      <c r="PWT7" s="196"/>
      <c r="PWU7" s="196"/>
      <c r="PWV7" s="196"/>
      <c r="PWW7" s="196"/>
      <c r="PWX7" s="196"/>
      <c r="PWY7" s="196"/>
      <c r="PWZ7" s="196"/>
      <c r="PXA7" s="196"/>
      <c r="PXB7" s="196"/>
      <c r="PXC7" s="196"/>
      <c r="PXD7" s="196"/>
      <c r="PXE7" s="196"/>
      <c r="PXF7" s="196"/>
      <c r="PXG7" s="196"/>
      <c r="PXH7" s="196"/>
      <c r="PXI7" s="196"/>
      <c r="PXJ7" s="196"/>
      <c r="PXK7" s="196"/>
      <c r="PXL7" s="196"/>
      <c r="PXM7" s="196"/>
      <c r="PXN7" s="196"/>
      <c r="PXO7" s="196"/>
      <c r="PXP7" s="196"/>
      <c r="PXQ7" s="196"/>
      <c r="PXR7" s="196"/>
      <c r="PXS7" s="196"/>
      <c r="PXT7" s="196"/>
      <c r="PXU7" s="196"/>
      <c r="PXV7" s="196"/>
      <c r="PXW7" s="196"/>
      <c r="PXX7" s="196"/>
      <c r="PXY7" s="196"/>
      <c r="PXZ7" s="196"/>
      <c r="PYA7" s="196"/>
      <c r="PYB7" s="196"/>
      <c r="PYC7" s="196"/>
      <c r="PYD7" s="196"/>
      <c r="PYE7" s="196"/>
      <c r="PYF7" s="196"/>
      <c r="PYG7" s="196"/>
      <c r="PYH7" s="196"/>
      <c r="PYI7" s="196"/>
      <c r="PYJ7" s="196"/>
      <c r="PYK7" s="196"/>
      <c r="PYL7" s="196"/>
      <c r="PYM7" s="196"/>
      <c r="PYN7" s="196"/>
      <c r="PYO7" s="196"/>
      <c r="PYP7" s="196"/>
      <c r="PYQ7" s="196"/>
      <c r="PYR7" s="196"/>
      <c r="PYS7" s="196"/>
      <c r="PYT7" s="196"/>
      <c r="PYU7" s="196"/>
      <c r="PYV7" s="196"/>
      <c r="PYW7" s="196"/>
      <c r="PYX7" s="196"/>
      <c r="PYY7" s="196"/>
      <c r="PYZ7" s="196"/>
      <c r="PZA7" s="196"/>
      <c r="PZB7" s="196"/>
      <c r="PZC7" s="196"/>
      <c r="PZD7" s="196"/>
      <c r="PZE7" s="196"/>
      <c r="PZF7" s="196"/>
      <c r="PZG7" s="196"/>
      <c r="PZH7" s="196"/>
      <c r="PZI7" s="196"/>
      <c r="PZJ7" s="196"/>
      <c r="PZK7" s="196"/>
      <c r="PZL7" s="196"/>
      <c r="PZM7" s="196"/>
      <c r="PZN7" s="196"/>
      <c r="PZO7" s="196"/>
      <c r="PZP7" s="196"/>
      <c r="PZQ7" s="196"/>
      <c r="PZR7" s="196"/>
      <c r="PZS7" s="196"/>
      <c r="PZT7" s="196"/>
      <c r="PZU7" s="196"/>
      <c r="PZV7" s="196"/>
      <c r="PZW7" s="196"/>
      <c r="PZX7" s="196"/>
      <c r="PZY7" s="196"/>
      <c r="PZZ7" s="196"/>
      <c r="QAA7" s="196"/>
      <c r="QAB7" s="196"/>
      <c r="QAC7" s="196"/>
      <c r="QAD7" s="196"/>
      <c r="QAE7" s="196"/>
      <c r="QAF7" s="196"/>
      <c r="QAG7" s="196"/>
      <c r="QAH7" s="196"/>
      <c r="QAI7" s="196"/>
      <c r="QAJ7" s="196"/>
      <c r="QAK7" s="196"/>
      <c r="QAL7" s="196"/>
      <c r="QAM7" s="196"/>
      <c r="QAN7" s="196"/>
      <c r="QAO7" s="196"/>
      <c r="QAP7" s="196"/>
      <c r="QAQ7" s="196"/>
      <c r="QAR7" s="196"/>
      <c r="QAS7" s="196"/>
      <c r="QAT7" s="196"/>
      <c r="QAU7" s="196"/>
      <c r="QAV7" s="196"/>
      <c r="QAW7" s="196"/>
      <c r="QAX7" s="196"/>
      <c r="QAY7" s="196"/>
      <c r="QAZ7" s="196"/>
      <c r="QBA7" s="196"/>
      <c r="QBB7" s="196"/>
      <c r="QBC7" s="196"/>
      <c r="QBD7" s="196"/>
      <c r="QBE7" s="196"/>
      <c r="QBF7" s="196"/>
      <c r="QBG7" s="196"/>
      <c r="QBH7" s="196"/>
      <c r="QBI7" s="196"/>
      <c r="QBJ7" s="196"/>
      <c r="QBK7" s="196"/>
      <c r="QBL7" s="196"/>
      <c r="QBM7" s="196"/>
      <c r="QBN7" s="196"/>
      <c r="QBO7" s="196"/>
      <c r="QBP7" s="196"/>
      <c r="QBQ7" s="196"/>
      <c r="QBR7" s="196"/>
      <c r="QBS7" s="196"/>
      <c r="QBT7" s="196"/>
      <c r="QBU7" s="196"/>
      <c r="QBV7" s="196"/>
      <c r="QBW7" s="196"/>
      <c r="QBX7" s="196"/>
      <c r="QBY7" s="196"/>
      <c r="QBZ7" s="196"/>
      <c r="QCA7" s="196"/>
      <c r="QCB7" s="196"/>
      <c r="QCC7" s="196"/>
      <c r="QCD7" s="196"/>
      <c r="QCE7" s="196"/>
      <c r="QCF7" s="196"/>
      <c r="QCG7" s="196"/>
      <c r="QCH7" s="196"/>
      <c r="QCI7" s="196"/>
      <c r="QCJ7" s="196"/>
      <c r="QCK7" s="196"/>
      <c r="QCL7" s="196"/>
      <c r="QCM7" s="196"/>
      <c r="QCN7" s="196"/>
      <c r="QCO7" s="196"/>
      <c r="QCP7" s="196"/>
      <c r="QCQ7" s="196"/>
      <c r="QCR7" s="196"/>
      <c r="QCS7" s="196"/>
      <c r="QCT7" s="196"/>
      <c r="QCU7" s="196"/>
      <c r="QCV7" s="196"/>
      <c r="QCW7" s="196"/>
      <c r="QCX7" s="196"/>
      <c r="QCY7" s="196"/>
      <c r="QCZ7" s="196"/>
      <c r="QDA7" s="196"/>
      <c r="QDB7" s="196"/>
      <c r="QDC7" s="196"/>
      <c r="QDD7" s="196"/>
      <c r="QDE7" s="196"/>
      <c r="QDF7" s="196"/>
      <c r="QDG7" s="196"/>
      <c r="QDH7" s="196"/>
      <c r="QDI7" s="196"/>
      <c r="QDJ7" s="196"/>
      <c r="QDK7" s="196"/>
      <c r="QDL7" s="196"/>
      <c r="QDM7" s="196"/>
      <c r="QDN7" s="196"/>
      <c r="QDO7" s="196"/>
      <c r="QDP7" s="196"/>
      <c r="QDQ7" s="196"/>
      <c r="QDR7" s="196"/>
      <c r="QDS7" s="196"/>
      <c r="QDT7" s="196"/>
      <c r="QDU7" s="196"/>
      <c r="QDV7" s="196"/>
      <c r="QDW7" s="196"/>
      <c r="QDX7" s="196"/>
      <c r="QDY7" s="196"/>
      <c r="QDZ7" s="196"/>
      <c r="QEA7" s="196"/>
      <c r="QEB7" s="196"/>
      <c r="QEC7" s="196"/>
      <c r="QED7" s="196"/>
      <c r="QEE7" s="196"/>
      <c r="QEF7" s="196"/>
      <c r="QEG7" s="196"/>
      <c r="QEH7" s="196"/>
      <c r="QEI7" s="196"/>
      <c r="QEJ7" s="196"/>
      <c r="QEK7" s="196"/>
      <c r="QEL7" s="196"/>
      <c r="QEM7" s="196"/>
      <c r="QEN7" s="196"/>
      <c r="QEO7" s="196"/>
      <c r="QEP7" s="196"/>
      <c r="QEQ7" s="196"/>
      <c r="QER7" s="196"/>
      <c r="QES7" s="196"/>
      <c r="QET7" s="196"/>
      <c r="QEU7" s="196"/>
      <c r="QEV7" s="196"/>
      <c r="QEW7" s="196"/>
      <c r="QEX7" s="196"/>
      <c r="QEY7" s="196"/>
      <c r="QEZ7" s="196"/>
      <c r="QFA7" s="196"/>
      <c r="QFB7" s="196"/>
      <c r="QFC7" s="196"/>
      <c r="QFD7" s="196"/>
      <c r="QFE7" s="196"/>
      <c r="QFF7" s="196"/>
      <c r="QFG7" s="196"/>
      <c r="QFH7" s="196"/>
      <c r="QFI7" s="196"/>
      <c r="QFJ7" s="196"/>
      <c r="QFK7" s="196"/>
      <c r="QFL7" s="196"/>
      <c r="QFM7" s="196"/>
      <c r="QFN7" s="196"/>
      <c r="QFO7" s="196"/>
      <c r="QFP7" s="196"/>
      <c r="QFQ7" s="196"/>
      <c r="QFR7" s="196"/>
      <c r="QFS7" s="196"/>
      <c r="QFT7" s="196"/>
      <c r="QFU7" s="196"/>
      <c r="QFV7" s="196"/>
      <c r="QFW7" s="196"/>
      <c r="QFX7" s="196"/>
      <c r="QFY7" s="196"/>
      <c r="QFZ7" s="196"/>
      <c r="QGA7" s="196"/>
      <c r="QGB7" s="196"/>
      <c r="QGC7" s="196"/>
      <c r="QGD7" s="196"/>
      <c r="QGE7" s="196"/>
      <c r="QGF7" s="196"/>
      <c r="QGG7" s="196"/>
      <c r="QGH7" s="196"/>
      <c r="QGI7" s="196"/>
      <c r="QGJ7" s="196"/>
      <c r="QGK7" s="196"/>
      <c r="QGL7" s="196"/>
      <c r="QGM7" s="196"/>
      <c r="QGN7" s="196"/>
      <c r="QGO7" s="196"/>
      <c r="QGP7" s="196"/>
      <c r="QGQ7" s="196"/>
      <c r="QGR7" s="196"/>
      <c r="QGS7" s="196"/>
      <c r="QGT7" s="196"/>
      <c r="QGU7" s="196"/>
      <c r="QGV7" s="196"/>
      <c r="QGW7" s="196"/>
      <c r="QGX7" s="196"/>
      <c r="QGY7" s="196"/>
      <c r="QGZ7" s="196"/>
      <c r="QHA7" s="196"/>
      <c r="QHB7" s="196"/>
      <c r="QHC7" s="196"/>
      <c r="QHD7" s="196"/>
      <c r="QHE7" s="196"/>
      <c r="QHF7" s="196"/>
      <c r="QHG7" s="196"/>
      <c r="QHH7" s="196"/>
      <c r="QHI7" s="196"/>
      <c r="QHJ7" s="196"/>
      <c r="QHK7" s="196"/>
      <c r="QHL7" s="196"/>
      <c r="QHM7" s="196"/>
      <c r="QHN7" s="196"/>
      <c r="QHO7" s="196"/>
      <c r="QHP7" s="196"/>
      <c r="QHQ7" s="196"/>
      <c r="QHR7" s="196"/>
      <c r="QHS7" s="196"/>
      <c r="QHT7" s="196"/>
      <c r="QHU7" s="196"/>
      <c r="QHV7" s="196"/>
      <c r="QHW7" s="196"/>
      <c r="QHX7" s="196"/>
      <c r="QHY7" s="196"/>
      <c r="QHZ7" s="196"/>
      <c r="QIA7" s="196"/>
      <c r="QIB7" s="196"/>
      <c r="QIC7" s="196"/>
      <c r="QID7" s="196"/>
      <c r="QIE7" s="196"/>
      <c r="QIF7" s="196"/>
      <c r="QIG7" s="196"/>
      <c r="QIH7" s="196"/>
      <c r="QII7" s="196"/>
      <c r="QIJ7" s="196"/>
      <c r="QIK7" s="196"/>
      <c r="QIL7" s="196"/>
      <c r="QIM7" s="196"/>
      <c r="QIN7" s="196"/>
      <c r="QIO7" s="196"/>
      <c r="QIP7" s="196"/>
      <c r="QIQ7" s="196"/>
      <c r="QIR7" s="196"/>
      <c r="QIS7" s="196"/>
      <c r="QIT7" s="196"/>
      <c r="QIU7" s="196"/>
      <c r="QIV7" s="196"/>
      <c r="QIW7" s="196"/>
      <c r="QIX7" s="196"/>
      <c r="QIY7" s="196"/>
      <c r="QIZ7" s="196"/>
      <c r="QJA7" s="196"/>
      <c r="QJB7" s="196"/>
      <c r="QJC7" s="196"/>
      <c r="QJD7" s="196"/>
      <c r="QJE7" s="196"/>
      <c r="QJF7" s="196"/>
      <c r="QJG7" s="196"/>
      <c r="QJH7" s="196"/>
      <c r="QJI7" s="196"/>
      <c r="QJJ7" s="196"/>
      <c r="QJK7" s="196"/>
      <c r="QJL7" s="196"/>
      <c r="QJM7" s="196"/>
      <c r="QJN7" s="196"/>
      <c r="QJO7" s="196"/>
      <c r="QJP7" s="196"/>
      <c r="QJQ7" s="196"/>
      <c r="QJR7" s="196"/>
      <c r="QJS7" s="196"/>
      <c r="QJT7" s="196"/>
      <c r="QJU7" s="196"/>
      <c r="QJV7" s="196"/>
      <c r="QJW7" s="196"/>
      <c r="QJX7" s="196"/>
      <c r="QJY7" s="196"/>
      <c r="QJZ7" s="196"/>
      <c r="QKA7" s="196"/>
      <c r="QKB7" s="196"/>
      <c r="QKC7" s="196"/>
      <c r="QKD7" s="196"/>
      <c r="QKE7" s="196"/>
      <c r="QKF7" s="196"/>
      <c r="QKG7" s="196"/>
      <c r="QKH7" s="196"/>
      <c r="QKI7" s="196"/>
      <c r="QKJ7" s="196"/>
      <c r="QKK7" s="196"/>
      <c r="QKL7" s="196"/>
      <c r="QKM7" s="196"/>
      <c r="QKN7" s="196"/>
      <c r="QKO7" s="196"/>
      <c r="QKP7" s="196"/>
      <c r="QKQ7" s="196"/>
      <c r="QKR7" s="196"/>
      <c r="QKS7" s="196"/>
      <c r="QKT7" s="196"/>
      <c r="QKU7" s="196"/>
      <c r="QKV7" s="196"/>
      <c r="QKW7" s="196"/>
      <c r="QKX7" s="196"/>
      <c r="QKY7" s="196"/>
      <c r="QKZ7" s="196"/>
      <c r="QLA7" s="196"/>
      <c r="QLB7" s="196"/>
      <c r="QLC7" s="196"/>
      <c r="QLD7" s="196"/>
      <c r="QLE7" s="196"/>
      <c r="QLF7" s="196"/>
      <c r="QLG7" s="196"/>
      <c r="QLH7" s="196"/>
      <c r="QLI7" s="196"/>
      <c r="QLJ7" s="196"/>
      <c r="QLK7" s="196"/>
      <c r="QLL7" s="196"/>
      <c r="QLM7" s="196"/>
      <c r="QLN7" s="196"/>
      <c r="QLO7" s="196"/>
      <c r="QLP7" s="196"/>
      <c r="QLQ7" s="196"/>
      <c r="QLR7" s="196"/>
      <c r="QLS7" s="196"/>
      <c r="QLT7" s="196"/>
      <c r="QLU7" s="196"/>
      <c r="QLV7" s="196"/>
      <c r="QLW7" s="196"/>
      <c r="QLX7" s="196"/>
      <c r="QLY7" s="196"/>
      <c r="QLZ7" s="196"/>
      <c r="QMA7" s="196"/>
      <c r="QMB7" s="196"/>
      <c r="QMC7" s="196"/>
      <c r="QMD7" s="196"/>
      <c r="QME7" s="196"/>
      <c r="QMF7" s="196"/>
      <c r="QMG7" s="196"/>
      <c r="QMH7" s="196"/>
      <c r="QMI7" s="196"/>
      <c r="QMJ7" s="196"/>
      <c r="QMK7" s="196"/>
      <c r="QML7" s="196"/>
      <c r="QMM7" s="196"/>
      <c r="QMN7" s="196"/>
      <c r="QMO7" s="196"/>
      <c r="QMP7" s="196"/>
      <c r="QMQ7" s="196"/>
      <c r="QMR7" s="196"/>
      <c r="QMS7" s="196"/>
      <c r="QMT7" s="196"/>
      <c r="QMU7" s="196"/>
      <c r="QMV7" s="196"/>
      <c r="QMW7" s="196"/>
      <c r="QMX7" s="196"/>
      <c r="QMY7" s="196"/>
      <c r="QMZ7" s="196"/>
      <c r="QNA7" s="196"/>
      <c r="QNB7" s="196"/>
      <c r="QNC7" s="196"/>
      <c r="QND7" s="196"/>
      <c r="QNE7" s="196"/>
      <c r="QNF7" s="196"/>
      <c r="QNG7" s="196"/>
      <c r="QNH7" s="196"/>
      <c r="QNI7" s="196"/>
      <c r="QNJ7" s="196"/>
      <c r="QNK7" s="196"/>
      <c r="QNL7" s="196"/>
      <c r="QNM7" s="196"/>
      <c r="QNN7" s="196"/>
      <c r="QNO7" s="196"/>
      <c r="QNP7" s="196"/>
      <c r="QNQ7" s="196"/>
      <c r="QNR7" s="196"/>
      <c r="QNS7" s="196"/>
      <c r="QNT7" s="196"/>
      <c r="QNU7" s="196"/>
      <c r="QNV7" s="196"/>
      <c r="QNW7" s="196"/>
      <c r="QNX7" s="196"/>
      <c r="QNY7" s="196"/>
      <c r="QNZ7" s="196"/>
      <c r="QOA7" s="196"/>
      <c r="QOB7" s="196"/>
      <c r="QOC7" s="196"/>
      <c r="QOD7" s="196"/>
      <c r="QOE7" s="196"/>
      <c r="QOF7" s="196"/>
      <c r="QOG7" s="196"/>
      <c r="QOH7" s="196"/>
      <c r="QOI7" s="196"/>
      <c r="QOJ7" s="196"/>
      <c r="QOK7" s="196"/>
      <c r="QOL7" s="196"/>
      <c r="QOM7" s="196"/>
      <c r="QON7" s="196"/>
      <c r="QOO7" s="196"/>
      <c r="QOP7" s="196"/>
      <c r="QOQ7" s="196"/>
      <c r="QOR7" s="196"/>
      <c r="QOS7" s="196"/>
      <c r="QOT7" s="196"/>
      <c r="QOU7" s="196"/>
      <c r="QOV7" s="196"/>
      <c r="QOW7" s="196"/>
      <c r="QOX7" s="196"/>
      <c r="QOY7" s="196"/>
      <c r="QOZ7" s="196"/>
      <c r="QPA7" s="196"/>
      <c r="QPB7" s="196"/>
      <c r="QPC7" s="196"/>
      <c r="QPD7" s="196"/>
      <c r="QPE7" s="196"/>
      <c r="QPF7" s="196"/>
      <c r="QPG7" s="196"/>
      <c r="QPH7" s="196"/>
      <c r="QPI7" s="196"/>
      <c r="QPJ7" s="196"/>
      <c r="QPK7" s="196"/>
      <c r="QPL7" s="196"/>
      <c r="QPM7" s="196"/>
      <c r="QPN7" s="196"/>
      <c r="QPO7" s="196"/>
      <c r="QPP7" s="196"/>
      <c r="QPQ7" s="196"/>
      <c r="QPR7" s="196"/>
      <c r="QPS7" s="196"/>
      <c r="QPT7" s="196"/>
      <c r="QPU7" s="196"/>
      <c r="QPV7" s="196"/>
      <c r="QPW7" s="196"/>
      <c r="QPX7" s="196"/>
      <c r="QPY7" s="196"/>
      <c r="QPZ7" s="196"/>
      <c r="QQA7" s="196"/>
      <c r="QQB7" s="196"/>
      <c r="QQC7" s="196"/>
      <c r="QQD7" s="196"/>
      <c r="QQE7" s="196"/>
      <c r="QQF7" s="196"/>
      <c r="QQG7" s="196"/>
      <c r="QQH7" s="196"/>
      <c r="QQI7" s="196"/>
      <c r="QQJ7" s="196"/>
      <c r="QQK7" s="196"/>
      <c r="QQL7" s="196"/>
      <c r="QQM7" s="196"/>
      <c r="QQN7" s="196"/>
      <c r="QQO7" s="196"/>
      <c r="QQP7" s="196"/>
      <c r="QQQ7" s="196"/>
      <c r="QQR7" s="196"/>
      <c r="QQS7" s="196"/>
      <c r="QQT7" s="196"/>
      <c r="QQU7" s="196"/>
      <c r="QQV7" s="196"/>
      <c r="QQW7" s="196"/>
      <c r="QQX7" s="196"/>
      <c r="QQY7" s="196"/>
      <c r="QQZ7" s="196"/>
      <c r="QRA7" s="196"/>
      <c r="QRB7" s="196"/>
      <c r="QRC7" s="196"/>
      <c r="QRD7" s="196"/>
      <c r="QRE7" s="196"/>
      <c r="QRF7" s="196"/>
      <c r="QRG7" s="196"/>
      <c r="QRH7" s="196"/>
      <c r="QRI7" s="196"/>
      <c r="QRJ7" s="196"/>
      <c r="QRK7" s="196"/>
      <c r="QRL7" s="196"/>
      <c r="QRM7" s="196"/>
      <c r="QRN7" s="196"/>
      <c r="QRO7" s="196"/>
      <c r="QRP7" s="196"/>
      <c r="QRQ7" s="196"/>
      <c r="QRR7" s="196"/>
      <c r="QRS7" s="196"/>
      <c r="QRT7" s="196"/>
      <c r="QRU7" s="196"/>
      <c r="QRV7" s="196"/>
      <c r="QRW7" s="196"/>
      <c r="QRX7" s="196"/>
      <c r="QRY7" s="196"/>
      <c r="QRZ7" s="196"/>
      <c r="QSA7" s="196"/>
      <c r="QSB7" s="196"/>
      <c r="QSC7" s="196"/>
      <c r="QSD7" s="196"/>
      <c r="QSE7" s="196"/>
      <c r="QSF7" s="196"/>
      <c r="QSG7" s="196"/>
      <c r="QSH7" s="196"/>
      <c r="QSI7" s="196"/>
      <c r="QSJ7" s="196"/>
      <c r="QSK7" s="196"/>
      <c r="QSL7" s="196"/>
      <c r="QSM7" s="196"/>
      <c r="QSN7" s="196"/>
      <c r="QSO7" s="196"/>
      <c r="QSP7" s="196"/>
      <c r="QSQ7" s="196"/>
      <c r="QSR7" s="196"/>
      <c r="QSS7" s="196"/>
      <c r="QST7" s="196"/>
      <c r="QSU7" s="196"/>
      <c r="QSV7" s="196"/>
      <c r="QSW7" s="196"/>
      <c r="QSX7" s="196"/>
      <c r="QSY7" s="196"/>
      <c r="QSZ7" s="196"/>
      <c r="QTA7" s="196"/>
      <c r="QTB7" s="196"/>
      <c r="QTC7" s="196"/>
      <c r="QTD7" s="196"/>
      <c r="QTE7" s="196"/>
      <c r="QTF7" s="196"/>
      <c r="QTG7" s="196"/>
      <c r="QTH7" s="196"/>
      <c r="QTI7" s="196"/>
      <c r="QTJ7" s="196"/>
      <c r="QTK7" s="196"/>
      <c r="QTL7" s="196"/>
      <c r="QTM7" s="196"/>
      <c r="QTN7" s="196"/>
      <c r="QTO7" s="196"/>
      <c r="QTP7" s="196"/>
      <c r="QTQ7" s="196"/>
      <c r="QTR7" s="196"/>
      <c r="QTS7" s="196"/>
      <c r="QTT7" s="196"/>
      <c r="QTU7" s="196"/>
      <c r="QTV7" s="196"/>
      <c r="QTW7" s="196"/>
      <c r="QTX7" s="196"/>
      <c r="QTY7" s="196"/>
      <c r="QTZ7" s="196"/>
      <c r="QUA7" s="196"/>
      <c r="QUB7" s="196"/>
      <c r="QUC7" s="196"/>
      <c r="QUD7" s="196"/>
      <c r="QUE7" s="196"/>
      <c r="QUF7" s="196"/>
      <c r="QUG7" s="196"/>
      <c r="QUH7" s="196"/>
      <c r="QUI7" s="196"/>
      <c r="QUJ7" s="196"/>
      <c r="QUK7" s="196"/>
      <c r="QUL7" s="196"/>
      <c r="QUM7" s="196"/>
      <c r="QUN7" s="196"/>
      <c r="QUO7" s="196"/>
      <c r="QUP7" s="196"/>
      <c r="QUQ7" s="196"/>
      <c r="QUR7" s="196"/>
      <c r="QUS7" s="196"/>
      <c r="QUT7" s="196"/>
      <c r="QUU7" s="196"/>
      <c r="QUV7" s="196"/>
      <c r="QUW7" s="196"/>
      <c r="QUX7" s="196"/>
      <c r="QUY7" s="196"/>
      <c r="QUZ7" s="196"/>
      <c r="QVA7" s="196"/>
      <c r="QVB7" s="196"/>
      <c r="QVC7" s="196"/>
      <c r="QVD7" s="196"/>
      <c r="QVE7" s="196"/>
      <c r="QVF7" s="196"/>
      <c r="QVG7" s="196"/>
      <c r="QVH7" s="196"/>
      <c r="QVI7" s="196"/>
      <c r="QVJ7" s="196"/>
      <c r="QVK7" s="196"/>
      <c r="QVL7" s="196"/>
      <c r="QVM7" s="196"/>
      <c r="QVN7" s="196"/>
      <c r="QVO7" s="196"/>
      <c r="QVP7" s="196"/>
      <c r="QVQ7" s="196"/>
      <c r="QVR7" s="196"/>
      <c r="QVS7" s="196"/>
      <c r="QVT7" s="196"/>
      <c r="QVU7" s="196"/>
      <c r="QVV7" s="196"/>
      <c r="QVW7" s="196"/>
      <c r="QVX7" s="196"/>
      <c r="QVY7" s="196"/>
      <c r="QVZ7" s="196"/>
      <c r="QWA7" s="196"/>
      <c r="QWB7" s="196"/>
      <c r="QWC7" s="196"/>
      <c r="QWD7" s="196"/>
      <c r="QWE7" s="196"/>
      <c r="QWF7" s="196"/>
      <c r="QWG7" s="196"/>
      <c r="QWH7" s="196"/>
      <c r="QWI7" s="196"/>
      <c r="QWJ7" s="196"/>
      <c r="QWK7" s="196"/>
      <c r="QWL7" s="196"/>
      <c r="QWM7" s="196"/>
      <c r="QWN7" s="196"/>
      <c r="QWO7" s="196"/>
      <c r="QWP7" s="196"/>
      <c r="QWQ7" s="196"/>
      <c r="QWR7" s="196"/>
      <c r="QWS7" s="196"/>
      <c r="QWT7" s="196"/>
      <c r="QWU7" s="196"/>
      <c r="QWV7" s="196"/>
      <c r="QWW7" s="196"/>
      <c r="QWX7" s="196"/>
      <c r="QWY7" s="196"/>
      <c r="QWZ7" s="196"/>
      <c r="QXA7" s="196"/>
      <c r="QXB7" s="196"/>
      <c r="QXC7" s="196"/>
      <c r="QXD7" s="196"/>
      <c r="QXE7" s="196"/>
      <c r="QXF7" s="196"/>
      <c r="QXG7" s="196"/>
      <c r="QXH7" s="196"/>
      <c r="QXI7" s="196"/>
      <c r="QXJ7" s="196"/>
      <c r="QXK7" s="196"/>
      <c r="QXL7" s="196"/>
      <c r="QXM7" s="196"/>
      <c r="QXN7" s="196"/>
      <c r="QXO7" s="196"/>
      <c r="QXP7" s="196"/>
      <c r="QXQ7" s="196"/>
      <c r="QXR7" s="196"/>
      <c r="QXS7" s="196"/>
      <c r="QXT7" s="196"/>
      <c r="QXU7" s="196"/>
      <c r="QXV7" s="196"/>
      <c r="QXW7" s="196"/>
      <c r="QXX7" s="196"/>
      <c r="QXY7" s="196"/>
      <c r="QXZ7" s="196"/>
      <c r="QYA7" s="196"/>
      <c r="QYB7" s="196"/>
      <c r="QYC7" s="196"/>
      <c r="QYD7" s="196"/>
      <c r="QYE7" s="196"/>
      <c r="QYF7" s="196"/>
      <c r="QYG7" s="196"/>
      <c r="QYH7" s="196"/>
      <c r="QYI7" s="196"/>
      <c r="QYJ7" s="196"/>
      <c r="QYK7" s="196"/>
      <c r="QYL7" s="196"/>
      <c r="QYM7" s="196"/>
      <c r="QYN7" s="196"/>
      <c r="QYO7" s="196"/>
      <c r="QYP7" s="196"/>
      <c r="QYQ7" s="196"/>
      <c r="QYR7" s="196"/>
      <c r="QYS7" s="196"/>
      <c r="QYT7" s="196"/>
      <c r="QYU7" s="196"/>
      <c r="QYV7" s="196"/>
      <c r="QYW7" s="196"/>
      <c r="QYX7" s="196"/>
      <c r="QYY7" s="196"/>
      <c r="QYZ7" s="196"/>
      <c r="QZA7" s="196"/>
      <c r="QZB7" s="196"/>
      <c r="QZC7" s="196"/>
      <c r="QZD7" s="196"/>
      <c r="QZE7" s="196"/>
      <c r="QZF7" s="196"/>
      <c r="QZG7" s="196"/>
      <c r="QZH7" s="196"/>
      <c r="QZI7" s="196"/>
      <c r="QZJ7" s="196"/>
      <c r="QZK7" s="196"/>
      <c r="QZL7" s="196"/>
      <c r="QZM7" s="196"/>
      <c r="QZN7" s="196"/>
      <c r="QZO7" s="196"/>
      <c r="QZP7" s="196"/>
      <c r="QZQ7" s="196"/>
      <c r="QZR7" s="196"/>
      <c r="QZS7" s="196"/>
      <c r="QZT7" s="196"/>
      <c r="QZU7" s="196"/>
      <c r="QZV7" s="196"/>
      <c r="QZW7" s="196"/>
      <c r="QZX7" s="196"/>
      <c r="QZY7" s="196"/>
      <c r="QZZ7" s="196"/>
      <c r="RAA7" s="196"/>
      <c r="RAB7" s="196"/>
      <c r="RAC7" s="196"/>
      <c r="RAD7" s="196"/>
      <c r="RAE7" s="196"/>
      <c r="RAF7" s="196"/>
      <c r="RAG7" s="196"/>
      <c r="RAH7" s="196"/>
      <c r="RAI7" s="196"/>
      <c r="RAJ7" s="196"/>
      <c r="RAK7" s="196"/>
      <c r="RAL7" s="196"/>
      <c r="RAM7" s="196"/>
      <c r="RAN7" s="196"/>
      <c r="RAO7" s="196"/>
      <c r="RAP7" s="196"/>
      <c r="RAQ7" s="196"/>
      <c r="RAR7" s="196"/>
      <c r="RAS7" s="196"/>
      <c r="RAT7" s="196"/>
      <c r="RAU7" s="196"/>
      <c r="RAV7" s="196"/>
      <c r="RAW7" s="196"/>
      <c r="RAX7" s="196"/>
      <c r="RAY7" s="196"/>
      <c r="RAZ7" s="196"/>
      <c r="RBA7" s="196"/>
      <c r="RBB7" s="196"/>
      <c r="RBC7" s="196"/>
      <c r="RBD7" s="196"/>
      <c r="RBE7" s="196"/>
      <c r="RBF7" s="196"/>
      <c r="RBG7" s="196"/>
      <c r="RBH7" s="196"/>
      <c r="RBI7" s="196"/>
      <c r="RBJ7" s="196"/>
      <c r="RBK7" s="196"/>
      <c r="RBL7" s="196"/>
      <c r="RBM7" s="196"/>
      <c r="RBN7" s="196"/>
      <c r="RBO7" s="196"/>
      <c r="RBP7" s="196"/>
      <c r="RBQ7" s="196"/>
      <c r="RBR7" s="196"/>
      <c r="RBS7" s="196"/>
      <c r="RBT7" s="196"/>
      <c r="RBU7" s="196"/>
      <c r="RBV7" s="196"/>
      <c r="RBW7" s="196"/>
      <c r="RBX7" s="196"/>
      <c r="RBY7" s="196"/>
      <c r="RBZ7" s="196"/>
      <c r="RCA7" s="196"/>
      <c r="RCB7" s="196"/>
      <c r="RCC7" s="196"/>
      <c r="RCD7" s="196"/>
      <c r="RCE7" s="196"/>
      <c r="RCF7" s="196"/>
      <c r="RCG7" s="196"/>
      <c r="RCH7" s="196"/>
      <c r="RCI7" s="196"/>
      <c r="RCJ7" s="196"/>
      <c r="RCK7" s="196"/>
      <c r="RCL7" s="196"/>
      <c r="RCM7" s="196"/>
      <c r="RCN7" s="196"/>
      <c r="RCO7" s="196"/>
      <c r="RCP7" s="196"/>
      <c r="RCQ7" s="196"/>
      <c r="RCR7" s="196"/>
      <c r="RCS7" s="196"/>
      <c r="RCT7" s="196"/>
      <c r="RCU7" s="196"/>
      <c r="RCV7" s="196"/>
      <c r="RCW7" s="196"/>
      <c r="RCX7" s="196"/>
      <c r="RCY7" s="196"/>
      <c r="RCZ7" s="196"/>
      <c r="RDA7" s="196"/>
      <c r="RDB7" s="196"/>
      <c r="RDC7" s="196"/>
      <c r="RDD7" s="196"/>
      <c r="RDE7" s="196"/>
      <c r="RDF7" s="196"/>
      <c r="RDG7" s="196"/>
      <c r="RDH7" s="196"/>
      <c r="RDI7" s="196"/>
      <c r="RDJ7" s="196"/>
      <c r="RDK7" s="196"/>
      <c r="RDL7" s="196"/>
      <c r="RDM7" s="196"/>
      <c r="RDN7" s="196"/>
      <c r="RDO7" s="196"/>
      <c r="RDP7" s="196"/>
      <c r="RDQ7" s="196"/>
      <c r="RDR7" s="196"/>
      <c r="RDS7" s="196"/>
      <c r="RDT7" s="196"/>
      <c r="RDU7" s="196"/>
      <c r="RDV7" s="196"/>
      <c r="RDW7" s="196"/>
      <c r="RDX7" s="196"/>
      <c r="RDY7" s="196"/>
      <c r="RDZ7" s="196"/>
      <c r="REA7" s="196"/>
      <c r="REB7" s="196"/>
      <c r="REC7" s="196"/>
      <c r="RED7" s="196"/>
      <c r="REE7" s="196"/>
      <c r="REF7" s="196"/>
      <c r="REG7" s="196"/>
      <c r="REH7" s="196"/>
      <c r="REI7" s="196"/>
      <c r="REJ7" s="196"/>
      <c r="REK7" s="196"/>
      <c r="REL7" s="196"/>
      <c r="REM7" s="196"/>
      <c r="REN7" s="196"/>
      <c r="REO7" s="196"/>
      <c r="REP7" s="196"/>
      <c r="REQ7" s="196"/>
      <c r="RER7" s="196"/>
      <c r="RES7" s="196"/>
      <c r="RET7" s="196"/>
      <c r="REU7" s="196"/>
      <c r="REV7" s="196"/>
      <c r="REW7" s="196"/>
      <c r="REX7" s="196"/>
      <c r="REY7" s="196"/>
      <c r="REZ7" s="196"/>
      <c r="RFA7" s="196"/>
      <c r="RFB7" s="196"/>
      <c r="RFC7" s="196"/>
      <c r="RFD7" s="196"/>
      <c r="RFE7" s="196"/>
      <c r="RFF7" s="196"/>
      <c r="RFG7" s="196"/>
      <c r="RFH7" s="196"/>
      <c r="RFI7" s="196"/>
      <c r="RFJ7" s="196"/>
      <c r="RFK7" s="196"/>
      <c r="RFL7" s="196"/>
      <c r="RFM7" s="196"/>
      <c r="RFN7" s="196"/>
      <c r="RFO7" s="196"/>
      <c r="RFP7" s="196"/>
      <c r="RFQ7" s="196"/>
      <c r="RFR7" s="196"/>
      <c r="RFS7" s="196"/>
      <c r="RFT7" s="196"/>
      <c r="RFU7" s="196"/>
      <c r="RFV7" s="196"/>
      <c r="RFW7" s="196"/>
      <c r="RFX7" s="196"/>
      <c r="RFY7" s="196"/>
      <c r="RFZ7" s="196"/>
      <c r="RGA7" s="196"/>
      <c r="RGB7" s="196"/>
      <c r="RGC7" s="196"/>
      <c r="RGD7" s="196"/>
      <c r="RGE7" s="196"/>
      <c r="RGF7" s="196"/>
      <c r="RGG7" s="196"/>
      <c r="RGH7" s="196"/>
      <c r="RGI7" s="196"/>
      <c r="RGJ7" s="196"/>
      <c r="RGK7" s="196"/>
      <c r="RGL7" s="196"/>
      <c r="RGM7" s="196"/>
      <c r="RGN7" s="196"/>
      <c r="RGO7" s="196"/>
      <c r="RGP7" s="196"/>
      <c r="RGQ7" s="196"/>
      <c r="RGR7" s="196"/>
      <c r="RGS7" s="196"/>
      <c r="RGT7" s="196"/>
      <c r="RGU7" s="196"/>
      <c r="RGV7" s="196"/>
      <c r="RGW7" s="196"/>
      <c r="RGX7" s="196"/>
      <c r="RGY7" s="196"/>
      <c r="RGZ7" s="196"/>
      <c r="RHA7" s="196"/>
      <c r="RHB7" s="196"/>
      <c r="RHC7" s="196"/>
      <c r="RHD7" s="196"/>
      <c r="RHE7" s="196"/>
      <c r="RHF7" s="196"/>
      <c r="RHG7" s="196"/>
      <c r="RHH7" s="196"/>
      <c r="RHI7" s="196"/>
      <c r="RHJ7" s="196"/>
      <c r="RHK7" s="196"/>
      <c r="RHL7" s="196"/>
      <c r="RHM7" s="196"/>
      <c r="RHN7" s="196"/>
      <c r="RHO7" s="196"/>
      <c r="RHP7" s="196"/>
      <c r="RHQ7" s="196"/>
      <c r="RHR7" s="196"/>
      <c r="RHS7" s="196"/>
      <c r="RHT7" s="196"/>
      <c r="RHU7" s="196"/>
      <c r="RHV7" s="196"/>
      <c r="RHW7" s="196"/>
      <c r="RHX7" s="196"/>
      <c r="RHY7" s="196"/>
      <c r="RHZ7" s="196"/>
      <c r="RIA7" s="196"/>
      <c r="RIB7" s="196"/>
      <c r="RIC7" s="196"/>
      <c r="RID7" s="196"/>
      <c r="RIE7" s="196"/>
      <c r="RIF7" s="196"/>
      <c r="RIG7" s="196"/>
      <c r="RIH7" s="196"/>
      <c r="RII7" s="196"/>
      <c r="RIJ7" s="196"/>
      <c r="RIK7" s="196"/>
      <c r="RIL7" s="196"/>
      <c r="RIM7" s="196"/>
      <c r="RIN7" s="196"/>
      <c r="RIO7" s="196"/>
      <c r="RIP7" s="196"/>
      <c r="RIQ7" s="196"/>
      <c r="RIR7" s="196"/>
      <c r="RIS7" s="196"/>
      <c r="RIT7" s="196"/>
      <c r="RIU7" s="196"/>
      <c r="RIV7" s="196"/>
      <c r="RIW7" s="196"/>
      <c r="RIX7" s="196"/>
      <c r="RIY7" s="196"/>
      <c r="RIZ7" s="196"/>
      <c r="RJA7" s="196"/>
      <c r="RJB7" s="196"/>
      <c r="RJC7" s="196"/>
      <c r="RJD7" s="196"/>
      <c r="RJE7" s="196"/>
      <c r="RJF7" s="196"/>
      <c r="RJG7" s="196"/>
      <c r="RJH7" s="196"/>
      <c r="RJI7" s="196"/>
      <c r="RJJ7" s="196"/>
      <c r="RJK7" s="196"/>
      <c r="RJL7" s="196"/>
      <c r="RJM7" s="196"/>
      <c r="RJN7" s="196"/>
      <c r="RJO7" s="196"/>
      <c r="RJP7" s="196"/>
      <c r="RJQ7" s="196"/>
      <c r="RJR7" s="196"/>
      <c r="RJS7" s="196"/>
      <c r="RJT7" s="196"/>
      <c r="RJU7" s="196"/>
      <c r="RJV7" s="196"/>
      <c r="RJW7" s="196"/>
      <c r="RJX7" s="196"/>
      <c r="RJY7" s="196"/>
      <c r="RJZ7" s="196"/>
      <c r="RKA7" s="196"/>
      <c r="RKB7" s="196"/>
      <c r="RKC7" s="196"/>
      <c r="RKD7" s="196"/>
      <c r="RKE7" s="196"/>
      <c r="RKF7" s="196"/>
      <c r="RKG7" s="196"/>
      <c r="RKH7" s="196"/>
      <c r="RKI7" s="196"/>
      <c r="RKJ7" s="196"/>
      <c r="RKK7" s="196"/>
      <c r="RKL7" s="196"/>
      <c r="RKM7" s="196"/>
      <c r="RKN7" s="196"/>
      <c r="RKO7" s="196"/>
      <c r="RKP7" s="196"/>
      <c r="RKQ7" s="196"/>
      <c r="RKR7" s="196"/>
      <c r="RKS7" s="196"/>
      <c r="RKT7" s="196"/>
      <c r="RKU7" s="196"/>
      <c r="RKV7" s="196"/>
      <c r="RKW7" s="196"/>
      <c r="RKX7" s="196"/>
      <c r="RKY7" s="196"/>
      <c r="RKZ7" s="196"/>
      <c r="RLA7" s="196"/>
      <c r="RLB7" s="196"/>
      <c r="RLC7" s="196"/>
      <c r="RLD7" s="196"/>
      <c r="RLE7" s="196"/>
      <c r="RLF7" s="196"/>
      <c r="RLG7" s="196"/>
      <c r="RLH7" s="196"/>
      <c r="RLI7" s="196"/>
      <c r="RLJ7" s="196"/>
      <c r="RLK7" s="196"/>
      <c r="RLL7" s="196"/>
      <c r="RLM7" s="196"/>
      <c r="RLN7" s="196"/>
      <c r="RLO7" s="196"/>
      <c r="RLP7" s="196"/>
      <c r="RLQ7" s="196"/>
      <c r="RLR7" s="196"/>
      <c r="RLS7" s="196"/>
      <c r="RLT7" s="196"/>
      <c r="RLU7" s="196"/>
      <c r="RLV7" s="196"/>
      <c r="RLW7" s="196"/>
      <c r="RLX7" s="196"/>
      <c r="RLY7" s="196"/>
      <c r="RLZ7" s="196"/>
      <c r="RMA7" s="196"/>
      <c r="RMB7" s="196"/>
      <c r="RMC7" s="196"/>
      <c r="RMD7" s="196"/>
      <c r="RME7" s="196"/>
      <c r="RMF7" s="196"/>
      <c r="RMG7" s="196"/>
      <c r="RMH7" s="196"/>
      <c r="RMI7" s="196"/>
      <c r="RMJ7" s="196"/>
      <c r="RMK7" s="196"/>
      <c r="RML7" s="196"/>
      <c r="RMM7" s="196"/>
      <c r="RMN7" s="196"/>
      <c r="RMO7" s="196"/>
      <c r="RMP7" s="196"/>
      <c r="RMQ7" s="196"/>
      <c r="RMR7" s="196"/>
      <c r="RMS7" s="196"/>
      <c r="RMT7" s="196"/>
      <c r="RMU7" s="196"/>
      <c r="RMV7" s="196"/>
      <c r="RMW7" s="196"/>
      <c r="RMX7" s="196"/>
      <c r="RMY7" s="196"/>
      <c r="RMZ7" s="196"/>
      <c r="RNA7" s="196"/>
      <c r="RNB7" s="196"/>
      <c r="RNC7" s="196"/>
      <c r="RND7" s="196"/>
      <c r="RNE7" s="196"/>
      <c r="RNF7" s="196"/>
      <c r="RNG7" s="196"/>
      <c r="RNH7" s="196"/>
      <c r="RNI7" s="196"/>
      <c r="RNJ7" s="196"/>
      <c r="RNK7" s="196"/>
      <c r="RNL7" s="196"/>
      <c r="RNM7" s="196"/>
      <c r="RNN7" s="196"/>
      <c r="RNO7" s="196"/>
      <c r="RNP7" s="196"/>
      <c r="RNQ7" s="196"/>
      <c r="RNR7" s="196"/>
      <c r="RNS7" s="196"/>
      <c r="RNT7" s="196"/>
      <c r="RNU7" s="196"/>
      <c r="RNV7" s="196"/>
      <c r="RNW7" s="196"/>
      <c r="RNX7" s="196"/>
      <c r="RNY7" s="196"/>
      <c r="RNZ7" s="196"/>
      <c r="ROA7" s="196"/>
      <c r="ROB7" s="196"/>
      <c r="ROC7" s="196"/>
      <c r="ROD7" s="196"/>
      <c r="ROE7" s="196"/>
      <c r="ROF7" s="196"/>
      <c r="ROG7" s="196"/>
      <c r="ROH7" s="196"/>
      <c r="ROI7" s="196"/>
      <c r="ROJ7" s="196"/>
      <c r="ROK7" s="196"/>
      <c r="ROL7" s="196"/>
      <c r="ROM7" s="196"/>
      <c r="RON7" s="196"/>
      <c r="ROO7" s="196"/>
      <c r="ROP7" s="196"/>
      <c r="ROQ7" s="196"/>
      <c r="ROR7" s="196"/>
      <c r="ROS7" s="196"/>
      <c r="ROT7" s="196"/>
      <c r="ROU7" s="196"/>
      <c r="ROV7" s="196"/>
      <c r="ROW7" s="196"/>
      <c r="ROX7" s="196"/>
      <c r="ROY7" s="196"/>
      <c r="ROZ7" s="196"/>
      <c r="RPA7" s="196"/>
      <c r="RPB7" s="196"/>
      <c r="RPC7" s="196"/>
      <c r="RPD7" s="196"/>
      <c r="RPE7" s="196"/>
      <c r="RPF7" s="196"/>
      <c r="RPG7" s="196"/>
      <c r="RPH7" s="196"/>
      <c r="RPI7" s="196"/>
      <c r="RPJ7" s="196"/>
      <c r="RPK7" s="196"/>
      <c r="RPL7" s="196"/>
      <c r="RPM7" s="196"/>
      <c r="RPN7" s="196"/>
      <c r="RPO7" s="196"/>
      <c r="RPP7" s="196"/>
      <c r="RPQ7" s="196"/>
      <c r="RPR7" s="196"/>
      <c r="RPS7" s="196"/>
      <c r="RPT7" s="196"/>
      <c r="RPU7" s="196"/>
      <c r="RPV7" s="196"/>
      <c r="RPW7" s="196"/>
      <c r="RPX7" s="196"/>
      <c r="RPY7" s="196"/>
      <c r="RPZ7" s="196"/>
      <c r="RQA7" s="196"/>
      <c r="RQB7" s="196"/>
      <c r="RQC7" s="196"/>
      <c r="RQD7" s="196"/>
      <c r="RQE7" s="196"/>
      <c r="RQF7" s="196"/>
      <c r="RQG7" s="196"/>
      <c r="RQH7" s="196"/>
      <c r="RQI7" s="196"/>
      <c r="RQJ7" s="196"/>
      <c r="RQK7" s="196"/>
      <c r="RQL7" s="196"/>
      <c r="RQM7" s="196"/>
      <c r="RQN7" s="196"/>
      <c r="RQO7" s="196"/>
      <c r="RQP7" s="196"/>
      <c r="RQQ7" s="196"/>
      <c r="RQR7" s="196"/>
      <c r="RQS7" s="196"/>
      <c r="RQT7" s="196"/>
      <c r="RQU7" s="196"/>
      <c r="RQV7" s="196"/>
      <c r="RQW7" s="196"/>
      <c r="RQX7" s="196"/>
      <c r="RQY7" s="196"/>
      <c r="RQZ7" s="196"/>
      <c r="RRA7" s="196"/>
      <c r="RRB7" s="196"/>
      <c r="RRC7" s="196"/>
      <c r="RRD7" s="196"/>
      <c r="RRE7" s="196"/>
      <c r="RRF7" s="196"/>
      <c r="RRG7" s="196"/>
      <c r="RRH7" s="196"/>
      <c r="RRI7" s="196"/>
      <c r="RRJ7" s="196"/>
      <c r="RRK7" s="196"/>
      <c r="RRL7" s="196"/>
      <c r="RRM7" s="196"/>
      <c r="RRN7" s="196"/>
      <c r="RRO7" s="196"/>
      <c r="RRP7" s="196"/>
      <c r="RRQ7" s="196"/>
      <c r="RRR7" s="196"/>
      <c r="RRS7" s="196"/>
      <c r="RRT7" s="196"/>
      <c r="RRU7" s="196"/>
      <c r="RRV7" s="196"/>
      <c r="RRW7" s="196"/>
      <c r="RRX7" s="196"/>
      <c r="RRY7" s="196"/>
      <c r="RRZ7" s="196"/>
      <c r="RSA7" s="196"/>
      <c r="RSB7" s="196"/>
      <c r="RSC7" s="196"/>
      <c r="RSD7" s="196"/>
      <c r="RSE7" s="196"/>
      <c r="RSF7" s="196"/>
      <c r="RSG7" s="196"/>
      <c r="RSH7" s="196"/>
      <c r="RSI7" s="196"/>
      <c r="RSJ7" s="196"/>
      <c r="RSK7" s="196"/>
      <c r="RSL7" s="196"/>
      <c r="RSM7" s="196"/>
      <c r="RSN7" s="196"/>
      <c r="RSO7" s="196"/>
      <c r="RSP7" s="196"/>
      <c r="RSQ7" s="196"/>
      <c r="RSR7" s="196"/>
      <c r="RSS7" s="196"/>
      <c r="RST7" s="196"/>
      <c r="RSU7" s="196"/>
      <c r="RSV7" s="196"/>
      <c r="RSW7" s="196"/>
      <c r="RSX7" s="196"/>
      <c r="RSY7" s="196"/>
      <c r="RSZ7" s="196"/>
      <c r="RTA7" s="196"/>
      <c r="RTB7" s="196"/>
      <c r="RTC7" s="196"/>
      <c r="RTD7" s="196"/>
      <c r="RTE7" s="196"/>
      <c r="RTF7" s="196"/>
      <c r="RTG7" s="196"/>
      <c r="RTH7" s="196"/>
      <c r="RTI7" s="196"/>
      <c r="RTJ7" s="196"/>
      <c r="RTK7" s="196"/>
      <c r="RTL7" s="196"/>
      <c r="RTM7" s="196"/>
      <c r="RTN7" s="196"/>
      <c r="RTO7" s="196"/>
      <c r="RTP7" s="196"/>
      <c r="RTQ7" s="196"/>
      <c r="RTR7" s="196"/>
      <c r="RTS7" s="196"/>
      <c r="RTT7" s="196"/>
      <c r="RTU7" s="196"/>
      <c r="RTV7" s="196"/>
      <c r="RTW7" s="196"/>
      <c r="RTX7" s="196"/>
      <c r="RTY7" s="196"/>
      <c r="RTZ7" s="196"/>
      <c r="RUA7" s="196"/>
      <c r="RUB7" s="196"/>
      <c r="RUC7" s="196"/>
      <c r="RUD7" s="196"/>
      <c r="RUE7" s="196"/>
      <c r="RUF7" s="196"/>
      <c r="RUG7" s="196"/>
      <c r="RUH7" s="196"/>
      <c r="RUI7" s="196"/>
      <c r="RUJ7" s="196"/>
      <c r="RUK7" s="196"/>
      <c r="RUL7" s="196"/>
      <c r="RUM7" s="196"/>
      <c r="RUN7" s="196"/>
      <c r="RUO7" s="196"/>
      <c r="RUP7" s="196"/>
      <c r="RUQ7" s="196"/>
      <c r="RUR7" s="196"/>
      <c r="RUS7" s="196"/>
      <c r="RUT7" s="196"/>
      <c r="RUU7" s="196"/>
      <c r="RUV7" s="196"/>
      <c r="RUW7" s="196"/>
      <c r="RUX7" s="196"/>
      <c r="RUY7" s="196"/>
      <c r="RUZ7" s="196"/>
      <c r="RVA7" s="196"/>
      <c r="RVB7" s="196"/>
      <c r="RVC7" s="196"/>
      <c r="RVD7" s="196"/>
      <c r="RVE7" s="196"/>
      <c r="RVF7" s="196"/>
      <c r="RVG7" s="196"/>
      <c r="RVH7" s="196"/>
      <c r="RVI7" s="196"/>
      <c r="RVJ7" s="196"/>
      <c r="RVK7" s="196"/>
      <c r="RVL7" s="196"/>
      <c r="RVM7" s="196"/>
      <c r="RVN7" s="196"/>
      <c r="RVO7" s="196"/>
      <c r="RVP7" s="196"/>
      <c r="RVQ7" s="196"/>
      <c r="RVR7" s="196"/>
      <c r="RVS7" s="196"/>
      <c r="RVT7" s="196"/>
      <c r="RVU7" s="196"/>
      <c r="RVV7" s="196"/>
      <c r="RVW7" s="196"/>
      <c r="RVX7" s="196"/>
      <c r="RVY7" s="196"/>
      <c r="RVZ7" s="196"/>
      <c r="RWA7" s="196"/>
      <c r="RWB7" s="196"/>
      <c r="RWC7" s="196"/>
      <c r="RWD7" s="196"/>
      <c r="RWE7" s="196"/>
      <c r="RWF7" s="196"/>
      <c r="RWG7" s="196"/>
      <c r="RWH7" s="196"/>
      <c r="RWI7" s="196"/>
      <c r="RWJ7" s="196"/>
      <c r="RWK7" s="196"/>
      <c r="RWL7" s="196"/>
      <c r="RWM7" s="196"/>
      <c r="RWN7" s="196"/>
      <c r="RWO7" s="196"/>
      <c r="RWP7" s="196"/>
      <c r="RWQ7" s="196"/>
      <c r="RWR7" s="196"/>
      <c r="RWS7" s="196"/>
      <c r="RWT7" s="196"/>
      <c r="RWU7" s="196"/>
      <c r="RWV7" s="196"/>
      <c r="RWW7" s="196"/>
      <c r="RWX7" s="196"/>
      <c r="RWY7" s="196"/>
      <c r="RWZ7" s="196"/>
      <c r="RXA7" s="196"/>
      <c r="RXB7" s="196"/>
      <c r="RXC7" s="196"/>
      <c r="RXD7" s="196"/>
      <c r="RXE7" s="196"/>
      <c r="RXF7" s="196"/>
      <c r="RXG7" s="196"/>
      <c r="RXH7" s="196"/>
      <c r="RXI7" s="196"/>
      <c r="RXJ7" s="196"/>
      <c r="RXK7" s="196"/>
      <c r="RXL7" s="196"/>
      <c r="RXM7" s="196"/>
      <c r="RXN7" s="196"/>
      <c r="RXO7" s="196"/>
      <c r="RXP7" s="196"/>
      <c r="RXQ7" s="196"/>
      <c r="RXR7" s="196"/>
      <c r="RXS7" s="196"/>
      <c r="RXT7" s="196"/>
      <c r="RXU7" s="196"/>
      <c r="RXV7" s="196"/>
      <c r="RXW7" s="196"/>
      <c r="RXX7" s="196"/>
      <c r="RXY7" s="196"/>
      <c r="RXZ7" s="196"/>
      <c r="RYA7" s="196"/>
      <c r="RYB7" s="196"/>
      <c r="RYC7" s="196"/>
      <c r="RYD7" s="196"/>
      <c r="RYE7" s="196"/>
      <c r="RYF7" s="196"/>
      <c r="RYG7" s="196"/>
      <c r="RYH7" s="196"/>
      <c r="RYI7" s="196"/>
      <c r="RYJ7" s="196"/>
      <c r="RYK7" s="196"/>
      <c r="RYL7" s="196"/>
      <c r="RYM7" s="196"/>
      <c r="RYN7" s="196"/>
      <c r="RYO7" s="196"/>
      <c r="RYP7" s="196"/>
      <c r="RYQ7" s="196"/>
      <c r="RYR7" s="196"/>
      <c r="RYS7" s="196"/>
      <c r="RYT7" s="196"/>
      <c r="RYU7" s="196"/>
      <c r="RYV7" s="196"/>
      <c r="RYW7" s="196"/>
      <c r="RYX7" s="196"/>
      <c r="RYY7" s="196"/>
      <c r="RYZ7" s="196"/>
      <c r="RZA7" s="196"/>
      <c r="RZB7" s="196"/>
      <c r="RZC7" s="196"/>
      <c r="RZD7" s="196"/>
      <c r="RZE7" s="196"/>
      <c r="RZF7" s="196"/>
      <c r="RZG7" s="196"/>
      <c r="RZH7" s="196"/>
      <c r="RZI7" s="196"/>
      <c r="RZJ7" s="196"/>
      <c r="RZK7" s="196"/>
      <c r="RZL7" s="196"/>
      <c r="RZM7" s="196"/>
      <c r="RZN7" s="196"/>
      <c r="RZO7" s="196"/>
      <c r="RZP7" s="196"/>
      <c r="RZQ7" s="196"/>
      <c r="RZR7" s="196"/>
      <c r="RZS7" s="196"/>
      <c r="RZT7" s="196"/>
      <c r="RZU7" s="196"/>
      <c r="RZV7" s="196"/>
      <c r="RZW7" s="196"/>
      <c r="RZX7" s="196"/>
      <c r="RZY7" s="196"/>
      <c r="RZZ7" s="196"/>
      <c r="SAA7" s="196"/>
      <c r="SAB7" s="196"/>
      <c r="SAC7" s="196"/>
      <c r="SAD7" s="196"/>
      <c r="SAE7" s="196"/>
      <c r="SAF7" s="196"/>
      <c r="SAG7" s="196"/>
      <c r="SAH7" s="196"/>
      <c r="SAI7" s="196"/>
      <c r="SAJ7" s="196"/>
      <c r="SAK7" s="196"/>
      <c r="SAL7" s="196"/>
      <c r="SAM7" s="196"/>
      <c r="SAN7" s="196"/>
      <c r="SAO7" s="196"/>
      <c r="SAP7" s="196"/>
      <c r="SAQ7" s="196"/>
      <c r="SAR7" s="196"/>
      <c r="SAS7" s="196"/>
      <c r="SAT7" s="196"/>
      <c r="SAU7" s="196"/>
      <c r="SAV7" s="196"/>
      <c r="SAW7" s="196"/>
      <c r="SAX7" s="196"/>
      <c r="SAY7" s="196"/>
      <c r="SAZ7" s="196"/>
      <c r="SBA7" s="196"/>
      <c r="SBB7" s="196"/>
      <c r="SBC7" s="196"/>
      <c r="SBD7" s="196"/>
      <c r="SBE7" s="196"/>
      <c r="SBF7" s="196"/>
      <c r="SBG7" s="196"/>
      <c r="SBH7" s="196"/>
      <c r="SBI7" s="196"/>
      <c r="SBJ7" s="196"/>
      <c r="SBK7" s="196"/>
      <c r="SBL7" s="196"/>
      <c r="SBM7" s="196"/>
      <c r="SBN7" s="196"/>
      <c r="SBO7" s="196"/>
      <c r="SBP7" s="196"/>
      <c r="SBQ7" s="196"/>
      <c r="SBR7" s="196"/>
      <c r="SBS7" s="196"/>
      <c r="SBT7" s="196"/>
      <c r="SBU7" s="196"/>
      <c r="SBV7" s="196"/>
      <c r="SBW7" s="196"/>
      <c r="SBX7" s="196"/>
      <c r="SBY7" s="196"/>
      <c r="SBZ7" s="196"/>
      <c r="SCA7" s="196"/>
      <c r="SCB7" s="196"/>
      <c r="SCC7" s="196"/>
      <c r="SCD7" s="196"/>
      <c r="SCE7" s="196"/>
      <c r="SCF7" s="196"/>
      <c r="SCG7" s="196"/>
      <c r="SCH7" s="196"/>
      <c r="SCI7" s="196"/>
      <c r="SCJ7" s="196"/>
      <c r="SCK7" s="196"/>
      <c r="SCL7" s="196"/>
      <c r="SCM7" s="196"/>
      <c r="SCN7" s="196"/>
      <c r="SCO7" s="196"/>
      <c r="SCP7" s="196"/>
      <c r="SCQ7" s="196"/>
      <c r="SCR7" s="196"/>
      <c r="SCS7" s="196"/>
      <c r="SCT7" s="196"/>
      <c r="SCU7" s="196"/>
      <c r="SCV7" s="196"/>
      <c r="SCW7" s="196"/>
      <c r="SCX7" s="196"/>
      <c r="SCY7" s="196"/>
      <c r="SCZ7" s="196"/>
      <c r="SDA7" s="196"/>
      <c r="SDB7" s="196"/>
      <c r="SDC7" s="196"/>
      <c r="SDD7" s="196"/>
      <c r="SDE7" s="196"/>
      <c r="SDF7" s="196"/>
      <c r="SDG7" s="196"/>
      <c r="SDH7" s="196"/>
      <c r="SDI7" s="196"/>
      <c r="SDJ7" s="196"/>
      <c r="SDK7" s="196"/>
      <c r="SDL7" s="196"/>
      <c r="SDM7" s="196"/>
      <c r="SDN7" s="196"/>
      <c r="SDO7" s="196"/>
      <c r="SDP7" s="196"/>
      <c r="SDQ7" s="196"/>
      <c r="SDR7" s="196"/>
      <c r="SDS7" s="196"/>
      <c r="SDT7" s="196"/>
      <c r="SDU7" s="196"/>
      <c r="SDV7" s="196"/>
      <c r="SDW7" s="196"/>
      <c r="SDX7" s="196"/>
      <c r="SDY7" s="196"/>
      <c r="SDZ7" s="196"/>
      <c r="SEA7" s="196"/>
      <c r="SEB7" s="196"/>
      <c r="SEC7" s="196"/>
      <c r="SED7" s="196"/>
      <c r="SEE7" s="196"/>
      <c r="SEF7" s="196"/>
      <c r="SEG7" s="196"/>
      <c r="SEH7" s="196"/>
      <c r="SEI7" s="196"/>
      <c r="SEJ7" s="196"/>
      <c r="SEK7" s="196"/>
      <c r="SEL7" s="196"/>
      <c r="SEM7" s="196"/>
      <c r="SEN7" s="196"/>
      <c r="SEO7" s="196"/>
      <c r="SEP7" s="196"/>
      <c r="SEQ7" s="196"/>
      <c r="SER7" s="196"/>
      <c r="SES7" s="196"/>
      <c r="SET7" s="196"/>
      <c r="SEU7" s="196"/>
      <c r="SEV7" s="196"/>
      <c r="SEW7" s="196"/>
      <c r="SEX7" s="196"/>
      <c r="SEY7" s="196"/>
      <c r="SEZ7" s="196"/>
      <c r="SFA7" s="196"/>
      <c r="SFB7" s="196"/>
      <c r="SFC7" s="196"/>
      <c r="SFD7" s="196"/>
      <c r="SFE7" s="196"/>
      <c r="SFF7" s="196"/>
      <c r="SFG7" s="196"/>
      <c r="SFH7" s="196"/>
      <c r="SFI7" s="196"/>
      <c r="SFJ7" s="196"/>
      <c r="SFK7" s="196"/>
      <c r="SFL7" s="196"/>
      <c r="SFM7" s="196"/>
      <c r="SFN7" s="196"/>
      <c r="SFO7" s="196"/>
      <c r="SFP7" s="196"/>
      <c r="SFQ7" s="196"/>
      <c r="SFR7" s="196"/>
      <c r="SFS7" s="196"/>
      <c r="SFT7" s="196"/>
      <c r="SFU7" s="196"/>
      <c r="SFV7" s="196"/>
      <c r="SFW7" s="196"/>
      <c r="SFX7" s="196"/>
      <c r="SFY7" s="196"/>
      <c r="SFZ7" s="196"/>
      <c r="SGA7" s="196"/>
      <c r="SGB7" s="196"/>
      <c r="SGC7" s="196"/>
      <c r="SGD7" s="196"/>
      <c r="SGE7" s="196"/>
      <c r="SGF7" s="196"/>
      <c r="SGG7" s="196"/>
      <c r="SGH7" s="196"/>
      <c r="SGI7" s="196"/>
      <c r="SGJ7" s="196"/>
      <c r="SGK7" s="196"/>
      <c r="SGL7" s="196"/>
      <c r="SGM7" s="196"/>
      <c r="SGN7" s="196"/>
      <c r="SGO7" s="196"/>
      <c r="SGP7" s="196"/>
      <c r="SGQ7" s="196"/>
      <c r="SGR7" s="196"/>
      <c r="SGS7" s="196"/>
      <c r="SGT7" s="196"/>
      <c r="SGU7" s="196"/>
      <c r="SGV7" s="196"/>
      <c r="SGW7" s="196"/>
      <c r="SGX7" s="196"/>
      <c r="SGY7" s="196"/>
      <c r="SGZ7" s="196"/>
      <c r="SHA7" s="196"/>
      <c r="SHB7" s="196"/>
      <c r="SHC7" s="196"/>
      <c r="SHD7" s="196"/>
      <c r="SHE7" s="196"/>
      <c r="SHF7" s="196"/>
      <c r="SHG7" s="196"/>
      <c r="SHH7" s="196"/>
      <c r="SHI7" s="196"/>
      <c r="SHJ7" s="196"/>
      <c r="SHK7" s="196"/>
      <c r="SHL7" s="196"/>
      <c r="SHM7" s="196"/>
      <c r="SHN7" s="196"/>
      <c r="SHO7" s="196"/>
      <c r="SHP7" s="196"/>
      <c r="SHQ7" s="196"/>
      <c r="SHR7" s="196"/>
      <c r="SHS7" s="196"/>
      <c r="SHT7" s="196"/>
      <c r="SHU7" s="196"/>
      <c r="SHV7" s="196"/>
      <c r="SHW7" s="196"/>
      <c r="SHX7" s="196"/>
      <c r="SHY7" s="196"/>
      <c r="SHZ7" s="196"/>
      <c r="SIA7" s="196"/>
      <c r="SIB7" s="196"/>
      <c r="SIC7" s="196"/>
      <c r="SID7" s="196"/>
      <c r="SIE7" s="196"/>
      <c r="SIF7" s="196"/>
      <c r="SIG7" s="196"/>
      <c r="SIH7" s="196"/>
      <c r="SII7" s="196"/>
      <c r="SIJ7" s="196"/>
      <c r="SIK7" s="196"/>
      <c r="SIL7" s="196"/>
      <c r="SIM7" s="196"/>
      <c r="SIN7" s="196"/>
      <c r="SIO7" s="196"/>
      <c r="SIP7" s="196"/>
      <c r="SIQ7" s="196"/>
      <c r="SIR7" s="196"/>
      <c r="SIS7" s="196"/>
      <c r="SIT7" s="196"/>
      <c r="SIU7" s="196"/>
      <c r="SIV7" s="196"/>
      <c r="SIW7" s="196"/>
      <c r="SIX7" s="196"/>
      <c r="SIY7" s="196"/>
      <c r="SIZ7" s="196"/>
      <c r="SJA7" s="196"/>
      <c r="SJB7" s="196"/>
      <c r="SJC7" s="196"/>
      <c r="SJD7" s="196"/>
      <c r="SJE7" s="196"/>
      <c r="SJF7" s="196"/>
      <c r="SJG7" s="196"/>
      <c r="SJH7" s="196"/>
      <c r="SJI7" s="196"/>
      <c r="SJJ7" s="196"/>
      <c r="SJK7" s="196"/>
      <c r="SJL7" s="196"/>
      <c r="SJM7" s="196"/>
      <c r="SJN7" s="196"/>
      <c r="SJO7" s="196"/>
      <c r="SJP7" s="196"/>
      <c r="SJQ7" s="196"/>
      <c r="SJR7" s="196"/>
      <c r="SJS7" s="196"/>
      <c r="SJT7" s="196"/>
      <c r="SJU7" s="196"/>
      <c r="SJV7" s="196"/>
      <c r="SJW7" s="196"/>
      <c r="SJX7" s="196"/>
      <c r="SJY7" s="196"/>
      <c r="SJZ7" s="196"/>
      <c r="SKA7" s="196"/>
      <c r="SKB7" s="196"/>
      <c r="SKC7" s="196"/>
      <c r="SKD7" s="196"/>
      <c r="SKE7" s="196"/>
      <c r="SKF7" s="196"/>
      <c r="SKG7" s="196"/>
      <c r="SKH7" s="196"/>
      <c r="SKI7" s="196"/>
      <c r="SKJ7" s="196"/>
      <c r="SKK7" s="196"/>
      <c r="SKL7" s="196"/>
      <c r="SKM7" s="196"/>
      <c r="SKN7" s="196"/>
      <c r="SKO7" s="196"/>
      <c r="SKP7" s="196"/>
      <c r="SKQ7" s="196"/>
      <c r="SKR7" s="196"/>
      <c r="SKS7" s="196"/>
      <c r="SKT7" s="196"/>
      <c r="SKU7" s="196"/>
      <c r="SKV7" s="196"/>
      <c r="SKW7" s="196"/>
      <c r="SKX7" s="196"/>
      <c r="SKY7" s="196"/>
      <c r="SKZ7" s="196"/>
      <c r="SLA7" s="196"/>
      <c r="SLB7" s="196"/>
      <c r="SLC7" s="196"/>
      <c r="SLD7" s="196"/>
      <c r="SLE7" s="196"/>
      <c r="SLF7" s="196"/>
      <c r="SLG7" s="196"/>
      <c r="SLH7" s="196"/>
      <c r="SLI7" s="196"/>
      <c r="SLJ7" s="196"/>
      <c r="SLK7" s="196"/>
      <c r="SLL7" s="196"/>
      <c r="SLM7" s="196"/>
      <c r="SLN7" s="196"/>
      <c r="SLO7" s="196"/>
      <c r="SLP7" s="196"/>
      <c r="SLQ7" s="196"/>
      <c r="SLR7" s="196"/>
      <c r="SLS7" s="196"/>
      <c r="SLT7" s="196"/>
      <c r="SLU7" s="196"/>
      <c r="SLV7" s="196"/>
      <c r="SLW7" s="196"/>
      <c r="SLX7" s="196"/>
      <c r="SLY7" s="196"/>
      <c r="SLZ7" s="196"/>
      <c r="SMA7" s="196"/>
      <c r="SMB7" s="196"/>
      <c r="SMC7" s="196"/>
      <c r="SMD7" s="196"/>
      <c r="SME7" s="196"/>
      <c r="SMF7" s="196"/>
      <c r="SMG7" s="196"/>
      <c r="SMH7" s="196"/>
      <c r="SMI7" s="196"/>
      <c r="SMJ7" s="196"/>
      <c r="SMK7" s="196"/>
      <c r="SML7" s="196"/>
      <c r="SMM7" s="196"/>
      <c r="SMN7" s="196"/>
      <c r="SMO7" s="196"/>
      <c r="SMP7" s="196"/>
      <c r="SMQ7" s="196"/>
      <c r="SMR7" s="196"/>
      <c r="SMS7" s="196"/>
      <c r="SMT7" s="196"/>
      <c r="SMU7" s="196"/>
      <c r="SMV7" s="196"/>
      <c r="SMW7" s="196"/>
      <c r="SMX7" s="196"/>
      <c r="SMY7" s="196"/>
      <c r="SMZ7" s="196"/>
      <c r="SNA7" s="196"/>
      <c r="SNB7" s="196"/>
      <c r="SNC7" s="196"/>
      <c r="SND7" s="196"/>
      <c r="SNE7" s="196"/>
      <c r="SNF7" s="196"/>
      <c r="SNG7" s="196"/>
      <c r="SNH7" s="196"/>
      <c r="SNI7" s="196"/>
      <c r="SNJ7" s="196"/>
      <c r="SNK7" s="196"/>
      <c r="SNL7" s="196"/>
      <c r="SNM7" s="196"/>
      <c r="SNN7" s="196"/>
      <c r="SNO7" s="196"/>
      <c r="SNP7" s="196"/>
      <c r="SNQ7" s="196"/>
      <c r="SNR7" s="196"/>
      <c r="SNS7" s="196"/>
      <c r="SNT7" s="196"/>
      <c r="SNU7" s="196"/>
      <c r="SNV7" s="196"/>
      <c r="SNW7" s="196"/>
      <c r="SNX7" s="196"/>
      <c r="SNY7" s="196"/>
      <c r="SNZ7" s="196"/>
      <c r="SOA7" s="196"/>
      <c r="SOB7" s="196"/>
      <c r="SOC7" s="196"/>
      <c r="SOD7" s="196"/>
      <c r="SOE7" s="196"/>
      <c r="SOF7" s="196"/>
      <c r="SOG7" s="196"/>
      <c r="SOH7" s="196"/>
      <c r="SOI7" s="196"/>
      <c r="SOJ7" s="196"/>
      <c r="SOK7" s="196"/>
      <c r="SOL7" s="196"/>
      <c r="SOM7" s="196"/>
      <c r="SON7" s="196"/>
      <c r="SOO7" s="196"/>
      <c r="SOP7" s="196"/>
      <c r="SOQ7" s="196"/>
      <c r="SOR7" s="196"/>
      <c r="SOS7" s="196"/>
      <c r="SOT7" s="196"/>
      <c r="SOU7" s="196"/>
      <c r="SOV7" s="196"/>
      <c r="SOW7" s="196"/>
      <c r="SOX7" s="196"/>
      <c r="SOY7" s="196"/>
      <c r="SOZ7" s="196"/>
      <c r="SPA7" s="196"/>
      <c r="SPB7" s="196"/>
      <c r="SPC7" s="196"/>
      <c r="SPD7" s="196"/>
      <c r="SPE7" s="196"/>
      <c r="SPF7" s="196"/>
      <c r="SPG7" s="196"/>
      <c r="SPH7" s="196"/>
      <c r="SPI7" s="196"/>
      <c r="SPJ7" s="196"/>
      <c r="SPK7" s="196"/>
      <c r="SPL7" s="196"/>
      <c r="SPM7" s="196"/>
      <c r="SPN7" s="196"/>
      <c r="SPO7" s="196"/>
      <c r="SPP7" s="196"/>
      <c r="SPQ7" s="196"/>
      <c r="SPR7" s="196"/>
      <c r="SPS7" s="196"/>
      <c r="SPT7" s="196"/>
      <c r="SPU7" s="196"/>
      <c r="SPV7" s="196"/>
      <c r="SPW7" s="196"/>
      <c r="SPX7" s="196"/>
      <c r="SPY7" s="196"/>
      <c r="SPZ7" s="196"/>
      <c r="SQA7" s="196"/>
      <c r="SQB7" s="196"/>
      <c r="SQC7" s="196"/>
      <c r="SQD7" s="196"/>
      <c r="SQE7" s="196"/>
      <c r="SQF7" s="196"/>
      <c r="SQG7" s="196"/>
      <c r="SQH7" s="196"/>
      <c r="SQI7" s="196"/>
      <c r="SQJ7" s="196"/>
      <c r="SQK7" s="196"/>
      <c r="SQL7" s="196"/>
      <c r="SQM7" s="196"/>
      <c r="SQN7" s="196"/>
      <c r="SQO7" s="196"/>
      <c r="SQP7" s="196"/>
      <c r="SQQ7" s="196"/>
      <c r="SQR7" s="196"/>
      <c r="SQS7" s="196"/>
      <c r="SQT7" s="196"/>
      <c r="SQU7" s="196"/>
      <c r="SQV7" s="196"/>
      <c r="SQW7" s="196"/>
      <c r="SQX7" s="196"/>
      <c r="SQY7" s="196"/>
      <c r="SQZ7" s="196"/>
      <c r="SRA7" s="196"/>
      <c r="SRB7" s="196"/>
      <c r="SRC7" s="196"/>
      <c r="SRD7" s="196"/>
      <c r="SRE7" s="196"/>
      <c r="SRF7" s="196"/>
      <c r="SRG7" s="196"/>
      <c r="SRH7" s="196"/>
      <c r="SRI7" s="196"/>
      <c r="SRJ7" s="196"/>
      <c r="SRK7" s="196"/>
      <c r="SRL7" s="196"/>
      <c r="SRM7" s="196"/>
      <c r="SRN7" s="196"/>
      <c r="SRO7" s="196"/>
      <c r="SRP7" s="196"/>
      <c r="SRQ7" s="196"/>
      <c r="SRR7" s="196"/>
      <c r="SRS7" s="196"/>
      <c r="SRT7" s="196"/>
      <c r="SRU7" s="196"/>
      <c r="SRV7" s="196"/>
      <c r="SRW7" s="196"/>
      <c r="SRX7" s="196"/>
      <c r="SRY7" s="196"/>
      <c r="SRZ7" s="196"/>
      <c r="SSA7" s="196"/>
      <c r="SSB7" s="196"/>
      <c r="SSC7" s="196"/>
      <c r="SSD7" s="196"/>
      <c r="SSE7" s="196"/>
      <c r="SSF7" s="196"/>
      <c r="SSG7" s="196"/>
      <c r="SSH7" s="196"/>
      <c r="SSI7" s="196"/>
      <c r="SSJ7" s="196"/>
      <c r="SSK7" s="196"/>
      <c r="SSL7" s="196"/>
      <c r="SSM7" s="196"/>
      <c r="SSN7" s="196"/>
      <c r="SSO7" s="196"/>
      <c r="SSP7" s="196"/>
      <c r="SSQ7" s="196"/>
      <c r="SSR7" s="196"/>
      <c r="SSS7" s="196"/>
      <c r="SST7" s="196"/>
      <c r="SSU7" s="196"/>
      <c r="SSV7" s="196"/>
      <c r="SSW7" s="196"/>
      <c r="SSX7" s="196"/>
      <c r="SSY7" s="196"/>
      <c r="SSZ7" s="196"/>
      <c r="STA7" s="196"/>
      <c r="STB7" s="196"/>
      <c r="STC7" s="196"/>
      <c r="STD7" s="196"/>
      <c r="STE7" s="196"/>
      <c r="STF7" s="196"/>
      <c r="STG7" s="196"/>
      <c r="STH7" s="196"/>
      <c r="STI7" s="196"/>
      <c r="STJ7" s="196"/>
      <c r="STK7" s="196"/>
      <c r="STL7" s="196"/>
      <c r="STM7" s="196"/>
      <c r="STN7" s="196"/>
      <c r="STO7" s="196"/>
      <c r="STP7" s="196"/>
      <c r="STQ7" s="196"/>
      <c r="STR7" s="196"/>
      <c r="STS7" s="196"/>
      <c r="STT7" s="196"/>
      <c r="STU7" s="196"/>
      <c r="STV7" s="196"/>
      <c r="STW7" s="196"/>
      <c r="STX7" s="196"/>
      <c r="STY7" s="196"/>
      <c r="STZ7" s="196"/>
      <c r="SUA7" s="196"/>
      <c r="SUB7" s="196"/>
      <c r="SUC7" s="196"/>
      <c r="SUD7" s="196"/>
      <c r="SUE7" s="196"/>
      <c r="SUF7" s="196"/>
      <c r="SUG7" s="196"/>
      <c r="SUH7" s="196"/>
      <c r="SUI7" s="196"/>
      <c r="SUJ7" s="196"/>
      <c r="SUK7" s="196"/>
      <c r="SUL7" s="196"/>
      <c r="SUM7" s="196"/>
      <c r="SUN7" s="196"/>
      <c r="SUO7" s="196"/>
      <c r="SUP7" s="196"/>
      <c r="SUQ7" s="196"/>
      <c r="SUR7" s="196"/>
      <c r="SUS7" s="196"/>
      <c r="SUT7" s="196"/>
      <c r="SUU7" s="196"/>
      <c r="SUV7" s="196"/>
      <c r="SUW7" s="196"/>
      <c r="SUX7" s="196"/>
      <c r="SUY7" s="196"/>
      <c r="SUZ7" s="196"/>
      <c r="SVA7" s="196"/>
      <c r="SVB7" s="196"/>
      <c r="SVC7" s="196"/>
      <c r="SVD7" s="196"/>
      <c r="SVE7" s="196"/>
      <c r="SVF7" s="196"/>
      <c r="SVG7" s="196"/>
      <c r="SVH7" s="196"/>
      <c r="SVI7" s="196"/>
      <c r="SVJ7" s="196"/>
      <c r="SVK7" s="196"/>
      <c r="SVL7" s="196"/>
      <c r="SVM7" s="196"/>
      <c r="SVN7" s="196"/>
      <c r="SVO7" s="196"/>
      <c r="SVP7" s="196"/>
      <c r="SVQ7" s="196"/>
      <c r="SVR7" s="196"/>
      <c r="SVS7" s="196"/>
      <c r="SVT7" s="196"/>
      <c r="SVU7" s="196"/>
      <c r="SVV7" s="196"/>
      <c r="SVW7" s="196"/>
      <c r="SVX7" s="196"/>
      <c r="SVY7" s="196"/>
      <c r="SVZ7" s="196"/>
      <c r="SWA7" s="196"/>
      <c r="SWB7" s="196"/>
      <c r="SWC7" s="196"/>
      <c r="SWD7" s="196"/>
      <c r="SWE7" s="196"/>
      <c r="SWF7" s="196"/>
      <c r="SWG7" s="196"/>
      <c r="SWH7" s="196"/>
      <c r="SWI7" s="196"/>
      <c r="SWJ7" s="196"/>
      <c r="SWK7" s="196"/>
      <c r="SWL7" s="196"/>
      <c r="SWM7" s="196"/>
      <c r="SWN7" s="196"/>
      <c r="SWO7" s="196"/>
      <c r="SWP7" s="196"/>
      <c r="SWQ7" s="196"/>
      <c r="SWR7" s="196"/>
      <c r="SWS7" s="196"/>
      <c r="SWT7" s="196"/>
      <c r="SWU7" s="196"/>
      <c r="SWV7" s="196"/>
      <c r="SWW7" s="196"/>
      <c r="SWX7" s="196"/>
      <c r="SWY7" s="196"/>
      <c r="SWZ7" s="196"/>
      <c r="SXA7" s="196"/>
      <c r="SXB7" s="196"/>
      <c r="SXC7" s="196"/>
      <c r="SXD7" s="196"/>
      <c r="SXE7" s="196"/>
      <c r="SXF7" s="196"/>
      <c r="SXG7" s="196"/>
      <c r="SXH7" s="196"/>
      <c r="SXI7" s="196"/>
      <c r="SXJ7" s="196"/>
      <c r="SXK7" s="196"/>
      <c r="SXL7" s="196"/>
      <c r="SXM7" s="196"/>
      <c r="SXN7" s="196"/>
      <c r="SXO7" s="196"/>
      <c r="SXP7" s="196"/>
      <c r="SXQ7" s="196"/>
      <c r="SXR7" s="196"/>
      <c r="SXS7" s="196"/>
      <c r="SXT7" s="196"/>
      <c r="SXU7" s="196"/>
      <c r="SXV7" s="196"/>
      <c r="SXW7" s="196"/>
      <c r="SXX7" s="196"/>
      <c r="SXY7" s="196"/>
      <c r="SXZ7" s="196"/>
      <c r="SYA7" s="196"/>
      <c r="SYB7" s="196"/>
      <c r="SYC7" s="196"/>
      <c r="SYD7" s="196"/>
      <c r="SYE7" s="196"/>
      <c r="SYF7" s="196"/>
      <c r="SYG7" s="196"/>
      <c r="SYH7" s="196"/>
      <c r="SYI7" s="196"/>
      <c r="SYJ7" s="196"/>
      <c r="SYK7" s="196"/>
      <c r="SYL7" s="196"/>
      <c r="SYM7" s="196"/>
      <c r="SYN7" s="196"/>
      <c r="SYO7" s="196"/>
      <c r="SYP7" s="196"/>
      <c r="SYQ7" s="196"/>
      <c r="SYR7" s="196"/>
      <c r="SYS7" s="196"/>
      <c r="SYT7" s="196"/>
      <c r="SYU7" s="196"/>
      <c r="SYV7" s="196"/>
      <c r="SYW7" s="196"/>
      <c r="SYX7" s="196"/>
      <c r="SYY7" s="196"/>
      <c r="SYZ7" s="196"/>
      <c r="SZA7" s="196"/>
      <c r="SZB7" s="196"/>
      <c r="SZC7" s="196"/>
      <c r="SZD7" s="196"/>
      <c r="SZE7" s="196"/>
      <c r="SZF7" s="196"/>
      <c r="SZG7" s="196"/>
      <c r="SZH7" s="196"/>
      <c r="SZI7" s="196"/>
      <c r="SZJ7" s="196"/>
      <c r="SZK7" s="196"/>
      <c r="SZL7" s="196"/>
      <c r="SZM7" s="196"/>
      <c r="SZN7" s="196"/>
      <c r="SZO7" s="196"/>
      <c r="SZP7" s="196"/>
      <c r="SZQ7" s="196"/>
      <c r="SZR7" s="196"/>
      <c r="SZS7" s="196"/>
      <c r="SZT7" s="196"/>
      <c r="SZU7" s="196"/>
      <c r="SZV7" s="196"/>
      <c r="SZW7" s="196"/>
      <c r="SZX7" s="196"/>
      <c r="SZY7" s="196"/>
      <c r="SZZ7" s="196"/>
      <c r="TAA7" s="196"/>
      <c r="TAB7" s="196"/>
      <c r="TAC7" s="196"/>
      <c r="TAD7" s="196"/>
      <c r="TAE7" s="196"/>
      <c r="TAF7" s="196"/>
      <c r="TAG7" s="196"/>
      <c r="TAH7" s="196"/>
      <c r="TAI7" s="196"/>
      <c r="TAJ7" s="196"/>
      <c r="TAK7" s="196"/>
      <c r="TAL7" s="196"/>
      <c r="TAM7" s="196"/>
      <c r="TAN7" s="196"/>
      <c r="TAO7" s="196"/>
      <c r="TAP7" s="196"/>
      <c r="TAQ7" s="196"/>
      <c r="TAR7" s="196"/>
      <c r="TAS7" s="196"/>
      <c r="TAT7" s="196"/>
      <c r="TAU7" s="196"/>
      <c r="TAV7" s="196"/>
      <c r="TAW7" s="196"/>
      <c r="TAX7" s="196"/>
      <c r="TAY7" s="196"/>
      <c r="TAZ7" s="196"/>
      <c r="TBA7" s="196"/>
      <c r="TBB7" s="196"/>
      <c r="TBC7" s="196"/>
      <c r="TBD7" s="196"/>
      <c r="TBE7" s="196"/>
      <c r="TBF7" s="196"/>
      <c r="TBG7" s="196"/>
      <c r="TBH7" s="196"/>
      <c r="TBI7" s="196"/>
      <c r="TBJ7" s="196"/>
      <c r="TBK7" s="196"/>
      <c r="TBL7" s="196"/>
      <c r="TBM7" s="196"/>
      <c r="TBN7" s="196"/>
      <c r="TBO7" s="196"/>
      <c r="TBP7" s="196"/>
      <c r="TBQ7" s="196"/>
      <c r="TBR7" s="196"/>
      <c r="TBS7" s="196"/>
      <c r="TBT7" s="196"/>
      <c r="TBU7" s="196"/>
      <c r="TBV7" s="196"/>
      <c r="TBW7" s="196"/>
      <c r="TBX7" s="196"/>
      <c r="TBY7" s="196"/>
      <c r="TBZ7" s="196"/>
      <c r="TCA7" s="196"/>
      <c r="TCB7" s="196"/>
      <c r="TCC7" s="196"/>
      <c r="TCD7" s="196"/>
      <c r="TCE7" s="196"/>
      <c r="TCF7" s="196"/>
      <c r="TCG7" s="196"/>
      <c r="TCH7" s="196"/>
      <c r="TCI7" s="196"/>
      <c r="TCJ7" s="196"/>
      <c r="TCK7" s="196"/>
      <c r="TCL7" s="196"/>
      <c r="TCM7" s="196"/>
      <c r="TCN7" s="196"/>
      <c r="TCO7" s="196"/>
      <c r="TCP7" s="196"/>
      <c r="TCQ7" s="196"/>
      <c r="TCR7" s="196"/>
      <c r="TCS7" s="196"/>
      <c r="TCT7" s="196"/>
      <c r="TCU7" s="196"/>
      <c r="TCV7" s="196"/>
      <c r="TCW7" s="196"/>
      <c r="TCX7" s="196"/>
      <c r="TCY7" s="196"/>
      <c r="TCZ7" s="196"/>
      <c r="TDA7" s="196"/>
      <c r="TDB7" s="196"/>
      <c r="TDC7" s="196"/>
      <c r="TDD7" s="196"/>
      <c r="TDE7" s="196"/>
      <c r="TDF7" s="196"/>
      <c r="TDG7" s="196"/>
      <c r="TDH7" s="196"/>
      <c r="TDI7" s="196"/>
      <c r="TDJ7" s="196"/>
      <c r="TDK7" s="196"/>
      <c r="TDL7" s="196"/>
      <c r="TDM7" s="196"/>
      <c r="TDN7" s="196"/>
      <c r="TDO7" s="196"/>
      <c r="TDP7" s="196"/>
      <c r="TDQ7" s="196"/>
      <c r="TDR7" s="196"/>
      <c r="TDS7" s="196"/>
      <c r="TDT7" s="196"/>
      <c r="TDU7" s="196"/>
      <c r="TDV7" s="196"/>
      <c r="TDW7" s="196"/>
      <c r="TDX7" s="196"/>
      <c r="TDY7" s="196"/>
      <c r="TDZ7" s="196"/>
      <c r="TEA7" s="196"/>
      <c r="TEB7" s="196"/>
      <c r="TEC7" s="196"/>
      <c r="TED7" s="196"/>
      <c r="TEE7" s="196"/>
      <c r="TEF7" s="196"/>
      <c r="TEG7" s="196"/>
      <c r="TEH7" s="196"/>
      <c r="TEI7" s="196"/>
      <c r="TEJ7" s="196"/>
      <c r="TEK7" s="196"/>
      <c r="TEL7" s="196"/>
      <c r="TEM7" s="196"/>
      <c r="TEN7" s="196"/>
      <c r="TEO7" s="196"/>
      <c r="TEP7" s="196"/>
      <c r="TEQ7" s="196"/>
      <c r="TER7" s="196"/>
      <c r="TES7" s="196"/>
      <c r="TET7" s="196"/>
      <c r="TEU7" s="196"/>
      <c r="TEV7" s="196"/>
      <c r="TEW7" s="196"/>
      <c r="TEX7" s="196"/>
      <c r="TEY7" s="196"/>
      <c r="TEZ7" s="196"/>
      <c r="TFA7" s="196"/>
      <c r="TFB7" s="196"/>
      <c r="TFC7" s="196"/>
      <c r="TFD7" s="196"/>
      <c r="TFE7" s="196"/>
      <c r="TFF7" s="196"/>
      <c r="TFG7" s="196"/>
      <c r="TFH7" s="196"/>
      <c r="TFI7" s="196"/>
      <c r="TFJ7" s="196"/>
      <c r="TFK7" s="196"/>
      <c r="TFL7" s="196"/>
      <c r="TFM7" s="196"/>
      <c r="TFN7" s="196"/>
      <c r="TFO7" s="196"/>
      <c r="TFP7" s="196"/>
      <c r="TFQ7" s="196"/>
      <c r="TFR7" s="196"/>
      <c r="TFS7" s="196"/>
      <c r="TFT7" s="196"/>
      <c r="TFU7" s="196"/>
      <c r="TFV7" s="196"/>
      <c r="TFW7" s="196"/>
      <c r="TFX7" s="196"/>
      <c r="TFY7" s="196"/>
      <c r="TFZ7" s="196"/>
      <c r="TGA7" s="196"/>
      <c r="TGB7" s="196"/>
      <c r="TGC7" s="196"/>
      <c r="TGD7" s="196"/>
      <c r="TGE7" s="196"/>
      <c r="TGF7" s="196"/>
      <c r="TGG7" s="196"/>
      <c r="TGH7" s="196"/>
      <c r="TGI7" s="196"/>
      <c r="TGJ7" s="196"/>
      <c r="TGK7" s="196"/>
      <c r="TGL7" s="196"/>
      <c r="TGM7" s="196"/>
      <c r="TGN7" s="196"/>
      <c r="TGO7" s="196"/>
      <c r="TGP7" s="196"/>
      <c r="TGQ7" s="196"/>
      <c r="TGR7" s="196"/>
      <c r="TGS7" s="196"/>
      <c r="TGT7" s="196"/>
      <c r="TGU7" s="196"/>
      <c r="TGV7" s="196"/>
      <c r="TGW7" s="196"/>
      <c r="TGX7" s="196"/>
      <c r="TGY7" s="196"/>
      <c r="TGZ7" s="196"/>
      <c r="THA7" s="196"/>
      <c r="THB7" s="196"/>
      <c r="THC7" s="196"/>
      <c r="THD7" s="196"/>
      <c r="THE7" s="196"/>
      <c r="THF7" s="196"/>
      <c r="THG7" s="196"/>
      <c r="THH7" s="196"/>
      <c r="THI7" s="196"/>
      <c r="THJ7" s="196"/>
      <c r="THK7" s="196"/>
      <c r="THL7" s="196"/>
      <c r="THM7" s="196"/>
      <c r="THN7" s="196"/>
      <c r="THO7" s="196"/>
      <c r="THP7" s="196"/>
      <c r="THQ7" s="196"/>
      <c r="THR7" s="196"/>
      <c r="THS7" s="196"/>
      <c r="THT7" s="196"/>
      <c r="THU7" s="196"/>
      <c r="THV7" s="196"/>
      <c r="THW7" s="196"/>
      <c r="THX7" s="196"/>
      <c r="THY7" s="196"/>
      <c r="THZ7" s="196"/>
      <c r="TIA7" s="196"/>
      <c r="TIB7" s="196"/>
      <c r="TIC7" s="196"/>
      <c r="TID7" s="196"/>
      <c r="TIE7" s="196"/>
      <c r="TIF7" s="196"/>
      <c r="TIG7" s="196"/>
      <c r="TIH7" s="196"/>
      <c r="TII7" s="196"/>
      <c r="TIJ7" s="196"/>
      <c r="TIK7" s="196"/>
      <c r="TIL7" s="196"/>
      <c r="TIM7" s="196"/>
      <c r="TIN7" s="196"/>
      <c r="TIO7" s="196"/>
      <c r="TIP7" s="196"/>
      <c r="TIQ7" s="196"/>
      <c r="TIR7" s="196"/>
      <c r="TIS7" s="196"/>
      <c r="TIT7" s="196"/>
      <c r="TIU7" s="196"/>
      <c r="TIV7" s="196"/>
      <c r="TIW7" s="196"/>
      <c r="TIX7" s="196"/>
      <c r="TIY7" s="196"/>
      <c r="TIZ7" s="196"/>
      <c r="TJA7" s="196"/>
      <c r="TJB7" s="196"/>
      <c r="TJC7" s="196"/>
      <c r="TJD7" s="196"/>
      <c r="TJE7" s="196"/>
      <c r="TJF7" s="196"/>
      <c r="TJG7" s="196"/>
      <c r="TJH7" s="196"/>
      <c r="TJI7" s="196"/>
      <c r="TJJ7" s="196"/>
      <c r="TJK7" s="196"/>
      <c r="TJL7" s="196"/>
      <c r="TJM7" s="196"/>
      <c r="TJN7" s="196"/>
      <c r="TJO7" s="196"/>
      <c r="TJP7" s="196"/>
      <c r="TJQ7" s="196"/>
      <c r="TJR7" s="196"/>
      <c r="TJS7" s="196"/>
      <c r="TJT7" s="196"/>
      <c r="TJU7" s="196"/>
      <c r="TJV7" s="196"/>
      <c r="TJW7" s="196"/>
      <c r="TJX7" s="196"/>
      <c r="TJY7" s="196"/>
      <c r="TJZ7" s="196"/>
      <c r="TKA7" s="196"/>
      <c r="TKB7" s="196"/>
      <c r="TKC7" s="196"/>
      <c r="TKD7" s="196"/>
      <c r="TKE7" s="196"/>
      <c r="TKF7" s="196"/>
      <c r="TKG7" s="196"/>
      <c r="TKH7" s="196"/>
      <c r="TKI7" s="196"/>
      <c r="TKJ7" s="196"/>
      <c r="TKK7" s="196"/>
      <c r="TKL7" s="196"/>
      <c r="TKM7" s="196"/>
      <c r="TKN7" s="196"/>
      <c r="TKO7" s="196"/>
      <c r="TKP7" s="196"/>
      <c r="TKQ7" s="196"/>
      <c r="TKR7" s="196"/>
      <c r="TKS7" s="196"/>
      <c r="TKT7" s="196"/>
      <c r="TKU7" s="196"/>
      <c r="TKV7" s="196"/>
      <c r="TKW7" s="196"/>
      <c r="TKX7" s="196"/>
      <c r="TKY7" s="196"/>
      <c r="TKZ7" s="196"/>
      <c r="TLA7" s="196"/>
      <c r="TLB7" s="196"/>
      <c r="TLC7" s="196"/>
      <c r="TLD7" s="196"/>
      <c r="TLE7" s="196"/>
      <c r="TLF7" s="196"/>
      <c r="TLG7" s="196"/>
      <c r="TLH7" s="196"/>
      <c r="TLI7" s="196"/>
      <c r="TLJ7" s="196"/>
      <c r="TLK7" s="196"/>
      <c r="TLL7" s="196"/>
      <c r="TLM7" s="196"/>
      <c r="TLN7" s="196"/>
      <c r="TLO7" s="196"/>
      <c r="TLP7" s="196"/>
      <c r="TLQ7" s="196"/>
      <c r="TLR7" s="196"/>
      <c r="TLS7" s="196"/>
      <c r="TLT7" s="196"/>
      <c r="TLU7" s="196"/>
      <c r="TLV7" s="196"/>
      <c r="TLW7" s="196"/>
      <c r="TLX7" s="196"/>
      <c r="TLY7" s="196"/>
      <c r="TLZ7" s="196"/>
      <c r="TMA7" s="196"/>
      <c r="TMB7" s="196"/>
      <c r="TMC7" s="196"/>
      <c r="TMD7" s="196"/>
      <c r="TME7" s="196"/>
      <c r="TMF7" s="196"/>
      <c r="TMG7" s="196"/>
      <c r="TMH7" s="196"/>
      <c r="TMI7" s="196"/>
      <c r="TMJ7" s="196"/>
      <c r="TMK7" s="196"/>
      <c r="TML7" s="196"/>
      <c r="TMM7" s="196"/>
      <c r="TMN7" s="196"/>
      <c r="TMO7" s="196"/>
      <c r="TMP7" s="196"/>
      <c r="TMQ7" s="196"/>
      <c r="TMR7" s="196"/>
      <c r="TMS7" s="196"/>
      <c r="TMT7" s="196"/>
      <c r="TMU7" s="196"/>
      <c r="TMV7" s="196"/>
      <c r="TMW7" s="196"/>
      <c r="TMX7" s="196"/>
      <c r="TMY7" s="196"/>
      <c r="TMZ7" s="196"/>
      <c r="TNA7" s="196"/>
      <c r="TNB7" s="196"/>
      <c r="TNC7" s="196"/>
      <c r="TND7" s="196"/>
      <c r="TNE7" s="196"/>
      <c r="TNF7" s="196"/>
      <c r="TNG7" s="196"/>
      <c r="TNH7" s="196"/>
      <c r="TNI7" s="196"/>
      <c r="TNJ7" s="196"/>
      <c r="TNK7" s="196"/>
      <c r="TNL7" s="196"/>
      <c r="TNM7" s="196"/>
      <c r="TNN7" s="196"/>
      <c r="TNO7" s="196"/>
      <c r="TNP7" s="196"/>
      <c r="TNQ7" s="196"/>
      <c r="TNR7" s="196"/>
      <c r="TNS7" s="196"/>
      <c r="TNT7" s="196"/>
      <c r="TNU7" s="196"/>
      <c r="TNV7" s="196"/>
      <c r="TNW7" s="196"/>
      <c r="TNX7" s="196"/>
      <c r="TNY7" s="196"/>
      <c r="TNZ7" s="196"/>
      <c r="TOA7" s="196"/>
      <c r="TOB7" s="196"/>
      <c r="TOC7" s="196"/>
      <c r="TOD7" s="196"/>
      <c r="TOE7" s="196"/>
      <c r="TOF7" s="196"/>
      <c r="TOG7" s="196"/>
      <c r="TOH7" s="196"/>
      <c r="TOI7" s="196"/>
      <c r="TOJ7" s="196"/>
      <c r="TOK7" s="196"/>
      <c r="TOL7" s="196"/>
      <c r="TOM7" s="196"/>
      <c r="TON7" s="196"/>
      <c r="TOO7" s="196"/>
      <c r="TOP7" s="196"/>
      <c r="TOQ7" s="196"/>
      <c r="TOR7" s="196"/>
      <c r="TOS7" s="196"/>
      <c r="TOT7" s="196"/>
      <c r="TOU7" s="196"/>
      <c r="TOV7" s="196"/>
      <c r="TOW7" s="196"/>
      <c r="TOX7" s="196"/>
      <c r="TOY7" s="196"/>
      <c r="TOZ7" s="196"/>
      <c r="TPA7" s="196"/>
      <c r="TPB7" s="196"/>
      <c r="TPC7" s="196"/>
      <c r="TPD7" s="196"/>
      <c r="TPE7" s="196"/>
      <c r="TPF7" s="196"/>
      <c r="TPG7" s="196"/>
      <c r="TPH7" s="196"/>
      <c r="TPI7" s="196"/>
      <c r="TPJ7" s="196"/>
      <c r="TPK7" s="196"/>
      <c r="TPL7" s="196"/>
      <c r="TPM7" s="196"/>
      <c r="TPN7" s="196"/>
      <c r="TPO7" s="196"/>
      <c r="TPP7" s="196"/>
      <c r="TPQ7" s="196"/>
      <c r="TPR7" s="196"/>
      <c r="TPS7" s="196"/>
      <c r="TPT7" s="196"/>
      <c r="TPU7" s="196"/>
      <c r="TPV7" s="196"/>
      <c r="TPW7" s="196"/>
      <c r="TPX7" s="196"/>
      <c r="TPY7" s="196"/>
      <c r="TPZ7" s="196"/>
      <c r="TQA7" s="196"/>
      <c r="TQB7" s="196"/>
      <c r="TQC7" s="196"/>
      <c r="TQD7" s="196"/>
      <c r="TQE7" s="196"/>
      <c r="TQF7" s="196"/>
      <c r="TQG7" s="196"/>
      <c r="TQH7" s="196"/>
      <c r="TQI7" s="196"/>
      <c r="TQJ7" s="196"/>
      <c r="TQK7" s="196"/>
      <c r="TQL7" s="196"/>
      <c r="TQM7" s="196"/>
      <c r="TQN7" s="196"/>
      <c r="TQO7" s="196"/>
      <c r="TQP7" s="196"/>
      <c r="TQQ7" s="196"/>
      <c r="TQR7" s="196"/>
      <c r="TQS7" s="196"/>
      <c r="TQT7" s="196"/>
      <c r="TQU7" s="196"/>
      <c r="TQV7" s="196"/>
      <c r="TQW7" s="196"/>
      <c r="TQX7" s="196"/>
      <c r="TQY7" s="196"/>
      <c r="TQZ7" s="196"/>
      <c r="TRA7" s="196"/>
      <c r="TRB7" s="196"/>
      <c r="TRC7" s="196"/>
      <c r="TRD7" s="196"/>
      <c r="TRE7" s="196"/>
      <c r="TRF7" s="196"/>
      <c r="TRG7" s="196"/>
      <c r="TRH7" s="196"/>
      <c r="TRI7" s="196"/>
      <c r="TRJ7" s="196"/>
      <c r="TRK7" s="196"/>
      <c r="TRL7" s="196"/>
      <c r="TRM7" s="196"/>
      <c r="TRN7" s="196"/>
      <c r="TRO7" s="196"/>
      <c r="TRP7" s="196"/>
      <c r="TRQ7" s="196"/>
      <c r="TRR7" s="196"/>
      <c r="TRS7" s="196"/>
      <c r="TRT7" s="196"/>
      <c r="TRU7" s="196"/>
      <c r="TRV7" s="196"/>
      <c r="TRW7" s="196"/>
      <c r="TRX7" s="196"/>
      <c r="TRY7" s="196"/>
      <c r="TRZ7" s="196"/>
      <c r="TSA7" s="196"/>
      <c r="TSB7" s="196"/>
      <c r="TSC7" s="196"/>
      <c r="TSD7" s="196"/>
      <c r="TSE7" s="196"/>
      <c r="TSF7" s="196"/>
      <c r="TSG7" s="196"/>
      <c r="TSH7" s="196"/>
      <c r="TSI7" s="196"/>
      <c r="TSJ7" s="196"/>
      <c r="TSK7" s="196"/>
      <c r="TSL7" s="196"/>
      <c r="TSM7" s="196"/>
      <c r="TSN7" s="196"/>
      <c r="TSO7" s="196"/>
      <c r="TSP7" s="196"/>
      <c r="TSQ7" s="196"/>
      <c r="TSR7" s="196"/>
      <c r="TSS7" s="196"/>
      <c r="TST7" s="196"/>
      <c r="TSU7" s="196"/>
      <c r="TSV7" s="196"/>
      <c r="TSW7" s="196"/>
      <c r="TSX7" s="196"/>
      <c r="TSY7" s="196"/>
      <c r="TSZ7" s="196"/>
      <c r="TTA7" s="196"/>
      <c r="TTB7" s="196"/>
      <c r="TTC7" s="196"/>
      <c r="TTD7" s="196"/>
      <c r="TTE7" s="196"/>
      <c r="TTF7" s="196"/>
      <c r="TTG7" s="196"/>
      <c r="TTH7" s="196"/>
      <c r="TTI7" s="196"/>
      <c r="TTJ7" s="196"/>
      <c r="TTK7" s="196"/>
      <c r="TTL7" s="196"/>
      <c r="TTM7" s="196"/>
      <c r="TTN7" s="196"/>
      <c r="TTO7" s="196"/>
      <c r="TTP7" s="196"/>
      <c r="TTQ7" s="196"/>
      <c r="TTR7" s="196"/>
      <c r="TTS7" s="196"/>
      <c r="TTT7" s="196"/>
      <c r="TTU7" s="196"/>
      <c r="TTV7" s="196"/>
      <c r="TTW7" s="196"/>
      <c r="TTX7" s="196"/>
      <c r="TTY7" s="196"/>
      <c r="TTZ7" s="196"/>
      <c r="TUA7" s="196"/>
      <c r="TUB7" s="196"/>
      <c r="TUC7" s="196"/>
      <c r="TUD7" s="196"/>
      <c r="TUE7" s="196"/>
      <c r="TUF7" s="196"/>
      <c r="TUG7" s="196"/>
      <c r="TUH7" s="196"/>
      <c r="TUI7" s="196"/>
      <c r="TUJ7" s="196"/>
      <c r="TUK7" s="196"/>
      <c r="TUL7" s="196"/>
      <c r="TUM7" s="196"/>
      <c r="TUN7" s="196"/>
      <c r="TUO7" s="196"/>
      <c r="TUP7" s="196"/>
      <c r="TUQ7" s="196"/>
      <c r="TUR7" s="196"/>
      <c r="TUS7" s="196"/>
      <c r="TUT7" s="196"/>
      <c r="TUU7" s="196"/>
      <c r="TUV7" s="196"/>
      <c r="TUW7" s="196"/>
      <c r="TUX7" s="196"/>
      <c r="TUY7" s="196"/>
      <c r="TUZ7" s="196"/>
      <c r="TVA7" s="196"/>
      <c r="TVB7" s="196"/>
      <c r="TVC7" s="196"/>
      <c r="TVD7" s="196"/>
      <c r="TVE7" s="196"/>
      <c r="TVF7" s="196"/>
      <c r="TVG7" s="196"/>
      <c r="TVH7" s="196"/>
      <c r="TVI7" s="196"/>
      <c r="TVJ7" s="196"/>
      <c r="TVK7" s="196"/>
      <c r="TVL7" s="196"/>
      <c r="TVM7" s="196"/>
      <c r="TVN7" s="196"/>
      <c r="TVO7" s="196"/>
      <c r="TVP7" s="196"/>
      <c r="TVQ7" s="196"/>
      <c r="TVR7" s="196"/>
      <c r="TVS7" s="196"/>
      <c r="TVT7" s="196"/>
      <c r="TVU7" s="196"/>
      <c r="TVV7" s="196"/>
      <c r="TVW7" s="196"/>
      <c r="TVX7" s="196"/>
      <c r="TVY7" s="196"/>
      <c r="TVZ7" s="196"/>
      <c r="TWA7" s="196"/>
      <c r="TWB7" s="196"/>
      <c r="TWC7" s="196"/>
      <c r="TWD7" s="196"/>
      <c r="TWE7" s="196"/>
      <c r="TWF7" s="196"/>
      <c r="TWG7" s="196"/>
      <c r="TWH7" s="196"/>
      <c r="TWI7" s="196"/>
      <c r="TWJ7" s="196"/>
      <c r="TWK7" s="196"/>
      <c r="TWL7" s="196"/>
      <c r="TWM7" s="196"/>
      <c r="TWN7" s="196"/>
      <c r="TWO7" s="196"/>
      <c r="TWP7" s="196"/>
      <c r="TWQ7" s="196"/>
      <c r="TWR7" s="196"/>
      <c r="TWS7" s="196"/>
      <c r="TWT7" s="196"/>
      <c r="TWU7" s="196"/>
      <c r="TWV7" s="196"/>
      <c r="TWW7" s="196"/>
      <c r="TWX7" s="196"/>
      <c r="TWY7" s="196"/>
      <c r="TWZ7" s="196"/>
      <c r="TXA7" s="196"/>
      <c r="TXB7" s="196"/>
      <c r="TXC7" s="196"/>
      <c r="TXD7" s="196"/>
      <c r="TXE7" s="196"/>
      <c r="TXF7" s="196"/>
      <c r="TXG7" s="196"/>
      <c r="TXH7" s="196"/>
      <c r="TXI7" s="196"/>
      <c r="TXJ7" s="196"/>
      <c r="TXK7" s="196"/>
      <c r="TXL7" s="196"/>
      <c r="TXM7" s="196"/>
      <c r="TXN7" s="196"/>
      <c r="TXO7" s="196"/>
      <c r="TXP7" s="196"/>
      <c r="TXQ7" s="196"/>
      <c r="TXR7" s="196"/>
      <c r="TXS7" s="196"/>
      <c r="TXT7" s="196"/>
      <c r="TXU7" s="196"/>
      <c r="TXV7" s="196"/>
      <c r="TXW7" s="196"/>
      <c r="TXX7" s="196"/>
      <c r="TXY7" s="196"/>
      <c r="TXZ7" s="196"/>
      <c r="TYA7" s="196"/>
      <c r="TYB7" s="196"/>
      <c r="TYC7" s="196"/>
      <c r="TYD7" s="196"/>
      <c r="TYE7" s="196"/>
      <c r="TYF7" s="196"/>
      <c r="TYG7" s="196"/>
      <c r="TYH7" s="196"/>
      <c r="TYI7" s="196"/>
      <c r="TYJ7" s="196"/>
      <c r="TYK7" s="196"/>
      <c r="TYL7" s="196"/>
      <c r="TYM7" s="196"/>
      <c r="TYN7" s="196"/>
      <c r="TYO7" s="196"/>
      <c r="TYP7" s="196"/>
      <c r="TYQ7" s="196"/>
      <c r="TYR7" s="196"/>
      <c r="TYS7" s="196"/>
      <c r="TYT7" s="196"/>
      <c r="TYU7" s="196"/>
      <c r="TYV7" s="196"/>
      <c r="TYW7" s="196"/>
      <c r="TYX7" s="196"/>
      <c r="TYY7" s="196"/>
      <c r="TYZ7" s="196"/>
      <c r="TZA7" s="196"/>
      <c r="TZB7" s="196"/>
      <c r="TZC7" s="196"/>
      <c r="TZD7" s="196"/>
      <c r="TZE7" s="196"/>
      <c r="TZF7" s="196"/>
      <c r="TZG7" s="196"/>
      <c r="TZH7" s="196"/>
      <c r="TZI7" s="196"/>
      <c r="TZJ7" s="196"/>
      <c r="TZK7" s="196"/>
      <c r="TZL7" s="196"/>
      <c r="TZM7" s="196"/>
      <c r="TZN7" s="196"/>
      <c r="TZO7" s="196"/>
      <c r="TZP7" s="196"/>
      <c r="TZQ7" s="196"/>
      <c r="TZR7" s="196"/>
      <c r="TZS7" s="196"/>
      <c r="TZT7" s="196"/>
      <c r="TZU7" s="196"/>
      <c r="TZV7" s="196"/>
      <c r="TZW7" s="196"/>
      <c r="TZX7" s="196"/>
      <c r="TZY7" s="196"/>
      <c r="TZZ7" s="196"/>
      <c r="UAA7" s="196"/>
      <c r="UAB7" s="196"/>
      <c r="UAC7" s="196"/>
      <c r="UAD7" s="196"/>
      <c r="UAE7" s="196"/>
      <c r="UAF7" s="196"/>
      <c r="UAG7" s="196"/>
      <c r="UAH7" s="196"/>
      <c r="UAI7" s="196"/>
      <c r="UAJ7" s="196"/>
      <c r="UAK7" s="196"/>
      <c r="UAL7" s="196"/>
      <c r="UAM7" s="196"/>
      <c r="UAN7" s="196"/>
      <c r="UAO7" s="196"/>
      <c r="UAP7" s="196"/>
      <c r="UAQ7" s="196"/>
      <c r="UAR7" s="196"/>
      <c r="UAS7" s="196"/>
      <c r="UAT7" s="196"/>
      <c r="UAU7" s="196"/>
      <c r="UAV7" s="196"/>
      <c r="UAW7" s="196"/>
      <c r="UAX7" s="196"/>
      <c r="UAY7" s="196"/>
      <c r="UAZ7" s="196"/>
      <c r="UBA7" s="196"/>
      <c r="UBB7" s="196"/>
      <c r="UBC7" s="196"/>
      <c r="UBD7" s="196"/>
      <c r="UBE7" s="196"/>
      <c r="UBF7" s="196"/>
      <c r="UBG7" s="196"/>
      <c r="UBH7" s="196"/>
      <c r="UBI7" s="196"/>
      <c r="UBJ7" s="196"/>
      <c r="UBK7" s="196"/>
      <c r="UBL7" s="196"/>
      <c r="UBM7" s="196"/>
      <c r="UBN7" s="196"/>
      <c r="UBO7" s="196"/>
      <c r="UBP7" s="196"/>
      <c r="UBQ7" s="196"/>
      <c r="UBR7" s="196"/>
      <c r="UBS7" s="196"/>
      <c r="UBT7" s="196"/>
      <c r="UBU7" s="196"/>
      <c r="UBV7" s="196"/>
      <c r="UBW7" s="196"/>
      <c r="UBX7" s="196"/>
      <c r="UBY7" s="196"/>
      <c r="UBZ7" s="196"/>
      <c r="UCA7" s="196"/>
      <c r="UCB7" s="196"/>
      <c r="UCC7" s="196"/>
      <c r="UCD7" s="196"/>
      <c r="UCE7" s="196"/>
      <c r="UCF7" s="196"/>
      <c r="UCG7" s="196"/>
      <c r="UCH7" s="196"/>
      <c r="UCI7" s="196"/>
      <c r="UCJ7" s="196"/>
      <c r="UCK7" s="196"/>
      <c r="UCL7" s="196"/>
      <c r="UCM7" s="196"/>
      <c r="UCN7" s="196"/>
      <c r="UCO7" s="196"/>
      <c r="UCP7" s="196"/>
      <c r="UCQ7" s="196"/>
      <c r="UCR7" s="196"/>
      <c r="UCS7" s="196"/>
      <c r="UCT7" s="196"/>
      <c r="UCU7" s="196"/>
      <c r="UCV7" s="196"/>
      <c r="UCW7" s="196"/>
      <c r="UCX7" s="196"/>
      <c r="UCY7" s="196"/>
      <c r="UCZ7" s="196"/>
      <c r="UDA7" s="196"/>
      <c r="UDB7" s="196"/>
      <c r="UDC7" s="196"/>
      <c r="UDD7" s="196"/>
      <c r="UDE7" s="196"/>
      <c r="UDF7" s="196"/>
      <c r="UDG7" s="196"/>
      <c r="UDH7" s="196"/>
      <c r="UDI7" s="196"/>
      <c r="UDJ7" s="196"/>
      <c r="UDK7" s="196"/>
      <c r="UDL7" s="196"/>
      <c r="UDM7" s="196"/>
      <c r="UDN7" s="196"/>
      <c r="UDO7" s="196"/>
      <c r="UDP7" s="196"/>
      <c r="UDQ7" s="196"/>
      <c r="UDR7" s="196"/>
      <c r="UDS7" s="196"/>
      <c r="UDT7" s="196"/>
      <c r="UDU7" s="196"/>
      <c r="UDV7" s="196"/>
      <c r="UDW7" s="196"/>
      <c r="UDX7" s="196"/>
      <c r="UDY7" s="196"/>
      <c r="UDZ7" s="196"/>
      <c r="UEA7" s="196"/>
      <c r="UEB7" s="196"/>
      <c r="UEC7" s="196"/>
      <c r="UED7" s="196"/>
      <c r="UEE7" s="196"/>
      <c r="UEF7" s="196"/>
      <c r="UEG7" s="196"/>
      <c r="UEH7" s="196"/>
      <c r="UEI7" s="196"/>
      <c r="UEJ7" s="196"/>
      <c r="UEK7" s="196"/>
      <c r="UEL7" s="196"/>
      <c r="UEM7" s="196"/>
      <c r="UEN7" s="196"/>
      <c r="UEO7" s="196"/>
      <c r="UEP7" s="196"/>
      <c r="UEQ7" s="196"/>
      <c r="UER7" s="196"/>
      <c r="UES7" s="196"/>
      <c r="UET7" s="196"/>
      <c r="UEU7" s="196"/>
      <c r="UEV7" s="196"/>
      <c r="UEW7" s="196"/>
      <c r="UEX7" s="196"/>
      <c r="UEY7" s="196"/>
      <c r="UEZ7" s="196"/>
      <c r="UFA7" s="196"/>
      <c r="UFB7" s="196"/>
      <c r="UFC7" s="196"/>
      <c r="UFD7" s="196"/>
      <c r="UFE7" s="196"/>
      <c r="UFF7" s="196"/>
      <c r="UFG7" s="196"/>
      <c r="UFH7" s="196"/>
      <c r="UFI7" s="196"/>
      <c r="UFJ7" s="196"/>
      <c r="UFK7" s="196"/>
      <c r="UFL7" s="196"/>
      <c r="UFM7" s="196"/>
      <c r="UFN7" s="196"/>
      <c r="UFO7" s="196"/>
      <c r="UFP7" s="196"/>
      <c r="UFQ7" s="196"/>
      <c r="UFR7" s="196"/>
      <c r="UFS7" s="196"/>
      <c r="UFT7" s="196"/>
      <c r="UFU7" s="196"/>
      <c r="UFV7" s="196"/>
      <c r="UFW7" s="196"/>
      <c r="UFX7" s="196"/>
      <c r="UFY7" s="196"/>
      <c r="UFZ7" s="196"/>
      <c r="UGA7" s="196"/>
      <c r="UGB7" s="196"/>
      <c r="UGC7" s="196"/>
      <c r="UGD7" s="196"/>
      <c r="UGE7" s="196"/>
      <c r="UGF7" s="196"/>
      <c r="UGG7" s="196"/>
      <c r="UGH7" s="196"/>
      <c r="UGI7" s="196"/>
      <c r="UGJ7" s="196"/>
      <c r="UGK7" s="196"/>
      <c r="UGL7" s="196"/>
      <c r="UGM7" s="196"/>
      <c r="UGN7" s="196"/>
      <c r="UGO7" s="196"/>
      <c r="UGP7" s="196"/>
      <c r="UGQ7" s="196"/>
      <c r="UGR7" s="196"/>
      <c r="UGS7" s="196"/>
      <c r="UGT7" s="196"/>
      <c r="UGU7" s="196"/>
      <c r="UGV7" s="196"/>
      <c r="UGW7" s="196"/>
      <c r="UGX7" s="196"/>
      <c r="UGY7" s="196"/>
      <c r="UGZ7" s="196"/>
      <c r="UHA7" s="196"/>
      <c r="UHB7" s="196"/>
      <c r="UHC7" s="196"/>
      <c r="UHD7" s="196"/>
      <c r="UHE7" s="196"/>
      <c r="UHF7" s="196"/>
      <c r="UHG7" s="196"/>
      <c r="UHH7" s="196"/>
      <c r="UHI7" s="196"/>
      <c r="UHJ7" s="196"/>
      <c r="UHK7" s="196"/>
      <c r="UHL7" s="196"/>
      <c r="UHM7" s="196"/>
      <c r="UHN7" s="196"/>
      <c r="UHO7" s="196"/>
      <c r="UHP7" s="196"/>
      <c r="UHQ7" s="196"/>
      <c r="UHR7" s="196"/>
      <c r="UHS7" s="196"/>
      <c r="UHT7" s="196"/>
      <c r="UHU7" s="196"/>
      <c r="UHV7" s="196"/>
      <c r="UHW7" s="196"/>
      <c r="UHX7" s="196"/>
      <c r="UHY7" s="196"/>
      <c r="UHZ7" s="196"/>
      <c r="UIA7" s="196"/>
      <c r="UIB7" s="196"/>
      <c r="UIC7" s="196"/>
      <c r="UID7" s="196"/>
      <c r="UIE7" s="196"/>
      <c r="UIF7" s="196"/>
      <c r="UIG7" s="196"/>
      <c r="UIH7" s="196"/>
      <c r="UII7" s="196"/>
      <c r="UIJ7" s="196"/>
      <c r="UIK7" s="196"/>
      <c r="UIL7" s="196"/>
      <c r="UIM7" s="196"/>
      <c r="UIN7" s="196"/>
      <c r="UIO7" s="196"/>
      <c r="UIP7" s="196"/>
      <c r="UIQ7" s="196"/>
      <c r="UIR7" s="196"/>
      <c r="UIS7" s="196"/>
      <c r="UIT7" s="196"/>
      <c r="UIU7" s="196"/>
      <c r="UIV7" s="196"/>
      <c r="UIW7" s="196"/>
      <c r="UIX7" s="196"/>
      <c r="UIY7" s="196"/>
      <c r="UIZ7" s="196"/>
      <c r="UJA7" s="196"/>
      <c r="UJB7" s="196"/>
      <c r="UJC7" s="196"/>
      <c r="UJD7" s="196"/>
      <c r="UJE7" s="196"/>
      <c r="UJF7" s="196"/>
      <c r="UJG7" s="196"/>
      <c r="UJH7" s="196"/>
      <c r="UJI7" s="196"/>
      <c r="UJJ7" s="196"/>
      <c r="UJK7" s="196"/>
      <c r="UJL7" s="196"/>
      <c r="UJM7" s="196"/>
      <c r="UJN7" s="196"/>
      <c r="UJO7" s="196"/>
      <c r="UJP7" s="196"/>
      <c r="UJQ7" s="196"/>
      <c r="UJR7" s="196"/>
      <c r="UJS7" s="196"/>
      <c r="UJT7" s="196"/>
      <c r="UJU7" s="196"/>
      <c r="UJV7" s="196"/>
      <c r="UJW7" s="196"/>
      <c r="UJX7" s="196"/>
      <c r="UJY7" s="196"/>
      <c r="UJZ7" s="196"/>
      <c r="UKA7" s="196"/>
      <c r="UKB7" s="196"/>
      <c r="UKC7" s="196"/>
      <c r="UKD7" s="196"/>
      <c r="UKE7" s="196"/>
      <c r="UKF7" s="196"/>
      <c r="UKG7" s="196"/>
      <c r="UKH7" s="196"/>
      <c r="UKI7" s="196"/>
      <c r="UKJ7" s="196"/>
      <c r="UKK7" s="196"/>
      <c r="UKL7" s="196"/>
      <c r="UKM7" s="196"/>
      <c r="UKN7" s="196"/>
      <c r="UKO7" s="196"/>
      <c r="UKP7" s="196"/>
      <c r="UKQ7" s="196"/>
      <c r="UKR7" s="196"/>
      <c r="UKS7" s="196"/>
      <c r="UKT7" s="196"/>
      <c r="UKU7" s="196"/>
      <c r="UKV7" s="196"/>
      <c r="UKW7" s="196"/>
      <c r="UKX7" s="196"/>
      <c r="UKY7" s="196"/>
      <c r="UKZ7" s="196"/>
      <c r="ULA7" s="196"/>
      <c r="ULB7" s="196"/>
      <c r="ULC7" s="196"/>
      <c r="ULD7" s="196"/>
      <c r="ULE7" s="196"/>
      <c r="ULF7" s="196"/>
      <c r="ULG7" s="196"/>
      <c r="ULH7" s="196"/>
      <c r="ULI7" s="196"/>
      <c r="ULJ7" s="196"/>
      <c r="ULK7" s="196"/>
      <c r="ULL7" s="196"/>
      <c r="ULM7" s="196"/>
      <c r="ULN7" s="196"/>
      <c r="ULO7" s="196"/>
      <c r="ULP7" s="196"/>
      <c r="ULQ7" s="196"/>
      <c r="ULR7" s="196"/>
      <c r="ULS7" s="196"/>
      <c r="ULT7" s="196"/>
      <c r="ULU7" s="196"/>
      <c r="ULV7" s="196"/>
      <c r="ULW7" s="196"/>
      <c r="ULX7" s="196"/>
      <c r="ULY7" s="196"/>
      <c r="ULZ7" s="196"/>
      <c r="UMA7" s="196"/>
      <c r="UMB7" s="196"/>
      <c r="UMC7" s="196"/>
      <c r="UMD7" s="196"/>
      <c r="UME7" s="196"/>
      <c r="UMF7" s="196"/>
      <c r="UMG7" s="196"/>
      <c r="UMH7" s="196"/>
      <c r="UMI7" s="196"/>
      <c r="UMJ7" s="196"/>
      <c r="UMK7" s="196"/>
      <c r="UML7" s="196"/>
      <c r="UMM7" s="196"/>
      <c r="UMN7" s="196"/>
      <c r="UMO7" s="196"/>
      <c r="UMP7" s="196"/>
      <c r="UMQ7" s="196"/>
      <c r="UMR7" s="196"/>
      <c r="UMS7" s="196"/>
      <c r="UMT7" s="196"/>
      <c r="UMU7" s="196"/>
      <c r="UMV7" s="196"/>
      <c r="UMW7" s="196"/>
      <c r="UMX7" s="196"/>
      <c r="UMY7" s="196"/>
      <c r="UMZ7" s="196"/>
      <c r="UNA7" s="196"/>
      <c r="UNB7" s="196"/>
      <c r="UNC7" s="196"/>
      <c r="UND7" s="196"/>
      <c r="UNE7" s="196"/>
      <c r="UNF7" s="196"/>
      <c r="UNG7" s="196"/>
      <c r="UNH7" s="196"/>
      <c r="UNI7" s="196"/>
      <c r="UNJ7" s="196"/>
      <c r="UNK7" s="196"/>
      <c r="UNL7" s="196"/>
      <c r="UNM7" s="196"/>
      <c r="UNN7" s="196"/>
      <c r="UNO7" s="196"/>
      <c r="UNP7" s="196"/>
      <c r="UNQ7" s="196"/>
      <c r="UNR7" s="196"/>
      <c r="UNS7" s="196"/>
      <c r="UNT7" s="196"/>
      <c r="UNU7" s="196"/>
      <c r="UNV7" s="196"/>
      <c r="UNW7" s="196"/>
      <c r="UNX7" s="196"/>
      <c r="UNY7" s="196"/>
      <c r="UNZ7" s="196"/>
      <c r="UOA7" s="196"/>
      <c r="UOB7" s="196"/>
      <c r="UOC7" s="196"/>
      <c r="UOD7" s="196"/>
      <c r="UOE7" s="196"/>
      <c r="UOF7" s="196"/>
      <c r="UOG7" s="196"/>
      <c r="UOH7" s="196"/>
      <c r="UOI7" s="196"/>
      <c r="UOJ7" s="196"/>
      <c r="UOK7" s="196"/>
      <c r="UOL7" s="196"/>
      <c r="UOM7" s="196"/>
      <c r="UON7" s="196"/>
      <c r="UOO7" s="196"/>
      <c r="UOP7" s="196"/>
      <c r="UOQ7" s="196"/>
      <c r="UOR7" s="196"/>
      <c r="UOS7" s="196"/>
      <c r="UOT7" s="196"/>
      <c r="UOU7" s="196"/>
      <c r="UOV7" s="196"/>
      <c r="UOW7" s="196"/>
      <c r="UOX7" s="196"/>
      <c r="UOY7" s="196"/>
      <c r="UOZ7" s="196"/>
      <c r="UPA7" s="196"/>
      <c r="UPB7" s="196"/>
      <c r="UPC7" s="196"/>
      <c r="UPD7" s="196"/>
      <c r="UPE7" s="196"/>
      <c r="UPF7" s="196"/>
      <c r="UPG7" s="196"/>
      <c r="UPH7" s="196"/>
      <c r="UPI7" s="196"/>
      <c r="UPJ7" s="196"/>
      <c r="UPK7" s="196"/>
      <c r="UPL7" s="196"/>
      <c r="UPM7" s="196"/>
      <c r="UPN7" s="196"/>
      <c r="UPO7" s="196"/>
      <c r="UPP7" s="196"/>
      <c r="UPQ7" s="196"/>
      <c r="UPR7" s="196"/>
      <c r="UPS7" s="196"/>
      <c r="UPT7" s="196"/>
      <c r="UPU7" s="196"/>
      <c r="UPV7" s="196"/>
      <c r="UPW7" s="196"/>
      <c r="UPX7" s="196"/>
      <c r="UPY7" s="196"/>
      <c r="UPZ7" s="196"/>
      <c r="UQA7" s="196"/>
      <c r="UQB7" s="196"/>
      <c r="UQC7" s="196"/>
      <c r="UQD7" s="196"/>
      <c r="UQE7" s="196"/>
      <c r="UQF7" s="196"/>
      <c r="UQG7" s="196"/>
      <c r="UQH7" s="196"/>
      <c r="UQI7" s="196"/>
      <c r="UQJ7" s="196"/>
      <c r="UQK7" s="196"/>
      <c r="UQL7" s="196"/>
      <c r="UQM7" s="196"/>
      <c r="UQN7" s="196"/>
      <c r="UQO7" s="196"/>
      <c r="UQP7" s="196"/>
      <c r="UQQ7" s="196"/>
      <c r="UQR7" s="196"/>
      <c r="UQS7" s="196"/>
      <c r="UQT7" s="196"/>
      <c r="UQU7" s="196"/>
      <c r="UQV7" s="196"/>
      <c r="UQW7" s="196"/>
      <c r="UQX7" s="196"/>
      <c r="UQY7" s="196"/>
      <c r="UQZ7" s="196"/>
      <c r="URA7" s="196"/>
      <c r="URB7" s="196"/>
      <c r="URC7" s="196"/>
      <c r="URD7" s="196"/>
      <c r="URE7" s="196"/>
      <c r="URF7" s="196"/>
      <c r="URG7" s="196"/>
      <c r="URH7" s="196"/>
      <c r="URI7" s="196"/>
      <c r="URJ7" s="196"/>
      <c r="URK7" s="196"/>
      <c r="URL7" s="196"/>
      <c r="URM7" s="196"/>
      <c r="URN7" s="196"/>
      <c r="URO7" s="196"/>
      <c r="URP7" s="196"/>
      <c r="URQ7" s="196"/>
      <c r="URR7" s="196"/>
      <c r="URS7" s="196"/>
      <c r="URT7" s="196"/>
      <c r="URU7" s="196"/>
      <c r="URV7" s="196"/>
      <c r="URW7" s="196"/>
      <c r="URX7" s="196"/>
      <c r="URY7" s="196"/>
      <c r="URZ7" s="196"/>
      <c r="USA7" s="196"/>
      <c r="USB7" s="196"/>
      <c r="USC7" s="196"/>
      <c r="USD7" s="196"/>
      <c r="USE7" s="196"/>
      <c r="USF7" s="196"/>
      <c r="USG7" s="196"/>
      <c r="USH7" s="196"/>
      <c r="USI7" s="196"/>
      <c r="USJ7" s="196"/>
      <c r="USK7" s="196"/>
      <c r="USL7" s="196"/>
      <c r="USM7" s="196"/>
      <c r="USN7" s="196"/>
      <c r="USO7" s="196"/>
      <c r="USP7" s="196"/>
      <c r="USQ7" s="196"/>
      <c r="USR7" s="196"/>
      <c r="USS7" s="196"/>
      <c r="UST7" s="196"/>
      <c r="USU7" s="196"/>
      <c r="USV7" s="196"/>
      <c r="USW7" s="196"/>
      <c r="USX7" s="196"/>
      <c r="USY7" s="196"/>
      <c r="USZ7" s="196"/>
      <c r="UTA7" s="196"/>
      <c r="UTB7" s="196"/>
      <c r="UTC7" s="196"/>
      <c r="UTD7" s="196"/>
      <c r="UTE7" s="196"/>
      <c r="UTF7" s="196"/>
      <c r="UTG7" s="196"/>
      <c r="UTH7" s="196"/>
      <c r="UTI7" s="196"/>
      <c r="UTJ7" s="196"/>
      <c r="UTK7" s="196"/>
      <c r="UTL7" s="196"/>
      <c r="UTM7" s="196"/>
      <c r="UTN7" s="196"/>
      <c r="UTO7" s="196"/>
      <c r="UTP7" s="196"/>
      <c r="UTQ7" s="196"/>
      <c r="UTR7" s="196"/>
      <c r="UTS7" s="196"/>
      <c r="UTT7" s="196"/>
      <c r="UTU7" s="196"/>
      <c r="UTV7" s="196"/>
      <c r="UTW7" s="196"/>
      <c r="UTX7" s="196"/>
      <c r="UTY7" s="196"/>
      <c r="UTZ7" s="196"/>
      <c r="UUA7" s="196"/>
      <c r="UUB7" s="196"/>
      <c r="UUC7" s="196"/>
      <c r="UUD7" s="196"/>
      <c r="UUE7" s="196"/>
      <c r="UUF7" s="196"/>
      <c r="UUG7" s="196"/>
      <c r="UUH7" s="196"/>
      <c r="UUI7" s="196"/>
      <c r="UUJ7" s="196"/>
      <c r="UUK7" s="196"/>
      <c r="UUL7" s="196"/>
      <c r="UUM7" s="196"/>
      <c r="UUN7" s="196"/>
      <c r="UUO7" s="196"/>
      <c r="UUP7" s="196"/>
      <c r="UUQ7" s="196"/>
      <c r="UUR7" s="196"/>
      <c r="UUS7" s="196"/>
      <c r="UUT7" s="196"/>
      <c r="UUU7" s="196"/>
      <c r="UUV7" s="196"/>
      <c r="UUW7" s="196"/>
      <c r="UUX7" s="196"/>
      <c r="UUY7" s="196"/>
      <c r="UUZ7" s="196"/>
      <c r="UVA7" s="196"/>
      <c r="UVB7" s="196"/>
      <c r="UVC7" s="196"/>
      <c r="UVD7" s="196"/>
      <c r="UVE7" s="196"/>
      <c r="UVF7" s="196"/>
      <c r="UVG7" s="196"/>
      <c r="UVH7" s="196"/>
      <c r="UVI7" s="196"/>
      <c r="UVJ7" s="196"/>
      <c r="UVK7" s="196"/>
      <c r="UVL7" s="196"/>
      <c r="UVM7" s="196"/>
      <c r="UVN7" s="196"/>
      <c r="UVO7" s="196"/>
      <c r="UVP7" s="196"/>
      <c r="UVQ7" s="196"/>
      <c r="UVR7" s="196"/>
      <c r="UVS7" s="196"/>
      <c r="UVT7" s="196"/>
      <c r="UVU7" s="196"/>
      <c r="UVV7" s="196"/>
      <c r="UVW7" s="196"/>
      <c r="UVX7" s="196"/>
      <c r="UVY7" s="196"/>
      <c r="UVZ7" s="196"/>
      <c r="UWA7" s="196"/>
      <c r="UWB7" s="196"/>
      <c r="UWC7" s="196"/>
      <c r="UWD7" s="196"/>
      <c r="UWE7" s="196"/>
      <c r="UWF7" s="196"/>
      <c r="UWG7" s="196"/>
      <c r="UWH7" s="196"/>
      <c r="UWI7" s="196"/>
      <c r="UWJ7" s="196"/>
      <c r="UWK7" s="196"/>
      <c r="UWL7" s="196"/>
      <c r="UWM7" s="196"/>
      <c r="UWN7" s="196"/>
      <c r="UWO7" s="196"/>
      <c r="UWP7" s="196"/>
      <c r="UWQ7" s="196"/>
      <c r="UWR7" s="196"/>
      <c r="UWS7" s="196"/>
      <c r="UWT7" s="196"/>
      <c r="UWU7" s="196"/>
      <c r="UWV7" s="196"/>
      <c r="UWW7" s="196"/>
      <c r="UWX7" s="196"/>
      <c r="UWY7" s="196"/>
      <c r="UWZ7" s="196"/>
      <c r="UXA7" s="196"/>
      <c r="UXB7" s="196"/>
      <c r="UXC7" s="196"/>
      <c r="UXD7" s="196"/>
      <c r="UXE7" s="196"/>
      <c r="UXF7" s="196"/>
      <c r="UXG7" s="196"/>
      <c r="UXH7" s="196"/>
      <c r="UXI7" s="196"/>
      <c r="UXJ7" s="196"/>
      <c r="UXK7" s="196"/>
      <c r="UXL7" s="196"/>
      <c r="UXM7" s="196"/>
      <c r="UXN7" s="196"/>
      <c r="UXO7" s="196"/>
      <c r="UXP7" s="196"/>
      <c r="UXQ7" s="196"/>
      <c r="UXR7" s="196"/>
      <c r="UXS7" s="196"/>
      <c r="UXT7" s="196"/>
      <c r="UXU7" s="196"/>
      <c r="UXV7" s="196"/>
      <c r="UXW7" s="196"/>
      <c r="UXX7" s="196"/>
      <c r="UXY7" s="196"/>
      <c r="UXZ7" s="196"/>
      <c r="UYA7" s="196"/>
      <c r="UYB7" s="196"/>
      <c r="UYC7" s="196"/>
      <c r="UYD7" s="196"/>
      <c r="UYE7" s="196"/>
      <c r="UYF7" s="196"/>
      <c r="UYG7" s="196"/>
      <c r="UYH7" s="196"/>
      <c r="UYI7" s="196"/>
      <c r="UYJ7" s="196"/>
      <c r="UYK7" s="196"/>
      <c r="UYL7" s="196"/>
      <c r="UYM7" s="196"/>
      <c r="UYN7" s="196"/>
      <c r="UYO7" s="196"/>
      <c r="UYP7" s="196"/>
      <c r="UYQ7" s="196"/>
      <c r="UYR7" s="196"/>
      <c r="UYS7" s="196"/>
      <c r="UYT7" s="196"/>
      <c r="UYU7" s="196"/>
      <c r="UYV7" s="196"/>
      <c r="UYW7" s="196"/>
      <c r="UYX7" s="196"/>
      <c r="UYY7" s="196"/>
      <c r="UYZ7" s="196"/>
      <c r="UZA7" s="196"/>
      <c r="UZB7" s="196"/>
      <c r="UZC7" s="196"/>
      <c r="UZD7" s="196"/>
      <c r="UZE7" s="196"/>
      <c r="UZF7" s="196"/>
      <c r="UZG7" s="196"/>
      <c r="UZH7" s="196"/>
      <c r="UZI7" s="196"/>
      <c r="UZJ7" s="196"/>
      <c r="UZK7" s="196"/>
      <c r="UZL7" s="196"/>
      <c r="UZM7" s="196"/>
      <c r="UZN7" s="196"/>
      <c r="UZO7" s="196"/>
      <c r="UZP7" s="196"/>
      <c r="UZQ7" s="196"/>
      <c r="UZR7" s="196"/>
      <c r="UZS7" s="196"/>
      <c r="UZT7" s="196"/>
      <c r="UZU7" s="196"/>
      <c r="UZV7" s="196"/>
      <c r="UZW7" s="196"/>
      <c r="UZX7" s="196"/>
      <c r="UZY7" s="196"/>
      <c r="UZZ7" s="196"/>
      <c r="VAA7" s="196"/>
      <c r="VAB7" s="196"/>
      <c r="VAC7" s="196"/>
      <c r="VAD7" s="196"/>
      <c r="VAE7" s="196"/>
      <c r="VAF7" s="196"/>
      <c r="VAG7" s="196"/>
      <c r="VAH7" s="196"/>
      <c r="VAI7" s="196"/>
      <c r="VAJ7" s="196"/>
      <c r="VAK7" s="196"/>
      <c r="VAL7" s="196"/>
      <c r="VAM7" s="196"/>
      <c r="VAN7" s="196"/>
      <c r="VAO7" s="196"/>
      <c r="VAP7" s="196"/>
      <c r="VAQ7" s="196"/>
      <c r="VAR7" s="196"/>
      <c r="VAS7" s="196"/>
      <c r="VAT7" s="196"/>
      <c r="VAU7" s="196"/>
      <c r="VAV7" s="196"/>
      <c r="VAW7" s="196"/>
      <c r="VAX7" s="196"/>
      <c r="VAY7" s="196"/>
      <c r="VAZ7" s="196"/>
      <c r="VBA7" s="196"/>
      <c r="VBB7" s="196"/>
      <c r="VBC7" s="196"/>
      <c r="VBD7" s="196"/>
      <c r="VBE7" s="196"/>
      <c r="VBF7" s="196"/>
      <c r="VBG7" s="196"/>
      <c r="VBH7" s="196"/>
      <c r="VBI7" s="196"/>
      <c r="VBJ7" s="196"/>
      <c r="VBK7" s="196"/>
      <c r="VBL7" s="196"/>
      <c r="VBM7" s="196"/>
      <c r="VBN7" s="196"/>
      <c r="VBO7" s="196"/>
      <c r="VBP7" s="196"/>
      <c r="VBQ7" s="196"/>
      <c r="VBR7" s="196"/>
      <c r="VBS7" s="196"/>
      <c r="VBT7" s="196"/>
      <c r="VBU7" s="196"/>
      <c r="VBV7" s="196"/>
      <c r="VBW7" s="196"/>
      <c r="VBX7" s="196"/>
      <c r="VBY7" s="196"/>
      <c r="VBZ7" s="196"/>
      <c r="VCA7" s="196"/>
      <c r="VCB7" s="196"/>
      <c r="VCC7" s="196"/>
      <c r="VCD7" s="196"/>
      <c r="VCE7" s="196"/>
      <c r="VCF7" s="196"/>
      <c r="VCG7" s="196"/>
      <c r="VCH7" s="196"/>
      <c r="VCI7" s="196"/>
      <c r="VCJ7" s="196"/>
      <c r="VCK7" s="196"/>
      <c r="VCL7" s="196"/>
      <c r="VCM7" s="196"/>
      <c r="VCN7" s="196"/>
      <c r="VCO7" s="196"/>
      <c r="VCP7" s="196"/>
      <c r="VCQ7" s="196"/>
      <c r="VCR7" s="196"/>
      <c r="VCS7" s="196"/>
      <c r="VCT7" s="196"/>
      <c r="VCU7" s="196"/>
      <c r="VCV7" s="196"/>
      <c r="VCW7" s="196"/>
      <c r="VCX7" s="196"/>
      <c r="VCY7" s="196"/>
      <c r="VCZ7" s="196"/>
      <c r="VDA7" s="196"/>
      <c r="VDB7" s="196"/>
      <c r="VDC7" s="196"/>
      <c r="VDD7" s="196"/>
      <c r="VDE7" s="196"/>
      <c r="VDF7" s="196"/>
      <c r="VDG7" s="196"/>
      <c r="VDH7" s="196"/>
      <c r="VDI7" s="196"/>
      <c r="VDJ7" s="196"/>
      <c r="VDK7" s="196"/>
      <c r="VDL7" s="196"/>
      <c r="VDM7" s="196"/>
      <c r="VDN7" s="196"/>
      <c r="VDO7" s="196"/>
      <c r="VDP7" s="196"/>
      <c r="VDQ7" s="196"/>
      <c r="VDR7" s="196"/>
      <c r="VDS7" s="196"/>
      <c r="VDT7" s="196"/>
      <c r="VDU7" s="196"/>
      <c r="VDV7" s="196"/>
      <c r="VDW7" s="196"/>
      <c r="VDX7" s="196"/>
      <c r="VDY7" s="196"/>
      <c r="VDZ7" s="196"/>
      <c r="VEA7" s="196"/>
      <c r="VEB7" s="196"/>
      <c r="VEC7" s="196"/>
      <c r="VED7" s="196"/>
      <c r="VEE7" s="196"/>
      <c r="VEF7" s="196"/>
      <c r="VEG7" s="196"/>
      <c r="VEH7" s="196"/>
      <c r="VEI7" s="196"/>
      <c r="VEJ7" s="196"/>
      <c r="VEK7" s="196"/>
      <c r="VEL7" s="196"/>
      <c r="VEM7" s="196"/>
      <c r="VEN7" s="196"/>
      <c r="VEO7" s="196"/>
      <c r="VEP7" s="196"/>
      <c r="VEQ7" s="196"/>
      <c r="VER7" s="196"/>
      <c r="VES7" s="196"/>
      <c r="VET7" s="196"/>
      <c r="VEU7" s="196"/>
      <c r="VEV7" s="196"/>
      <c r="VEW7" s="196"/>
      <c r="VEX7" s="196"/>
      <c r="VEY7" s="196"/>
      <c r="VEZ7" s="196"/>
      <c r="VFA7" s="196"/>
      <c r="VFB7" s="196"/>
      <c r="VFC7" s="196"/>
      <c r="VFD7" s="196"/>
      <c r="VFE7" s="196"/>
      <c r="VFF7" s="196"/>
      <c r="VFG7" s="196"/>
      <c r="VFH7" s="196"/>
      <c r="VFI7" s="196"/>
      <c r="VFJ7" s="196"/>
      <c r="VFK7" s="196"/>
      <c r="VFL7" s="196"/>
      <c r="VFM7" s="196"/>
      <c r="VFN7" s="196"/>
      <c r="VFO7" s="196"/>
      <c r="VFP7" s="196"/>
      <c r="VFQ7" s="196"/>
      <c r="VFR7" s="196"/>
      <c r="VFS7" s="196"/>
      <c r="VFT7" s="196"/>
      <c r="VFU7" s="196"/>
      <c r="VFV7" s="196"/>
      <c r="VFW7" s="196"/>
      <c r="VFX7" s="196"/>
      <c r="VFY7" s="196"/>
      <c r="VFZ7" s="196"/>
      <c r="VGA7" s="196"/>
      <c r="VGB7" s="196"/>
      <c r="VGC7" s="196"/>
      <c r="VGD7" s="196"/>
      <c r="VGE7" s="196"/>
      <c r="VGF7" s="196"/>
      <c r="VGG7" s="196"/>
      <c r="VGH7" s="196"/>
      <c r="VGI7" s="196"/>
      <c r="VGJ7" s="196"/>
      <c r="VGK7" s="196"/>
      <c r="VGL7" s="196"/>
      <c r="VGM7" s="196"/>
      <c r="VGN7" s="196"/>
      <c r="VGO7" s="196"/>
      <c r="VGP7" s="196"/>
      <c r="VGQ7" s="196"/>
      <c r="VGR7" s="196"/>
      <c r="VGS7" s="196"/>
      <c r="VGT7" s="196"/>
      <c r="VGU7" s="196"/>
      <c r="VGV7" s="196"/>
      <c r="VGW7" s="196"/>
      <c r="VGX7" s="196"/>
      <c r="VGY7" s="196"/>
      <c r="VGZ7" s="196"/>
      <c r="VHA7" s="196"/>
      <c r="VHB7" s="196"/>
      <c r="VHC7" s="196"/>
      <c r="VHD7" s="196"/>
      <c r="VHE7" s="196"/>
      <c r="VHF7" s="196"/>
      <c r="VHG7" s="196"/>
      <c r="VHH7" s="196"/>
      <c r="VHI7" s="196"/>
      <c r="VHJ7" s="196"/>
      <c r="VHK7" s="196"/>
      <c r="VHL7" s="196"/>
      <c r="VHM7" s="196"/>
      <c r="VHN7" s="196"/>
      <c r="VHO7" s="196"/>
      <c r="VHP7" s="196"/>
      <c r="VHQ7" s="196"/>
      <c r="VHR7" s="196"/>
      <c r="VHS7" s="196"/>
      <c r="VHT7" s="196"/>
      <c r="VHU7" s="196"/>
      <c r="VHV7" s="196"/>
      <c r="VHW7" s="196"/>
      <c r="VHX7" s="196"/>
      <c r="VHY7" s="196"/>
      <c r="VHZ7" s="196"/>
      <c r="VIA7" s="196"/>
      <c r="VIB7" s="196"/>
      <c r="VIC7" s="196"/>
      <c r="VID7" s="196"/>
      <c r="VIE7" s="196"/>
      <c r="VIF7" s="196"/>
      <c r="VIG7" s="196"/>
      <c r="VIH7" s="196"/>
      <c r="VII7" s="196"/>
      <c r="VIJ7" s="196"/>
      <c r="VIK7" s="196"/>
      <c r="VIL7" s="196"/>
      <c r="VIM7" s="196"/>
      <c r="VIN7" s="196"/>
      <c r="VIO7" s="196"/>
      <c r="VIP7" s="196"/>
      <c r="VIQ7" s="196"/>
      <c r="VIR7" s="196"/>
      <c r="VIS7" s="196"/>
      <c r="VIT7" s="196"/>
      <c r="VIU7" s="196"/>
      <c r="VIV7" s="196"/>
      <c r="VIW7" s="196"/>
      <c r="VIX7" s="196"/>
      <c r="VIY7" s="196"/>
      <c r="VIZ7" s="196"/>
      <c r="VJA7" s="196"/>
      <c r="VJB7" s="196"/>
      <c r="VJC7" s="196"/>
      <c r="VJD7" s="196"/>
      <c r="VJE7" s="196"/>
      <c r="VJF7" s="196"/>
      <c r="VJG7" s="196"/>
      <c r="VJH7" s="196"/>
      <c r="VJI7" s="196"/>
      <c r="VJJ7" s="196"/>
      <c r="VJK7" s="196"/>
      <c r="VJL7" s="196"/>
      <c r="VJM7" s="196"/>
      <c r="VJN7" s="196"/>
      <c r="VJO7" s="196"/>
      <c r="VJP7" s="196"/>
      <c r="VJQ7" s="196"/>
      <c r="VJR7" s="196"/>
      <c r="VJS7" s="196"/>
      <c r="VJT7" s="196"/>
      <c r="VJU7" s="196"/>
      <c r="VJV7" s="196"/>
      <c r="VJW7" s="196"/>
      <c r="VJX7" s="196"/>
      <c r="VJY7" s="196"/>
      <c r="VJZ7" s="196"/>
      <c r="VKA7" s="196"/>
      <c r="VKB7" s="196"/>
      <c r="VKC7" s="196"/>
      <c r="VKD7" s="196"/>
      <c r="VKE7" s="196"/>
      <c r="VKF7" s="196"/>
      <c r="VKG7" s="196"/>
      <c r="VKH7" s="196"/>
      <c r="VKI7" s="196"/>
      <c r="VKJ7" s="196"/>
      <c r="VKK7" s="196"/>
      <c r="VKL7" s="196"/>
      <c r="VKM7" s="196"/>
      <c r="VKN7" s="196"/>
      <c r="VKO7" s="196"/>
      <c r="VKP7" s="196"/>
      <c r="VKQ7" s="196"/>
      <c r="VKR7" s="196"/>
      <c r="VKS7" s="196"/>
      <c r="VKT7" s="196"/>
      <c r="VKU7" s="196"/>
      <c r="VKV7" s="196"/>
      <c r="VKW7" s="196"/>
      <c r="VKX7" s="196"/>
      <c r="VKY7" s="196"/>
      <c r="VKZ7" s="196"/>
      <c r="VLA7" s="196"/>
      <c r="VLB7" s="196"/>
      <c r="VLC7" s="196"/>
      <c r="VLD7" s="196"/>
      <c r="VLE7" s="196"/>
      <c r="VLF7" s="196"/>
      <c r="VLG7" s="196"/>
      <c r="VLH7" s="196"/>
      <c r="VLI7" s="196"/>
      <c r="VLJ7" s="196"/>
      <c r="VLK7" s="196"/>
      <c r="VLL7" s="196"/>
      <c r="VLM7" s="196"/>
      <c r="VLN7" s="196"/>
      <c r="VLO7" s="196"/>
      <c r="VLP7" s="196"/>
      <c r="VLQ7" s="196"/>
      <c r="VLR7" s="196"/>
      <c r="VLS7" s="196"/>
      <c r="VLT7" s="196"/>
      <c r="VLU7" s="196"/>
      <c r="VLV7" s="196"/>
      <c r="VLW7" s="196"/>
      <c r="VLX7" s="196"/>
      <c r="VLY7" s="196"/>
      <c r="VLZ7" s="196"/>
      <c r="VMA7" s="196"/>
      <c r="VMB7" s="196"/>
      <c r="VMC7" s="196"/>
      <c r="VMD7" s="196"/>
      <c r="VME7" s="196"/>
      <c r="VMF7" s="196"/>
      <c r="VMG7" s="196"/>
      <c r="VMH7" s="196"/>
      <c r="VMI7" s="196"/>
      <c r="VMJ7" s="196"/>
      <c r="VMK7" s="196"/>
      <c r="VML7" s="196"/>
      <c r="VMM7" s="196"/>
      <c r="VMN7" s="196"/>
      <c r="VMO7" s="196"/>
      <c r="VMP7" s="196"/>
      <c r="VMQ7" s="196"/>
      <c r="VMR7" s="196"/>
      <c r="VMS7" s="196"/>
      <c r="VMT7" s="196"/>
      <c r="VMU7" s="196"/>
      <c r="VMV7" s="196"/>
      <c r="VMW7" s="196"/>
      <c r="VMX7" s="196"/>
      <c r="VMY7" s="196"/>
      <c r="VMZ7" s="196"/>
      <c r="VNA7" s="196"/>
      <c r="VNB7" s="196"/>
      <c r="VNC7" s="196"/>
      <c r="VND7" s="196"/>
      <c r="VNE7" s="196"/>
      <c r="VNF7" s="196"/>
      <c r="VNG7" s="196"/>
      <c r="VNH7" s="196"/>
      <c r="VNI7" s="196"/>
      <c r="VNJ7" s="196"/>
      <c r="VNK7" s="196"/>
      <c r="VNL7" s="196"/>
      <c r="VNM7" s="196"/>
      <c r="VNN7" s="196"/>
      <c r="VNO7" s="196"/>
      <c r="VNP7" s="196"/>
      <c r="VNQ7" s="196"/>
      <c r="VNR7" s="196"/>
      <c r="VNS7" s="196"/>
      <c r="VNT7" s="196"/>
      <c r="VNU7" s="196"/>
      <c r="VNV7" s="196"/>
      <c r="VNW7" s="196"/>
      <c r="VNX7" s="196"/>
      <c r="VNY7" s="196"/>
      <c r="VNZ7" s="196"/>
      <c r="VOA7" s="196"/>
      <c r="VOB7" s="196"/>
      <c r="VOC7" s="196"/>
      <c r="VOD7" s="196"/>
      <c r="VOE7" s="196"/>
      <c r="VOF7" s="196"/>
      <c r="VOG7" s="196"/>
      <c r="VOH7" s="196"/>
      <c r="VOI7" s="196"/>
      <c r="VOJ7" s="196"/>
      <c r="VOK7" s="196"/>
      <c r="VOL7" s="196"/>
      <c r="VOM7" s="196"/>
      <c r="VON7" s="196"/>
      <c r="VOO7" s="196"/>
      <c r="VOP7" s="196"/>
      <c r="VOQ7" s="196"/>
      <c r="VOR7" s="196"/>
      <c r="VOS7" s="196"/>
      <c r="VOT7" s="196"/>
      <c r="VOU7" s="196"/>
      <c r="VOV7" s="196"/>
      <c r="VOW7" s="196"/>
      <c r="VOX7" s="196"/>
      <c r="VOY7" s="196"/>
      <c r="VOZ7" s="196"/>
      <c r="VPA7" s="196"/>
      <c r="VPB7" s="196"/>
      <c r="VPC7" s="196"/>
      <c r="VPD7" s="196"/>
      <c r="VPE7" s="196"/>
      <c r="VPF7" s="196"/>
      <c r="VPG7" s="196"/>
      <c r="VPH7" s="196"/>
      <c r="VPI7" s="196"/>
      <c r="VPJ7" s="196"/>
      <c r="VPK7" s="196"/>
      <c r="VPL7" s="196"/>
      <c r="VPM7" s="196"/>
      <c r="VPN7" s="196"/>
      <c r="VPO7" s="196"/>
      <c r="VPP7" s="196"/>
      <c r="VPQ7" s="196"/>
      <c r="VPR7" s="196"/>
      <c r="VPS7" s="196"/>
      <c r="VPT7" s="196"/>
      <c r="VPU7" s="196"/>
      <c r="VPV7" s="196"/>
      <c r="VPW7" s="196"/>
      <c r="VPX7" s="196"/>
      <c r="VPY7" s="196"/>
      <c r="VPZ7" s="196"/>
      <c r="VQA7" s="196"/>
      <c r="VQB7" s="196"/>
      <c r="VQC7" s="196"/>
      <c r="VQD7" s="196"/>
      <c r="VQE7" s="196"/>
      <c r="VQF7" s="196"/>
      <c r="VQG7" s="196"/>
      <c r="VQH7" s="196"/>
      <c r="VQI7" s="196"/>
      <c r="VQJ7" s="196"/>
      <c r="VQK7" s="196"/>
      <c r="VQL7" s="196"/>
      <c r="VQM7" s="196"/>
      <c r="VQN7" s="196"/>
      <c r="VQO7" s="196"/>
      <c r="VQP7" s="196"/>
      <c r="VQQ7" s="196"/>
      <c r="VQR7" s="196"/>
      <c r="VQS7" s="196"/>
      <c r="VQT7" s="196"/>
      <c r="VQU7" s="196"/>
      <c r="VQV7" s="196"/>
      <c r="VQW7" s="196"/>
      <c r="VQX7" s="196"/>
      <c r="VQY7" s="196"/>
      <c r="VQZ7" s="196"/>
      <c r="VRA7" s="196"/>
      <c r="VRB7" s="196"/>
      <c r="VRC7" s="196"/>
      <c r="VRD7" s="196"/>
      <c r="VRE7" s="196"/>
      <c r="VRF7" s="196"/>
      <c r="VRG7" s="196"/>
      <c r="VRH7" s="196"/>
      <c r="VRI7" s="196"/>
      <c r="VRJ7" s="196"/>
      <c r="VRK7" s="196"/>
      <c r="VRL7" s="196"/>
      <c r="VRM7" s="196"/>
      <c r="VRN7" s="196"/>
      <c r="VRO7" s="196"/>
      <c r="VRP7" s="196"/>
      <c r="VRQ7" s="196"/>
      <c r="VRR7" s="196"/>
      <c r="VRS7" s="196"/>
      <c r="VRT7" s="196"/>
      <c r="VRU7" s="196"/>
      <c r="VRV7" s="196"/>
      <c r="VRW7" s="196"/>
      <c r="VRX7" s="196"/>
      <c r="VRY7" s="196"/>
      <c r="VRZ7" s="196"/>
      <c r="VSA7" s="196"/>
      <c r="VSB7" s="196"/>
      <c r="VSC7" s="196"/>
      <c r="VSD7" s="196"/>
      <c r="VSE7" s="196"/>
      <c r="VSF7" s="196"/>
      <c r="VSG7" s="196"/>
      <c r="VSH7" s="196"/>
      <c r="VSI7" s="196"/>
      <c r="VSJ7" s="196"/>
      <c r="VSK7" s="196"/>
      <c r="VSL7" s="196"/>
      <c r="VSM7" s="196"/>
      <c r="VSN7" s="196"/>
      <c r="VSO7" s="196"/>
      <c r="VSP7" s="196"/>
      <c r="VSQ7" s="196"/>
      <c r="VSR7" s="196"/>
      <c r="VSS7" s="196"/>
      <c r="VST7" s="196"/>
      <c r="VSU7" s="196"/>
      <c r="VSV7" s="196"/>
      <c r="VSW7" s="196"/>
      <c r="VSX7" s="196"/>
      <c r="VSY7" s="196"/>
      <c r="VSZ7" s="196"/>
      <c r="VTA7" s="196"/>
      <c r="VTB7" s="196"/>
      <c r="VTC7" s="196"/>
      <c r="VTD7" s="196"/>
      <c r="VTE7" s="196"/>
      <c r="VTF7" s="196"/>
      <c r="VTG7" s="196"/>
      <c r="VTH7" s="196"/>
      <c r="VTI7" s="196"/>
      <c r="VTJ7" s="196"/>
      <c r="VTK7" s="196"/>
      <c r="VTL7" s="196"/>
      <c r="VTM7" s="196"/>
      <c r="VTN7" s="196"/>
      <c r="VTO7" s="196"/>
      <c r="VTP7" s="196"/>
      <c r="VTQ7" s="196"/>
      <c r="VTR7" s="196"/>
      <c r="VTS7" s="196"/>
      <c r="VTT7" s="196"/>
      <c r="VTU7" s="196"/>
      <c r="VTV7" s="196"/>
      <c r="VTW7" s="196"/>
      <c r="VTX7" s="196"/>
      <c r="VTY7" s="196"/>
      <c r="VTZ7" s="196"/>
      <c r="VUA7" s="196"/>
      <c r="VUB7" s="196"/>
      <c r="VUC7" s="196"/>
      <c r="VUD7" s="196"/>
      <c r="VUE7" s="196"/>
      <c r="VUF7" s="196"/>
      <c r="VUG7" s="196"/>
      <c r="VUH7" s="196"/>
      <c r="VUI7" s="196"/>
      <c r="VUJ7" s="196"/>
      <c r="VUK7" s="196"/>
      <c r="VUL7" s="196"/>
      <c r="VUM7" s="196"/>
      <c r="VUN7" s="196"/>
      <c r="VUO7" s="196"/>
      <c r="VUP7" s="196"/>
      <c r="VUQ7" s="196"/>
      <c r="VUR7" s="196"/>
      <c r="VUS7" s="196"/>
      <c r="VUT7" s="196"/>
      <c r="VUU7" s="196"/>
      <c r="VUV7" s="196"/>
      <c r="VUW7" s="196"/>
      <c r="VUX7" s="196"/>
      <c r="VUY7" s="196"/>
      <c r="VUZ7" s="196"/>
      <c r="VVA7" s="196"/>
      <c r="VVB7" s="196"/>
      <c r="VVC7" s="196"/>
      <c r="VVD7" s="196"/>
      <c r="VVE7" s="196"/>
      <c r="VVF7" s="196"/>
      <c r="VVG7" s="196"/>
      <c r="VVH7" s="196"/>
      <c r="VVI7" s="196"/>
      <c r="VVJ7" s="196"/>
      <c r="VVK7" s="196"/>
      <c r="VVL7" s="196"/>
      <c r="VVM7" s="196"/>
      <c r="VVN7" s="196"/>
      <c r="VVO7" s="196"/>
      <c r="VVP7" s="196"/>
      <c r="VVQ7" s="196"/>
      <c r="VVR7" s="196"/>
      <c r="VVS7" s="196"/>
      <c r="VVT7" s="196"/>
      <c r="VVU7" s="196"/>
      <c r="VVV7" s="196"/>
      <c r="VVW7" s="196"/>
      <c r="VVX7" s="196"/>
      <c r="VVY7" s="196"/>
      <c r="VVZ7" s="196"/>
      <c r="VWA7" s="196"/>
      <c r="VWB7" s="196"/>
      <c r="VWC7" s="196"/>
      <c r="VWD7" s="196"/>
      <c r="VWE7" s="196"/>
      <c r="VWF7" s="196"/>
      <c r="VWG7" s="196"/>
      <c r="VWH7" s="196"/>
      <c r="VWI7" s="196"/>
      <c r="VWJ7" s="196"/>
      <c r="VWK7" s="196"/>
      <c r="VWL7" s="196"/>
      <c r="VWM7" s="196"/>
      <c r="VWN7" s="196"/>
      <c r="VWO7" s="196"/>
      <c r="VWP7" s="196"/>
      <c r="VWQ7" s="196"/>
      <c r="VWR7" s="196"/>
      <c r="VWS7" s="196"/>
      <c r="VWT7" s="196"/>
      <c r="VWU7" s="196"/>
      <c r="VWV7" s="196"/>
      <c r="VWW7" s="196"/>
      <c r="VWX7" s="196"/>
      <c r="VWY7" s="196"/>
      <c r="VWZ7" s="196"/>
      <c r="VXA7" s="196"/>
      <c r="VXB7" s="196"/>
      <c r="VXC7" s="196"/>
      <c r="VXD7" s="196"/>
      <c r="VXE7" s="196"/>
      <c r="VXF7" s="196"/>
      <c r="VXG7" s="196"/>
      <c r="VXH7" s="196"/>
      <c r="VXI7" s="196"/>
      <c r="VXJ7" s="196"/>
      <c r="VXK7" s="196"/>
      <c r="VXL7" s="196"/>
      <c r="VXM7" s="196"/>
      <c r="VXN7" s="196"/>
      <c r="VXO7" s="196"/>
      <c r="VXP7" s="196"/>
      <c r="VXQ7" s="196"/>
      <c r="VXR7" s="196"/>
      <c r="VXS7" s="196"/>
      <c r="VXT7" s="196"/>
      <c r="VXU7" s="196"/>
      <c r="VXV7" s="196"/>
      <c r="VXW7" s="196"/>
      <c r="VXX7" s="196"/>
      <c r="VXY7" s="196"/>
      <c r="VXZ7" s="196"/>
      <c r="VYA7" s="196"/>
      <c r="VYB7" s="196"/>
      <c r="VYC7" s="196"/>
      <c r="VYD7" s="196"/>
      <c r="VYE7" s="196"/>
      <c r="VYF7" s="196"/>
      <c r="VYG7" s="196"/>
      <c r="VYH7" s="196"/>
      <c r="VYI7" s="196"/>
      <c r="VYJ7" s="196"/>
      <c r="VYK7" s="196"/>
      <c r="VYL7" s="196"/>
      <c r="VYM7" s="196"/>
      <c r="VYN7" s="196"/>
      <c r="VYO7" s="196"/>
      <c r="VYP7" s="196"/>
      <c r="VYQ7" s="196"/>
      <c r="VYR7" s="196"/>
      <c r="VYS7" s="196"/>
      <c r="VYT7" s="196"/>
      <c r="VYU7" s="196"/>
      <c r="VYV7" s="196"/>
      <c r="VYW7" s="196"/>
      <c r="VYX7" s="196"/>
      <c r="VYY7" s="196"/>
      <c r="VYZ7" s="196"/>
      <c r="VZA7" s="196"/>
      <c r="VZB7" s="196"/>
      <c r="VZC7" s="196"/>
      <c r="VZD7" s="196"/>
      <c r="VZE7" s="196"/>
      <c r="VZF7" s="196"/>
      <c r="VZG7" s="196"/>
      <c r="VZH7" s="196"/>
      <c r="VZI7" s="196"/>
      <c r="VZJ7" s="196"/>
      <c r="VZK7" s="196"/>
      <c r="VZL7" s="196"/>
      <c r="VZM7" s="196"/>
      <c r="VZN7" s="196"/>
      <c r="VZO7" s="196"/>
      <c r="VZP7" s="196"/>
      <c r="VZQ7" s="196"/>
      <c r="VZR7" s="196"/>
      <c r="VZS7" s="196"/>
      <c r="VZT7" s="196"/>
      <c r="VZU7" s="196"/>
      <c r="VZV7" s="196"/>
      <c r="VZW7" s="196"/>
      <c r="VZX7" s="196"/>
      <c r="VZY7" s="196"/>
      <c r="VZZ7" s="196"/>
      <c r="WAA7" s="196"/>
      <c r="WAB7" s="196"/>
      <c r="WAC7" s="196"/>
      <c r="WAD7" s="196"/>
      <c r="WAE7" s="196"/>
      <c r="WAF7" s="196"/>
      <c r="WAG7" s="196"/>
      <c r="WAH7" s="196"/>
      <c r="WAI7" s="196"/>
      <c r="WAJ7" s="196"/>
      <c r="WAK7" s="196"/>
      <c r="WAL7" s="196"/>
      <c r="WAM7" s="196"/>
      <c r="WAN7" s="196"/>
      <c r="WAO7" s="196"/>
      <c r="WAP7" s="196"/>
      <c r="WAQ7" s="196"/>
      <c r="WAR7" s="196"/>
      <c r="WAS7" s="196"/>
      <c r="WAT7" s="196"/>
      <c r="WAU7" s="196"/>
      <c r="WAV7" s="196"/>
      <c r="WAW7" s="196"/>
      <c r="WAX7" s="196"/>
      <c r="WAY7" s="196"/>
      <c r="WAZ7" s="196"/>
      <c r="WBA7" s="196"/>
      <c r="WBB7" s="196"/>
      <c r="WBC7" s="196"/>
      <c r="WBD7" s="196"/>
      <c r="WBE7" s="196"/>
      <c r="WBF7" s="196"/>
      <c r="WBG7" s="196"/>
      <c r="WBH7" s="196"/>
      <c r="WBI7" s="196"/>
      <c r="WBJ7" s="196"/>
      <c r="WBK7" s="196"/>
      <c r="WBL7" s="196"/>
      <c r="WBM7" s="196"/>
      <c r="WBN7" s="196"/>
      <c r="WBO7" s="196"/>
      <c r="WBP7" s="196"/>
      <c r="WBQ7" s="196"/>
      <c r="WBR7" s="196"/>
      <c r="WBS7" s="196"/>
      <c r="WBT7" s="196"/>
      <c r="WBU7" s="196"/>
      <c r="WBV7" s="196"/>
      <c r="WBW7" s="196"/>
      <c r="WBX7" s="196"/>
      <c r="WBY7" s="196"/>
      <c r="WBZ7" s="196"/>
      <c r="WCA7" s="196"/>
      <c r="WCB7" s="196"/>
      <c r="WCC7" s="196"/>
      <c r="WCD7" s="196"/>
      <c r="WCE7" s="196"/>
      <c r="WCF7" s="196"/>
      <c r="WCG7" s="196"/>
      <c r="WCH7" s="196"/>
      <c r="WCI7" s="196"/>
      <c r="WCJ7" s="196"/>
      <c r="WCK7" s="196"/>
      <c r="WCL7" s="196"/>
      <c r="WCM7" s="196"/>
      <c r="WCN7" s="196"/>
      <c r="WCO7" s="196"/>
      <c r="WCP7" s="196"/>
      <c r="WCQ7" s="196"/>
      <c r="WCR7" s="196"/>
      <c r="WCS7" s="196"/>
      <c r="WCT7" s="196"/>
      <c r="WCU7" s="196"/>
      <c r="WCV7" s="196"/>
      <c r="WCW7" s="196"/>
      <c r="WCX7" s="196"/>
      <c r="WCY7" s="196"/>
      <c r="WCZ7" s="196"/>
      <c r="WDA7" s="196"/>
      <c r="WDB7" s="196"/>
      <c r="WDC7" s="196"/>
      <c r="WDD7" s="196"/>
      <c r="WDE7" s="196"/>
      <c r="WDF7" s="196"/>
      <c r="WDG7" s="196"/>
      <c r="WDH7" s="196"/>
      <c r="WDI7" s="196"/>
      <c r="WDJ7" s="196"/>
      <c r="WDK7" s="196"/>
      <c r="WDL7" s="196"/>
      <c r="WDM7" s="196"/>
      <c r="WDN7" s="196"/>
      <c r="WDO7" s="196"/>
      <c r="WDP7" s="196"/>
      <c r="WDQ7" s="196"/>
      <c r="WDR7" s="196"/>
      <c r="WDS7" s="196"/>
      <c r="WDT7" s="196"/>
      <c r="WDU7" s="196"/>
      <c r="WDV7" s="196"/>
      <c r="WDW7" s="196"/>
      <c r="WDX7" s="196"/>
      <c r="WDY7" s="196"/>
      <c r="WDZ7" s="196"/>
      <c r="WEA7" s="196"/>
      <c r="WEB7" s="196"/>
      <c r="WEC7" s="196"/>
      <c r="WED7" s="196"/>
      <c r="WEE7" s="196"/>
      <c r="WEF7" s="196"/>
      <c r="WEG7" s="196"/>
      <c r="WEH7" s="196"/>
      <c r="WEI7" s="196"/>
      <c r="WEJ7" s="196"/>
      <c r="WEK7" s="196"/>
      <c r="WEL7" s="196"/>
      <c r="WEM7" s="196"/>
      <c r="WEN7" s="196"/>
      <c r="WEO7" s="196"/>
      <c r="WEP7" s="196"/>
      <c r="WEQ7" s="196"/>
      <c r="WER7" s="196"/>
      <c r="WES7" s="196"/>
      <c r="WET7" s="196"/>
      <c r="WEU7" s="196"/>
      <c r="WEV7" s="196"/>
      <c r="WEW7" s="196"/>
      <c r="WEX7" s="196"/>
      <c r="WEY7" s="196"/>
      <c r="WEZ7" s="196"/>
      <c r="WFA7" s="196"/>
      <c r="WFB7" s="196"/>
      <c r="WFC7" s="196"/>
      <c r="WFD7" s="196"/>
      <c r="WFE7" s="196"/>
      <c r="WFF7" s="196"/>
      <c r="WFG7" s="196"/>
      <c r="WFH7" s="196"/>
      <c r="WFI7" s="196"/>
      <c r="WFJ7" s="196"/>
      <c r="WFK7" s="196"/>
      <c r="WFL7" s="196"/>
      <c r="WFM7" s="196"/>
      <c r="WFN7" s="196"/>
      <c r="WFO7" s="196"/>
      <c r="WFP7" s="196"/>
      <c r="WFQ7" s="196"/>
      <c r="WFR7" s="196"/>
      <c r="WFS7" s="196"/>
      <c r="WFT7" s="196"/>
      <c r="WFU7" s="196"/>
      <c r="WFV7" s="196"/>
      <c r="WFW7" s="196"/>
      <c r="WFX7" s="196"/>
      <c r="WFY7" s="196"/>
      <c r="WFZ7" s="196"/>
      <c r="WGA7" s="196"/>
      <c r="WGB7" s="196"/>
      <c r="WGC7" s="196"/>
      <c r="WGD7" s="196"/>
      <c r="WGE7" s="196"/>
      <c r="WGF7" s="196"/>
      <c r="WGG7" s="196"/>
      <c r="WGH7" s="196"/>
      <c r="WGI7" s="196"/>
      <c r="WGJ7" s="196"/>
      <c r="WGK7" s="196"/>
      <c r="WGL7" s="196"/>
      <c r="WGM7" s="196"/>
      <c r="WGN7" s="196"/>
      <c r="WGO7" s="196"/>
      <c r="WGP7" s="196"/>
      <c r="WGQ7" s="196"/>
      <c r="WGR7" s="196"/>
      <c r="WGS7" s="196"/>
      <c r="WGT7" s="196"/>
      <c r="WGU7" s="196"/>
      <c r="WGV7" s="196"/>
      <c r="WGW7" s="196"/>
      <c r="WGX7" s="196"/>
      <c r="WGY7" s="196"/>
      <c r="WGZ7" s="196"/>
      <c r="WHA7" s="196"/>
      <c r="WHB7" s="196"/>
      <c r="WHC7" s="196"/>
      <c r="WHD7" s="196"/>
      <c r="WHE7" s="196"/>
      <c r="WHF7" s="196"/>
      <c r="WHG7" s="196"/>
      <c r="WHH7" s="196"/>
      <c r="WHI7" s="196"/>
      <c r="WHJ7" s="196"/>
      <c r="WHK7" s="196"/>
      <c r="WHL7" s="196"/>
      <c r="WHM7" s="196"/>
      <c r="WHN7" s="196"/>
      <c r="WHO7" s="196"/>
      <c r="WHP7" s="196"/>
      <c r="WHQ7" s="196"/>
      <c r="WHR7" s="196"/>
      <c r="WHS7" s="196"/>
      <c r="WHT7" s="196"/>
      <c r="WHU7" s="196"/>
      <c r="WHV7" s="196"/>
      <c r="WHW7" s="196"/>
      <c r="WHX7" s="196"/>
      <c r="WHY7" s="196"/>
      <c r="WHZ7" s="196"/>
      <c r="WIA7" s="196"/>
      <c r="WIB7" s="196"/>
      <c r="WIC7" s="196"/>
      <c r="WID7" s="196"/>
      <c r="WIE7" s="196"/>
      <c r="WIF7" s="196"/>
      <c r="WIG7" s="196"/>
      <c r="WIH7" s="196"/>
      <c r="WII7" s="196"/>
      <c r="WIJ7" s="196"/>
      <c r="WIK7" s="196"/>
      <c r="WIL7" s="196"/>
      <c r="WIM7" s="196"/>
      <c r="WIN7" s="196"/>
      <c r="WIO7" s="196"/>
      <c r="WIP7" s="196"/>
      <c r="WIQ7" s="196"/>
      <c r="WIR7" s="196"/>
      <c r="WIS7" s="196"/>
      <c r="WIT7" s="196"/>
      <c r="WIU7" s="196"/>
      <c r="WIV7" s="196"/>
      <c r="WIW7" s="196"/>
      <c r="WIX7" s="196"/>
      <c r="WIY7" s="196"/>
      <c r="WIZ7" s="196"/>
      <c r="WJA7" s="196"/>
      <c r="WJB7" s="196"/>
      <c r="WJC7" s="196"/>
      <c r="WJD7" s="196"/>
      <c r="WJE7" s="196"/>
      <c r="WJF7" s="196"/>
      <c r="WJG7" s="196"/>
      <c r="WJH7" s="196"/>
      <c r="WJI7" s="196"/>
      <c r="WJJ7" s="196"/>
      <c r="WJK7" s="196"/>
      <c r="WJL7" s="196"/>
      <c r="WJM7" s="196"/>
      <c r="WJN7" s="196"/>
      <c r="WJO7" s="196"/>
      <c r="WJP7" s="196"/>
      <c r="WJQ7" s="196"/>
      <c r="WJR7" s="196"/>
      <c r="WJS7" s="196"/>
      <c r="WJT7" s="196"/>
      <c r="WJU7" s="196"/>
      <c r="WJV7" s="196"/>
      <c r="WJW7" s="196"/>
      <c r="WJX7" s="196"/>
      <c r="WJY7" s="196"/>
      <c r="WJZ7" s="196"/>
      <c r="WKA7" s="196"/>
      <c r="WKB7" s="196"/>
      <c r="WKC7" s="196"/>
      <c r="WKD7" s="196"/>
      <c r="WKE7" s="196"/>
      <c r="WKF7" s="196"/>
      <c r="WKG7" s="196"/>
      <c r="WKH7" s="196"/>
      <c r="WKI7" s="196"/>
      <c r="WKJ7" s="196"/>
      <c r="WKK7" s="196"/>
      <c r="WKL7" s="196"/>
      <c r="WKM7" s="196"/>
      <c r="WKN7" s="196"/>
      <c r="WKO7" s="196"/>
      <c r="WKP7" s="196"/>
      <c r="WKQ7" s="196"/>
      <c r="WKR7" s="196"/>
      <c r="WKS7" s="196"/>
      <c r="WKT7" s="196"/>
      <c r="WKU7" s="196"/>
      <c r="WKV7" s="196"/>
      <c r="WKW7" s="196"/>
      <c r="WKX7" s="196"/>
      <c r="WKY7" s="196"/>
      <c r="WKZ7" s="196"/>
      <c r="WLA7" s="196"/>
      <c r="WLB7" s="196"/>
      <c r="WLC7" s="196"/>
      <c r="WLD7" s="196"/>
      <c r="WLE7" s="196"/>
      <c r="WLF7" s="196"/>
      <c r="WLG7" s="196"/>
      <c r="WLH7" s="196"/>
      <c r="WLI7" s="196"/>
      <c r="WLJ7" s="196"/>
      <c r="WLK7" s="196"/>
      <c r="WLL7" s="196"/>
      <c r="WLM7" s="196"/>
      <c r="WLN7" s="196"/>
      <c r="WLO7" s="196"/>
      <c r="WLP7" s="196"/>
      <c r="WLQ7" s="196"/>
      <c r="WLR7" s="196"/>
      <c r="WLS7" s="196"/>
      <c r="WLT7" s="196"/>
      <c r="WLU7" s="196"/>
      <c r="WLV7" s="196"/>
      <c r="WLW7" s="196"/>
      <c r="WLX7" s="196"/>
      <c r="WLY7" s="196"/>
      <c r="WLZ7" s="196"/>
      <c r="WMA7" s="196"/>
      <c r="WMB7" s="196"/>
      <c r="WMC7" s="196"/>
      <c r="WMD7" s="196"/>
      <c r="WME7" s="196"/>
      <c r="WMF7" s="196"/>
      <c r="WMG7" s="196"/>
      <c r="WMH7" s="196"/>
      <c r="WMI7" s="196"/>
      <c r="WMJ7" s="196"/>
      <c r="WMK7" s="196"/>
      <c r="WML7" s="196"/>
      <c r="WMM7" s="196"/>
      <c r="WMN7" s="196"/>
      <c r="WMO7" s="196"/>
      <c r="WMP7" s="196"/>
      <c r="WMQ7" s="196"/>
      <c r="WMR7" s="196"/>
      <c r="WMS7" s="196"/>
      <c r="WMT7" s="196"/>
      <c r="WMU7" s="196"/>
      <c r="WMV7" s="196"/>
      <c r="WMW7" s="196"/>
      <c r="WMX7" s="196"/>
      <c r="WMY7" s="196"/>
      <c r="WMZ7" s="196"/>
      <c r="WNA7" s="196"/>
      <c r="WNB7" s="196"/>
      <c r="WNC7" s="196"/>
      <c r="WND7" s="196"/>
      <c r="WNE7" s="196"/>
      <c r="WNF7" s="196"/>
      <c r="WNG7" s="196"/>
      <c r="WNH7" s="196"/>
      <c r="WNI7" s="196"/>
      <c r="WNJ7" s="196"/>
      <c r="WNK7" s="196"/>
      <c r="WNL7" s="196"/>
      <c r="WNM7" s="196"/>
      <c r="WNN7" s="196"/>
      <c r="WNO7" s="196"/>
      <c r="WNP7" s="196"/>
      <c r="WNQ7" s="196"/>
      <c r="WNR7" s="196"/>
      <c r="WNS7" s="196"/>
      <c r="WNT7" s="196"/>
      <c r="WNU7" s="196"/>
      <c r="WNV7" s="196"/>
      <c r="WNW7" s="196"/>
      <c r="WNX7" s="196"/>
      <c r="WNY7" s="196"/>
      <c r="WNZ7" s="196"/>
      <c r="WOA7" s="196"/>
      <c r="WOB7" s="196"/>
      <c r="WOC7" s="196"/>
      <c r="WOD7" s="196"/>
      <c r="WOE7" s="196"/>
      <c r="WOF7" s="196"/>
      <c r="WOG7" s="196"/>
      <c r="WOH7" s="196"/>
      <c r="WOI7" s="196"/>
      <c r="WOJ7" s="196"/>
      <c r="WOK7" s="196"/>
      <c r="WOL7" s="196"/>
      <c r="WOM7" s="196"/>
      <c r="WON7" s="196"/>
      <c r="WOO7" s="196"/>
      <c r="WOP7" s="196"/>
      <c r="WOQ7" s="196"/>
      <c r="WOR7" s="196"/>
      <c r="WOS7" s="196"/>
      <c r="WOT7" s="196"/>
      <c r="WOU7" s="196"/>
      <c r="WOV7" s="196"/>
      <c r="WOW7" s="196"/>
      <c r="WOX7" s="196"/>
      <c r="WOY7" s="196"/>
      <c r="WOZ7" s="196"/>
      <c r="WPA7" s="196"/>
      <c r="WPB7" s="196"/>
      <c r="WPC7" s="196"/>
      <c r="WPD7" s="196"/>
      <c r="WPE7" s="196"/>
      <c r="WPF7" s="196"/>
      <c r="WPG7" s="196"/>
      <c r="WPH7" s="196"/>
      <c r="WPI7" s="196"/>
      <c r="WPJ7" s="196"/>
      <c r="WPK7" s="196"/>
      <c r="WPL7" s="196"/>
      <c r="WPM7" s="196"/>
      <c r="WPN7" s="196"/>
      <c r="WPO7" s="196"/>
      <c r="WPP7" s="196"/>
      <c r="WPQ7" s="196"/>
      <c r="WPR7" s="196"/>
      <c r="WPS7" s="196"/>
      <c r="WPT7" s="196"/>
      <c r="WPU7" s="196"/>
      <c r="WPV7" s="196"/>
      <c r="WPW7" s="196"/>
      <c r="WPX7" s="196"/>
      <c r="WPY7" s="196"/>
      <c r="WPZ7" s="196"/>
      <c r="WQA7" s="196"/>
      <c r="WQB7" s="196"/>
      <c r="WQC7" s="196"/>
      <c r="WQD7" s="196"/>
      <c r="WQE7" s="196"/>
      <c r="WQF7" s="196"/>
      <c r="WQG7" s="196"/>
      <c r="WQH7" s="196"/>
      <c r="WQI7" s="196"/>
      <c r="WQJ7" s="196"/>
      <c r="WQK7" s="196"/>
      <c r="WQL7" s="196"/>
      <c r="WQM7" s="196"/>
      <c r="WQN7" s="196"/>
      <c r="WQO7" s="196"/>
      <c r="WQP7" s="196"/>
      <c r="WQQ7" s="196"/>
      <c r="WQR7" s="196"/>
      <c r="WQS7" s="196"/>
      <c r="WQT7" s="196"/>
      <c r="WQU7" s="196"/>
      <c r="WQV7" s="196"/>
      <c r="WQW7" s="196"/>
      <c r="WQX7" s="196"/>
      <c r="WQY7" s="196"/>
      <c r="WQZ7" s="196"/>
      <c r="WRA7" s="196"/>
      <c r="WRB7" s="196"/>
      <c r="WRC7" s="196"/>
      <c r="WRD7" s="196"/>
      <c r="WRE7" s="196"/>
      <c r="WRF7" s="196"/>
      <c r="WRG7" s="196"/>
      <c r="WRH7" s="196"/>
      <c r="WRI7" s="196"/>
      <c r="WRJ7" s="196"/>
      <c r="WRK7" s="196"/>
      <c r="WRL7" s="196"/>
      <c r="WRM7" s="196"/>
      <c r="WRN7" s="196"/>
      <c r="WRO7" s="196"/>
      <c r="WRP7" s="196"/>
      <c r="WRQ7" s="196"/>
      <c r="WRR7" s="196"/>
      <c r="WRS7" s="196"/>
      <c r="WRT7" s="196"/>
      <c r="WRU7" s="196"/>
      <c r="WRV7" s="196"/>
      <c r="WRW7" s="196"/>
      <c r="WRX7" s="196"/>
      <c r="WRY7" s="196"/>
      <c r="WRZ7" s="196"/>
      <c r="WSA7" s="196"/>
      <c r="WSB7" s="196"/>
      <c r="WSC7" s="196"/>
      <c r="WSD7" s="196"/>
      <c r="WSE7" s="196"/>
      <c r="WSF7" s="196"/>
      <c r="WSG7" s="196"/>
      <c r="WSH7" s="196"/>
      <c r="WSI7" s="196"/>
      <c r="WSJ7" s="196"/>
      <c r="WSK7" s="196"/>
      <c r="WSL7" s="196"/>
      <c r="WSM7" s="196"/>
      <c r="WSN7" s="196"/>
      <c r="WSO7" s="196"/>
      <c r="WSP7" s="196"/>
      <c r="WSQ7" s="196"/>
      <c r="WSR7" s="196"/>
      <c r="WSS7" s="196"/>
      <c r="WST7" s="196"/>
      <c r="WSU7" s="196"/>
      <c r="WSV7" s="196"/>
      <c r="WSW7" s="196"/>
      <c r="WSX7" s="196"/>
      <c r="WSY7" s="196"/>
      <c r="WSZ7" s="196"/>
      <c r="WTA7" s="196"/>
      <c r="WTB7" s="196"/>
      <c r="WTC7" s="196"/>
      <c r="WTD7" s="196"/>
      <c r="WTE7" s="196"/>
      <c r="WTF7" s="196"/>
      <c r="WTG7" s="196"/>
      <c r="WTH7" s="196"/>
      <c r="WTI7" s="196"/>
      <c r="WTJ7" s="196"/>
      <c r="WTK7" s="196"/>
      <c r="WTL7" s="196"/>
      <c r="WTM7" s="196"/>
      <c r="WTN7" s="196"/>
      <c r="WTO7" s="196"/>
      <c r="WTP7" s="196"/>
      <c r="WTQ7" s="196"/>
      <c r="WTR7" s="196"/>
      <c r="WTS7" s="196"/>
      <c r="WTT7" s="196"/>
      <c r="WTU7" s="196"/>
      <c r="WTV7" s="196"/>
      <c r="WTW7" s="196"/>
      <c r="WTX7" s="196"/>
      <c r="WTY7" s="196"/>
      <c r="WTZ7" s="196"/>
      <c r="WUA7" s="196"/>
      <c r="WUB7" s="196"/>
      <c r="WUC7" s="196"/>
      <c r="WUD7" s="196"/>
      <c r="WUE7" s="196"/>
      <c r="WUF7" s="196"/>
      <c r="WUG7" s="196"/>
      <c r="WUH7" s="196"/>
      <c r="WUI7" s="196"/>
      <c r="WUJ7" s="196"/>
      <c r="WUK7" s="196"/>
      <c r="WUL7" s="196"/>
      <c r="WUM7" s="196"/>
      <c r="WUN7" s="196"/>
      <c r="WUO7" s="196"/>
      <c r="WUP7" s="196"/>
      <c r="WUQ7" s="196"/>
      <c r="WUR7" s="196"/>
      <c r="WUS7" s="196"/>
      <c r="WUT7" s="196"/>
      <c r="WUU7" s="196"/>
      <c r="WUV7" s="196"/>
      <c r="WUW7" s="196"/>
      <c r="WUX7" s="196"/>
      <c r="WUY7" s="196"/>
      <c r="WUZ7" s="196"/>
      <c r="WVA7" s="196"/>
      <c r="WVB7" s="196"/>
      <c r="WVC7" s="196"/>
      <c r="WVD7" s="196"/>
      <c r="WVE7" s="196"/>
      <c r="WVF7" s="196"/>
      <c r="WVG7" s="196"/>
      <c r="WVH7" s="196"/>
      <c r="WVI7" s="196"/>
      <c r="WVJ7" s="196"/>
      <c r="WVK7" s="196"/>
      <c r="WVL7" s="196"/>
      <c r="WVM7" s="196"/>
      <c r="WVN7" s="196"/>
      <c r="WVO7" s="196"/>
      <c r="WVP7" s="196"/>
      <c r="WVQ7" s="196"/>
      <c r="WVR7" s="196"/>
      <c r="WVS7" s="196"/>
      <c r="WVT7" s="196"/>
      <c r="WVU7" s="196"/>
      <c r="WVV7" s="196"/>
      <c r="WVW7" s="196"/>
      <c r="WVX7" s="196"/>
      <c r="WVY7" s="196"/>
      <c r="WVZ7" s="196"/>
      <c r="WWA7" s="196"/>
      <c r="WWB7" s="196"/>
      <c r="WWC7" s="196"/>
      <c r="WWD7" s="196"/>
      <c r="WWE7" s="196"/>
      <c r="WWF7" s="196"/>
      <c r="WWG7" s="196"/>
      <c r="WWH7" s="196"/>
      <c r="WWI7" s="196"/>
      <c r="WWJ7" s="196"/>
      <c r="WWK7" s="196"/>
      <c r="WWL7" s="196"/>
      <c r="WWM7" s="196"/>
      <c r="WWN7" s="196"/>
      <c r="WWO7" s="196"/>
      <c r="WWP7" s="196"/>
      <c r="WWQ7" s="196"/>
      <c r="WWR7" s="196"/>
      <c r="WWS7" s="196"/>
      <c r="WWT7" s="196"/>
      <c r="WWU7" s="196"/>
      <c r="WWV7" s="196"/>
      <c r="WWW7" s="196"/>
      <c r="WWX7" s="196"/>
      <c r="WWY7" s="196"/>
      <c r="WWZ7" s="196"/>
      <c r="WXA7" s="196"/>
      <c r="WXB7" s="196"/>
      <c r="WXC7" s="196"/>
      <c r="WXD7" s="196"/>
      <c r="WXE7" s="196"/>
      <c r="WXF7" s="196"/>
      <c r="WXG7" s="196"/>
      <c r="WXH7" s="196"/>
      <c r="WXI7" s="196"/>
      <c r="WXJ7" s="196"/>
      <c r="WXK7" s="196"/>
      <c r="WXL7" s="196"/>
      <c r="WXM7" s="196"/>
      <c r="WXN7" s="196"/>
      <c r="WXO7" s="196"/>
      <c r="WXP7" s="196"/>
      <c r="WXQ7" s="196"/>
      <c r="WXR7" s="196"/>
      <c r="WXS7" s="196"/>
      <c r="WXT7" s="196"/>
      <c r="WXU7" s="196"/>
      <c r="WXV7" s="196"/>
      <c r="WXW7" s="196"/>
      <c r="WXX7" s="196"/>
      <c r="WXY7" s="196"/>
      <c r="WXZ7" s="196"/>
      <c r="WYA7" s="196"/>
      <c r="WYB7" s="196"/>
      <c r="WYC7" s="196"/>
      <c r="WYD7" s="196"/>
      <c r="WYE7" s="196"/>
      <c r="WYF7" s="196"/>
      <c r="WYG7" s="196"/>
      <c r="WYH7" s="196"/>
      <c r="WYI7" s="196"/>
      <c r="WYJ7" s="196"/>
      <c r="WYK7" s="196"/>
      <c r="WYL7" s="196"/>
      <c r="WYM7" s="196"/>
      <c r="WYN7" s="196"/>
      <c r="WYO7" s="196"/>
      <c r="WYP7" s="196"/>
      <c r="WYQ7" s="196"/>
      <c r="WYR7" s="196"/>
      <c r="WYS7" s="196"/>
      <c r="WYT7" s="196"/>
      <c r="WYU7" s="196"/>
      <c r="WYV7" s="196"/>
      <c r="WYW7" s="196"/>
      <c r="WYX7" s="196"/>
      <c r="WYY7" s="196"/>
      <c r="WYZ7" s="196"/>
      <c r="WZA7" s="196"/>
      <c r="WZB7" s="196"/>
      <c r="WZC7" s="196"/>
      <c r="WZD7" s="196"/>
      <c r="WZE7" s="196"/>
      <c r="WZF7" s="196"/>
      <c r="WZG7" s="196"/>
      <c r="WZH7" s="196"/>
      <c r="WZI7" s="196"/>
      <c r="WZJ7" s="196"/>
      <c r="WZK7" s="196"/>
      <c r="WZL7" s="196"/>
      <c r="WZM7" s="196"/>
      <c r="WZN7" s="196"/>
      <c r="WZO7" s="196"/>
      <c r="WZP7" s="196"/>
      <c r="WZQ7" s="196"/>
      <c r="WZR7" s="196"/>
      <c r="WZS7" s="196"/>
      <c r="WZT7" s="196"/>
      <c r="WZU7" s="196"/>
      <c r="WZV7" s="196"/>
      <c r="WZW7" s="196"/>
      <c r="WZX7" s="196"/>
      <c r="WZY7" s="196"/>
      <c r="WZZ7" s="196"/>
      <c r="XAA7" s="196"/>
      <c r="XAB7" s="196"/>
      <c r="XAC7" s="196"/>
      <c r="XAD7" s="196"/>
      <c r="XAE7" s="196"/>
      <c r="XAF7" s="196"/>
      <c r="XAG7" s="196"/>
      <c r="XAH7" s="196"/>
      <c r="XAI7" s="196"/>
      <c r="XAJ7" s="196"/>
      <c r="XAK7" s="196"/>
      <c r="XAL7" s="196"/>
      <c r="XAM7" s="196"/>
      <c r="XAN7" s="196"/>
      <c r="XAO7" s="196"/>
      <c r="XAP7" s="196"/>
      <c r="XAQ7" s="196"/>
      <c r="XAR7" s="196"/>
      <c r="XAS7" s="196"/>
      <c r="XAT7" s="196"/>
      <c r="XAU7" s="196"/>
      <c r="XAV7" s="196"/>
      <c r="XAW7" s="196"/>
      <c r="XAX7" s="196"/>
      <c r="XAY7" s="196"/>
      <c r="XAZ7" s="196"/>
      <c r="XBA7" s="196"/>
      <c r="XBB7" s="196"/>
      <c r="XBC7" s="196"/>
      <c r="XBD7" s="196"/>
      <c r="XBE7" s="196"/>
      <c r="XBF7" s="196"/>
      <c r="XBG7" s="196"/>
      <c r="XBH7" s="196"/>
      <c r="XBI7" s="196"/>
      <c r="XBJ7" s="196"/>
      <c r="XBK7" s="196"/>
      <c r="XBL7" s="196"/>
      <c r="XBM7" s="196"/>
      <c r="XBN7" s="196"/>
      <c r="XBO7" s="196"/>
      <c r="XBP7" s="196"/>
      <c r="XBQ7" s="196"/>
      <c r="XBR7" s="196"/>
      <c r="XBS7" s="196"/>
      <c r="XBT7" s="196"/>
      <c r="XBU7" s="196"/>
      <c r="XBV7" s="196"/>
      <c r="XBW7" s="196"/>
      <c r="XBX7" s="196"/>
      <c r="XBY7" s="196"/>
      <c r="XBZ7" s="196"/>
      <c r="XCA7" s="196"/>
      <c r="XCB7" s="196"/>
      <c r="XCC7" s="196"/>
      <c r="XCD7" s="196"/>
      <c r="XCE7" s="196"/>
      <c r="XCF7" s="196"/>
      <c r="XCG7" s="196"/>
      <c r="XCH7" s="196"/>
      <c r="XCI7" s="196"/>
      <c r="XCJ7" s="196"/>
      <c r="XCK7" s="196"/>
      <c r="XCL7" s="196"/>
      <c r="XCM7" s="196"/>
      <c r="XCN7" s="196"/>
      <c r="XCO7" s="196"/>
      <c r="XCP7" s="196"/>
      <c r="XCQ7" s="196"/>
      <c r="XCR7" s="196"/>
      <c r="XCS7" s="196"/>
      <c r="XCT7" s="196"/>
      <c r="XCU7" s="196"/>
      <c r="XCV7" s="196"/>
      <c r="XCW7" s="196"/>
      <c r="XCX7" s="196"/>
      <c r="XCY7" s="196"/>
      <c r="XCZ7" s="196"/>
      <c r="XDA7" s="196"/>
      <c r="XDB7" s="196"/>
      <c r="XDC7" s="196"/>
      <c r="XDD7" s="196"/>
      <c r="XDE7" s="196"/>
      <c r="XDF7" s="196"/>
      <c r="XDG7" s="196"/>
      <c r="XDH7" s="196"/>
      <c r="XDI7" s="196"/>
      <c r="XDJ7" s="196"/>
      <c r="XDK7" s="196"/>
      <c r="XDL7" s="196"/>
      <c r="XDM7" s="196"/>
      <c r="XDN7" s="196"/>
      <c r="XDO7" s="196"/>
      <c r="XDP7" s="196"/>
      <c r="XDQ7" s="196"/>
      <c r="XDR7" s="196"/>
      <c r="XDS7" s="196"/>
      <c r="XDT7" s="196"/>
      <c r="XDU7" s="196"/>
      <c r="XDV7" s="196"/>
      <c r="XDW7" s="196"/>
      <c r="XDX7" s="196"/>
      <c r="XDY7" s="196"/>
      <c r="XDZ7" s="196"/>
      <c r="XEA7" s="196"/>
      <c r="XEB7" s="196"/>
      <c r="XEC7" s="196"/>
      <c r="XED7" s="196"/>
      <c r="XEE7" s="196"/>
      <c r="XEF7" s="196"/>
      <c r="XEG7" s="196"/>
      <c r="XEH7" s="196"/>
      <c r="XEI7" s="196"/>
      <c r="XEJ7" s="196"/>
      <c r="XEK7" s="196"/>
      <c r="XEL7" s="196"/>
      <c r="XEM7" s="196"/>
      <c r="XEN7" s="196"/>
      <c r="XEO7" s="196"/>
      <c r="XEP7" s="196"/>
      <c r="XEQ7" s="196"/>
      <c r="XER7" s="196"/>
      <c r="XES7" s="196"/>
      <c r="XET7" s="196"/>
      <c r="XEU7" s="196"/>
      <c r="XEV7" s="196"/>
      <c r="XEW7" s="196"/>
      <c r="XEX7" s="196"/>
      <c r="XEY7" s="196"/>
      <c r="XEZ7" s="196"/>
    </row>
    <row r="8" spans="1:16380" s="210" customFormat="1">
      <c r="A8" s="206">
        <v>43525</v>
      </c>
      <c r="B8" s="206">
        <v>43525</v>
      </c>
      <c r="C8" s="207" t="s">
        <v>103</v>
      </c>
      <c r="D8" s="207"/>
      <c r="E8" s="208" t="s">
        <v>232</v>
      </c>
      <c r="F8" s="209"/>
      <c r="G8" s="224"/>
      <c r="H8" s="224"/>
      <c r="I8" s="224"/>
      <c r="J8" s="291">
        <v>100</v>
      </c>
      <c r="K8" s="196" t="s">
        <v>233</v>
      </c>
    </row>
    <row r="9" spans="1:16380" ht="16.5">
      <c r="A9" s="206"/>
      <c r="B9" s="206"/>
      <c r="C9" s="207"/>
      <c r="D9" s="207"/>
      <c r="E9" s="208"/>
      <c r="F9" s="224"/>
      <c r="G9" s="224"/>
      <c r="H9" s="224"/>
      <c r="I9" s="224"/>
      <c r="J9" s="291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5"/>
      <c r="CF9" s="215"/>
      <c r="CG9" s="215"/>
      <c r="CH9" s="215"/>
      <c r="CI9" s="215"/>
      <c r="CJ9" s="215"/>
      <c r="CK9" s="215"/>
      <c r="CL9" s="215"/>
      <c r="CM9" s="215"/>
      <c r="CN9" s="215"/>
      <c r="CO9" s="215"/>
      <c r="CP9" s="215"/>
      <c r="CQ9" s="215"/>
      <c r="CR9" s="215"/>
      <c r="CS9" s="215"/>
      <c r="CT9" s="215"/>
      <c r="CU9" s="215"/>
      <c r="CV9" s="215"/>
      <c r="CW9" s="215"/>
      <c r="CX9" s="215"/>
      <c r="CY9" s="215"/>
      <c r="CZ9" s="215"/>
      <c r="DA9" s="215"/>
      <c r="DB9" s="215"/>
      <c r="DC9" s="215"/>
      <c r="DD9" s="215"/>
      <c r="DE9" s="215"/>
      <c r="DF9" s="215"/>
      <c r="DG9" s="215"/>
      <c r="DH9" s="215"/>
      <c r="DI9" s="215"/>
      <c r="DJ9" s="215"/>
      <c r="DK9" s="215"/>
      <c r="DL9" s="215"/>
      <c r="DM9" s="215"/>
      <c r="DN9" s="215"/>
      <c r="DO9" s="215"/>
      <c r="DP9" s="215"/>
      <c r="DQ9" s="215"/>
      <c r="DR9" s="215"/>
      <c r="DS9" s="215"/>
      <c r="DT9" s="215"/>
      <c r="DU9" s="215"/>
      <c r="DV9" s="215"/>
      <c r="DW9" s="215"/>
      <c r="DX9" s="215"/>
      <c r="DY9" s="215"/>
      <c r="DZ9" s="215"/>
      <c r="EA9" s="215"/>
      <c r="EB9" s="215"/>
      <c r="EC9" s="215"/>
      <c r="ED9" s="215"/>
      <c r="EE9" s="215"/>
      <c r="EF9" s="215"/>
      <c r="EG9" s="215"/>
      <c r="EH9" s="215"/>
      <c r="EI9" s="215"/>
      <c r="EJ9" s="215"/>
      <c r="EK9" s="215"/>
      <c r="EL9" s="215"/>
      <c r="EM9" s="215"/>
      <c r="EN9" s="215"/>
      <c r="EO9" s="215"/>
      <c r="EP9" s="215"/>
      <c r="EQ9" s="215"/>
      <c r="ER9" s="215"/>
      <c r="ES9" s="215"/>
      <c r="ET9" s="215"/>
      <c r="EU9" s="215"/>
      <c r="EV9" s="215"/>
      <c r="EW9" s="215"/>
      <c r="EX9" s="215"/>
      <c r="EY9" s="215"/>
      <c r="EZ9" s="215"/>
      <c r="FA9" s="215"/>
      <c r="FB9" s="215"/>
      <c r="FC9" s="215"/>
      <c r="FD9" s="215"/>
      <c r="FE9" s="215"/>
      <c r="FF9" s="215"/>
      <c r="FG9" s="215"/>
      <c r="FH9" s="215"/>
      <c r="FI9" s="215"/>
      <c r="FJ9" s="215"/>
      <c r="FK9" s="215"/>
      <c r="FL9" s="215"/>
      <c r="FM9" s="215"/>
      <c r="FN9" s="215"/>
      <c r="FO9" s="215"/>
      <c r="FP9" s="215"/>
      <c r="FQ9" s="215"/>
      <c r="FR9" s="215"/>
      <c r="FS9" s="215"/>
      <c r="FT9" s="215"/>
      <c r="FU9" s="215"/>
      <c r="FV9" s="215"/>
      <c r="FW9" s="215"/>
      <c r="FX9" s="215"/>
      <c r="FY9" s="215"/>
      <c r="FZ9" s="215"/>
      <c r="GA9" s="215"/>
      <c r="GB9" s="215"/>
      <c r="GC9" s="215"/>
      <c r="GD9" s="215"/>
      <c r="GE9" s="215"/>
      <c r="GF9" s="215"/>
      <c r="GG9" s="215"/>
      <c r="GH9" s="215"/>
      <c r="GI9" s="215"/>
      <c r="GJ9" s="215"/>
      <c r="GK9" s="215"/>
      <c r="GL9" s="215"/>
      <c r="GM9" s="215"/>
      <c r="GN9" s="215"/>
      <c r="GO9" s="215"/>
      <c r="GP9" s="215"/>
      <c r="GQ9" s="215"/>
      <c r="GR9" s="215"/>
      <c r="GS9" s="215"/>
      <c r="GT9" s="215"/>
      <c r="GU9" s="215"/>
      <c r="GV9" s="215"/>
      <c r="GW9" s="215"/>
      <c r="GX9" s="215"/>
      <c r="GY9" s="215"/>
      <c r="GZ9" s="215"/>
      <c r="HA9" s="215"/>
      <c r="HB9" s="215"/>
      <c r="HC9" s="215"/>
      <c r="HD9" s="215"/>
      <c r="HE9" s="215"/>
      <c r="HF9" s="215"/>
      <c r="HG9" s="215"/>
      <c r="HH9" s="215"/>
      <c r="HI9" s="215"/>
      <c r="HJ9" s="215"/>
      <c r="HK9" s="215"/>
      <c r="HL9" s="215"/>
      <c r="HM9" s="215"/>
      <c r="HN9" s="215"/>
      <c r="HO9" s="215"/>
      <c r="HP9" s="215"/>
      <c r="HQ9" s="215"/>
      <c r="HR9" s="215"/>
      <c r="HS9" s="215"/>
      <c r="HT9" s="215"/>
      <c r="HU9" s="215"/>
      <c r="HV9" s="215"/>
      <c r="HW9" s="215"/>
      <c r="HX9" s="215"/>
      <c r="HY9" s="215"/>
      <c r="HZ9" s="215"/>
      <c r="IA9" s="215"/>
      <c r="IB9" s="215"/>
      <c r="IC9" s="215"/>
      <c r="ID9" s="215"/>
      <c r="IE9" s="215"/>
      <c r="IF9" s="215"/>
      <c r="IG9" s="215"/>
      <c r="IH9" s="215"/>
      <c r="II9" s="215"/>
      <c r="IJ9" s="215"/>
      <c r="IK9" s="215"/>
      <c r="IL9" s="215"/>
      <c r="IM9" s="215"/>
      <c r="IN9" s="215"/>
      <c r="IO9" s="215"/>
      <c r="IP9" s="215"/>
      <c r="IQ9" s="215"/>
      <c r="IR9" s="215"/>
      <c r="IS9" s="215"/>
      <c r="IT9" s="215"/>
      <c r="IU9" s="215"/>
      <c r="IV9" s="215"/>
      <c r="IW9" s="215"/>
      <c r="IX9" s="215"/>
      <c r="IY9" s="215"/>
      <c r="IZ9" s="215"/>
      <c r="JA9" s="215"/>
      <c r="JB9" s="215"/>
      <c r="JC9" s="215"/>
      <c r="JD9" s="215"/>
      <c r="JE9" s="215"/>
      <c r="JF9" s="215"/>
      <c r="JG9" s="215"/>
      <c r="JH9" s="215"/>
      <c r="JI9" s="215"/>
      <c r="JJ9" s="215"/>
      <c r="JK9" s="215"/>
      <c r="JL9" s="215"/>
      <c r="JM9" s="215"/>
      <c r="JN9" s="215"/>
      <c r="JO9" s="215"/>
      <c r="JP9" s="215"/>
      <c r="JQ9" s="215"/>
      <c r="JR9" s="215"/>
      <c r="JS9" s="215"/>
      <c r="JT9" s="215"/>
      <c r="JU9" s="215"/>
      <c r="JV9" s="215"/>
      <c r="JW9" s="215"/>
      <c r="JX9" s="215"/>
      <c r="JY9" s="215"/>
      <c r="JZ9" s="215"/>
      <c r="KA9" s="215"/>
      <c r="KB9" s="215"/>
      <c r="KC9" s="215"/>
      <c r="KD9" s="215"/>
      <c r="KE9" s="215"/>
      <c r="KF9" s="215"/>
      <c r="KG9" s="215"/>
      <c r="KH9" s="215"/>
      <c r="KI9" s="215"/>
      <c r="KJ9" s="215"/>
      <c r="KK9" s="215"/>
      <c r="KL9" s="215"/>
      <c r="KM9" s="215"/>
      <c r="KN9" s="215"/>
      <c r="KO9" s="215"/>
      <c r="KP9" s="215"/>
      <c r="KQ9" s="215"/>
      <c r="KR9" s="215"/>
      <c r="KS9" s="215"/>
      <c r="KT9" s="215"/>
      <c r="KU9" s="215"/>
      <c r="KV9" s="215"/>
      <c r="KW9" s="215"/>
      <c r="KX9" s="215"/>
      <c r="KY9" s="215"/>
      <c r="KZ9" s="215"/>
      <c r="LA9" s="215"/>
      <c r="LB9" s="215"/>
      <c r="LC9" s="215"/>
      <c r="LD9" s="215"/>
      <c r="LE9" s="215"/>
      <c r="LF9" s="215"/>
      <c r="LG9" s="215"/>
      <c r="LH9" s="215"/>
      <c r="LI9" s="215"/>
      <c r="LJ9" s="215"/>
      <c r="LK9" s="215"/>
      <c r="LL9" s="215"/>
      <c r="LM9" s="215"/>
      <c r="LN9" s="215"/>
      <c r="LO9" s="215"/>
      <c r="LP9" s="215"/>
      <c r="LQ9" s="215"/>
      <c r="LR9" s="215"/>
      <c r="LS9" s="215"/>
      <c r="LT9" s="215"/>
      <c r="LU9" s="215"/>
      <c r="LV9" s="215"/>
      <c r="LW9" s="215"/>
      <c r="LX9" s="215"/>
      <c r="LY9" s="215"/>
      <c r="LZ9" s="215"/>
      <c r="MA9" s="215"/>
      <c r="MB9" s="215"/>
      <c r="MC9" s="215"/>
      <c r="MD9" s="215"/>
      <c r="ME9" s="215"/>
      <c r="MF9" s="215"/>
      <c r="MG9" s="215"/>
      <c r="MH9" s="215"/>
      <c r="MI9" s="215"/>
      <c r="MJ9" s="215"/>
      <c r="MK9" s="215"/>
      <c r="ML9" s="215"/>
      <c r="MM9" s="215"/>
      <c r="MN9" s="215"/>
      <c r="MO9" s="215"/>
      <c r="MP9" s="215"/>
      <c r="MQ9" s="215"/>
      <c r="MR9" s="215"/>
      <c r="MS9" s="215"/>
      <c r="MT9" s="215"/>
      <c r="MU9" s="215"/>
      <c r="MV9" s="215"/>
      <c r="MW9" s="215"/>
      <c r="MX9" s="215"/>
      <c r="MY9" s="215"/>
      <c r="MZ9" s="215"/>
      <c r="NA9" s="215"/>
      <c r="NB9" s="215"/>
      <c r="NC9" s="215"/>
      <c r="ND9" s="215"/>
      <c r="NE9" s="215"/>
      <c r="NF9" s="215"/>
      <c r="NG9" s="215"/>
      <c r="NH9" s="215"/>
      <c r="NI9" s="215"/>
      <c r="NJ9" s="215"/>
      <c r="NK9" s="215"/>
      <c r="NL9" s="215"/>
      <c r="NM9" s="215"/>
      <c r="NN9" s="215"/>
      <c r="NO9" s="215"/>
      <c r="NP9" s="215"/>
      <c r="NQ9" s="215"/>
      <c r="NR9" s="215"/>
      <c r="NS9" s="215"/>
      <c r="NT9" s="215"/>
      <c r="NU9" s="215"/>
      <c r="NV9" s="215"/>
      <c r="NW9" s="215"/>
      <c r="NX9" s="215"/>
      <c r="NY9" s="215"/>
      <c r="NZ9" s="215"/>
      <c r="OA9" s="215"/>
      <c r="OB9" s="215"/>
      <c r="OC9" s="215"/>
      <c r="OD9" s="215"/>
      <c r="OE9" s="215"/>
      <c r="OF9" s="215"/>
      <c r="OG9" s="215"/>
      <c r="OH9" s="215"/>
      <c r="OI9" s="215"/>
      <c r="OJ9" s="215"/>
      <c r="OK9" s="215"/>
      <c r="OL9" s="215"/>
      <c r="OM9" s="215"/>
      <c r="ON9" s="215"/>
      <c r="OO9" s="215"/>
      <c r="OP9" s="215"/>
      <c r="OQ9" s="215"/>
      <c r="OR9" s="215"/>
      <c r="OS9" s="215"/>
      <c r="OT9" s="215"/>
      <c r="OU9" s="215"/>
      <c r="OV9" s="215"/>
      <c r="OW9" s="215"/>
      <c r="OX9" s="215"/>
      <c r="OY9" s="215"/>
      <c r="OZ9" s="215"/>
      <c r="PA9" s="215"/>
      <c r="PB9" s="215"/>
      <c r="PC9" s="215"/>
      <c r="PD9" s="215"/>
      <c r="PE9" s="215"/>
      <c r="PF9" s="215"/>
      <c r="PG9" s="215"/>
      <c r="PH9" s="215"/>
      <c r="PI9" s="215"/>
      <c r="PJ9" s="215"/>
      <c r="PK9" s="215"/>
      <c r="PL9" s="215"/>
      <c r="PM9" s="215"/>
      <c r="PN9" s="215"/>
      <c r="PO9" s="215"/>
      <c r="PP9" s="215"/>
      <c r="PQ9" s="215"/>
      <c r="PR9" s="215"/>
      <c r="PS9" s="215"/>
      <c r="PT9" s="215"/>
      <c r="PU9" s="215"/>
      <c r="PV9" s="215"/>
      <c r="PW9" s="215"/>
      <c r="PX9" s="215"/>
      <c r="PY9" s="215"/>
      <c r="PZ9" s="215"/>
      <c r="QA9" s="215"/>
      <c r="QB9" s="215"/>
      <c r="QC9" s="215"/>
      <c r="QD9" s="215"/>
      <c r="QE9" s="215"/>
      <c r="QF9" s="215"/>
      <c r="QG9" s="215"/>
      <c r="QH9" s="215"/>
      <c r="QI9" s="215"/>
      <c r="QJ9" s="215"/>
      <c r="QK9" s="215"/>
      <c r="QL9" s="215"/>
      <c r="QM9" s="215"/>
      <c r="QN9" s="215"/>
      <c r="QO9" s="215"/>
      <c r="QP9" s="215"/>
      <c r="QQ9" s="215"/>
      <c r="QR9" s="215"/>
      <c r="QS9" s="215"/>
      <c r="QT9" s="215"/>
      <c r="QU9" s="215"/>
      <c r="QV9" s="215"/>
      <c r="QW9" s="215"/>
      <c r="QX9" s="215"/>
      <c r="QY9" s="215"/>
      <c r="QZ9" s="215"/>
      <c r="RA9" s="215"/>
      <c r="RB9" s="215"/>
      <c r="RC9" s="215"/>
      <c r="RD9" s="215"/>
      <c r="RE9" s="215"/>
      <c r="RF9" s="215"/>
      <c r="RG9" s="215"/>
      <c r="RH9" s="215"/>
      <c r="RI9" s="215"/>
      <c r="RJ9" s="215"/>
      <c r="RK9" s="215"/>
      <c r="RL9" s="215"/>
      <c r="RM9" s="215"/>
      <c r="RN9" s="215"/>
      <c r="RO9" s="215"/>
      <c r="RP9" s="215"/>
      <c r="RQ9" s="215"/>
      <c r="RR9" s="215"/>
      <c r="RS9" s="215"/>
      <c r="RT9" s="215"/>
      <c r="RU9" s="215"/>
      <c r="RV9" s="215"/>
      <c r="RW9" s="215"/>
      <c r="RX9" s="215"/>
      <c r="RY9" s="215"/>
      <c r="RZ9" s="215"/>
      <c r="SA9" s="215"/>
      <c r="SB9" s="215"/>
      <c r="SC9" s="215"/>
      <c r="SD9" s="215"/>
      <c r="SE9" s="215"/>
      <c r="SF9" s="215"/>
      <c r="SG9" s="215"/>
      <c r="SH9" s="215"/>
      <c r="SI9" s="215"/>
      <c r="SJ9" s="215"/>
      <c r="SK9" s="215"/>
      <c r="SL9" s="215"/>
      <c r="SM9" s="215"/>
      <c r="SN9" s="215"/>
      <c r="SO9" s="215"/>
      <c r="SP9" s="215"/>
      <c r="SQ9" s="215"/>
      <c r="SR9" s="215"/>
      <c r="SS9" s="215"/>
      <c r="ST9" s="215"/>
      <c r="SU9" s="215"/>
      <c r="SV9" s="215"/>
      <c r="SW9" s="215"/>
      <c r="SX9" s="215"/>
      <c r="SY9" s="215"/>
      <c r="SZ9" s="215"/>
      <c r="TA9" s="215"/>
      <c r="TB9" s="215"/>
      <c r="TC9" s="215"/>
      <c r="TD9" s="215"/>
      <c r="TE9" s="215"/>
      <c r="TF9" s="215"/>
      <c r="TG9" s="215"/>
      <c r="TH9" s="215"/>
      <c r="TI9" s="215"/>
      <c r="TJ9" s="215"/>
      <c r="TK9" s="215"/>
      <c r="TL9" s="215"/>
      <c r="TM9" s="215"/>
      <c r="TN9" s="215"/>
      <c r="TO9" s="215"/>
      <c r="TP9" s="215"/>
      <c r="TQ9" s="215"/>
      <c r="TR9" s="215"/>
      <c r="TS9" s="215"/>
      <c r="TT9" s="215"/>
      <c r="TU9" s="215"/>
      <c r="TV9" s="215"/>
      <c r="TW9" s="215"/>
      <c r="TX9" s="215"/>
      <c r="TY9" s="215"/>
      <c r="TZ9" s="215"/>
      <c r="UA9" s="215"/>
      <c r="UB9" s="215"/>
      <c r="UC9" s="215"/>
      <c r="UD9" s="215"/>
      <c r="UE9" s="215"/>
      <c r="UF9" s="215"/>
      <c r="UG9" s="215"/>
      <c r="UH9" s="215"/>
      <c r="UI9" s="215"/>
      <c r="UJ9" s="215"/>
      <c r="UK9" s="215"/>
      <c r="UL9" s="215"/>
      <c r="UM9" s="215"/>
      <c r="UN9" s="215"/>
      <c r="UO9" s="215"/>
      <c r="UP9" s="215"/>
      <c r="UQ9" s="215"/>
      <c r="UR9" s="215"/>
      <c r="US9" s="215"/>
      <c r="UT9" s="215"/>
      <c r="UU9" s="215"/>
      <c r="UV9" s="215"/>
      <c r="UW9" s="215"/>
      <c r="UX9" s="215"/>
      <c r="UY9" s="215"/>
      <c r="UZ9" s="215"/>
      <c r="VA9" s="215"/>
      <c r="VB9" s="215"/>
      <c r="VC9" s="215"/>
      <c r="VD9" s="215"/>
      <c r="VE9" s="215"/>
      <c r="VF9" s="215"/>
      <c r="VG9" s="215"/>
      <c r="VH9" s="215"/>
      <c r="VI9" s="215"/>
      <c r="VJ9" s="215"/>
      <c r="VK9" s="215"/>
      <c r="VL9" s="215"/>
      <c r="VM9" s="215"/>
      <c r="VN9" s="215"/>
      <c r="VO9" s="215"/>
      <c r="VP9" s="215"/>
      <c r="VQ9" s="215"/>
      <c r="VR9" s="215"/>
      <c r="VS9" s="215"/>
      <c r="VT9" s="215"/>
      <c r="VU9" s="215"/>
      <c r="VV9" s="215"/>
      <c r="VW9" s="215"/>
      <c r="VX9" s="215"/>
      <c r="VY9" s="215"/>
      <c r="VZ9" s="215"/>
      <c r="WA9" s="215"/>
      <c r="WB9" s="215"/>
      <c r="WC9" s="215"/>
      <c r="WD9" s="215"/>
      <c r="WE9" s="215"/>
      <c r="WF9" s="215"/>
      <c r="WG9" s="215"/>
      <c r="WH9" s="215"/>
      <c r="WI9" s="215"/>
      <c r="WJ9" s="215"/>
      <c r="WK9" s="215"/>
      <c r="WL9" s="215"/>
      <c r="WM9" s="215"/>
      <c r="WN9" s="215"/>
      <c r="WO9" s="215"/>
      <c r="WP9" s="215"/>
      <c r="WQ9" s="215"/>
      <c r="WR9" s="215"/>
      <c r="WS9" s="215"/>
      <c r="WT9" s="215"/>
      <c r="WU9" s="215"/>
      <c r="WV9" s="215"/>
      <c r="WW9" s="215"/>
      <c r="WX9" s="215"/>
      <c r="WY9" s="215"/>
      <c r="WZ9" s="215"/>
      <c r="XA9" s="215"/>
      <c r="XB9" s="215"/>
      <c r="XC9" s="215"/>
      <c r="XD9" s="215"/>
      <c r="XE9" s="215"/>
      <c r="XF9" s="215"/>
      <c r="XG9" s="215"/>
      <c r="XH9" s="215"/>
      <c r="XI9" s="215"/>
      <c r="XJ9" s="215"/>
      <c r="XK9" s="215"/>
      <c r="XL9" s="215"/>
      <c r="XM9" s="215"/>
      <c r="XN9" s="215"/>
      <c r="XO9" s="215"/>
      <c r="XP9" s="215"/>
      <c r="XQ9" s="215"/>
      <c r="XR9" s="215"/>
      <c r="XS9" s="215"/>
      <c r="XT9" s="215"/>
      <c r="XU9" s="215"/>
      <c r="XV9" s="215"/>
      <c r="XW9" s="215"/>
      <c r="XX9" s="215"/>
      <c r="XY9" s="215"/>
      <c r="XZ9" s="215"/>
      <c r="YA9" s="215"/>
      <c r="YB9" s="215"/>
      <c r="YC9" s="215"/>
      <c r="YD9" s="215"/>
      <c r="YE9" s="215"/>
      <c r="YF9" s="215"/>
      <c r="YG9" s="215"/>
      <c r="YH9" s="215"/>
      <c r="YI9" s="215"/>
      <c r="YJ9" s="215"/>
      <c r="YK9" s="215"/>
      <c r="YL9" s="215"/>
      <c r="YM9" s="215"/>
      <c r="YN9" s="215"/>
      <c r="YO9" s="215"/>
      <c r="YP9" s="215"/>
      <c r="YQ9" s="215"/>
      <c r="YR9" s="215"/>
      <c r="YS9" s="215"/>
      <c r="YT9" s="215"/>
      <c r="YU9" s="215"/>
      <c r="YV9" s="215"/>
      <c r="YW9" s="215"/>
      <c r="YX9" s="215"/>
      <c r="YY9" s="215"/>
      <c r="YZ9" s="215"/>
      <c r="ZA9" s="215"/>
      <c r="ZB9" s="215"/>
      <c r="ZC9" s="215"/>
      <c r="ZD9" s="215"/>
      <c r="ZE9" s="215"/>
      <c r="ZF9" s="215"/>
      <c r="ZG9" s="215"/>
      <c r="ZH9" s="215"/>
      <c r="ZI9" s="215"/>
      <c r="ZJ9" s="215"/>
      <c r="ZK9" s="215"/>
      <c r="ZL9" s="215"/>
      <c r="ZM9" s="215"/>
      <c r="ZN9" s="215"/>
      <c r="ZO9" s="215"/>
      <c r="ZP9" s="215"/>
      <c r="ZQ9" s="215"/>
      <c r="ZR9" s="215"/>
      <c r="ZS9" s="215"/>
      <c r="ZT9" s="215"/>
      <c r="ZU9" s="215"/>
      <c r="ZV9" s="215"/>
      <c r="ZW9" s="215"/>
      <c r="ZX9" s="215"/>
      <c r="ZY9" s="215"/>
      <c r="ZZ9" s="215"/>
      <c r="AAA9" s="215"/>
      <c r="AAB9" s="215"/>
      <c r="AAC9" s="215"/>
      <c r="AAD9" s="215"/>
      <c r="AAE9" s="215"/>
      <c r="AAF9" s="215"/>
      <c r="AAG9" s="215"/>
      <c r="AAH9" s="215"/>
      <c r="AAI9" s="215"/>
      <c r="AAJ9" s="215"/>
      <c r="AAK9" s="215"/>
      <c r="AAL9" s="215"/>
      <c r="AAM9" s="215"/>
      <c r="AAN9" s="215"/>
      <c r="AAO9" s="215"/>
      <c r="AAP9" s="215"/>
      <c r="AAQ9" s="215"/>
      <c r="AAR9" s="215"/>
      <c r="AAS9" s="215"/>
      <c r="AAT9" s="215"/>
      <c r="AAU9" s="215"/>
      <c r="AAV9" s="215"/>
      <c r="AAW9" s="215"/>
      <c r="AAX9" s="215"/>
      <c r="AAY9" s="215"/>
      <c r="AAZ9" s="215"/>
      <c r="ABA9" s="215"/>
      <c r="ABB9" s="215"/>
      <c r="ABC9" s="215"/>
      <c r="ABD9" s="215"/>
      <c r="ABE9" s="215"/>
      <c r="ABF9" s="215"/>
      <c r="ABG9" s="215"/>
      <c r="ABH9" s="215"/>
      <c r="ABI9" s="215"/>
      <c r="ABJ9" s="215"/>
      <c r="ABK9" s="215"/>
      <c r="ABL9" s="215"/>
      <c r="ABM9" s="215"/>
      <c r="ABN9" s="215"/>
      <c r="ABO9" s="215"/>
      <c r="ABP9" s="215"/>
      <c r="ABQ9" s="215"/>
      <c r="ABR9" s="215"/>
      <c r="ABS9" s="215"/>
      <c r="ABT9" s="215"/>
      <c r="ABU9" s="215"/>
      <c r="ABV9" s="215"/>
      <c r="ABW9" s="215"/>
      <c r="ABX9" s="215"/>
      <c r="ABY9" s="215"/>
      <c r="ABZ9" s="215"/>
      <c r="ACA9" s="215"/>
      <c r="ACB9" s="215"/>
      <c r="ACC9" s="215"/>
      <c r="ACD9" s="215"/>
      <c r="ACE9" s="215"/>
      <c r="ACF9" s="215"/>
      <c r="ACG9" s="215"/>
      <c r="ACH9" s="215"/>
      <c r="ACI9" s="215"/>
      <c r="ACJ9" s="215"/>
      <c r="ACK9" s="215"/>
      <c r="ACL9" s="215"/>
      <c r="ACM9" s="215"/>
      <c r="ACN9" s="215"/>
      <c r="ACO9" s="215"/>
      <c r="ACP9" s="215"/>
      <c r="ACQ9" s="215"/>
      <c r="ACR9" s="215"/>
      <c r="ACS9" s="215"/>
      <c r="ACT9" s="215"/>
      <c r="ACU9" s="215"/>
      <c r="ACV9" s="215"/>
      <c r="ACW9" s="215"/>
      <c r="ACX9" s="215"/>
      <c r="ACY9" s="215"/>
      <c r="ACZ9" s="215"/>
      <c r="ADA9" s="215"/>
      <c r="ADB9" s="215"/>
      <c r="ADC9" s="215"/>
      <c r="ADD9" s="215"/>
      <c r="ADE9" s="215"/>
      <c r="ADF9" s="215"/>
      <c r="ADG9" s="215"/>
      <c r="ADH9" s="215"/>
      <c r="ADI9" s="215"/>
      <c r="ADJ9" s="215"/>
      <c r="ADK9" s="215"/>
      <c r="ADL9" s="215"/>
      <c r="ADM9" s="215"/>
      <c r="ADN9" s="215"/>
      <c r="ADO9" s="215"/>
      <c r="ADP9" s="215"/>
      <c r="ADQ9" s="215"/>
      <c r="ADR9" s="215"/>
      <c r="ADS9" s="215"/>
      <c r="ADT9" s="215"/>
      <c r="ADU9" s="215"/>
      <c r="ADV9" s="215"/>
      <c r="ADW9" s="215"/>
      <c r="ADX9" s="215"/>
      <c r="ADY9" s="215"/>
      <c r="ADZ9" s="215"/>
      <c r="AEA9" s="215"/>
      <c r="AEB9" s="215"/>
      <c r="AEC9" s="215"/>
      <c r="AED9" s="215"/>
      <c r="AEE9" s="215"/>
      <c r="AEF9" s="215"/>
      <c r="AEG9" s="215"/>
      <c r="AEH9" s="215"/>
      <c r="AEI9" s="215"/>
      <c r="AEJ9" s="215"/>
      <c r="AEK9" s="215"/>
      <c r="AEL9" s="215"/>
      <c r="AEM9" s="215"/>
      <c r="AEN9" s="215"/>
      <c r="AEO9" s="215"/>
      <c r="AEP9" s="215"/>
      <c r="AEQ9" s="215"/>
      <c r="AER9" s="215"/>
      <c r="AES9" s="215"/>
      <c r="AET9" s="215"/>
      <c r="AEU9" s="215"/>
      <c r="AEV9" s="215"/>
      <c r="AEW9" s="215"/>
      <c r="AEX9" s="215"/>
      <c r="AEY9" s="215"/>
      <c r="AEZ9" s="215"/>
      <c r="AFA9" s="215"/>
      <c r="AFB9" s="215"/>
      <c r="AFC9" s="215"/>
      <c r="AFD9" s="215"/>
      <c r="AFE9" s="215"/>
      <c r="AFF9" s="215"/>
      <c r="AFG9" s="215"/>
      <c r="AFH9" s="215"/>
      <c r="AFI9" s="215"/>
      <c r="AFJ9" s="215"/>
      <c r="AFK9" s="215"/>
      <c r="AFL9" s="215"/>
      <c r="AFM9" s="215"/>
      <c r="AFN9" s="215"/>
      <c r="AFO9" s="215"/>
      <c r="AFP9" s="215"/>
      <c r="AFQ9" s="215"/>
      <c r="AFR9" s="215"/>
      <c r="AFS9" s="215"/>
      <c r="AFT9" s="215"/>
      <c r="AFU9" s="215"/>
      <c r="AFV9" s="215"/>
      <c r="AFW9" s="215"/>
      <c r="AFX9" s="215"/>
      <c r="AFY9" s="215"/>
      <c r="AFZ9" s="215"/>
      <c r="AGA9" s="215"/>
      <c r="AGB9" s="215"/>
      <c r="AGC9" s="215"/>
      <c r="AGD9" s="215"/>
      <c r="AGE9" s="215"/>
      <c r="AGF9" s="215"/>
      <c r="AGG9" s="215"/>
      <c r="AGH9" s="215"/>
      <c r="AGI9" s="215"/>
      <c r="AGJ9" s="215"/>
      <c r="AGK9" s="215"/>
      <c r="AGL9" s="215"/>
      <c r="AGM9" s="215"/>
      <c r="AGN9" s="215"/>
      <c r="AGO9" s="215"/>
      <c r="AGP9" s="215"/>
      <c r="AGQ9" s="215"/>
      <c r="AGR9" s="215"/>
      <c r="AGS9" s="215"/>
      <c r="AGT9" s="215"/>
      <c r="AGU9" s="215"/>
      <c r="AGV9" s="215"/>
      <c r="AGW9" s="215"/>
      <c r="AGX9" s="215"/>
      <c r="AGY9" s="215"/>
      <c r="AGZ9" s="215"/>
      <c r="AHA9" s="215"/>
      <c r="AHB9" s="215"/>
      <c r="AHC9" s="215"/>
      <c r="AHD9" s="215"/>
      <c r="AHE9" s="215"/>
      <c r="AHF9" s="215"/>
      <c r="AHG9" s="215"/>
      <c r="AHH9" s="215"/>
      <c r="AHI9" s="215"/>
      <c r="AHJ9" s="215"/>
      <c r="AHK9" s="215"/>
      <c r="AHL9" s="215"/>
      <c r="AHM9" s="215"/>
      <c r="AHN9" s="215"/>
      <c r="AHO9" s="215"/>
      <c r="AHP9" s="215"/>
      <c r="AHQ9" s="215"/>
      <c r="AHR9" s="215"/>
      <c r="AHS9" s="215"/>
      <c r="AHT9" s="215"/>
      <c r="AHU9" s="215"/>
      <c r="AHV9" s="215"/>
      <c r="AHW9" s="215"/>
      <c r="AHX9" s="215"/>
      <c r="AHY9" s="215"/>
      <c r="AHZ9" s="215"/>
      <c r="AIA9" s="215"/>
      <c r="AIB9" s="215"/>
      <c r="AIC9" s="215"/>
      <c r="AID9" s="215"/>
      <c r="AIE9" s="215"/>
      <c r="AIF9" s="215"/>
      <c r="AIG9" s="215"/>
      <c r="AIH9" s="215"/>
      <c r="AII9" s="215"/>
      <c r="AIJ9" s="215"/>
      <c r="AIK9" s="215"/>
      <c r="AIL9" s="215"/>
      <c r="AIM9" s="215"/>
      <c r="AIN9" s="215"/>
      <c r="AIO9" s="215"/>
      <c r="AIP9" s="215"/>
      <c r="AIQ9" s="215"/>
      <c r="AIR9" s="215"/>
      <c r="AIS9" s="215"/>
      <c r="AIT9" s="215"/>
      <c r="AIU9" s="215"/>
      <c r="AIV9" s="215"/>
      <c r="AIW9" s="215"/>
      <c r="AIX9" s="215"/>
      <c r="AIY9" s="215"/>
      <c r="AIZ9" s="215"/>
      <c r="AJA9" s="215"/>
      <c r="AJB9" s="215"/>
      <c r="AJC9" s="215"/>
      <c r="AJD9" s="215"/>
      <c r="AJE9" s="215"/>
      <c r="AJF9" s="215"/>
      <c r="AJG9" s="215"/>
      <c r="AJH9" s="215"/>
      <c r="AJI9" s="215"/>
      <c r="AJJ9" s="215"/>
      <c r="AJK9" s="215"/>
      <c r="AJL9" s="215"/>
      <c r="AJM9" s="215"/>
      <c r="AJN9" s="215"/>
      <c r="AJO9" s="215"/>
      <c r="AJP9" s="215"/>
      <c r="AJQ9" s="215"/>
      <c r="AJR9" s="215"/>
      <c r="AJS9" s="215"/>
      <c r="AJT9" s="215"/>
      <c r="AJU9" s="215"/>
      <c r="AJV9" s="215"/>
      <c r="AJW9" s="215"/>
      <c r="AJX9" s="215"/>
      <c r="AJY9" s="215"/>
      <c r="AJZ9" s="215"/>
      <c r="AKA9" s="215"/>
      <c r="AKB9" s="215"/>
      <c r="AKC9" s="215"/>
      <c r="AKD9" s="215"/>
      <c r="AKE9" s="215"/>
      <c r="AKF9" s="215"/>
      <c r="AKG9" s="215"/>
      <c r="AKH9" s="215"/>
      <c r="AKI9" s="215"/>
      <c r="AKJ9" s="215"/>
      <c r="AKK9" s="215"/>
      <c r="AKL9" s="215"/>
      <c r="AKM9" s="215"/>
      <c r="AKN9" s="215"/>
      <c r="AKO9" s="215"/>
      <c r="AKP9" s="215"/>
      <c r="AKQ9" s="215"/>
      <c r="AKR9" s="215"/>
      <c r="AKS9" s="215"/>
      <c r="AKT9" s="215"/>
      <c r="AKU9" s="215"/>
      <c r="AKV9" s="215"/>
      <c r="AKW9" s="215"/>
      <c r="AKX9" s="215"/>
      <c r="AKY9" s="215"/>
      <c r="AKZ9" s="215"/>
      <c r="ALA9" s="215"/>
      <c r="ALB9" s="215"/>
      <c r="ALC9" s="215"/>
      <c r="ALD9" s="215"/>
      <c r="ALE9" s="215"/>
      <c r="ALF9" s="215"/>
      <c r="ALG9" s="215"/>
      <c r="ALH9" s="215"/>
      <c r="ALI9" s="215"/>
      <c r="ALJ9" s="215"/>
      <c r="ALK9" s="215"/>
      <c r="ALL9" s="215"/>
      <c r="ALM9" s="215"/>
      <c r="ALN9" s="215"/>
      <c r="ALO9" s="215"/>
      <c r="ALP9" s="215"/>
      <c r="ALQ9" s="215"/>
      <c r="ALR9" s="215"/>
      <c r="ALS9" s="215"/>
      <c r="ALT9" s="215"/>
      <c r="ALU9" s="215"/>
      <c r="ALV9" s="215"/>
      <c r="ALW9" s="215"/>
      <c r="ALX9" s="215"/>
      <c r="ALY9" s="215"/>
      <c r="ALZ9" s="215"/>
      <c r="AMA9" s="215"/>
      <c r="AMB9" s="215"/>
      <c r="AMC9" s="215"/>
      <c r="AMD9" s="215"/>
      <c r="AME9" s="215"/>
      <c r="AMF9" s="215"/>
      <c r="AMG9" s="215"/>
      <c r="AMH9" s="215"/>
      <c r="AMI9" s="215"/>
      <c r="AMJ9" s="215"/>
      <c r="AMK9" s="215"/>
      <c r="AML9" s="215"/>
      <c r="AMM9" s="215"/>
      <c r="AMN9" s="215"/>
      <c r="AMO9" s="215"/>
      <c r="AMP9" s="215"/>
      <c r="AMQ9" s="215"/>
      <c r="AMR9" s="215"/>
      <c r="AMS9" s="215"/>
      <c r="AMT9" s="215"/>
      <c r="AMU9" s="215"/>
      <c r="AMV9" s="215"/>
      <c r="AMW9" s="215"/>
      <c r="AMX9" s="215"/>
      <c r="AMY9" s="215"/>
      <c r="AMZ9" s="215"/>
      <c r="ANA9" s="215"/>
      <c r="ANB9" s="215"/>
      <c r="ANC9" s="215"/>
      <c r="AND9" s="215"/>
      <c r="ANE9" s="215"/>
      <c r="ANF9" s="215"/>
      <c r="ANG9" s="215"/>
      <c r="ANH9" s="215"/>
      <c r="ANI9" s="215"/>
      <c r="ANJ9" s="215"/>
      <c r="ANK9" s="215"/>
      <c r="ANL9" s="215"/>
      <c r="ANM9" s="215"/>
      <c r="ANN9" s="215"/>
      <c r="ANO9" s="215"/>
      <c r="ANP9" s="215"/>
      <c r="ANQ9" s="215"/>
      <c r="ANR9" s="215"/>
      <c r="ANS9" s="215"/>
      <c r="ANT9" s="215"/>
      <c r="ANU9" s="215"/>
      <c r="ANV9" s="215"/>
      <c r="ANW9" s="215"/>
      <c r="ANX9" s="215"/>
      <c r="ANY9" s="215"/>
      <c r="ANZ9" s="215"/>
      <c r="AOA9" s="215"/>
      <c r="AOB9" s="215"/>
      <c r="AOC9" s="215"/>
      <c r="AOD9" s="215"/>
      <c r="AOE9" s="215"/>
      <c r="AOF9" s="215"/>
      <c r="AOG9" s="215"/>
      <c r="AOH9" s="215"/>
      <c r="AOI9" s="215"/>
      <c r="AOJ9" s="215"/>
      <c r="AOK9" s="215"/>
      <c r="AOL9" s="215"/>
      <c r="AOM9" s="215"/>
      <c r="AON9" s="215"/>
      <c r="AOO9" s="215"/>
      <c r="AOP9" s="215"/>
      <c r="AOQ9" s="215"/>
      <c r="AOR9" s="215"/>
      <c r="AOS9" s="215"/>
      <c r="AOT9" s="215"/>
      <c r="AOU9" s="215"/>
      <c r="AOV9" s="215"/>
      <c r="AOW9" s="215"/>
      <c r="AOX9" s="215"/>
      <c r="AOY9" s="215"/>
      <c r="AOZ9" s="215"/>
      <c r="APA9" s="215"/>
      <c r="APB9" s="215"/>
      <c r="APC9" s="215"/>
      <c r="APD9" s="215"/>
      <c r="APE9" s="215"/>
      <c r="APF9" s="215"/>
      <c r="APG9" s="215"/>
      <c r="APH9" s="215"/>
      <c r="API9" s="215"/>
      <c r="APJ9" s="215"/>
      <c r="APK9" s="215"/>
      <c r="APL9" s="215"/>
      <c r="APM9" s="215"/>
      <c r="APN9" s="215"/>
      <c r="APO9" s="215"/>
      <c r="APP9" s="215"/>
      <c r="APQ9" s="215"/>
      <c r="APR9" s="215"/>
      <c r="APS9" s="215"/>
      <c r="APT9" s="215"/>
      <c r="APU9" s="215"/>
      <c r="APV9" s="215"/>
      <c r="APW9" s="215"/>
      <c r="APX9" s="215"/>
      <c r="APY9" s="215"/>
      <c r="APZ9" s="215"/>
      <c r="AQA9" s="215"/>
      <c r="AQB9" s="215"/>
      <c r="AQC9" s="215"/>
      <c r="AQD9" s="215"/>
      <c r="AQE9" s="215"/>
      <c r="AQF9" s="215"/>
      <c r="AQG9" s="215"/>
      <c r="AQH9" s="215"/>
      <c r="AQI9" s="215"/>
      <c r="AQJ9" s="215"/>
      <c r="AQK9" s="215"/>
      <c r="AQL9" s="215"/>
      <c r="AQM9" s="215"/>
      <c r="AQN9" s="215"/>
      <c r="AQO9" s="215"/>
      <c r="AQP9" s="215"/>
      <c r="AQQ9" s="215"/>
      <c r="AQR9" s="215"/>
      <c r="AQS9" s="215"/>
      <c r="AQT9" s="215"/>
      <c r="AQU9" s="215"/>
      <c r="AQV9" s="215"/>
      <c r="AQW9" s="215"/>
      <c r="AQX9" s="215"/>
      <c r="AQY9" s="215"/>
      <c r="AQZ9" s="215"/>
      <c r="ARA9" s="215"/>
      <c r="ARB9" s="215"/>
      <c r="ARC9" s="215"/>
      <c r="ARD9" s="215"/>
      <c r="ARE9" s="215"/>
      <c r="ARF9" s="215"/>
      <c r="ARG9" s="215"/>
      <c r="ARH9" s="215"/>
      <c r="ARI9" s="215"/>
      <c r="ARJ9" s="215"/>
      <c r="ARK9" s="215"/>
      <c r="ARL9" s="215"/>
      <c r="ARM9" s="215"/>
      <c r="ARN9" s="215"/>
      <c r="ARO9" s="215"/>
      <c r="ARP9" s="215"/>
      <c r="ARQ9" s="215"/>
      <c r="ARR9" s="215"/>
      <c r="ARS9" s="215"/>
      <c r="ART9" s="215"/>
      <c r="ARU9" s="215"/>
      <c r="ARV9" s="215"/>
      <c r="ARW9" s="215"/>
      <c r="ARX9" s="215"/>
      <c r="ARY9" s="215"/>
      <c r="ARZ9" s="215"/>
      <c r="ASA9" s="215"/>
      <c r="ASB9" s="215"/>
      <c r="ASC9" s="215"/>
      <c r="ASD9" s="215"/>
      <c r="ASE9" s="215"/>
      <c r="ASF9" s="215"/>
      <c r="ASG9" s="215"/>
      <c r="ASH9" s="215"/>
      <c r="ASI9" s="215"/>
      <c r="ASJ9" s="215"/>
      <c r="ASK9" s="215"/>
      <c r="ASL9" s="215"/>
      <c r="ASM9" s="215"/>
      <c r="ASN9" s="215"/>
      <c r="ASO9" s="215"/>
      <c r="ASP9" s="215"/>
      <c r="ASQ9" s="215"/>
      <c r="ASR9" s="215"/>
      <c r="ASS9" s="215"/>
      <c r="AST9" s="215"/>
      <c r="ASU9" s="215"/>
      <c r="ASV9" s="215"/>
      <c r="ASW9" s="215"/>
      <c r="ASX9" s="215"/>
      <c r="ASY9" s="215"/>
      <c r="ASZ9" s="215"/>
      <c r="ATA9" s="215"/>
      <c r="ATB9" s="215"/>
      <c r="ATC9" s="215"/>
      <c r="ATD9" s="215"/>
      <c r="ATE9" s="215"/>
      <c r="ATF9" s="215"/>
      <c r="ATG9" s="215"/>
      <c r="ATH9" s="215"/>
      <c r="ATI9" s="215"/>
      <c r="ATJ9" s="215"/>
      <c r="ATK9" s="215"/>
      <c r="ATL9" s="215"/>
      <c r="ATM9" s="215"/>
      <c r="ATN9" s="215"/>
      <c r="ATO9" s="215"/>
      <c r="ATP9" s="215"/>
      <c r="ATQ9" s="215"/>
      <c r="ATR9" s="215"/>
      <c r="ATS9" s="215"/>
      <c r="ATT9" s="215"/>
      <c r="ATU9" s="215"/>
      <c r="ATV9" s="215"/>
      <c r="ATW9" s="215"/>
      <c r="ATX9" s="215"/>
      <c r="ATY9" s="215"/>
      <c r="ATZ9" s="215"/>
      <c r="AUA9" s="215"/>
      <c r="AUB9" s="215"/>
      <c r="AUC9" s="215"/>
      <c r="AUD9" s="215"/>
      <c r="AUE9" s="215"/>
      <c r="AUF9" s="215"/>
      <c r="AUG9" s="215"/>
      <c r="AUH9" s="215"/>
      <c r="AUI9" s="215"/>
      <c r="AUJ9" s="215"/>
      <c r="AUK9" s="215"/>
      <c r="AUL9" s="215"/>
      <c r="AUM9" s="215"/>
      <c r="AUN9" s="215"/>
      <c r="AUO9" s="215"/>
      <c r="AUP9" s="215"/>
      <c r="AUQ9" s="215"/>
      <c r="AUR9" s="215"/>
      <c r="AUS9" s="215"/>
      <c r="AUT9" s="215"/>
      <c r="AUU9" s="215"/>
      <c r="AUV9" s="215"/>
      <c r="AUW9" s="215"/>
      <c r="AUX9" s="215"/>
      <c r="AUY9" s="215"/>
      <c r="AUZ9" s="215"/>
      <c r="AVA9" s="215"/>
      <c r="AVB9" s="215"/>
      <c r="AVC9" s="215"/>
      <c r="AVD9" s="215"/>
      <c r="AVE9" s="215"/>
      <c r="AVF9" s="215"/>
      <c r="AVG9" s="215"/>
      <c r="AVH9" s="215"/>
      <c r="AVI9" s="215"/>
      <c r="AVJ9" s="215"/>
      <c r="AVK9" s="215"/>
      <c r="AVL9" s="215"/>
      <c r="AVM9" s="215"/>
      <c r="AVN9" s="215"/>
      <c r="AVO9" s="215"/>
      <c r="AVP9" s="215"/>
      <c r="AVQ9" s="215"/>
      <c r="AVR9" s="215"/>
      <c r="AVS9" s="215"/>
      <c r="AVT9" s="215"/>
      <c r="AVU9" s="215"/>
      <c r="AVV9" s="215"/>
      <c r="AVW9" s="215"/>
      <c r="AVX9" s="215"/>
      <c r="AVY9" s="215"/>
      <c r="AVZ9" s="215"/>
      <c r="AWA9" s="215"/>
      <c r="AWB9" s="215"/>
      <c r="AWC9" s="215"/>
      <c r="AWD9" s="215"/>
      <c r="AWE9" s="215"/>
      <c r="AWF9" s="215"/>
      <c r="AWG9" s="215"/>
      <c r="AWH9" s="215"/>
      <c r="AWI9" s="215"/>
      <c r="AWJ9" s="215"/>
      <c r="AWK9" s="215"/>
      <c r="AWL9" s="215"/>
      <c r="AWM9" s="215"/>
      <c r="AWN9" s="215"/>
      <c r="AWO9" s="215"/>
      <c r="AWP9" s="215"/>
      <c r="AWQ9" s="215"/>
      <c r="AWR9" s="215"/>
      <c r="AWS9" s="215"/>
      <c r="AWT9" s="215"/>
      <c r="AWU9" s="215"/>
      <c r="AWV9" s="215"/>
      <c r="AWW9" s="215"/>
      <c r="AWX9" s="215"/>
      <c r="AWY9" s="215"/>
      <c r="AWZ9" s="215"/>
      <c r="AXA9" s="215"/>
      <c r="AXB9" s="215"/>
      <c r="AXC9" s="215"/>
      <c r="AXD9" s="215"/>
      <c r="AXE9" s="215"/>
      <c r="AXF9" s="215"/>
      <c r="AXG9" s="215"/>
      <c r="AXH9" s="215"/>
      <c r="AXI9" s="215"/>
      <c r="AXJ9" s="215"/>
      <c r="AXK9" s="215"/>
      <c r="AXL9" s="215"/>
      <c r="AXM9" s="215"/>
      <c r="AXN9" s="215"/>
      <c r="AXO9" s="215"/>
      <c r="AXP9" s="215"/>
      <c r="AXQ9" s="215"/>
      <c r="AXR9" s="215"/>
      <c r="AXS9" s="215"/>
      <c r="AXT9" s="215"/>
      <c r="AXU9" s="215"/>
      <c r="AXV9" s="215"/>
      <c r="AXW9" s="215"/>
      <c r="AXX9" s="215"/>
      <c r="AXY9" s="215"/>
      <c r="AXZ9" s="215"/>
      <c r="AYA9" s="215"/>
      <c r="AYB9" s="215"/>
      <c r="AYC9" s="215"/>
      <c r="AYD9" s="215"/>
      <c r="AYE9" s="215"/>
      <c r="AYF9" s="215"/>
      <c r="AYG9" s="215"/>
      <c r="AYH9" s="215"/>
      <c r="AYI9" s="215"/>
      <c r="AYJ9" s="215"/>
      <c r="AYK9" s="215"/>
      <c r="AYL9" s="215"/>
      <c r="AYM9" s="215"/>
      <c r="AYN9" s="215"/>
      <c r="AYO9" s="215"/>
      <c r="AYP9" s="215"/>
      <c r="AYQ9" s="215"/>
      <c r="AYR9" s="215"/>
      <c r="AYS9" s="215"/>
      <c r="AYT9" s="215"/>
      <c r="AYU9" s="215"/>
      <c r="AYV9" s="215"/>
      <c r="AYW9" s="215"/>
      <c r="AYX9" s="215"/>
      <c r="AYY9" s="215"/>
      <c r="AYZ9" s="215"/>
      <c r="AZA9" s="215"/>
      <c r="AZB9" s="215"/>
      <c r="AZC9" s="215"/>
      <c r="AZD9" s="215"/>
      <c r="AZE9" s="215"/>
      <c r="AZF9" s="215"/>
      <c r="AZG9" s="215"/>
      <c r="AZH9" s="215"/>
      <c r="AZI9" s="215"/>
      <c r="AZJ9" s="215"/>
      <c r="AZK9" s="215"/>
      <c r="AZL9" s="215"/>
      <c r="AZM9" s="215"/>
      <c r="AZN9" s="215"/>
      <c r="AZO9" s="215"/>
      <c r="AZP9" s="215"/>
      <c r="AZQ9" s="215"/>
      <c r="AZR9" s="215"/>
      <c r="AZS9" s="215"/>
      <c r="AZT9" s="215"/>
      <c r="AZU9" s="215"/>
      <c r="AZV9" s="215"/>
      <c r="AZW9" s="215"/>
      <c r="AZX9" s="215"/>
      <c r="AZY9" s="215"/>
      <c r="AZZ9" s="215"/>
      <c r="BAA9" s="215"/>
      <c r="BAB9" s="215"/>
      <c r="BAC9" s="215"/>
      <c r="BAD9" s="215"/>
      <c r="BAE9" s="215"/>
      <c r="BAF9" s="215"/>
      <c r="BAG9" s="215"/>
      <c r="BAH9" s="215"/>
      <c r="BAI9" s="215"/>
      <c r="BAJ9" s="215"/>
      <c r="BAK9" s="215"/>
      <c r="BAL9" s="215"/>
      <c r="BAM9" s="215"/>
      <c r="BAN9" s="215"/>
      <c r="BAO9" s="215"/>
      <c r="BAP9" s="215"/>
      <c r="BAQ9" s="215"/>
      <c r="BAR9" s="215"/>
      <c r="BAS9" s="215"/>
      <c r="BAT9" s="215"/>
      <c r="BAU9" s="215"/>
      <c r="BAV9" s="215"/>
      <c r="BAW9" s="215"/>
      <c r="BAX9" s="215"/>
      <c r="BAY9" s="215"/>
      <c r="BAZ9" s="215"/>
      <c r="BBA9" s="215"/>
      <c r="BBB9" s="215"/>
      <c r="BBC9" s="215"/>
      <c r="BBD9" s="215"/>
      <c r="BBE9" s="215"/>
      <c r="BBF9" s="215"/>
      <c r="BBG9" s="215"/>
      <c r="BBH9" s="215"/>
      <c r="BBI9" s="215"/>
      <c r="BBJ9" s="215"/>
      <c r="BBK9" s="215"/>
      <c r="BBL9" s="215"/>
      <c r="BBM9" s="215"/>
      <c r="BBN9" s="215"/>
      <c r="BBO9" s="215"/>
      <c r="BBP9" s="215"/>
      <c r="BBQ9" s="215"/>
      <c r="BBR9" s="215"/>
      <c r="BBS9" s="215"/>
      <c r="BBT9" s="215"/>
      <c r="BBU9" s="215"/>
      <c r="BBV9" s="215"/>
      <c r="BBW9" s="215"/>
      <c r="BBX9" s="215"/>
      <c r="BBY9" s="215"/>
      <c r="BBZ9" s="215"/>
      <c r="BCA9" s="215"/>
      <c r="BCB9" s="215"/>
      <c r="BCC9" s="215"/>
      <c r="BCD9" s="215"/>
      <c r="BCE9" s="215"/>
      <c r="BCF9" s="215"/>
      <c r="BCG9" s="215"/>
      <c r="BCH9" s="215"/>
      <c r="BCI9" s="215"/>
      <c r="BCJ9" s="215"/>
      <c r="BCK9" s="215"/>
      <c r="BCL9" s="215"/>
      <c r="BCM9" s="215"/>
      <c r="BCN9" s="215"/>
      <c r="BCO9" s="215"/>
      <c r="BCP9" s="215"/>
      <c r="BCQ9" s="215"/>
      <c r="BCR9" s="215"/>
      <c r="BCS9" s="215"/>
      <c r="BCT9" s="215"/>
      <c r="BCU9" s="215"/>
      <c r="BCV9" s="215"/>
      <c r="BCW9" s="215"/>
      <c r="BCX9" s="215"/>
      <c r="BCY9" s="215"/>
      <c r="BCZ9" s="215"/>
      <c r="BDA9" s="215"/>
      <c r="BDB9" s="215"/>
      <c r="BDC9" s="215"/>
      <c r="BDD9" s="215"/>
      <c r="BDE9" s="215"/>
      <c r="BDF9" s="215"/>
      <c r="BDG9" s="215"/>
      <c r="BDH9" s="215"/>
      <c r="BDI9" s="215"/>
      <c r="BDJ9" s="215"/>
      <c r="BDK9" s="215"/>
      <c r="BDL9" s="215"/>
      <c r="BDM9" s="215"/>
      <c r="BDN9" s="215"/>
      <c r="BDO9" s="215"/>
      <c r="BDP9" s="215"/>
      <c r="BDQ9" s="215"/>
      <c r="BDR9" s="215"/>
      <c r="BDS9" s="215"/>
      <c r="BDT9" s="215"/>
      <c r="BDU9" s="215"/>
      <c r="BDV9" s="215"/>
      <c r="BDW9" s="215"/>
      <c r="BDX9" s="215"/>
      <c r="BDY9" s="215"/>
      <c r="BDZ9" s="215"/>
      <c r="BEA9" s="215"/>
      <c r="BEB9" s="215"/>
      <c r="BEC9" s="215"/>
      <c r="BED9" s="215"/>
      <c r="BEE9" s="215"/>
      <c r="BEF9" s="215"/>
      <c r="BEG9" s="215"/>
      <c r="BEH9" s="215"/>
      <c r="BEI9" s="215"/>
      <c r="BEJ9" s="215"/>
      <c r="BEK9" s="215"/>
      <c r="BEL9" s="215"/>
      <c r="BEM9" s="215"/>
      <c r="BEN9" s="215"/>
      <c r="BEO9" s="215"/>
      <c r="BEP9" s="215"/>
      <c r="BEQ9" s="215"/>
      <c r="BER9" s="215"/>
      <c r="BES9" s="215"/>
      <c r="BET9" s="215"/>
      <c r="BEU9" s="215"/>
      <c r="BEV9" s="215"/>
      <c r="BEW9" s="215"/>
      <c r="BEX9" s="215"/>
      <c r="BEY9" s="215"/>
      <c r="BEZ9" s="215"/>
      <c r="BFA9" s="215"/>
      <c r="BFB9" s="215"/>
      <c r="BFC9" s="215"/>
      <c r="BFD9" s="215"/>
      <c r="BFE9" s="215"/>
      <c r="BFF9" s="215"/>
      <c r="BFG9" s="215"/>
      <c r="BFH9" s="215"/>
      <c r="BFI9" s="215"/>
      <c r="BFJ9" s="215"/>
      <c r="BFK9" s="215"/>
      <c r="BFL9" s="215"/>
      <c r="BFM9" s="215"/>
      <c r="BFN9" s="215"/>
      <c r="BFO9" s="215"/>
      <c r="BFP9" s="215"/>
      <c r="BFQ9" s="215"/>
      <c r="BFR9" s="215"/>
      <c r="BFS9" s="215"/>
      <c r="BFT9" s="215"/>
      <c r="BFU9" s="215"/>
      <c r="BFV9" s="215"/>
      <c r="BFW9" s="215"/>
      <c r="BFX9" s="215"/>
      <c r="BFY9" s="215"/>
      <c r="BFZ9" s="215"/>
      <c r="BGA9" s="215"/>
      <c r="BGB9" s="215"/>
      <c r="BGC9" s="215"/>
      <c r="BGD9" s="215"/>
      <c r="BGE9" s="215"/>
      <c r="BGF9" s="215"/>
      <c r="BGG9" s="215"/>
      <c r="BGH9" s="215"/>
      <c r="BGI9" s="215"/>
      <c r="BGJ9" s="215"/>
      <c r="BGK9" s="215"/>
      <c r="BGL9" s="215"/>
      <c r="BGM9" s="215"/>
      <c r="BGN9" s="215"/>
      <c r="BGO9" s="215"/>
      <c r="BGP9" s="215"/>
      <c r="BGQ9" s="215"/>
      <c r="BGR9" s="215"/>
      <c r="BGS9" s="215"/>
      <c r="BGT9" s="215"/>
      <c r="BGU9" s="215"/>
      <c r="BGV9" s="215"/>
      <c r="BGW9" s="215"/>
      <c r="BGX9" s="215"/>
      <c r="BGY9" s="215"/>
      <c r="BGZ9" s="215"/>
      <c r="BHA9" s="215"/>
      <c r="BHB9" s="215"/>
      <c r="BHC9" s="215"/>
      <c r="BHD9" s="215"/>
      <c r="BHE9" s="215"/>
      <c r="BHF9" s="215"/>
      <c r="BHG9" s="215"/>
      <c r="BHH9" s="215"/>
      <c r="BHI9" s="215"/>
      <c r="BHJ9" s="215"/>
      <c r="BHK9" s="215"/>
      <c r="BHL9" s="215"/>
      <c r="BHM9" s="215"/>
      <c r="BHN9" s="215"/>
      <c r="BHO9" s="215"/>
      <c r="BHP9" s="215"/>
      <c r="BHQ9" s="215"/>
      <c r="BHR9" s="215"/>
      <c r="BHS9" s="215"/>
      <c r="BHT9" s="215"/>
      <c r="BHU9" s="215"/>
      <c r="BHV9" s="215"/>
      <c r="BHW9" s="215"/>
      <c r="BHX9" s="215"/>
      <c r="BHY9" s="215"/>
      <c r="BHZ9" s="215"/>
      <c r="BIA9" s="215"/>
      <c r="BIB9" s="215"/>
      <c r="BIC9" s="215"/>
      <c r="BID9" s="215"/>
      <c r="BIE9" s="215"/>
      <c r="BIF9" s="215"/>
      <c r="BIG9" s="215"/>
      <c r="BIH9" s="215"/>
      <c r="BII9" s="215"/>
      <c r="BIJ9" s="215"/>
      <c r="BIK9" s="215"/>
      <c r="BIL9" s="215"/>
      <c r="BIM9" s="215"/>
      <c r="BIN9" s="215"/>
      <c r="BIO9" s="215"/>
      <c r="BIP9" s="215"/>
      <c r="BIQ9" s="215"/>
      <c r="BIR9" s="215"/>
      <c r="BIS9" s="215"/>
      <c r="BIT9" s="215"/>
      <c r="BIU9" s="215"/>
      <c r="BIV9" s="215"/>
      <c r="BIW9" s="215"/>
      <c r="BIX9" s="215"/>
      <c r="BIY9" s="215"/>
      <c r="BIZ9" s="215"/>
      <c r="BJA9" s="215"/>
      <c r="BJB9" s="215"/>
      <c r="BJC9" s="215"/>
      <c r="BJD9" s="215"/>
      <c r="BJE9" s="215"/>
      <c r="BJF9" s="215"/>
      <c r="BJG9" s="215"/>
      <c r="BJH9" s="215"/>
      <c r="BJI9" s="215"/>
      <c r="BJJ9" s="215"/>
      <c r="BJK9" s="215"/>
      <c r="BJL9" s="215"/>
      <c r="BJM9" s="215"/>
      <c r="BJN9" s="215"/>
      <c r="BJO9" s="215"/>
      <c r="BJP9" s="215"/>
      <c r="BJQ9" s="215"/>
      <c r="BJR9" s="215"/>
      <c r="BJS9" s="215"/>
      <c r="BJT9" s="215"/>
      <c r="BJU9" s="215"/>
      <c r="BJV9" s="215"/>
      <c r="BJW9" s="215"/>
      <c r="BJX9" s="215"/>
      <c r="BJY9" s="215"/>
      <c r="BJZ9" s="215"/>
      <c r="BKA9" s="215"/>
      <c r="BKB9" s="215"/>
      <c r="BKC9" s="215"/>
      <c r="BKD9" s="215"/>
      <c r="BKE9" s="215"/>
      <c r="BKF9" s="215"/>
      <c r="BKG9" s="215"/>
      <c r="BKH9" s="215"/>
      <c r="BKI9" s="215"/>
      <c r="BKJ9" s="215"/>
      <c r="BKK9" s="215"/>
      <c r="BKL9" s="215"/>
      <c r="BKM9" s="215"/>
      <c r="BKN9" s="215"/>
      <c r="BKO9" s="215"/>
      <c r="BKP9" s="215"/>
      <c r="BKQ9" s="215"/>
      <c r="BKR9" s="215"/>
      <c r="BKS9" s="215"/>
      <c r="BKT9" s="215"/>
      <c r="BKU9" s="215"/>
      <c r="BKV9" s="215"/>
      <c r="BKW9" s="215"/>
      <c r="BKX9" s="215"/>
      <c r="BKY9" s="215"/>
      <c r="BKZ9" s="215"/>
      <c r="BLA9" s="215"/>
      <c r="BLB9" s="215"/>
      <c r="BLC9" s="215"/>
      <c r="BLD9" s="215"/>
      <c r="BLE9" s="215"/>
      <c r="BLF9" s="215"/>
      <c r="BLG9" s="215"/>
      <c r="BLH9" s="215"/>
      <c r="BLI9" s="215"/>
      <c r="BLJ9" s="215"/>
      <c r="BLK9" s="215"/>
      <c r="BLL9" s="215"/>
      <c r="BLM9" s="215"/>
      <c r="BLN9" s="215"/>
      <c r="BLO9" s="215"/>
      <c r="BLP9" s="215"/>
      <c r="BLQ9" s="215"/>
      <c r="BLR9" s="215"/>
      <c r="BLS9" s="215"/>
      <c r="BLT9" s="215"/>
      <c r="BLU9" s="215"/>
      <c r="BLV9" s="215"/>
      <c r="BLW9" s="215"/>
      <c r="BLX9" s="215"/>
      <c r="BLY9" s="215"/>
      <c r="BLZ9" s="215"/>
      <c r="BMA9" s="215"/>
      <c r="BMB9" s="215"/>
      <c r="BMC9" s="215"/>
      <c r="BMD9" s="215"/>
      <c r="BME9" s="215"/>
      <c r="BMF9" s="215"/>
      <c r="BMG9" s="215"/>
      <c r="BMH9" s="215"/>
      <c r="BMI9" s="215"/>
      <c r="BMJ9" s="215"/>
      <c r="BMK9" s="215"/>
      <c r="BML9" s="215"/>
      <c r="BMM9" s="215"/>
      <c r="BMN9" s="215"/>
      <c r="BMO9" s="215"/>
      <c r="BMP9" s="215"/>
      <c r="BMQ9" s="215"/>
      <c r="BMR9" s="215"/>
      <c r="BMS9" s="215"/>
      <c r="BMT9" s="215"/>
      <c r="BMU9" s="215"/>
      <c r="BMV9" s="215"/>
      <c r="BMW9" s="215"/>
      <c r="BMX9" s="215"/>
      <c r="BMY9" s="215"/>
      <c r="BMZ9" s="215"/>
      <c r="BNA9" s="215"/>
      <c r="BNB9" s="215"/>
      <c r="BNC9" s="215"/>
      <c r="BND9" s="215"/>
      <c r="BNE9" s="215"/>
      <c r="BNF9" s="215"/>
      <c r="BNG9" s="215"/>
      <c r="BNH9" s="215"/>
      <c r="BNI9" s="215"/>
      <c r="BNJ9" s="215"/>
      <c r="BNK9" s="215"/>
      <c r="BNL9" s="215"/>
      <c r="BNM9" s="215"/>
      <c r="BNN9" s="215"/>
      <c r="BNO9" s="215"/>
      <c r="BNP9" s="215"/>
      <c r="BNQ9" s="215"/>
      <c r="BNR9" s="215"/>
      <c r="BNS9" s="215"/>
      <c r="BNT9" s="215"/>
      <c r="BNU9" s="215"/>
      <c r="BNV9" s="215"/>
      <c r="BNW9" s="215"/>
      <c r="BNX9" s="215"/>
      <c r="BNY9" s="215"/>
      <c r="BNZ9" s="215"/>
      <c r="BOA9" s="215"/>
      <c r="BOB9" s="215"/>
      <c r="BOC9" s="215"/>
      <c r="BOD9" s="215"/>
      <c r="BOE9" s="215"/>
      <c r="BOF9" s="215"/>
      <c r="BOG9" s="215"/>
      <c r="BOH9" s="215"/>
      <c r="BOI9" s="215"/>
      <c r="BOJ9" s="215"/>
      <c r="BOK9" s="215"/>
      <c r="BOL9" s="215"/>
      <c r="BOM9" s="215"/>
      <c r="BON9" s="215"/>
      <c r="BOO9" s="215"/>
      <c r="BOP9" s="215"/>
      <c r="BOQ9" s="215"/>
      <c r="BOR9" s="215"/>
      <c r="BOS9" s="215"/>
      <c r="BOT9" s="215"/>
      <c r="BOU9" s="215"/>
      <c r="BOV9" s="215"/>
      <c r="BOW9" s="215"/>
      <c r="BOX9" s="215"/>
      <c r="BOY9" s="215"/>
      <c r="BOZ9" s="215"/>
      <c r="BPA9" s="215"/>
      <c r="BPB9" s="215"/>
      <c r="BPC9" s="215"/>
      <c r="BPD9" s="215"/>
      <c r="BPE9" s="215"/>
      <c r="BPF9" s="215"/>
      <c r="BPG9" s="215"/>
      <c r="BPH9" s="215"/>
      <c r="BPI9" s="215"/>
      <c r="BPJ9" s="215"/>
      <c r="BPK9" s="215"/>
      <c r="BPL9" s="215"/>
      <c r="BPM9" s="215"/>
      <c r="BPN9" s="215"/>
      <c r="BPO9" s="215"/>
      <c r="BPP9" s="215"/>
      <c r="BPQ9" s="215"/>
      <c r="BPR9" s="215"/>
      <c r="BPS9" s="215"/>
      <c r="BPT9" s="215"/>
      <c r="BPU9" s="215"/>
      <c r="BPV9" s="215"/>
      <c r="BPW9" s="215"/>
      <c r="BPX9" s="215"/>
      <c r="BPY9" s="215"/>
      <c r="BPZ9" s="215"/>
      <c r="BQA9" s="215"/>
      <c r="BQB9" s="215"/>
      <c r="BQC9" s="215"/>
      <c r="BQD9" s="215"/>
      <c r="BQE9" s="215"/>
      <c r="BQF9" s="215"/>
      <c r="BQG9" s="215"/>
      <c r="BQH9" s="215"/>
      <c r="BQI9" s="215"/>
      <c r="BQJ9" s="215"/>
      <c r="BQK9" s="215"/>
      <c r="BQL9" s="215"/>
      <c r="BQM9" s="215"/>
      <c r="BQN9" s="215"/>
      <c r="BQO9" s="215"/>
      <c r="BQP9" s="215"/>
      <c r="BQQ9" s="215"/>
      <c r="BQR9" s="215"/>
      <c r="BQS9" s="215"/>
      <c r="BQT9" s="215"/>
      <c r="BQU9" s="215"/>
      <c r="BQV9" s="215"/>
      <c r="BQW9" s="215"/>
      <c r="BQX9" s="215"/>
      <c r="BQY9" s="215"/>
      <c r="BQZ9" s="215"/>
      <c r="BRA9" s="215"/>
      <c r="BRB9" s="215"/>
      <c r="BRC9" s="215"/>
      <c r="BRD9" s="215"/>
      <c r="BRE9" s="215"/>
      <c r="BRF9" s="215"/>
      <c r="BRG9" s="215"/>
      <c r="BRH9" s="215"/>
      <c r="BRI9" s="215"/>
      <c r="BRJ9" s="215"/>
      <c r="BRK9" s="215"/>
      <c r="BRL9" s="215"/>
      <c r="BRM9" s="215"/>
      <c r="BRN9" s="215"/>
      <c r="BRO9" s="215"/>
      <c r="BRP9" s="215"/>
      <c r="BRQ9" s="215"/>
      <c r="BRR9" s="215"/>
      <c r="BRS9" s="215"/>
      <c r="BRT9" s="215"/>
      <c r="BRU9" s="215"/>
      <c r="BRV9" s="215"/>
      <c r="BRW9" s="215"/>
      <c r="BRX9" s="215"/>
      <c r="BRY9" s="215"/>
      <c r="BRZ9" s="215"/>
      <c r="BSA9" s="215"/>
      <c r="BSB9" s="215"/>
      <c r="BSC9" s="215"/>
      <c r="BSD9" s="215"/>
      <c r="BSE9" s="215"/>
      <c r="BSF9" s="215"/>
      <c r="BSG9" s="215"/>
      <c r="BSH9" s="215"/>
      <c r="BSI9" s="215"/>
      <c r="BSJ9" s="215"/>
      <c r="BSK9" s="215"/>
      <c r="BSL9" s="215"/>
      <c r="BSM9" s="215"/>
      <c r="BSN9" s="215"/>
      <c r="BSO9" s="215"/>
      <c r="BSP9" s="215"/>
      <c r="BSQ9" s="215"/>
      <c r="BSR9" s="215"/>
      <c r="BSS9" s="215"/>
      <c r="BST9" s="215"/>
      <c r="BSU9" s="215"/>
      <c r="BSV9" s="215"/>
      <c r="BSW9" s="215"/>
      <c r="BSX9" s="215"/>
      <c r="BSY9" s="215"/>
      <c r="BSZ9" s="215"/>
      <c r="BTA9" s="215"/>
      <c r="BTB9" s="215"/>
      <c r="BTC9" s="215"/>
      <c r="BTD9" s="215"/>
      <c r="BTE9" s="215"/>
      <c r="BTF9" s="215"/>
      <c r="BTG9" s="215"/>
      <c r="BTH9" s="215"/>
      <c r="BTI9" s="215"/>
      <c r="BTJ9" s="215"/>
      <c r="BTK9" s="215"/>
      <c r="BTL9" s="215"/>
      <c r="BTM9" s="215"/>
      <c r="BTN9" s="215"/>
      <c r="BTO9" s="215"/>
      <c r="BTP9" s="215"/>
      <c r="BTQ9" s="215"/>
      <c r="BTR9" s="215"/>
      <c r="BTS9" s="215"/>
      <c r="BTT9" s="215"/>
      <c r="BTU9" s="215"/>
      <c r="BTV9" s="215"/>
      <c r="BTW9" s="215"/>
      <c r="BTX9" s="215"/>
      <c r="BTY9" s="215"/>
      <c r="BTZ9" s="215"/>
      <c r="BUA9" s="215"/>
      <c r="BUB9" s="215"/>
      <c r="BUC9" s="215"/>
      <c r="BUD9" s="215"/>
      <c r="BUE9" s="215"/>
      <c r="BUF9" s="215"/>
      <c r="BUG9" s="215"/>
      <c r="BUH9" s="215"/>
      <c r="BUI9" s="215"/>
      <c r="BUJ9" s="215"/>
      <c r="BUK9" s="215"/>
      <c r="BUL9" s="215"/>
      <c r="BUM9" s="215"/>
      <c r="BUN9" s="215"/>
      <c r="BUO9" s="215"/>
      <c r="BUP9" s="215"/>
      <c r="BUQ9" s="215"/>
      <c r="BUR9" s="215"/>
      <c r="BUS9" s="215"/>
      <c r="BUT9" s="215"/>
      <c r="BUU9" s="215"/>
      <c r="BUV9" s="215"/>
      <c r="BUW9" s="215"/>
      <c r="BUX9" s="215"/>
      <c r="BUY9" s="215"/>
      <c r="BUZ9" s="215"/>
      <c r="BVA9" s="215"/>
      <c r="BVB9" s="215"/>
      <c r="BVC9" s="215"/>
      <c r="BVD9" s="215"/>
      <c r="BVE9" s="215"/>
      <c r="BVF9" s="215"/>
      <c r="BVG9" s="215"/>
      <c r="BVH9" s="215"/>
      <c r="BVI9" s="215"/>
      <c r="BVJ9" s="215"/>
      <c r="BVK9" s="215"/>
      <c r="BVL9" s="215"/>
      <c r="BVM9" s="215"/>
      <c r="BVN9" s="215"/>
      <c r="BVO9" s="215"/>
      <c r="BVP9" s="215"/>
      <c r="BVQ9" s="215"/>
      <c r="BVR9" s="215"/>
      <c r="BVS9" s="215"/>
      <c r="BVT9" s="215"/>
      <c r="BVU9" s="215"/>
      <c r="BVV9" s="215"/>
      <c r="BVW9" s="215"/>
      <c r="BVX9" s="215"/>
      <c r="BVY9" s="215"/>
      <c r="BVZ9" s="215"/>
      <c r="BWA9" s="215"/>
      <c r="BWB9" s="215"/>
      <c r="BWC9" s="215"/>
      <c r="BWD9" s="215"/>
      <c r="BWE9" s="215"/>
      <c r="BWF9" s="215"/>
      <c r="BWG9" s="215"/>
      <c r="BWH9" s="215"/>
      <c r="BWI9" s="215"/>
      <c r="BWJ9" s="215"/>
      <c r="BWK9" s="215"/>
      <c r="BWL9" s="215"/>
      <c r="BWM9" s="215"/>
      <c r="BWN9" s="215"/>
      <c r="BWO9" s="215"/>
      <c r="BWP9" s="215"/>
      <c r="BWQ9" s="215"/>
      <c r="BWR9" s="215"/>
      <c r="BWS9" s="215"/>
      <c r="BWT9" s="215"/>
      <c r="BWU9" s="215"/>
      <c r="BWV9" s="215"/>
      <c r="BWW9" s="215"/>
      <c r="BWX9" s="215"/>
      <c r="BWY9" s="215"/>
      <c r="BWZ9" s="215"/>
      <c r="BXA9" s="215"/>
      <c r="BXB9" s="215"/>
      <c r="BXC9" s="215"/>
      <c r="BXD9" s="215"/>
      <c r="BXE9" s="215"/>
      <c r="BXF9" s="215"/>
      <c r="BXG9" s="215"/>
      <c r="BXH9" s="215"/>
      <c r="BXI9" s="215"/>
      <c r="BXJ9" s="215"/>
      <c r="BXK9" s="215"/>
      <c r="BXL9" s="215"/>
      <c r="BXM9" s="215"/>
      <c r="BXN9" s="215"/>
      <c r="BXO9" s="215"/>
      <c r="BXP9" s="215"/>
      <c r="BXQ9" s="215"/>
      <c r="BXR9" s="215"/>
      <c r="BXS9" s="215"/>
      <c r="BXT9" s="215"/>
      <c r="BXU9" s="215"/>
      <c r="BXV9" s="215"/>
      <c r="BXW9" s="215"/>
      <c r="BXX9" s="215"/>
      <c r="BXY9" s="215"/>
      <c r="BXZ9" s="215"/>
      <c r="BYA9" s="215"/>
      <c r="BYB9" s="215"/>
      <c r="BYC9" s="215"/>
      <c r="BYD9" s="215"/>
      <c r="BYE9" s="215"/>
      <c r="BYF9" s="215"/>
      <c r="BYG9" s="215"/>
      <c r="BYH9" s="215"/>
      <c r="BYI9" s="215"/>
      <c r="BYJ9" s="215"/>
      <c r="BYK9" s="215"/>
      <c r="BYL9" s="215"/>
      <c r="BYM9" s="215"/>
      <c r="BYN9" s="215"/>
      <c r="BYO9" s="215"/>
      <c r="BYP9" s="215"/>
      <c r="BYQ9" s="215"/>
      <c r="BYR9" s="215"/>
      <c r="BYS9" s="215"/>
      <c r="BYT9" s="215"/>
      <c r="BYU9" s="215"/>
      <c r="BYV9" s="215"/>
      <c r="BYW9" s="215"/>
      <c r="BYX9" s="215"/>
      <c r="BYY9" s="215"/>
      <c r="BYZ9" s="215"/>
      <c r="BZA9" s="215"/>
      <c r="BZB9" s="215"/>
      <c r="BZC9" s="215"/>
      <c r="BZD9" s="215"/>
      <c r="BZE9" s="215"/>
      <c r="BZF9" s="215"/>
      <c r="BZG9" s="215"/>
      <c r="BZH9" s="215"/>
      <c r="BZI9" s="215"/>
      <c r="BZJ9" s="215"/>
      <c r="BZK9" s="215"/>
      <c r="BZL9" s="215"/>
      <c r="BZM9" s="215"/>
      <c r="BZN9" s="215"/>
      <c r="BZO9" s="215"/>
      <c r="BZP9" s="215"/>
      <c r="BZQ9" s="215"/>
      <c r="BZR9" s="215"/>
      <c r="BZS9" s="215"/>
      <c r="BZT9" s="215"/>
      <c r="BZU9" s="215"/>
      <c r="BZV9" s="215"/>
      <c r="BZW9" s="215"/>
      <c r="BZX9" s="215"/>
      <c r="BZY9" s="215"/>
      <c r="BZZ9" s="215"/>
      <c r="CAA9" s="215"/>
      <c r="CAB9" s="215"/>
      <c r="CAC9" s="215"/>
      <c r="CAD9" s="215"/>
      <c r="CAE9" s="215"/>
      <c r="CAF9" s="215"/>
      <c r="CAG9" s="215"/>
      <c r="CAH9" s="215"/>
      <c r="CAI9" s="215"/>
      <c r="CAJ9" s="215"/>
      <c r="CAK9" s="215"/>
      <c r="CAL9" s="215"/>
      <c r="CAM9" s="215"/>
      <c r="CAN9" s="215"/>
      <c r="CAO9" s="215"/>
      <c r="CAP9" s="215"/>
      <c r="CAQ9" s="215"/>
      <c r="CAR9" s="215"/>
      <c r="CAS9" s="215"/>
      <c r="CAT9" s="215"/>
      <c r="CAU9" s="215"/>
      <c r="CAV9" s="215"/>
      <c r="CAW9" s="215"/>
      <c r="CAX9" s="215"/>
      <c r="CAY9" s="215"/>
      <c r="CAZ9" s="215"/>
      <c r="CBA9" s="215"/>
      <c r="CBB9" s="215"/>
      <c r="CBC9" s="215"/>
      <c r="CBD9" s="215"/>
      <c r="CBE9" s="215"/>
      <c r="CBF9" s="215"/>
      <c r="CBG9" s="215"/>
      <c r="CBH9" s="215"/>
      <c r="CBI9" s="215"/>
      <c r="CBJ9" s="215"/>
      <c r="CBK9" s="215"/>
      <c r="CBL9" s="215"/>
      <c r="CBM9" s="215"/>
      <c r="CBN9" s="215"/>
      <c r="CBO9" s="215"/>
      <c r="CBP9" s="215"/>
      <c r="CBQ9" s="215"/>
      <c r="CBR9" s="215"/>
      <c r="CBS9" s="215"/>
      <c r="CBT9" s="215"/>
      <c r="CBU9" s="215"/>
      <c r="CBV9" s="215"/>
      <c r="CBW9" s="215"/>
      <c r="CBX9" s="215"/>
      <c r="CBY9" s="215"/>
      <c r="CBZ9" s="215"/>
      <c r="CCA9" s="215"/>
      <c r="CCB9" s="215"/>
      <c r="CCC9" s="215"/>
      <c r="CCD9" s="215"/>
      <c r="CCE9" s="215"/>
      <c r="CCF9" s="215"/>
      <c r="CCG9" s="215"/>
      <c r="CCH9" s="215"/>
      <c r="CCI9" s="215"/>
      <c r="CCJ9" s="215"/>
      <c r="CCK9" s="215"/>
      <c r="CCL9" s="215"/>
      <c r="CCM9" s="215"/>
      <c r="CCN9" s="215"/>
      <c r="CCO9" s="215"/>
      <c r="CCP9" s="215"/>
      <c r="CCQ9" s="215"/>
      <c r="CCR9" s="215"/>
      <c r="CCS9" s="215"/>
      <c r="CCT9" s="215"/>
      <c r="CCU9" s="215"/>
      <c r="CCV9" s="215"/>
      <c r="CCW9" s="215"/>
      <c r="CCX9" s="215"/>
      <c r="CCY9" s="215"/>
      <c r="CCZ9" s="215"/>
      <c r="CDA9" s="215"/>
      <c r="CDB9" s="215"/>
      <c r="CDC9" s="215"/>
      <c r="CDD9" s="215"/>
      <c r="CDE9" s="215"/>
      <c r="CDF9" s="215"/>
      <c r="CDG9" s="215"/>
      <c r="CDH9" s="215"/>
      <c r="CDI9" s="215"/>
      <c r="CDJ9" s="215"/>
      <c r="CDK9" s="215"/>
      <c r="CDL9" s="215"/>
      <c r="CDM9" s="215"/>
      <c r="CDN9" s="215"/>
      <c r="CDO9" s="215"/>
      <c r="CDP9" s="215"/>
      <c r="CDQ9" s="215"/>
      <c r="CDR9" s="215"/>
      <c r="CDS9" s="215"/>
      <c r="CDT9" s="215"/>
      <c r="CDU9" s="215"/>
      <c r="CDV9" s="215"/>
      <c r="CDW9" s="215"/>
      <c r="CDX9" s="215"/>
      <c r="CDY9" s="215"/>
      <c r="CDZ9" s="215"/>
      <c r="CEA9" s="215"/>
      <c r="CEB9" s="215"/>
      <c r="CEC9" s="215"/>
      <c r="CED9" s="215"/>
      <c r="CEE9" s="215"/>
      <c r="CEF9" s="215"/>
      <c r="CEG9" s="215"/>
      <c r="CEH9" s="215"/>
      <c r="CEI9" s="215"/>
      <c r="CEJ9" s="215"/>
      <c r="CEK9" s="215"/>
      <c r="CEL9" s="215"/>
      <c r="CEM9" s="215"/>
      <c r="CEN9" s="215"/>
      <c r="CEO9" s="215"/>
      <c r="CEP9" s="215"/>
      <c r="CEQ9" s="215"/>
      <c r="CER9" s="215"/>
      <c r="CES9" s="215"/>
      <c r="CET9" s="215"/>
      <c r="CEU9" s="215"/>
      <c r="CEV9" s="215"/>
      <c r="CEW9" s="215"/>
      <c r="CEX9" s="215"/>
      <c r="CEY9" s="215"/>
      <c r="CEZ9" s="215"/>
      <c r="CFA9" s="215"/>
      <c r="CFB9" s="215"/>
      <c r="CFC9" s="215"/>
      <c r="CFD9" s="215"/>
      <c r="CFE9" s="215"/>
      <c r="CFF9" s="215"/>
      <c r="CFG9" s="215"/>
      <c r="CFH9" s="215"/>
      <c r="CFI9" s="215"/>
      <c r="CFJ9" s="215"/>
      <c r="CFK9" s="215"/>
      <c r="CFL9" s="215"/>
      <c r="CFM9" s="215"/>
      <c r="CFN9" s="215"/>
      <c r="CFO9" s="215"/>
      <c r="CFP9" s="215"/>
      <c r="CFQ9" s="215"/>
      <c r="CFR9" s="215"/>
      <c r="CFS9" s="215"/>
      <c r="CFT9" s="215"/>
      <c r="CFU9" s="215"/>
      <c r="CFV9" s="215"/>
      <c r="CFW9" s="215"/>
      <c r="CFX9" s="215"/>
      <c r="CFY9" s="215"/>
      <c r="CFZ9" s="215"/>
      <c r="CGA9" s="215"/>
      <c r="CGB9" s="215"/>
      <c r="CGC9" s="215"/>
      <c r="CGD9" s="215"/>
      <c r="CGE9" s="215"/>
      <c r="CGF9" s="215"/>
      <c r="CGG9" s="215"/>
      <c r="CGH9" s="215"/>
      <c r="CGI9" s="215"/>
      <c r="CGJ9" s="215"/>
      <c r="CGK9" s="215"/>
      <c r="CGL9" s="215"/>
      <c r="CGM9" s="215"/>
      <c r="CGN9" s="215"/>
      <c r="CGO9" s="215"/>
      <c r="CGP9" s="215"/>
      <c r="CGQ9" s="215"/>
      <c r="CGR9" s="215"/>
      <c r="CGS9" s="215"/>
      <c r="CGT9" s="215"/>
      <c r="CGU9" s="215"/>
      <c r="CGV9" s="215"/>
      <c r="CGW9" s="215"/>
      <c r="CGX9" s="215"/>
      <c r="CGY9" s="215"/>
      <c r="CGZ9" s="215"/>
      <c r="CHA9" s="215"/>
      <c r="CHB9" s="215"/>
      <c r="CHC9" s="215"/>
      <c r="CHD9" s="215"/>
      <c r="CHE9" s="215"/>
      <c r="CHF9" s="215"/>
      <c r="CHG9" s="215"/>
      <c r="CHH9" s="215"/>
      <c r="CHI9" s="215"/>
      <c r="CHJ9" s="215"/>
      <c r="CHK9" s="215"/>
      <c r="CHL9" s="215"/>
      <c r="CHM9" s="215"/>
      <c r="CHN9" s="215"/>
      <c r="CHO9" s="215"/>
      <c r="CHP9" s="215"/>
      <c r="CHQ9" s="215"/>
      <c r="CHR9" s="215"/>
      <c r="CHS9" s="215"/>
      <c r="CHT9" s="215"/>
      <c r="CHU9" s="215"/>
      <c r="CHV9" s="215"/>
      <c r="CHW9" s="215"/>
      <c r="CHX9" s="215"/>
      <c r="CHY9" s="215"/>
      <c r="CHZ9" s="215"/>
      <c r="CIA9" s="215"/>
      <c r="CIB9" s="215"/>
      <c r="CIC9" s="215"/>
      <c r="CID9" s="215"/>
      <c r="CIE9" s="215"/>
      <c r="CIF9" s="215"/>
      <c r="CIG9" s="215"/>
      <c r="CIH9" s="215"/>
      <c r="CII9" s="215"/>
      <c r="CIJ9" s="215"/>
      <c r="CIK9" s="215"/>
      <c r="CIL9" s="215"/>
      <c r="CIM9" s="215"/>
      <c r="CIN9" s="215"/>
      <c r="CIO9" s="215"/>
      <c r="CIP9" s="215"/>
      <c r="CIQ9" s="215"/>
      <c r="CIR9" s="215"/>
      <c r="CIS9" s="215"/>
      <c r="CIT9" s="215"/>
      <c r="CIU9" s="215"/>
      <c r="CIV9" s="215"/>
      <c r="CIW9" s="215"/>
      <c r="CIX9" s="215"/>
      <c r="CIY9" s="215"/>
      <c r="CIZ9" s="215"/>
      <c r="CJA9" s="215"/>
      <c r="CJB9" s="215"/>
      <c r="CJC9" s="215"/>
      <c r="CJD9" s="215"/>
      <c r="CJE9" s="215"/>
      <c r="CJF9" s="215"/>
      <c r="CJG9" s="215"/>
      <c r="CJH9" s="215"/>
      <c r="CJI9" s="215"/>
      <c r="CJJ9" s="215"/>
      <c r="CJK9" s="215"/>
      <c r="CJL9" s="215"/>
      <c r="CJM9" s="215"/>
      <c r="CJN9" s="215"/>
      <c r="CJO9" s="215"/>
      <c r="CJP9" s="215"/>
      <c r="CJQ9" s="215"/>
      <c r="CJR9" s="215"/>
      <c r="CJS9" s="215"/>
      <c r="CJT9" s="215"/>
      <c r="CJU9" s="215"/>
      <c r="CJV9" s="215"/>
      <c r="CJW9" s="215"/>
      <c r="CJX9" s="215"/>
      <c r="CJY9" s="215"/>
      <c r="CJZ9" s="215"/>
      <c r="CKA9" s="215"/>
      <c r="CKB9" s="215"/>
      <c r="CKC9" s="215"/>
      <c r="CKD9" s="215"/>
      <c r="CKE9" s="215"/>
      <c r="CKF9" s="215"/>
      <c r="CKG9" s="215"/>
      <c r="CKH9" s="215"/>
      <c r="CKI9" s="215"/>
      <c r="CKJ9" s="215"/>
      <c r="CKK9" s="215"/>
      <c r="CKL9" s="215"/>
      <c r="CKM9" s="215"/>
      <c r="CKN9" s="215"/>
      <c r="CKO9" s="215"/>
      <c r="CKP9" s="215"/>
      <c r="CKQ9" s="215"/>
      <c r="CKR9" s="215"/>
      <c r="CKS9" s="215"/>
      <c r="CKT9" s="215"/>
      <c r="CKU9" s="215"/>
      <c r="CKV9" s="215"/>
      <c r="CKW9" s="215"/>
      <c r="CKX9" s="215"/>
      <c r="CKY9" s="215"/>
      <c r="CKZ9" s="215"/>
      <c r="CLA9" s="215"/>
      <c r="CLB9" s="215"/>
      <c r="CLC9" s="215"/>
      <c r="CLD9" s="215"/>
      <c r="CLE9" s="215"/>
      <c r="CLF9" s="215"/>
      <c r="CLG9" s="215"/>
      <c r="CLH9" s="215"/>
      <c r="CLI9" s="215"/>
      <c r="CLJ9" s="215"/>
      <c r="CLK9" s="215"/>
      <c r="CLL9" s="215"/>
      <c r="CLM9" s="215"/>
      <c r="CLN9" s="215"/>
      <c r="CLO9" s="215"/>
      <c r="CLP9" s="215"/>
      <c r="CLQ9" s="215"/>
      <c r="CLR9" s="215"/>
      <c r="CLS9" s="215"/>
      <c r="CLT9" s="215"/>
      <c r="CLU9" s="215"/>
      <c r="CLV9" s="215"/>
      <c r="CLW9" s="215"/>
      <c r="CLX9" s="215"/>
      <c r="CLY9" s="215"/>
      <c r="CLZ9" s="215"/>
      <c r="CMA9" s="215"/>
      <c r="CMB9" s="215"/>
      <c r="CMC9" s="215"/>
      <c r="CMD9" s="215"/>
      <c r="CME9" s="215"/>
      <c r="CMF9" s="215"/>
      <c r="CMG9" s="215"/>
      <c r="CMH9" s="215"/>
      <c r="CMI9" s="215"/>
      <c r="CMJ9" s="215"/>
      <c r="CMK9" s="215"/>
      <c r="CML9" s="215"/>
      <c r="CMM9" s="215"/>
      <c r="CMN9" s="215"/>
      <c r="CMO9" s="215"/>
      <c r="CMP9" s="215"/>
      <c r="CMQ9" s="215"/>
      <c r="CMR9" s="215"/>
      <c r="CMS9" s="215"/>
      <c r="CMT9" s="215"/>
      <c r="CMU9" s="215"/>
      <c r="CMV9" s="215"/>
      <c r="CMW9" s="215"/>
      <c r="CMX9" s="215"/>
      <c r="CMY9" s="215"/>
      <c r="CMZ9" s="215"/>
      <c r="CNA9" s="215"/>
      <c r="CNB9" s="215"/>
      <c r="CNC9" s="215"/>
      <c r="CND9" s="215"/>
      <c r="CNE9" s="215"/>
      <c r="CNF9" s="215"/>
      <c r="CNG9" s="215"/>
      <c r="CNH9" s="215"/>
      <c r="CNI9" s="215"/>
      <c r="CNJ9" s="215"/>
      <c r="CNK9" s="215"/>
      <c r="CNL9" s="215"/>
      <c r="CNM9" s="215"/>
      <c r="CNN9" s="215"/>
      <c r="CNO9" s="215"/>
      <c r="CNP9" s="215"/>
      <c r="CNQ9" s="215"/>
      <c r="CNR9" s="215"/>
      <c r="CNS9" s="215"/>
      <c r="CNT9" s="215"/>
      <c r="CNU9" s="215"/>
      <c r="CNV9" s="215"/>
      <c r="CNW9" s="215"/>
      <c r="CNX9" s="215"/>
      <c r="CNY9" s="215"/>
      <c r="CNZ9" s="215"/>
      <c r="COA9" s="215"/>
      <c r="COB9" s="215"/>
      <c r="COC9" s="215"/>
      <c r="COD9" s="215"/>
      <c r="COE9" s="215"/>
      <c r="COF9" s="215"/>
      <c r="COG9" s="215"/>
      <c r="COH9" s="215"/>
      <c r="COI9" s="215"/>
      <c r="COJ9" s="215"/>
      <c r="COK9" s="215"/>
      <c r="COL9" s="215"/>
      <c r="COM9" s="215"/>
      <c r="CON9" s="215"/>
      <c r="COO9" s="215"/>
      <c r="COP9" s="215"/>
      <c r="COQ9" s="215"/>
      <c r="COR9" s="215"/>
      <c r="COS9" s="215"/>
      <c r="COT9" s="215"/>
      <c r="COU9" s="215"/>
      <c r="COV9" s="215"/>
      <c r="COW9" s="215"/>
      <c r="COX9" s="215"/>
      <c r="COY9" s="215"/>
      <c r="COZ9" s="215"/>
      <c r="CPA9" s="215"/>
      <c r="CPB9" s="215"/>
      <c r="CPC9" s="215"/>
      <c r="CPD9" s="215"/>
      <c r="CPE9" s="215"/>
      <c r="CPF9" s="215"/>
      <c r="CPG9" s="215"/>
      <c r="CPH9" s="215"/>
      <c r="CPI9" s="215"/>
      <c r="CPJ9" s="215"/>
      <c r="CPK9" s="215"/>
      <c r="CPL9" s="215"/>
      <c r="CPM9" s="215"/>
      <c r="CPN9" s="215"/>
      <c r="CPO9" s="215"/>
      <c r="CPP9" s="215"/>
      <c r="CPQ9" s="215"/>
      <c r="CPR9" s="215"/>
      <c r="CPS9" s="215"/>
      <c r="CPT9" s="215"/>
      <c r="CPU9" s="215"/>
      <c r="CPV9" s="215"/>
      <c r="CPW9" s="215"/>
      <c r="CPX9" s="215"/>
      <c r="CPY9" s="215"/>
      <c r="CPZ9" s="215"/>
      <c r="CQA9" s="215"/>
      <c r="CQB9" s="215"/>
      <c r="CQC9" s="215"/>
      <c r="CQD9" s="215"/>
      <c r="CQE9" s="215"/>
      <c r="CQF9" s="215"/>
      <c r="CQG9" s="215"/>
      <c r="CQH9" s="215"/>
      <c r="CQI9" s="215"/>
      <c r="CQJ9" s="215"/>
      <c r="CQK9" s="215"/>
      <c r="CQL9" s="215"/>
      <c r="CQM9" s="215"/>
      <c r="CQN9" s="215"/>
      <c r="CQO9" s="215"/>
      <c r="CQP9" s="215"/>
      <c r="CQQ9" s="215"/>
      <c r="CQR9" s="215"/>
      <c r="CQS9" s="215"/>
      <c r="CQT9" s="215"/>
      <c r="CQU9" s="215"/>
      <c r="CQV9" s="215"/>
      <c r="CQW9" s="215"/>
      <c r="CQX9" s="215"/>
      <c r="CQY9" s="215"/>
      <c r="CQZ9" s="215"/>
      <c r="CRA9" s="215"/>
      <c r="CRB9" s="215"/>
      <c r="CRC9" s="215"/>
      <c r="CRD9" s="215"/>
      <c r="CRE9" s="215"/>
      <c r="CRF9" s="215"/>
      <c r="CRG9" s="215"/>
      <c r="CRH9" s="215"/>
      <c r="CRI9" s="215"/>
      <c r="CRJ9" s="215"/>
      <c r="CRK9" s="215"/>
      <c r="CRL9" s="215"/>
      <c r="CRM9" s="215"/>
      <c r="CRN9" s="215"/>
      <c r="CRO9" s="215"/>
      <c r="CRP9" s="215"/>
      <c r="CRQ9" s="215"/>
      <c r="CRR9" s="215"/>
      <c r="CRS9" s="215"/>
      <c r="CRT9" s="215"/>
      <c r="CRU9" s="215"/>
      <c r="CRV9" s="215"/>
      <c r="CRW9" s="215"/>
      <c r="CRX9" s="215"/>
      <c r="CRY9" s="215"/>
      <c r="CRZ9" s="215"/>
      <c r="CSA9" s="215"/>
      <c r="CSB9" s="215"/>
      <c r="CSC9" s="215"/>
      <c r="CSD9" s="215"/>
      <c r="CSE9" s="215"/>
      <c r="CSF9" s="215"/>
      <c r="CSG9" s="215"/>
      <c r="CSH9" s="215"/>
      <c r="CSI9" s="215"/>
      <c r="CSJ9" s="215"/>
      <c r="CSK9" s="215"/>
      <c r="CSL9" s="215"/>
      <c r="CSM9" s="215"/>
      <c r="CSN9" s="215"/>
      <c r="CSO9" s="215"/>
      <c r="CSP9" s="215"/>
      <c r="CSQ9" s="215"/>
      <c r="CSR9" s="215"/>
      <c r="CSS9" s="215"/>
      <c r="CST9" s="215"/>
      <c r="CSU9" s="215"/>
      <c r="CSV9" s="215"/>
      <c r="CSW9" s="215"/>
      <c r="CSX9" s="215"/>
      <c r="CSY9" s="215"/>
      <c r="CSZ9" s="215"/>
      <c r="CTA9" s="215"/>
      <c r="CTB9" s="215"/>
      <c r="CTC9" s="215"/>
      <c r="CTD9" s="215"/>
      <c r="CTE9" s="215"/>
      <c r="CTF9" s="215"/>
      <c r="CTG9" s="215"/>
      <c r="CTH9" s="215"/>
      <c r="CTI9" s="215"/>
      <c r="CTJ9" s="215"/>
      <c r="CTK9" s="215"/>
      <c r="CTL9" s="215"/>
      <c r="CTM9" s="215"/>
      <c r="CTN9" s="215"/>
      <c r="CTO9" s="215"/>
      <c r="CTP9" s="215"/>
      <c r="CTQ9" s="215"/>
      <c r="CTR9" s="215"/>
      <c r="CTS9" s="215"/>
      <c r="CTT9" s="215"/>
      <c r="CTU9" s="215"/>
      <c r="CTV9" s="215"/>
      <c r="CTW9" s="215"/>
      <c r="CTX9" s="215"/>
      <c r="CTY9" s="215"/>
      <c r="CTZ9" s="215"/>
      <c r="CUA9" s="215"/>
      <c r="CUB9" s="215"/>
      <c r="CUC9" s="215"/>
      <c r="CUD9" s="215"/>
      <c r="CUE9" s="215"/>
      <c r="CUF9" s="215"/>
      <c r="CUG9" s="215"/>
      <c r="CUH9" s="215"/>
      <c r="CUI9" s="215"/>
      <c r="CUJ9" s="215"/>
      <c r="CUK9" s="215"/>
      <c r="CUL9" s="215"/>
      <c r="CUM9" s="215"/>
      <c r="CUN9" s="215"/>
      <c r="CUO9" s="215"/>
      <c r="CUP9" s="215"/>
      <c r="CUQ9" s="215"/>
      <c r="CUR9" s="215"/>
      <c r="CUS9" s="215"/>
      <c r="CUT9" s="215"/>
      <c r="CUU9" s="215"/>
      <c r="CUV9" s="215"/>
      <c r="CUW9" s="215"/>
      <c r="CUX9" s="215"/>
      <c r="CUY9" s="215"/>
      <c r="CUZ9" s="215"/>
      <c r="CVA9" s="215"/>
      <c r="CVB9" s="215"/>
      <c r="CVC9" s="215"/>
      <c r="CVD9" s="215"/>
      <c r="CVE9" s="215"/>
      <c r="CVF9" s="215"/>
      <c r="CVG9" s="215"/>
      <c r="CVH9" s="215"/>
      <c r="CVI9" s="215"/>
      <c r="CVJ9" s="215"/>
      <c r="CVK9" s="215"/>
      <c r="CVL9" s="215"/>
      <c r="CVM9" s="215"/>
      <c r="CVN9" s="215"/>
      <c r="CVO9" s="215"/>
      <c r="CVP9" s="215"/>
      <c r="CVQ9" s="215"/>
      <c r="CVR9" s="215"/>
      <c r="CVS9" s="215"/>
      <c r="CVT9" s="215"/>
      <c r="CVU9" s="215"/>
      <c r="CVV9" s="215"/>
      <c r="CVW9" s="215"/>
      <c r="CVX9" s="215"/>
      <c r="CVY9" s="215"/>
      <c r="CVZ9" s="215"/>
      <c r="CWA9" s="215"/>
      <c r="CWB9" s="215"/>
      <c r="CWC9" s="215"/>
      <c r="CWD9" s="215"/>
      <c r="CWE9" s="215"/>
      <c r="CWF9" s="215"/>
      <c r="CWG9" s="215"/>
      <c r="CWH9" s="215"/>
      <c r="CWI9" s="215"/>
      <c r="CWJ9" s="215"/>
      <c r="CWK9" s="215"/>
      <c r="CWL9" s="215"/>
      <c r="CWM9" s="215"/>
      <c r="CWN9" s="215"/>
      <c r="CWO9" s="215"/>
      <c r="CWP9" s="215"/>
      <c r="CWQ9" s="215"/>
      <c r="CWR9" s="215"/>
      <c r="CWS9" s="215"/>
      <c r="CWT9" s="215"/>
      <c r="CWU9" s="215"/>
      <c r="CWV9" s="215"/>
      <c r="CWW9" s="215"/>
      <c r="CWX9" s="215"/>
      <c r="CWY9" s="215"/>
      <c r="CWZ9" s="215"/>
      <c r="CXA9" s="215"/>
      <c r="CXB9" s="215"/>
      <c r="CXC9" s="215"/>
      <c r="CXD9" s="215"/>
      <c r="CXE9" s="215"/>
      <c r="CXF9" s="215"/>
      <c r="CXG9" s="215"/>
      <c r="CXH9" s="215"/>
      <c r="CXI9" s="215"/>
      <c r="CXJ9" s="215"/>
      <c r="CXK9" s="215"/>
      <c r="CXL9" s="215"/>
      <c r="CXM9" s="215"/>
      <c r="CXN9" s="215"/>
      <c r="CXO9" s="215"/>
      <c r="CXP9" s="215"/>
      <c r="CXQ9" s="215"/>
      <c r="CXR9" s="215"/>
      <c r="CXS9" s="215"/>
      <c r="CXT9" s="215"/>
      <c r="CXU9" s="215"/>
      <c r="CXV9" s="215"/>
      <c r="CXW9" s="215"/>
      <c r="CXX9" s="215"/>
      <c r="CXY9" s="215"/>
      <c r="CXZ9" s="215"/>
      <c r="CYA9" s="215"/>
      <c r="CYB9" s="215"/>
      <c r="CYC9" s="215"/>
      <c r="CYD9" s="215"/>
      <c r="CYE9" s="215"/>
      <c r="CYF9" s="215"/>
      <c r="CYG9" s="215"/>
      <c r="CYH9" s="215"/>
      <c r="CYI9" s="215"/>
      <c r="CYJ9" s="215"/>
      <c r="CYK9" s="215"/>
      <c r="CYL9" s="215"/>
      <c r="CYM9" s="215"/>
      <c r="CYN9" s="215"/>
      <c r="CYO9" s="215"/>
      <c r="CYP9" s="215"/>
      <c r="CYQ9" s="215"/>
      <c r="CYR9" s="215"/>
      <c r="CYS9" s="215"/>
      <c r="CYT9" s="215"/>
      <c r="CYU9" s="215"/>
      <c r="CYV9" s="215"/>
      <c r="CYW9" s="215"/>
      <c r="CYX9" s="215"/>
      <c r="CYY9" s="215"/>
      <c r="CYZ9" s="215"/>
      <c r="CZA9" s="215"/>
      <c r="CZB9" s="215"/>
      <c r="CZC9" s="215"/>
      <c r="CZD9" s="215"/>
      <c r="CZE9" s="215"/>
      <c r="CZF9" s="215"/>
      <c r="CZG9" s="215"/>
      <c r="CZH9" s="215"/>
      <c r="CZI9" s="215"/>
      <c r="CZJ9" s="215"/>
      <c r="CZK9" s="215"/>
      <c r="CZL9" s="215"/>
      <c r="CZM9" s="215"/>
      <c r="CZN9" s="215"/>
      <c r="CZO9" s="215"/>
      <c r="CZP9" s="215"/>
      <c r="CZQ9" s="215"/>
      <c r="CZR9" s="215"/>
      <c r="CZS9" s="215"/>
      <c r="CZT9" s="215"/>
      <c r="CZU9" s="215"/>
      <c r="CZV9" s="215"/>
      <c r="CZW9" s="215"/>
      <c r="CZX9" s="215"/>
      <c r="CZY9" s="215"/>
      <c r="CZZ9" s="215"/>
      <c r="DAA9" s="215"/>
      <c r="DAB9" s="215"/>
      <c r="DAC9" s="215"/>
      <c r="DAD9" s="215"/>
      <c r="DAE9" s="215"/>
      <c r="DAF9" s="215"/>
      <c r="DAG9" s="215"/>
      <c r="DAH9" s="215"/>
      <c r="DAI9" s="215"/>
      <c r="DAJ9" s="215"/>
      <c r="DAK9" s="215"/>
      <c r="DAL9" s="215"/>
      <c r="DAM9" s="215"/>
      <c r="DAN9" s="215"/>
      <c r="DAO9" s="215"/>
      <c r="DAP9" s="215"/>
      <c r="DAQ9" s="215"/>
      <c r="DAR9" s="215"/>
      <c r="DAS9" s="215"/>
      <c r="DAT9" s="215"/>
      <c r="DAU9" s="215"/>
      <c r="DAV9" s="215"/>
      <c r="DAW9" s="215"/>
      <c r="DAX9" s="215"/>
      <c r="DAY9" s="215"/>
      <c r="DAZ9" s="215"/>
      <c r="DBA9" s="215"/>
      <c r="DBB9" s="215"/>
      <c r="DBC9" s="215"/>
      <c r="DBD9" s="215"/>
      <c r="DBE9" s="215"/>
      <c r="DBF9" s="215"/>
      <c r="DBG9" s="215"/>
      <c r="DBH9" s="215"/>
      <c r="DBI9" s="215"/>
      <c r="DBJ9" s="215"/>
      <c r="DBK9" s="215"/>
      <c r="DBL9" s="215"/>
      <c r="DBM9" s="215"/>
      <c r="DBN9" s="215"/>
      <c r="DBO9" s="215"/>
      <c r="DBP9" s="215"/>
      <c r="DBQ9" s="215"/>
      <c r="DBR9" s="215"/>
      <c r="DBS9" s="215"/>
      <c r="DBT9" s="215"/>
      <c r="DBU9" s="215"/>
      <c r="DBV9" s="215"/>
      <c r="DBW9" s="215"/>
      <c r="DBX9" s="215"/>
      <c r="DBY9" s="215"/>
      <c r="DBZ9" s="215"/>
      <c r="DCA9" s="215"/>
      <c r="DCB9" s="215"/>
      <c r="DCC9" s="215"/>
      <c r="DCD9" s="215"/>
      <c r="DCE9" s="215"/>
      <c r="DCF9" s="215"/>
      <c r="DCG9" s="215"/>
      <c r="DCH9" s="215"/>
      <c r="DCI9" s="215"/>
      <c r="DCJ9" s="215"/>
      <c r="DCK9" s="215"/>
      <c r="DCL9" s="215"/>
      <c r="DCM9" s="215"/>
      <c r="DCN9" s="215"/>
      <c r="DCO9" s="215"/>
      <c r="DCP9" s="215"/>
      <c r="DCQ9" s="215"/>
      <c r="DCR9" s="215"/>
      <c r="DCS9" s="215"/>
      <c r="DCT9" s="215"/>
      <c r="DCU9" s="215"/>
      <c r="DCV9" s="215"/>
      <c r="DCW9" s="215"/>
      <c r="DCX9" s="215"/>
      <c r="DCY9" s="215"/>
      <c r="DCZ9" s="215"/>
      <c r="DDA9" s="215"/>
      <c r="DDB9" s="215"/>
      <c r="DDC9" s="215"/>
      <c r="DDD9" s="215"/>
      <c r="DDE9" s="215"/>
      <c r="DDF9" s="215"/>
      <c r="DDG9" s="215"/>
      <c r="DDH9" s="215"/>
      <c r="DDI9" s="215"/>
      <c r="DDJ9" s="215"/>
      <c r="DDK9" s="215"/>
      <c r="DDL9" s="215"/>
      <c r="DDM9" s="215"/>
      <c r="DDN9" s="215"/>
      <c r="DDO9" s="215"/>
      <c r="DDP9" s="215"/>
      <c r="DDQ9" s="215"/>
      <c r="DDR9" s="215"/>
      <c r="DDS9" s="215"/>
      <c r="DDT9" s="215"/>
      <c r="DDU9" s="215"/>
      <c r="DDV9" s="215"/>
      <c r="DDW9" s="215"/>
      <c r="DDX9" s="215"/>
      <c r="DDY9" s="215"/>
      <c r="DDZ9" s="215"/>
      <c r="DEA9" s="215"/>
      <c r="DEB9" s="215"/>
      <c r="DEC9" s="215"/>
      <c r="DED9" s="215"/>
      <c r="DEE9" s="215"/>
      <c r="DEF9" s="215"/>
      <c r="DEG9" s="215"/>
      <c r="DEH9" s="215"/>
      <c r="DEI9" s="215"/>
      <c r="DEJ9" s="215"/>
      <c r="DEK9" s="215"/>
      <c r="DEL9" s="215"/>
      <c r="DEM9" s="215"/>
      <c r="DEN9" s="215"/>
      <c r="DEO9" s="215"/>
      <c r="DEP9" s="215"/>
      <c r="DEQ9" s="215"/>
      <c r="DER9" s="215"/>
      <c r="DES9" s="215"/>
      <c r="DET9" s="215"/>
      <c r="DEU9" s="215"/>
      <c r="DEV9" s="215"/>
      <c r="DEW9" s="215"/>
      <c r="DEX9" s="215"/>
      <c r="DEY9" s="215"/>
      <c r="DEZ9" s="215"/>
      <c r="DFA9" s="215"/>
      <c r="DFB9" s="215"/>
      <c r="DFC9" s="215"/>
      <c r="DFD9" s="215"/>
      <c r="DFE9" s="215"/>
      <c r="DFF9" s="215"/>
      <c r="DFG9" s="215"/>
      <c r="DFH9" s="215"/>
      <c r="DFI9" s="215"/>
      <c r="DFJ9" s="215"/>
      <c r="DFK9" s="215"/>
      <c r="DFL9" s="215"/>
      <c r="DFM9" s="215"/>
      <c r="DFN9" s="215"/>
      <c r="DFO9" s="215"/>
      <c r="DFP9" s="215"/>
      <c r="DFQ9" s="215"/>
      <c r="DFR9" s="215"/>
      <c r="DFS9" s="215"/>
      <c r="DFT9" s="215"/>
      <c r="DFU9" s="215"/>
      <c r="DFV9" s="215"/>
      <c r="DFW9" s="215"/>
      <c r="DFX9" s="215"/>
      <c r="DFY9" s="215"/>
      <c r="DFZ9" s="215"/>
      <c r="DGA9" s="215"/>
      <c r="DGB9" s="215"/>
      <c r="DGC9" s="215"/>
      <c r="DGD9" s="215"/>
      <c r="DGE9" s="215"/>
      <c r="DGF9" s="215"/>
      <c r="DGG9" s="215"/>
      <c r="DGH9" s="215"/>
      <c r="DGI9" s="215"/>
      <c r="DGJ9" s="215"/>
      <c r="DGK9" s="215"/>
      <c r="DGL9" s="215"/>
      <c r="DGM9" s="215"/>
      <c r="DGN9" s="215"/>
      <c r="DGO9" s="215"/>
      <c r="DGP9" s="215"/>
      <c r="DGQ9" s="215"/>
      <c r="DGR9" s="215"/>
      <c r="DGS9" s="215"/>
      <c r="DGT9" s="215"/>
      <c r="DGU9" s="215"/>
      <c r="DGV9" s="215"/>
      <c r="DGW9" s="215"/>
      <c r="DGX9" s="215"/>
      <c r="DGY9" s="215"/>
      <c r="DGZ9" s="215"/>
      <c r="DHA9" s="215"/>
      <c r="DHB9" s="215"/>
      <c r="DHC9" s="215"/>
      <c r="DHD9" s="215"/>
      <c r="DHE9" s="215"/>
      <c r="DHF9" s="215"/>
      <c r="DHG9" s="215"/>
      <c r="DHH9" s="215"/>
      <c r="DHI9" s="215"/>
      <c r="DHJ9" s="215"/>
      <c r="DHK9" s="215"/>
      <c r="DHL9" s="215"/>
      <c r="DHM9" s="215"/>
      <c r="DHN9" s="215"/>
      <c r="DHO9" s="215"/>
      <c r="DHP9" s="215"/>
      <c r="DHQ9" s="215"/>
      <c r="DHR9" s="215"/>
      <c r="DHS9" s="215"/>
      <c r="DHT9" s="215"/>
      <c r="DHU9" s="215"/>
      <c r="DHV9" s="215"/>
      <c r="DHW9" s="215"/>
      <c r="DHX9" s="215"/>
      <c r="DHY9" s="215"/>
      <c r="DHZ9" s="215"/>
      <c r="DIA9" s="215"/>
      <c r="DIB9" s="215"/>
      <c r="DIC9" s="215"/>
      <c r="DID9" s="215"/>
      <c r="DIE9" s="215"/>
      <c r="DIF9" s="215"/>
      <c r="DIG9" s="215"/>
      <c r="DIH9" s="215"/>
      <c r="DII9" s="215"/>
      <c r="DIJ9" s="215"/>
      <c r="DIK9" s="215"/>
      <c r="DIL9" s="215"/>
      <c r="DIM9" s="215"/>
      <c r="DIN9" s="215"/>
      <c r="DIO9" s="215"/>
      <c r="DIP9" s="215"/>
      <c r="DIQ9" s="215"/>
      <c r="DIR9" s="215"/>
      <c r="DIS9" s="215"/>
      <c r="DIT9" s="215"/>
      <c r="DIU9" s="215"/>
      <c r="DIV9" s="215"/>
      <c r="DIW9" s="215"/>
      <c r="DIX9" s="215"/>
      <c r="DIY9" s="215"/>
      <c r="DIZ9" s="215"/>
      <c r="DJA9" s="215"/>
      <c r="DJB9" s="215"/>
      <c r="DJC9" s="215"/>
      <c r="DJD9" s="215"/>
      <c r="DJE9" s="215"/>
      <c r="DJF9" s="215"/>
      <c r="DJG9" s="215"/>
      <c r="DJH9" s="215"/>
      <c r="DJI9" s="215"/>
      <c r="DJJ9" s="215"/>
      <c r="DJK9" s="215"/>
      <c r="DJL9" s="215"/>
      <c r="DJM9" s="215"/>
      <c r="DJN9" s="215"/>
      <c r="DJO9" s="215"/>
      <c r="DJP9" s="215"/>
      <c r="DJQ9" s="215"/>
      <c r="DJR9" s="215"/>
      <c r="DJS9" s="215"/>
      <c r="DJT9" s="215"/>
      <c r="DJU9" s="215"/>
      <c r="DJV9" s="215"/>
      <c r="DJW9" s="215"/>
      <c r="DJX9" s="215"/>
      <c r="DJY9" s="215"/>
      <c r="DJZ9" s="215"/>
      <c r="DKA9" s="215"/>
      <c r="DKB9" s="215"/>
      <c r="DKC9" s="215"/>
      <c r="DKD9" s="215"/>
      <c r="DKE9" s="215"/>
      <c r="DKF9" s="215"/>
      <c r="DKG9" s="215"/>
      <c r="DKH9" s="215"/>
      <c r="DKI9" s="215"/>
      <c r="DKJ9" s="215"/>
      <c r="DKK9" s="215"/>
      <c r="DKL9" s="215"/>
      <c r="DKM9" s="215"/>
      <c r="DKN9" s="215"/>
      <c r="DKO9" s="215"/>
      <c r="DKP9" s="215"/>
      <c r="DKQ9" s="215"/>
      <c r="DKR9" s="215"/>
      <c r="DKS9" s="215"/>
      <c r="DKT9" s="215"/>
      <c r="DKU9" s="215"/>
      <c r="DKV9" s="215"/>
      <c r="DKW9" s="215"/>
      <c r="DKX9" s="215"/>
      <c r="DKY9" s="215"/>
      <c r="DKZ9" s="215"/>
      <c r="DLA9" s="215"/>
      <c r="DLB9" s="215"/>
      <c r="DLC9" s="215"/>
      <c r="DLD9" s="215"/>
      <c r="DLE9" s="215"/>
      <c r="DLF9" s="215"/>
      <c r="DLG9" s="215"/>
      <c r="DLH9" s="215"/>
      <c r="DLI9" s="215"/>
      <c r="DLJ9" s="215"/>
      <c r="DLK9" s="215"/>
      <c r="DLL9" s="215"/>
      <c r="DLM9" s="215"/>
      <c r="DLN9" s="215"/>
      <c r="DLO9" s="215"/>
      <c r="DLP9" s="215"/>
      <c r="DLQ9" s="215"/>
      <c r="DLR9" s="215"/>
      <c r="DLS9" s="215"/>
      <c r="DLT9" s="215"/>
      <c r="DLU9" s="215"/>
      <c r="DLV9" s="215"/>
      <c r="DLW9" s="215"/>
      <c r="DLX9" s="215"/>
      <c r="DLY9" s="215"/>
      <c r="DLZ9" s="215"/>
      <c r="DMA9" s="215"/>
      <c r="DMB9" s="215"/>
      <c r="DMC9" s="215"/>
      <c r="DMD9" s="215"/>
      <c r="DME9" s="215"/>
      <c r="DMF9" s="215"/>
      <c r="DMG9" s="215"/>
      <c r="DMH9" s="215"/>
      <c r="DMI9" s="215"/>
      <c r="DMJ9" s="215"/>
      <c r="DMK9" s="215"/>
      <c r="DML9" s="215"/>
      <c r="DMM9" s="215"/>
      <c r="DMN9" s="215"/>
      <c r="DMO9" s="215"/>
      <c r="DMP9" s="215"/>
      <c r="DMQ9" s="215"/>
      <c r="DMR9" s="215"/>
      <c r="DMS9" s="215"/>
      <c r="DMT9" s="215"/>
      <c r="DMU9" s="215"/>
      <c r="DMV9" s="215"/>
      <c r="DMW9" s="215"/>
      <c r="DMX9" s="215"/>
      <c r="DMY9" s="215"/>
      <c r="DMZ9" s="215"/>
      <c r="DNA9" s="215"/>
      <c r="DNB9" s="215"/>
      <c r="DNC9" s="215"/>
      <c r="DND9" s="215"/>
      <c r="DNE9" s="215"/>
      <c r="DNF9" s="215"/>
      <c r="DNG9" s="215"/>
      <c r="DNH9" s="215"/>
      <c r="DNI9" s="215"/>
      <c r="DNJ9" s="215"/>
      <c r="DNK9" s="215"/>
      <c r="DNL9" s="215"/>
      <c r="DNM9" s="215"/>
      <c r="DNN9" s="215"/>
      <c r="DNO9" s="215"/>
      <c r="DNP9" s="215"/>
      <c r="DNQ9" s="215"/>
      <c r="DNR9" s="215"/>
      <c r="DNS9" s="215"/>
      <c r="DNT9" s="215"/>
      <c r="DNU9" s="215"/>
      <c r="DNV9" s="215"/>
      <c r="DNW9" s="215"/>
      <c r="DNX9" s="215"/>
      <c r="DNY9" s="215"/>
      <c r="DNZ9" s="215"/>
      <c r="DOA9" s="215"/>
      <c r="DOB9" s="215"/>
      <c r="DOC9" s="215"/>
      <c r="DOD9" s="215"/>
      <c r="DOE9" s="215"/>
      <c r="DOF9" s="215"/>
      <c r="DOG9" s="215"/>
      <c r="DOH9" s="215"/>
      <c r="DOI9" s="215"/>
      <c r="DOJ9" s="215"/>
      <c r="DOK9" s="215"/>
      <c r="DOL9" s="215"/>
      <c r="DOM9" s="215"/>
      <c r="DON9" s="215"/>
      <c r="DOO9" s="215"/>
      <c r="DOP9" s="215"/>
      <c r="DOQ9" s="215"/>
      <c r="DOR9" s="215"/>
      <c r="DOS9" s="215"/>
      <c r="DOT9" s="215"/>
      <c r="DOU9" s="215"/>
      <c r="DOV9" s="215"/>
      <c r="DOW9" s="215"/>
      <c r="DOX9" s="215"/>
      <c r="DOY9" s="215"/>
      <c r="DOZ9" s="215"/>
      <c r="DPA9" s="215"/>
      <c r="DPB9" s="215"/>
      <c r="DPC9" s="215"/>
      <c r="DPD9" s="215"/>
      <c r="DPE9" s="215"/>
      <c r="DPF9" s="215"/>
      <c r="DPG9" s="215"/>
      <c r="DPH9" s="215"/>
      <c r="DPI9" s="215"/>
      <c r="DPJ9" s="215"/>
      <c r="DPK9" s="215"/>
      <c r="DPL9" s="215"/>
      <c r="DPM9" s="215"/>
      <c r="DPN9" s="215"/>
      <c r="DPO9" s="215"/>
      <c r="DPP9" s="215"/>
      <c r="DPQ9" s="215"/>
      <c r="DPR9" s="215"/>
      <c r="DPS9" s="215"/>
      <c r="DPT9" s="215"/>
      <c r="DPU9" s="215"/>
      <c r="DPV9" s="215"/>
      <c r="DPW9" s="215"/>
      <c r="DPX9" s="215"/>
      <c r="DPY9" s="215"/>
      <c r="DPZ9" s="215"/>
      <c r="DQA9" s="215"/>
      <c r="DQB9" s="215"/>
      <c r="DQC9" s="215"/>
      <c r="DQD9" s="215"/>
      <c r="DQE9" s="215"/>
      <c r="DQF9" s="215"/>
      <c r="DQG9" s="215"/>
      <c r="DQH9" s="215"/>
      <c r="DQI9" s="215"/>
      <c r="DQJ9" s="215"/>
      <c r="DQK9" s="215"/>
      <c r="DQL9" s="215"/>
      <c r="DQM9" s="215"/>
      <c r="DQN9" s="215"/>
      <c r="DQO9" s="215"/>
      <c r="DQP9" s="215"/>
      <c r="DQQ9" s="215"/>
      <c r="DQR9" s="215"/>
      <c r="DQS9" s="215"/>
      <c r="DQT9" s="215"/>
      <c r="DQU9" s="215"/>
      <c r="DQV9" s="215"/>
      <c r="DQW9" s="215"/>
      <c r="DQX9" s="215"/>
      <c r="DQY9" s="215"/>
      <c r="DQZ9" s="215"/>
      <c r="DRA9" s="215"/>
      <c r="DRB9" s="215"/>
      <c r="DRC9" s="215"/>
      <c r="DRD9" s="215"/>
      <c r="DRE9" s="215"/>
      <c r="DRF9" s="215"/>
      <c r="DRG9" s="215"/>
      <c r="DRH9" s="215"/>
      <c r="DRI9" s="215"/>
      <c r="DRJ9" s="215"/>
      <c r="DRK9" s="215"/>
      <c r="DRL9" s="215"/>
      <c r="DRM9" s="215"/>
      <c r="DRN9" s="215"/>
      <c r="DRO9" s="215"/>
      <c r="DRP9" s="215"/>
      <c r="DRQ9" s="215"/>
      <c r="DRR9" s="215"/>
      <c r="DRS9" s="215"/>
      <c r="DRT9" s="215"/>
      <c r="DRU9" s="215"/>
      <c r="DRV9" s="215"/>
      <c r="DRW9" s="215"/>
      <c r="DRX9" s="215"/>
      <c r="DRY9" s="215"/>
      <c r="DRZ9" s="215"/>
      <c r="DSA9" s="215"/>
      <c r="DSB9" s="215"/>
      <c r="DSC9" s="215"/>
      <c r="DSD9" s="215"/>
      <c r="DSE9" s="215"/>
      <c r="DSF9" s="215"/>
      <c r="DSG9" s="215"/>
      <c r="DSH9" s="215"/>
      <c r="DSI9" s="215"/>
      <c r="DSJ9" s="215"/>
      <c r="DSK9" s="215"/>
      <c r="DSL9" s="215"/>
      <c r="DSM9" s="215"/>
      <c r="DSN9" s="215"/>
      <c r="DSO9" s="215"/>
      <c r="DSP9" s="215"/>
      <c r="DSQ9" s="215"/>
      <c r="DSR9" s="215"/>
      <c r="DSS9" s="215"/>
      <c r="DST9" s="215"/>
      <c r="DSU9" s="215"/>
      <c r="DSV9" s="215"/>
      <c r="DSW9" s="215"/>
      <c r="DSX9" s="215"/>
      <c r="DSY9" s="215"/>
      <c r="DSZ9" s="215"/>
      <c r="DTA9" s="215"/>
      <c r="DTB9" s="215"/>
      <c r="DTC9" s="215"/>
      <c r="DTD9" s="215"/>
      <c r="DTE9" s="215"/>
      <c r="DTF9" s="215"/>
      <c r="DTG9" s="215"/>
      <c r="DTH9" s="215"/>
      <c r="DTI9" s="215"/>
      <c r="DTJ9" s="215"/>
      <c r="DTK9" s="215"/>
      <c r="DTL9" s="215"/>
      <c r="DTM9" s="215"/>
      <c r="DTN9" s="215"/>
      <c r="DTO9" s="215"/>
      <c r="DTP9" s="215"/>
      <c r="DTQ9" s="215"/>
      <c r="DTR9" s="215"/>
      <c r="DTS9" s="215"/>
      <c r="DTT9" s="215"/>
      <c r="DTU9" s="215"/>
      <c r="DTV9" s="215"/>
      <c r="DTW9" s="215"/>
      <c r="DTX9" s="215"/>
      <c r="DTY9" s="215"/>
      <c r="DTZ9" s="215"/>
      <c r="DUA9" s="215"/>
      <c r="DUB9" s="215"/>
      <c r="DUC9" s="215"/>
      <c r="DUD9" s="215"/>
      <c r="DUE9" s="215"/>
      <c r="DUF9" s="215"/>
      <c r="DUG9" s="215"/>
      <c r="DUH9" s="215"/>
      <c r="DUI9" s="215"/>
      <c r="DUJ9" s="215"/>
      <c r="DUK9" s="215"/>
      <c r="DUL9" s="215"/>
      <c r="DUM9" s="215"/>
      <c r="DUN9" s="215"/>
      <c r="DUO9" s="215"/>
      <c r="DUP9" s="215"/>
      <c r="DUQ9" s="215"/>
      <c r="DUR9" s="215"/>
      <c r="DUS9" s="215"/>
      <c r="DUT9" s="215"/>
      <c r="DUU9" s="215"/>
      <c r="DUV9" s="215"/>
      <c r="DUW9" s="215"/>
      <c r="DUX9" s="215"/>
      <c r="DUY9" s="215"/>
      <c r="DUZ9" s="215"/>
      <c r="DVA9" s="215"/>
      <c r="DVB9" s="215"/>
      <c r="DVC9" s="215"/>
      <c r="DVD9" s="215"/>
      <c r="DVE9" s="215"/>
      <c r="DVF9" s="215"/>
      <c r="DVG9" s="215"/>
      <c r="DVH9" s="215"/>
      <c r="DVI9" s="215"/>
      <c r="DVJ9" s="215"/>
      <c r="DVK9" s="215"/>
      <c r="DVL9" s="215"/>
      <c r="DVM9" s="215"/>
      <c r="DVN9" s="215"/>
      <c r="DVO9" s="215"/>
      <c r="DVP9" s="215"/>
      <c r="DVQ9" s="215"/>
      <c r="DVR9" s="215"/>
      <c r="DVS9" s="215"/>
      <c r="DVT9" s="215"/>
      <c r="DVU9" s="215"/>
      <c r="DVV9" s="215"/>
      <c r="DVW9" s="215"/>
      <c r="DVX9" s="215"/>
      <c r="DVY9" s="215"/>
      <c r="DVZ9" s="215"/>
      <c r="DWA9" s="215"/>
      <c r="DWB9" s="215"/>
      <c r="DWC9" s="215"/>
      <c r="DWD9" s="215"/>
      <c r="DWE9" s="215"/>
      <c r="DWF9" s="215"/>
      <c r="DWG9" s="215"/>
      <c r="DWH9" s="215"/>
      <c r="DWI9" s="215"/>
      <c r="DWJ9" s="215"/>
      <c r="DWK9" s="215"/>
      <c r="DWL9" s="215"/>
      <c r="DWM9" s="215"/>
      <c r="DWN9" s="215"/>
      <c r="DWO9" s="215"/>
      <c r="DWP9" s="215"/>
      <c r="DWQ9" s="215"/>
      <c r="DWR9" s="215"/>
      <c r="DWS9" s="215"/>
      <c r="DWT9" s="215"/>
      <c r="DWU9" s="215"/>
      <c r="DWV9" s="215"/>
      <c r="DWW9" s="215"/>
      <c r="DWX9" s="215"/>
      <c r="DWY9" s="215"/>
      <c r="DWZ9" s="215"/>
      <c r="DXA9" s="215"/>
      <c r="DXB9" s="215"/>
      <c r="DXC9" s="215"/>
      <c r="DXD9" s="215"/>
      <c r="DXE9" s="215"/>
      <c r="DXF9" s="215"/>
      <c r="DXG9" s="215"/>
      <c r="DXH9" s="215"/>
      <c r="DXI9" s="215"/>
      <c r="DXJ9" s="215"/>
      <c r="DXK9" s="215"/>
      <c r="DXL9" s="215"/>
      <c r="DXM9" s="215"/>
      <c r="DXN9" s="215"/>
      <c r="DXO9" s="215"/>
      <c r="DXP9" s="215"/>
      <c r="DXQ9" s="215"/>
      <c r="DXR9" s="215"/>
      <c r="DXS9" s="215"/>
      <c r="DXT9" s="215"/>
      <c r="DXU9" s="215"/>
      <c r="DXV9" s="215"/>
      <c r="DXW9" s="215"/>
      <c r="DXX9" s="215"/>
      <c r="DXY9" s="215"/>
      <c r="DXZ9" s="215"/>
      <c r="DYA9" s="215"/>
      <c r="DYB9" s="215"/>
      <c r="DYC9" s="215"/>
      <c r="DYD9" s="215"/>
      <c r="DYE9" s="215"/>
      <c r="DYF9" s="215"/>
      <c r="DYG9" s="215"/>
      <c r="DYH9" s="215"/>
      <c r="DYI9" s="215"/>
      <c r="DYJ9" s="215"/>
      <c r="DYK9" s="215"/>
      <c r="DYL9" s="215"/>
      <c r="DYM9" s="215"/>
      <c r="DYN9" s="215"/>
      <c r="DYO9" s="215"/>
      <c r="DYP9" s="215"/>
      <c r="DYQ9" s="215"/>
      <c r="DYR9" s="215"/>
      <c r="DYS9" s="215"/>
      <c r="DYT9" s="215"/>
      <c r="DYU9" s="215"/>
      <c r="DYV9" s="215"/>
      <c r="DYW9" s="215"/>
      <c r="DYX9" s="215"/>
      <c r="DYY9" s="215"/>
      <c r="DYZ9" s="215"/>
      <c r="DZA9" s="215"/>
      <c r="DZB9" s="215"/>
      <c r="DZC9" s="215"/>
      <c r="DZD9" s="215"/>
      <c r="DZE9" s="215"/>
      <c r="DZF9" s="215"/>
      <c r="DZG9" s="215"/>
      <c r="DZH9" s="215"/>
      <c r="DZI9" s="215"/>
      <c r="DZJ9" s="215"/>
      <c r="DZK9" s="215"/>
      <c r="DZL9" s="215"/>
      <c r="DZM9" s="215"/>
      <c r="DZN9" s="215"/>
      <c r="DZO9" s="215"/>
      <c r="DZP9" s="215"/>
      <c r="DZQ9" s="215"/>
      <c r="DZR9" s="215"/>
      <c r="DZS9" s="215"/>
      <c r="DZT9" s="215"/>
      <c r="DZU9" s="215"/>
      <c r="DZV9" s="215"/>
      <c r="DZW9" s="215"/>
      <c r="DZX9" s="215"/>
      <c r="DZY9" s="215"/>
      <c r="DZZ9" s="215"/>
      <c r="EAA9" s="215"/>
      <c r="EAB9" s="215"/>
      <c r="EAC9" s="215"/>
      <c r="EAD9" s="215"/>
      <c r="EAE9" s="215"/>
      <c r="EAF9" s="215"/>
      <c r="EAG9" s="215"/>
      <c r="EAH9" s="215"/>
      <c r="EAI9" s="215"/>
      <c r="EAJ9" s="215"/>
      <c r="EAK9" s="215"/>
      <c r="EAL9" s="215"/>
      <c r="EAM9" s="215"/>
      <c r="EAN9" s="215"/>
      <c r="EAO9" s="215"/>
      <c r="EAP9" s="215"/>
      <c r="EAQ9" s="215"/>
      <c r="EAR9" s="215"/>
      <c r="EAS9" s="215"/>
      <c r="EAT9" s="215"/>
      <c r="EAU9" s="215"/>
      <c r="EAV9" s="215"/>
      <c r="EAW9" s="215"/>
      <c r="EAX9" s="215"/>
      <c r="EAY9" s="215"/>
      <c r="EAZ9" s="215"/>
      <c r="EBA9" s="215"/>
      <c r="EBB9" s="215"/>
      <c r="EBC9" s="215"/>
      <c r="EBD9" s="215"/>
      <c r="EBE9" s="215"/>
      <c r="EBF9" s="215"/>
      <c r="EBG9" s="215"/>
      <c r="EBH9" s="215"/>
      <c r="EBI9" s="215"/>
      <c r="EBJ9" s="215"/>
      <c r="EBK9" s="215"/>
      <c r="EBL9" s="215"/>
      <c r="EBM9" s="215"/>
      <c r="EBN9" s="215"/>
      <c r="EBO9" s="215"/>
      <c r="EBP9" s="215"/>
      <c r="EBQ9" s="215"/>
      <c r="EBR9" s="215"/>
      <c r="EBS9" s="215"/>
      <c r="EBT9" s="215"/>
      <c r="EBU9" s="215"/>
      <c r="EBV9" s="215"/>
      <c r="EBW9" s="215"/>
      <c r="EBX9" s="215"/>
      <c r="EBY9" s="215"/>
      <c r="EBZ9" s="215"/>
      <c r="ECA9" s="215"/>
      <c r="ECB9" s="215"/>
      <c r="ECC9" s="215"/>
      <c r="ECD9" s="215"/>
      <c r="ECE9" s="215"/>
      <c r="ECF9" s="215"/>
      <c r="ECG9" s="215"/>
      <c r="ECH9" s="215"/>
      <c r="ECI9" s="215"/>
      <c r="ECJ9" s="215"/>
      <c r="ECK9" s="215"/>
      <c r="ECL9" s="215"/>
      <c r="ECM9" s="215"/>
      <c r="ECN9" s="215"/>
      <c r="ECO9" s="215"/>
      <c r="ECP9" s="215"/>
      <c r="ECQ9" s="215"/>
      <c r="ECR9" s="215"/>
      <c r="ECS9" s="215"/>
      <c r="ECT9" s="215"/>
      <c r="ECU9" s="215"/>
      <c r="ECV9" s="215"/>
      <c r="ECW9" s="215"/>
      <c r="ECX9" s="215"/>
      <c r="ECY9" s="215"/>
      <c r="ECZ9" s="215"/>
      <c r="EDA9" s="215"/>
      <c r="EDB9" s="215"/>
      <c r="EDC9" s="215"/>
      <c r="EDD9" s="215"/>
      <c r="EDE9" s="215"/>
      <c r="EDF9" s="215"/>
      <c r="EDG9" s="215"/>
      <c r="EDH9" s="215"/>
      <c r="EDI9" s="215"/>
      <c r="EDJ9" s="215"/>
      <c r="EDK9" s="215"/>
      <c r="EDL9" s="215"/>
      <c r="EDM9" s="215"/>
      <c r="EDN9" s="215"/>
      <c r="EDO9" s="215"/>
      <c r="EDP9" s="215"/>
      <c r="EDQ9" s="215"/>
      <c r="EDR9" s="215"/>
      <c r="EDS9" s="215"/>
      <c r="EDT9" s="215"/>
      <c r="EDU9" s="215"/>
      <c r="EDV9" s="215"/>
      <c r="EDW9" s="215"/>
      <c r="EDX9" s="215"/>
      <c r="EDY9" s="215"/>
      <c r="EDZ9" s="215"/>
      <c r="EEA9" s="215"/>
      <c r="EEB9" s="215"/>
      <c r="EEC9" s="215"/>
      <c r="EED9" s="215"/>
      <c r="EEE9" s="215"/>
      <c r="EEF9" s="215"/>
      <c r="EEG9" s="215"/>
      <c r="EEH9" s="215"/>
      <c r="EEI9" s="215"/>
      <c r="EEJ9" s="215"/>
      <c r="EEK9" s="215"/>
      <c r="EEL9" s="215"/>
      <c r="EEM9" s="215"/>
      <c r="EEN9" s="215"/>
      <c r="EEO9" s="215"/>
      <c r="EEP9" s="215"/>
      <c r="EEQ9" s="215"/>
      <c r="EER9" s="215"/>
      <c r="EES9" s="215"/>
      <c r="EET9" s="215"/>
      <c r="EEU9" s="215"/>
      <c r="EEV9" s="215"/>
      <c r="EEW9" s="215"/>
      <c r="EEX9" s="215"/>
      <c r="EEY9" s="215"/>
      <c r="EEZ9" s="215"/>
      <c r="EFA9" s="215"/>
      <c r="EFB9" s="215"/>
      <c r="EFC9" s="215"/>
      <c r="EFD9" s="215"/>
      <c r="EFE9" s="215"/>
      <c r="EFF9" s="215"/>
      <c r="EFG9" s="215"/>
      <c r="EFH9" s="215"/>
      <c r="EFI9" s="215"/>
      <c r="EFJ9" s="215"/>
      <c r="EFK9" s="215"/>
      <c r="EFL9" s="215"/>
      <c r="EFM9" s="215"/>
      <c r="EFN9" s="215"/>
      <c r="EFO9" s="215"/>
      <c r="EFP9" s="215"/>
      <c r="EFQ9" s="215"/>
      <c r="EFR9" s="215"/>
      <c r="EFS9" s="215"/>
      <c r="EFT9" s="215"/>
      <c r="EFU9" s="215"/>
      <c r="EFV9" s="215"/>
      <c r="EFW9" s="215"/>
      <c r="EFX9" s="215"/>
      <c r="EFY9" s="215"/>
      <c r="EFZ9" s="215"/>
      <c r="EGA9" s="215"/>
      <c r="EGB9" s="215"/>
      <c r="EGC9" s="215"/>
      <c r="EGD9" s="215"/>
      <c r="EGE9" s="215"/>
      <c r="EGF9" s="215"/>
      <c r="EGG9" s="215"/>
      <c r="EGH9" s="215"/>
      <c r="EGI9" s="215"/>
      <c r="EGJ9" s="215"/>
      <c r="EGK9" s="215"/>
      <c r="EGL9" s="215"/>
      <c r="EGM9" s="215"/>
      <c r="EGN9" s="215"/>
      <c r="EGO9" s="215"/>
      <c r="EGP9" s="215"/>
      <c r="EGQ9" s="215"/>
      <c r="EGR9" s="215"/>
      <c r="EGS9" s="215"/>
      <c r="EGT9" s="215"/>
      <c r="EGU9" s="215"/>
      <c r="EGV9" s="215"/>
      <c r="EGW9" s="215"/>
      <c r="EGX9" s="215"/>
      <c r="EGY9" s="215"/>
      <c r="EGZ9" s="215"/>
      <c r="EHA9" s="215"/>
      <c r="EHB9" s="215"/>
      <c r="EHC9" s="215"/>
      <c r="EHD9" s="215"/>
      <c r="EHE9" s="215"/>
      <c r="EHF9" s="215"/>
      <c r="EHG9" s="215"/>
      <c r="EHH9" s="215"/>
      <c r="EHI9" s="215"/>
      <c r="EHJ9" s="215"/>
      <c r="EHK9" s="215"/>
      <c r="EHL9" s="215"/>
      <c r="EHM9" s="215"/>
      <c r="EHN9" s="215"/>
      <c r="EHO9" s="215"/>
      <c r="EHP9" s="215"/>
      <c r="EHQ9" s="215"/>
      <c r="EHR9" s="215"/>
      <c r="EHS9" s="215"/>
      <c r="EHT9" s="215"/>
      <c r="EHU9" s="215"/>
      <c r="EHV9" s="215"/>
      <c r="EHW9" s="215"/>
      <c r="EHX9" s="215"/>
      <c r="EHY9" s="215"/>
      <c r="EHZ9" s="215"/>
      <c r="EIA9" s="215"/>
      <c r="EIB9" s="215"/>
      <c r="EIC9" s="215"/>
      <c r="EID9" s="215"/>
      <c r="EIE9" s="215"/>
      <c r="EIF9" s="215"/>
      <c r="EIG9" s="215"/>
      <c r="EIH9" s="215"/>
      <c r="EII9" s="215"/>
      <c r="EIJ9" s="215"/>
      <c r="EIK9" s="215"/>
      <c r="EIL9" s="215"/>
      <c r="EIM9" s="215"/>
      <c r="EIN9" s="215"/>
      <c r="EIO9" s="215"/>
      <c r="EIP9" s="215"/>
      <c r="EIQ9" s="215"/>
      <c r="EIR9" s="215"/>
      <c r="EIS9" s="215"/>
      <c r="EIT9" s="215"/>
      <c r="EIU9" s="215"/>
      <c r="EIV9" s="215"/>
      <c r="EIW9" s="215"/>
      <c r="EIX9" s="215"/>
      <c r="EIY9" s="215"/>
      <c r="EIZ9" s="215"/>
      <c r="EJA9" s="215"/>
      <c r="EJB9" s="215"/>
      <c r="EJC9" s="215"/>
      <c r="EJD9" s="215"/>
      <c r="EJE9" s="215"/>
      <c r="EJF9" s="215"/>
      <c r="EJG9" s="215"/>
      <c r="EJH9" s="215"/>
      <c r="EJI9" s="215"/>
      <c r="EJJ9" s="215"/>
      <c r="EJK9" s="215"/>
      <c r="EJL9" s="215"/>
      <c r="EJM9" s="215"/>
      <c r="EJN9" s="215"/>
      <c r="EJO9" s="215"/>
      <c r="EJP9" s="215"/>
      <c r="EJQ9" s="215"/>
      <c r="EJR9" s="215"/>
      <c r="EJS9" s="215"/>
      <c r="EJT9" s="215"/>
      <c r="EJU9" s="215"/>
      <c r="EJV9" s="215"/>
      <c r="EJW9" s="215"/>
      <c r="EJX9" s="215"/>
      <c r="EJY9" s="215"/>
      <c r="EJZ9" s="215"/>
      <c r="EKA9" s="215"/>
      <c r="EKB9" s="215"/>
      <c r="EKC9" s="215"/>
      <c r="EKD9" s="215"/>
      <c r="EKE9" s="215"/>
      <c r="EKF9" s="215"/>
      <c r="EKG9" s="215"/>
      <c r="EKH9" s="215"/>
      <c r="EKI9" s="215"/>
      <c r="EKJ9" s="215"/>
      <c r="EKK9" s="215"/>
      <c r="EKL9" s="215"/>
      <c r="EKM9" s="215"/>
      <c r="EKN9" s="215"/>
      <c r="EKO9" s="215"/>
      <c r="EKP9" s="215"/>
      <c r="EKQ9" s="215"/>
      <c r="EKR9" s="215"/>
      <c r="EKS9" s="215"/>
      <c r="EKT9" s="215"/>
      <c r="EKU9" s="215"/>
      <c r="EKV9" s="215"/>
      <c r="EKW9" s="215"/>
      <c r="EKX9" s="215"/>
      <c r="EKY9" s="215"/>
      <c r="EKZ9" s="215"/>
      <c r="ELA9" s="215"/>
      <c r="ELB9" s="215"/>
      <c r="ELC9" s="215"/>
      <c r="ELD9" s="215"/>
      <c r="ELE9" s="215"/>
      <c r="ELF9" s="215"/>
      <c r="ELG9" s="215"/>
      <c r="ELH9" s="215"/>
      <c r="ELI9" s="215"/>
      <c r="ELJ9" s="215"/>
      <c r="ELK9" s="215"/>
      <c r="ELL9" s="215"/>
      <c r="ELM9" s="215"/>
      <c r="ELN9" s="215"/>
      <c r="ELO9" s="215"/>
      <c r="ELP9" s="215"/>
      <c r="ELQ9" s="215"/>
      <c r="ELR9" s="215"/>
      <c r="ELS9" s="215"/>
      <c r="ELT9" s="215"/>
      <c r="ELU9" s="215"/>
      <c r="ELV9" s="215"/>
      <c r="ELW9" s="215"/>
      <c r="ELX9" s="215"/>
      <c r="ELY9" s="215"/>
      <c r="ELZ9" s="215"/>
      <c r="EMA9" s="215"/>
      <c r="EMB9" s="215"/>
      <c r="EMC9" s="215"/>
      <c r="EMD9" s="215"/>
      <c r="EME9" s="215"/>
      <c r="EMF9" s="215"/>
      <c r="EMG9" s="215"/>
      <c r="EMH9" s="215"/>
      <c r="EMI9" s="215"/>
      <c r="EMJ9" s="215"/>
      <c r="EMK9" s="215"/>
      <c r="EML9" s="215"/>
      <c r="EMM9" s="215"/>
      <c r="EMN9" s="215"/>
      <c r="EMO9" s="215"/>
      <c r="EMP9" s="215"/>
      <c r="EMQ9" s="215"/>
      <c r="EMR9" s="215"/>
      <c r="EMS9" s="215"/>
      <c r="EMT9" s="215"/>
      <c r="EMU9" s="215"/>
      <c r="EMV9" s="215"/>
      <c r="EMW9" s="215"/>
      <c r="EMX9" s="215"/>
      <c r="EMY9" s="215"/>
      <c r="EMZ9" s="215"/>
      <c r="ENA9" s="215"/>
      <c r="ENB9" s="215"/>
      <c r="ENC9" s="215"/>
      <c r="END9" s="215"/>
      <c r="ENE9" s="215"/>
      <c r="ENF9" s="215"/>
      <c r="ENG9" s="215"/>
      <c r="ENH9" s="215"/>
      <c r="ENI9" s="215"/>
      <c r="ENJ9" s="215"/>
      <c r="ENK9" s="215"/>
      <c r="ENL9" s="215"/>
      <c r="ENM9" s="215"/>
      <c r="ENN9" s="215"/>
      <c r="ENO9" s="215"/>
      <c r="ENP9" s="215"/>
      <c r="ENQ9" s="215"/>
      <c r="ENR9" s="215"/>
      <c r="ENS9" s="215"/>
      <c r="ENT9" s="215"/>
      <c r="ENU9" s="215"/>
      <c r="ENV9" s="215"/>
      <c r="ENW9" s="215"/>
      <c r="ENX9" s="215"/>
      <c r="ENY9" s="215"/>
      <c r="ENZ9" s="215"/>
      <c r="EOA9" s="215"/>
      <c r="EOB9" s="215"/>
      <c r="EOC9" s="215"/>
      <c r="EOD9" s="215"/>
      <c r="EOE9" s="215"/>
      <c r="EOF9" s="215"/>
      <c r="EOG9" s="215"/>
      <c r="EOH9" s="215"/>
      <c r="EOI9" s="215"/>
      <c r="EOJ9" s="215"/>
      <c r="EOK9" s="215"/>
      <c r="EOL9" s="215"/>
      <c r="EOM9" s="215"/>
      <c r="EON9" s="215"/>
      <c r="EOO9" s="215"/>
      <c r="EOP9" s="215"/>
      <c r="EOQ9" s="215"/>
      <c r="EOR9" s="215"/>
      <c r="EOS9" s="215"/>
      <c r="EOT9" s="215"/>
      <c r="EOU9" s="215"/>
      <c r="EOV9" s="215"/>
      <c r="EOW9" s="215"/>
      <c r="EOX9" s="215"/>
      <c r="EOY9" s="215"/>
      <c r="EOZ9" s="215"/>
      <c r="EPA9" s="215"/>
      <c r="EPB9" s="215"/>
      <c r="EPC9" s="215"/>
      <c r="EPD9" s="215"/>
      <c r="EPE9" s="215"/>
      <c r="EPF9" s="215"/>
      <c r="EPG9" s="215"/>
      <c r="EPH9" s="215"/>
      <c r="EPI9" s="215"/>
      <c r="EPJ9" s="215"/>
      <c r="EPK9" s="215"/>
      <c r="EPL9" s="215"/>
      <c r="EPM9" s="215"/>
      <c r="EPN9" s="215"/>
      <c r="EPO9" s="215"/>
      <c r="EPP9" s="215"/>
      <c r="EPQ9" s="215"/>
      <c r="EPR9" s="215"/>
      <c r="EPS9" s="215"/>
      <c r="EPT9" s="215"/>
      <c r="EPU9" s="215"/>
      <c r="EPV9" s="215"/>
      <c r="EPW9" s="215"/>
      <c r="EPX9" s="215"/>
      <c r="EPY9" s="215"/>
      <c r="EPZ9" s="215"/>
      <c r="EQA9" s="215"/>
      <c r="EQB9" s="215"/>
      <c r="EQC9" s="215"/>
      <c r="EQD9" s="215"/>
      <c r="EQE9" s="215"/>
      <c r="EQF9" s="215"/>
      <c r="EQG9" s="215"/>
      <c r="EQH9" s="215"/>
      <c r="EQI9" s="215"/>
      <c r="EQJ9" s="215"/>
      <c r="EQK9" s="215"/>
      <c r="EQL9" s="215"/>
      <c r="EQM9" s="215"/>
      <c r="EQN9" s="215"/>
      <c r="EQO9" s="215"/>
      <c r="EQP9" s="215"/>
      <c r="EQQ9" s="215"/>
      <c r="EQR9" s="215"/>
      <c r="EQS9" s="215"/>
      <c r="EQT9" s="215"/>
      <c r="EQU9" s="215"/>
      <c r="EQV9" s="215"/>
      <c r="EQW9" s="215"/>
      <c r="EQX9" s="215"/>
      <c r="EQY9" s="215"/>
      <c r="EQZ9" s="215"/>
      <c r="ERA9" s="215"/>
      <c r="ERB9" s="215"/>
      <c r="ERC9" s="215"/>
      <c r="ERD9" s="215"/>
      <c r="ERE9" s="215"/>
      <c r="ERF9" s="215"/>
      <c r="ERG9" s="215"/>
      <c r="ERH9" s="215"/>
      <c r="ERI9" s="215"/>
      <c r="ERJ9" s="215"/>
      <c r="ERK9" s="215"/>
      <c r="ERL9" s="215"/>
      <c r="ERM9" s="215"/>
      <c r="ERN9" s="215"/>
      <c r="ERO9" s="215"/>
      <c r="ERP9" s="215"/>
      <c r="ERQ9" s="215"/>
      <c r="ERR9" s="215"/>
      <c r="ERS9" s="215"/>
      <c r="ERT9" s="215"/>
      <c r="ERU9" s="215"/>
      <c r="ERV9" s="215"/>
      <c r="ERW9" s="215"/>
      <c r="ERX9" s="215"/>
      <c r="ERY9" s="215"/>
      <c r="ERZ9" s="215"/>
      <c r="ESA9" s="215"/>
      <c r="ESB9" s="215"/>
      <c r="ESC9" s="215"/>
      <c r="ESD9" s="215"/>
      <c r="ESE9" s="215"/>
      <c r="ESF9" s="215"/>
      <c r="ESG9" s="215"/>
      <c r="ESH9" s="215"/>
      <c r="ESI9" s="215"/>
      <c r="ESJ9" s="215"/>
      <c r="ESK9" s="215"/>
      <c r="ESL9" s="215"/>
      <c r="ESM9" s="215"/>
      <c r="ESN9" s="215"/>
      <c r="ESO9" s="215"/>
      <c r="ESP9" s="215"/>
      <c r="ESQ9" s="215"/>
      <c r="ESR9" s="215"/>
      <c r="ESS9" s="215"/>
      <c r="EST9" s="215"/>
      <c r="ESU9" s="215"/>
      <c r="ESV9" s="215"/>
      <c r="ESW9" s="215"/>
      <c r="ESX9" s="215"/>
      <c r="ESY9" s="215"/>
      <c r="ESZ9" s="215"/>
      <c r="ETA9" s="215"/>
      <c r="ETB9" s="215"/>
      <c r="ETC9" s="215"/>
      <c r="ETD9" s="215"/>
      <c r="ETE9" s="215"/>
      <c r="ETF9" s="215"/>
      <c r="ETG9" s="215"/>
      <c r="ETH9" s="215"/>
      <c r="ETI9" s="215"/>
      <c r="ETJ9" s="215"/>
      <c r="ETK9" s="215"/>
      <c r="ETL9" s="215"/>
      <c r="ETM9" s="215"/>
      <c r="ETN9" s="215"/>
      <c r="ETO9" s="215"/>
      <c r="ETP9" s="215"/>
      <c r="ETQ9" s="215"/>
      <c r="ETR9" s="215"/>
      <c r="ETS9" s="215"/>
      <c r="ETT9" s="215"/>
      <c r="ETU9" s="215"/>
      <c r="ETV9" s="215"/>
      <c r="ETW9" s="215"/>
      <c r="ETX9" s="215"/>
      <c r="ETY9" s="215"/>
      <c r="ETZ9" s="215"/>
      <c r="EUA9" s="215"/>
      <c r="EUB9" s="215"/>
      <c r="EUC9" s="215"/>
      <c r="EUD9" s="215"/>
      <c r="EUE9" s="215"/>
      <c r="EUF9" s="215"/>
      <c r="EUG9" s="215"/>
      <c r="EUH9" s="215"/>
      <c r="EUI9" s="215"/>
      <c r="EUJ9" s="215"/>
      <c r="EUK9" s="215"/>
      <c r="EUL9" s="215"/>
      <c r="EUM9" s="215"/>
      <c r="EUN9" s="215"/>
      <c r="EUO9" s="215"/>
      <c r="EUP9" s="215"/>
      <c r="EUQ9" s="215"/>
      <c r="EUR9" s="215"/>
      <c r="EUS9" s="215"/>
      <c r="EUT9" s="215"/>
      <c r="EUU9" s="215"/>
      <c r="EUV9" s="215"/>
      <c r="EUW9" s="215"/>
      <c r="EUX9" s="215"/>
      <c r="EUY9" s="215"/>
      <c r="EUZ9" s="215"/>
      <c r="EVA9" s="215"/>
      <c r="EVB9" s="215"/>
      <c r="EVC9" s="215"/>
      <c r="EVD9" s="215"/>
      <c r="EVE9" s="215"/>
      <c r="EVF9" s="215"/>
      <c r="EVG9" s="215"/>
      <c r="EVH9" s="215"/>
      <c r="EVI9" s="215"/>
      <c r="EVJ9" s="215"/>
      <c r="EVK9" s="215"/>
      <c r="EVL9" s="215"/>
      <c r="EVM9" s="215"/>
      <c r="EVN9" s="215"/>
      <c r="EVO9" s="215"/>
      <c r="EVP9" s="215"/>
      <c r="EVQ9" s="215"/>
      <c r="EVR9" s="215"/>
      <c r="EVS9" s="215"/>
      <c r="EVT9" s="215"/>
      <c r="EVU9" s="215"/>
      <c r="EVV9" s="215"/>
      <c r="EVW9" s="215"/>
      <c r="EVX9" s="215"/>
      <c r="EVY9" s="215"/>
      <c r="EVZ9" s="215"/>
      <c r="EWA9" s="215"/>
      <c r="EWB9" s="215"/>
      <c r="EWC9" s="215"/>
      <c r="EWD9" s="215"/>
      <c r="EWE9" s="215"/>
      <c r="EWF9" s="215"/>
      <c r="EWG9" s="215"/>
      <c r="EWH9" s="215"/>
      <c r="EWI9" s="215"/>
      <c r="EWJ9" s="215"/>
      <c r="EWK9" s="215"/>
      <c r="EWL9" s="215"/>
      <c r="EWM9" s="215"/>
      <c r="EWN9" s="215"/>
      <c r="EWO9" s="215"/>
      <c r="EWP9" s="215"/>
      <c r="EWQ9" s="215"/>
      <c r="EWR9" s="215"/>
      <c r="EWS9" s="215"/>
      <c r="EWT9" s="215"/>
      <c r="EWU9" s="215"/>
      <c r="EWV9" s="215"/>
      <c r="EWW9" s="215"/>
      <c r="EWX9" s="215"/>
      <c r="EWY9" s="215"/>
      <c r="EWZ9" s="215"/>
      <c r="EXA9" s="215"/>
      <c r="EXB9" s="215"/>
      <c r="EXC9" s="215"/>
      <c r="EXD9" s="215"/>
      <c r="EXE9" s="215"/>
      <c r="EXF9" s="215"/>
      <c r="EXG9" s="215"/>
      <c r="EXH9" s="215"/>
      <c r="EXI9" s="215"/>
      <c r="EXJ9" s="215"/>
      <c r="EXK9" s="215"/>
      <c r="EXL9" s="215"/>
      <c r="EXM9" s="215"/>
      <c r="EXN9" s="215"/>
      <c r="EXO9" s="215"/>
      <c r="EXP9" s="215"/>
      <c r="EXQ9" s="215"/>
      <c r="EXR9" s="215"/>
      <c r="EXS9" s="215"/>
      <c r="EXT9" s="215"/>
      <c r="EXU9" s="215"/>
      <c r="EXV9" s="215"/>
      <c r="EXW9" s="215"/>
      <c r="EXX9" s="215"/>
      <c r="EXY9" s="215"/>
      <c r="EXZ9" s="215"/>
      <c r="EYA9" s="215"/>
      <c r="EYB9" s="215"/>
      <c r="EYC9" s="215"/>
      <c r="EYD9" s="215"/>
      <c r="EYE9" s="215"/>
      <c r="EYF9" s="215"/>
      <c r="EYG9" s="215"/>
      <c r="EYH9" s="215"/>
      <c r="EYI9" s="215"/>
      <c r="EYJ9" s="215"/>
      <c r="EYK9" s="215"/>
      <c r="EYL9" s="215"/>
      <c r="EYM9" s="215"/>
      <c r="EYN9" s="215"/>
      <c r="EYO9" s="215"/>
      <c r="EYP9" s="215"/>
      <c r="EYQ9" s="215"/>
      <c r="EYR9" s="215"/>
      <c r="EYS9" s="215"/>
      <c r="EYT9" s="215"/>
      <c r="EYU9" s="215"/>
      <c r="EYV9" s="215"/>
      <c r="EYW9" s="215"/>
      <c r="EYX9" s="215"/>
      <c r="EYY9" s="215"/>
      <c r="EYZ9" s="215"/>
      <c r="EZA9" s="215"/>
      <c r="EZB9" s="215"/>
      <c r="EZC9" s="215"/>
      <c r="EZD9" s="215"/>
      <c r="EZE9" s="215"/>
      <c r="EZF9" s="215"/>
      <c r="EZG9" s="215"/>
      <c r="EZH9" s="215"/>
      <c r="EZI9" s="215"/>
      <c r="EZJ9" s="215"/>
      <c r="EZK9" s="215"/>
      <c r="EZL9" s="215"/>
      <c r="EZM9" s="215"/>
      <c r="EZN9" s="215"/>
      <c r="EZO9" s="215"/>
      <c r="EZP9" s="215"/>
      <c r="EZQ9" s="215"/>
      <c r="EZR9" s="215"/>
      <c r="EZS9" s="215"/>
      <c r="EZT9" s="215"/>
      <c r="EZU9" s="215"/>
      <c r="EZV9" s="215"/>
      <c r="EZW9" s="215"/>
      <c r="EZX9" s="215"/>
      <c r="EZY9" s="215"/>
      <c r="EZZ9" s="215"/>
      <c r="FAA9" s="215"/>
      <c r="FAB9" s="215"/>
      <c r="FAC9" s="215"/>
      <c r="FAD9" s="215"/>
      <c r="FAE9" s="215"/>
      <c r="FAF9" s="215"/>
      <c r="FAG9" s="215"/>
      <c r="FAH9" s="215"/>
      <c r="FAI9" s="215"/>
      <c r="FAJ9" s="215"/>
      <c r="FAK9" s="215"/>
      <c r="FAL9" s="215"/>
      <c r="FAM9" s="215"/>
      <c r="FAN9" s="215"/>
      <c r="FAO9" s="215"/>
      <c r="FAP9" s="215"/>
      <c r="FAQ9" s="215"/>
      <c r="FAR9" s="215"/>
      <c r="FAS9" s="215"/>
      <c r="FAT9" s="215"/>
      <c r="FAU9" s="215"/>
      <c r="FAV9" s="215"/>
      <c r="FAW9" s="215"/>
      <c r="FAX9" s="215"/>
      <c r="FAY9" s="215"/>
      <c r="FAZ9" s="215"/>
      <c r="FBA9" s="215"/>
      <c r="FBB9" s="215"/>
      <c r="FBC9" s="215"/>
      <c r="FBD9" s="215"/>
      <c r="FBE9" s="215"/>
      <c r="FBF9" s="215"/>
      <c r="FBG9" s="215"/>
      <c r="FBH9" s="215"/>
      <c r="FBI9" s="215"/>
      <c r="FBJ9" s="215"/>
      <c r="FBK9" s="215"/>
      <c r="FBL9" s="215"/>
      <c r="FBM9" s="215"/>
      <c r="FBN9" s="215"/>
      <c r="FBO9" s="215"/>
      <c r="FBP9" s="215"/>
      <c r="FBQ9" s="215"/>
      <c r="FBR9" s="215"/>
      <c r="FBS9" s="215"/>
      <c r="FBT9" s="215"/>
      <c r="FBU9" s="215"/>
      <c r="FBV9" s="215"/>
      <c r="FBW9" s="215"/>
      <c r="FBX9" s="215"/>
      <c r="FBY9" s="215"/>
      <c r="FBZ9" s="215"/>
      <c r="FCA9" s="215"/>
      <c r="FCB9" s="215"/>
      <c r="FCC9" s="215"/>
      <c r="FCD9" s="215"/>
      <c r="FCE9" s="215"/>
      <c r="FCF9" s="215"/>
      <c r="FCG9" s="215"/>
      <c r="FCH9" s="215"/>
      <c r="FCI9" s="215"/>
      <c r="FCJ9" s="215"/>
      <c r="FCK9" s="215"/>
      <c r="FCL9" s="215"/>
      <c r="FCM9" s="215"/>
      <c r="FCN9" s="215"/>
      <c r="FCO9" s="215"/>
      <c r="FCP9" s="215"/>
      <c r="FCQ9" s="215"/>
      <c r="FCR9" s="215"/>
      <c r="FCS9" s="215"/>
      <c r="FCT9" s="215"/>
      <c r="FCU9" s="215"/>
      <c r="FCV9" s="215"/>
      <c r="FCW9" s="215"/>
      <c r="FCX9" s="215"/>
      <c r="FCY9" s="215"/>
      <c r="FCZ9" s="215"/>
      <c r="FDA9" s="215"/>
      <c r="FDB9" s="215"/>
      <c r="FDC9" s="215"/>
      <c r="FDD9" s="215"/>
      <c r="FDE9" s="215"/>
      <c r="FDF9" s="215"/>
      <c r="FDG9" s="215"/>
      <c r="FDH9" s="215"/>
      <c r="FDI9" s="215"/>
      <c r="FDJ9" s="215"/>
      <c r="FDK9" s="215"/>
      <c r="FDL9" s="215"/>
      <c r="FDM9" s="215"/>
      <c r="FDN9" s="215"/>
      <c r="FDO9" s="215"/>
      <c r="FDP9" s="215"/>
      <c r="FDQ9" s="215"/>
      <c r="FDR9" s="215"/>
      <c r="FDS9" s="215"/>
      <c r="FDT9" s="215"/>
      <c r="FDU9" s="215"/>
      <c r="FDV9" s="215"/>
      <c r="FDW9" s="215"/>
      <c r="FDX9" s="215"/>
      <c r="FDY9" s="215"/>
      <c r="FDZ9" s="215"/>
      <c r="FEA9" s="215"/>
      <c r="FEB9" s="215"/>
      <c r="FEC9" s="215"/>
      <c r="FED9" s="215"/>
      <c r="FEE9" s="215"/>
      <c r="FEF9" s="215"/>
      <c r="FEG9" s="215"/>
      <c r="FEH9" s="215"/>
      <c r="FEI9" s="215"/>
      <c r="FEJ9" s="215"/>
      <c r="FEK9" s="215"/>
      <c r="FEL9" s="215"/>
      <c r="FEM9" s="215"/>
      <c r="FEN9" s="215"/>
      <c r="FEO9" s="215"/>
      <c r="FEP9" s="215"/>
      <c r="FEQ9" s="215"/>
      <c r="FER9" s="215"/>
      <c r="FES9" s="215"/>
      <c r="FET9" s="215"/>
      <c r="FEU9" s="215"/>
      <c r="FEV9" s="215"/>
      <c r="FEW9" s="215"/>
      <c r="FEX9" s="215"/>
      <c r="FEY9" s="215"/>
      <c r="FEZ9" s="215"/>
      <c r="FFA9" s="215"/>
      <c r="FFB9" s="215"/>
      <c r="FFC9" s="215"/>
      <c r="FFD9" s="215"/>
      <c r="FFE9" s="215"/>
      <c r="FFF9" s="215"/>
      <c r="FFG9" s="215"/>
      <c r="FFH9" s="215"/>
      <c r="FFI9" s="215"/>
      <c r="FFJ9" s="215"/>
      <c r="FFK9" s="215"/>
      <c r="FFL9" s="215"/>
      <c r="FFM9" s="215"/>
      <c r="FFN9" s="215"/>
      <c r="FFO9" s="215"/>
      <c r="FFP9" s="215"/>
      <c r="FFQ9" s="215"/>
      <c r="FFR9" s="215"/>
      <c r="FFS9" s="215"/>
      <c r="FFT9" s="215"/>
      <c r="FFU9" s="215"/>
      <c r="FFV9" s="215"/>
      <c r="FFW9" s="215"/>
      <c r="FFX9" s="215"/>
      <c r="FFY9" s="215"/>
      <c r="FFZ9" s="215"/>
      <c r="FGA9" s="215"/>
      <c r="FGB9" s="215"/>
      <c r="FGC9" s="215"/>
      <c r="FGD9" s="215"/>
      <c r="FGE9" s="215"/>
      <c r="FGF9" s="215"/>
      <c r="FGG9" s="215"/>
      <c r="FGH9" s="215"/>
      <c r="FGI9" s="215"/>
      <c r="FGJ9" s="215"/>
      <c r="FGK9" s="215"/>
      <c r="FGL9" s="215"/>
      <c r="FGM9" s="215"/>
      <c r="FGN9" s="215"/>
      <c r="FGO9" s="215"/>
      <c r="FGP9" s="215"/>
      <c r="FGQ9" s="215"/>
      <c r="FGR9" s="215"/>
      <c r="FGS9" s="215"/>
      <c r="FGT9" s="215"/>
      <c r="FGU9" s="215"/>
      <c r="FGV9" s="215"/>
      <c r="FGW9" s="215"/>
      <c r="FGX9" s="215"/>
      <c r="FGY9" s="215"/>
      <c r="FGZ9" s="215"/>
      <c r="FHA9" s="215"/>
      <c r="FHB9" s="215"/>
      <c r="FHC9" s="215"/>
      <c r="FHD9" s="215"/>
      <c r="FHE9" s="215"/>
      <c r="FHF9" s="215"/>
      <c r="FHG9" s="215"/>
      <c r="FHH9" s="215"/>
      <c r="FHI9" s="215"/>
      <c r="FHJ9" s="215"/>
      <c r="FHK9" s="215"/>
      <c r="FHL9" s="215"/>
      <c r="FHM9" s="215"/>
      <c r="FHN9" s="215"/>
      <c r="FHO9" s="215"/>
      <c r="FHP9" s="215"/>
      <c r="FHQ9" s="215"/>
      <c r="FHR9" s="215"/>
      <c r="FHS9" s="215"/>
      <c r="FHT9" s="215"/>
      <c r="FHU9" s="215"/>
      <c r="FHV9" s="215"/>
      <c r="FHW9" s="215"/>
      <c r="FHX9" s="215"/>
      <c r="FHY9" s="215"/>
      <c r="FHZ9" s="215"/>
      <c r="FIA9" s="215"/>
      <c r="FIB9" s="215"/>
      <c r="FIC9" s="215"/>
      <c r="FID9" s="215"/>
      <c r="FIE9" s="215"/>
      <c r="FIF9" s="215"/>
      <c r="FIG9" s="215"/>
      <c r="FIH9" s="215"/>
      <c r="FII9" s="215"/>
      <c r="FIJ9" s="215"/>
      <c r="FIK9" s="215"/>
      <c r="FIL9" s="215"/>
      <c r="FIM9" s="215"/>
      <c r="FIN9" s="215"/>
      <c r="FIO9" s="215"/>
      <c r="FIP9" s="215"/>
      <c r="FIQ9" s="215"/>
      <c r="FIR9" s="215"/>
      <c r="FIS9" s="215"/>
      <c r="FIT9" s="215"/>
      <c r="FIU9" s="215"/>
      <c r="FIV9" s="215"/>
      <c r="FIW9" s="215"/>
      <c r="FIX9" s="215"/>
      <c r="FIY9" s="215"/>
      <c r="FIZ9" s="215"/>
      <c r="FJA9" s="215"/>
      <c r="FJB9" s="215"/>
      <c r="FJC9" s="215"/>
      <c r="FJD9" s="215"/>
      <c r="FJE9" s="215"/>
      <c r="FJF9" s="215"/>
      <c r="FJG9" s="215"/>
      <c r="FJH9" s="215"/>
      <c r="FJI9" s="215"/>
      <c r="FJJ9" s="215"/>
      <c r="FJK9" s="215"/>
      <c r="FJL9" s="215"/>
      <c r="FJM9" s="215"/>
      <c r="FJN9" s="215"/>
      <c r="FJO9" s="215"/>
      <c r="FJP9" s="215"/>
      <c r="FJQ9" s="215"/>
      <c r="FJR9" s="215"/>
      <c r="FJS9" s="215"/>
      <c r="FJT9" s="215"/>
      <c r="FJU9" s="215"/>
      <c r="FJV9" s="215"/>
      <c r="FJW9" s="215"/>
      <c r="FJX9" s="215"/>
      <c r="FJY9" s="215"/>
      <c r="FJZ9" s="215"/>
      <c r="FKA9" s="215"/>
      <c r="FKB9" s="215"/>
      <c r="FKC9" s="215"/>
      <c r="FKD9" s="215"/>
      <c r="FKE9" s="215"/>
      <c r="FKF9" s="215"/>
      <c r="FKG9" s="215"/>
      <c r="FKH9" s="215"/>
      <c r="FKI9" s="215"/>
      <c r="FKJ9" s="215"/>
      <c r="FKK9" s="215"/>
      <c r="FKL9" s="215"/>
      <c r="FKM9" s="215"/>
      <c r="FKN9" s="215"/>
      <c r="FKO9" s="215"/>
      <c r="FKP9" s="215"/>
      <c r="FKQ9" s="215"/>
      <c r="FKR9" s="215"/>
      <c r="FKS9" s="215"/>
      <c r="FKT9" s="215"/>
      <c r="FKU9" s="215"/>
      <c r="FKV9" s="215"/>
      <c r="FKW9" s="215"/>
      <c r="FKX9" s="215"/>
      <c r="FKY9" s="215"/>
      <c r="FKZ9" s="215"/>
      <c r="FLA9" s="215"/>
      <c r="FLB9" s="215"/>
      <c r="FLC9" s="215"/>
      <c r="FLD9" s="215"/>
      <c r="FLE9" s="215"/>
      <c r="FLF9" s="215"/>
      <c r="FLG9" s="215"/>
      <c r="FLH9" s="215"/>
      <c r="FLI9" s="215"/>
      <c r="FLJ9" s="215"/>
      <c r="FLK9" s="215"/>
      <c r="FLL9" s="215"/>
      <c r="FLM9" s="215"/>
      <c r="FLN9" s="215"/>
      <c r="FLO9" s="215"/>
      <c r="FLP9" s="215"/>
      <c r="FLQ9" s="215"/>
      <c r="FLR9" s="215"/>
      <c r="FLS9" s="215"/>
      <c r="FLT9" s="215"/>
      <c r="FLU9" s="215"/>
      <c r="FLV9" s="215"/>
      <c r="FLW9" s="215"/>
      <c r="FLX9" s="215"/>
      <c r="FLY9" s="215"/>
      <c r="FLZ9" s="215"/>
      <c r="FMA9" s="215"/>
      <c r="FMB9" s="215"/>
      <c r="FMC9" s="215"/>
      <c r="FMD9" s="215"/>
      <c r="FME9" s="215"/>
      <c r="FMF9" s="215"/>
      <c r="FMG9" s="215"/>
      <c r="FMH9" s="215"/>
      <c r="FMI9" s="215"/>
      <c r="FMJ9" s="215"/>
      <c r="FMK9" s="215"/>
      <c r="FML9" s="215"/>
      <c r="FMM9" s="215"/>
      <c r="FMN9" s="215"/>
      <c r="FMO9" s="215"/>
      <c r="FMP9" s="215"/>
      <c r="FMQ9" s="215"/>
      <c r="FMR9" s="215"/>
      <c r="FMS9" s="215"/>
      <c r="FMT9" s="215"/>
      <c r="FMU9" s="215"/>
      <c r="FMV9" s="215"/>
      <c r="FMW9" s="215"/>
      <c r="FMX9" s="215"/>
      <c r="FMY9" s="215"/>
      <c r="FMZ9" s="215"/>
      <c r="FNA9" s="215"/>
      <c r="FNB9" s="215"/>
      <c r="FNC9" s="215"/>
      <c r="FND9" s="215"/>
      <c r="FNE9" s="215"/>
      <c r="FNF9" s="215"/>
      <c r="FNG9" s="215"/>
      <c r="FNH9" s="215"/>
      <c r="FNI9" s="215"/>
      <c r="FNJ9" s="215"/>
      <c r="FNK9" s="215"/>
      <c r="FNL9" s="215"/>
      <c r="FNM9" s="215"/>
      <c r="FNN9" s="215"/>
      <c r="FNO9" s="215"/>
      <c r="FNP9" s="215"/>
      <c r="FNQ9" s="215"/>
      <c r="FNR9" s="215"/>
      <c r="FNS9" s="215"/>
      <c r="FNT9" s="215"/>
      <c r="FNU9" s="215"/>
      <c r="FNV9" s="215"/>
      <c r="FNW9" s="215"/>
      <c r="FNX9" s="215"/>
      <c r="FNY9" s="215"/>
      <c r="FNZ9" s="215"/>
      <c r="FOA9" s="215"/>
      <c r="FOB9" s="215"/>
      <c r="FOC9" s="215"/>
      <c r="FOD9" s="215"/>
      <c r="FOE9" s="215"/>
      <c r="FOF9" s="215"/>
      <c r="FOG9" s="215"/>
      <c r="FOH9" s="215"/>
      <c r="FOI9" s="215"/>
      <c r="FOJ9" s="215"/>
      <c r="FOK9" s="215"/>
      <c r="FOL9" s="215"/>
      <c r="FOM9" s="215"/>
      <c r="FON9" s="215"/>
      <c r="FOO9" s="215"/>
      <c r="FOP9" s="215"/>
      <c r="FOQ9" s="215"/>
      <c r="FOR9" s="215"/>
      <c r="FOS9" s="215"/>
      <c r="FOT9" s="215"/>
      <c r="FOU9" s="215"/>
      <c r="FOV9" s="215"/>
      <c r="FOW9" s="215"/>
      <c r="FOX9" s="215"/>
      <c r="FOY9" s="215"/>
      <c r="FOZ9" s="215"/>
      <c r="FPA9" s="215"/>
      <c r="FPB9" s="215"/>
      <c r="FPC9" s="215"/>
      <c r="FPD9" s="215"/>
      <c r="FPE9" s="215"/>
      <c r="FPF9" s="215"/>
      <c r="FPG9" s="215"/>
      <c r="FPH9" s="215"/>
      <c r="FPI9" s="215"/>
      <c r="FPJ9" s="215"/>
      <c r="FPK9" s="215"/>
      <c r="FPL9" s="215"/>
      <c r="FPM9" s="215"/>
      <c r="FPN9" s="215"/>
      <c r="FPO9" s="215"/>
      <c r="FPP9" s="215"/>
      <c r="FPQ9" s="215"/>
      <c r="FPR9" s="215"/>
      <c r="FPS9" s="215"/>
      <c r="FPT9" s="215"/>
      <c r="FPU9" s="215"/>
      <c r="FPV9" s="215"/>
      <c r="FPW9" s="215"/>
      <c r="FPX9" s="215"/>
      <c r="FPY9" s="215"/>
      <c r="FPZ9" s="215"/>
      <c r="FQA9" s="215"/>
      <c r="FQB9" s="215"/>
      <c r="FQC9" s="215"/>
      <c r="FQD9" s="215"/>
      <c r="FQE9" s="215"/>
      <c r="FQF9" s="215"/>
      <c r="FQG9" s="215"/>
      <c r="FQH9" s="215"/>
      <c r="FQI9" s="215"/>
      <c r="FQJ9" s="215"/>
      <c r="FQK9" s="215"/>
      <c r="FQL9" s="215"/>
      <c r="FQM9" s="215"/>
      <c r="FQN9" s="215"/>
      <c r="FQO9" s="215"/>
      <c r="FQP9" s="215"/>
      <c r="FQQ9" s="215"/>
      <c r="FQR9" s="215"/>
      <c r="FQS9" s="215"/>
      <c r="FQT9" s="215"/>
      <c r="FQU9" s="215"/>
      <c r="FQV9" s="215"/>
      <c r="FQW9" s="215"/>
      <c r="FQX9" s="215"/>
      <c r="FQY9" s="215"/>
      <c r="FQZ9" s="215"/>
      <c r="FRA9" s="215"/>
      <c r="FRB9" s="215"/>
      <c r="FRC9" s="215"/>
      <c r="FRD9" s="215"/>
      <c r="FRE9" s="215"/>
      <c r="FRF9" s="215"/>
      <c r="FRG9" s="215"/>
      <c r="FRH9" s="215"/>
      <c r="FRI9" s="215"/>
      <c r="FRJ9" s="215"/>
      <c r="FRK9" s="215"/>
      <c r="FRL9" s="215"/>
      <c r="FRM9" s="215"/>
      <c r="FRN9" s="215"/>
      <c r="FRO9" s="215"/>
      <c r="FRP9" s="215"/>
      <c r="FRQ9" s="215"/>
      <c r="FRR9" s="215"/>
      <c r="FRS9" s="215"/>
      <c r="FRT9" s="215"/>
      <c r="FRU9" s="215"/>
      <c r="FRV9" s="215"/>
      <c r="FRW9" s="215"/>
      <c r="FRX9" s="215"/>
      <c r="FRY9" s="215"/>
      <c r="FRZ9" s="215"/>
      <c r="FSA9" s="215"/>
      <c r="FSB9" s="215"/>
      <c r="FSC9" s="215"/>
      <c r="FSD9" s="215"/>
      <c r="FSE9" s="215"/>
      <c r="FSF9" s="215"/>
      <c r="FSG9" s="215"/>
      <c r="FSH9" s="215"/>
      <c r="FSI9" s="215"/>
      <c r="FSJ9" s="215"/>
      <c r="FSK9" s="215"/>
      <c r="FSL9" s="215"/>
      <c r="FSM9" s="215"/>
      <c r="FSN9" s="215"/>
      <c r="FSO9" s="215"/>
      <c r="FSP9" s="215"/>
      <c r="FSQ9" s="215"/>
      <c r="FSR9" s="215"/>
      <c r="FSS9" s="215"/>
      <c r="FST9" s="215"/>
      <c r="FSU9" s="215"/>
      <c r="FSV9" s="215"/>
      <c r="FSW9" s="215"/>
      <c r="FSX9" s="215"/>
      <c r="FSY9" s="215"/>
      <c r="FSZ9" s="215"/>
      <c r="FTA9" s="215"/>
      <c r="FTB9" s="215"/>
      <c r="FTC9" s="215"/>
      <c r="FTD9" s="215"/>
      <c r="FTE9" s="215"/>
      <c r="FTF9" s="215"/>
      <c r="FTG9" s="215"/>
      <c r="FTH9" s="215"/>
      <c r="FTI9" s="215"/>
      <c r="FTJ9" s="215"/>
      <c r="FTK9" s="215"/>
      <c r="FTL9" s="215"/>
      <c r="FTM9" s="215"/>
      <c r="FTN9" s="215"/>
      <c r="FTO9" s="215"/>
      <c r="FTP9" s="215"/>
      <c r="FTQ9" s="215"/>
      <c r="FTR9" s="215"/>
      <c r="FTS9" s="215"/>
      <c r="FTT9" s="215"/>
      <c r="FTU9" s="215"/>
      <c r="FTV9" s="215"/>
      <c r="FTW9" s="215"/>
      <c r="FTX9" s="215"/>
      <c r="FTY9" s="215"/>
      <c r="FTZ9" s="215"/>
      <c r="FUA9" s="215"/>
      <c r="FUB9" s="215"/>
      <c r="FUC9" s="215"/>
      <c r="FUD9" s="215"/>
      <c r="FUE9" s="215"/>
      <c r="FUF9" s="215"/>
      <c r="FUG9" s="215"/>
      <c r="FUH9" s="215"/>
      <c r="FUI9" s="215"/>
      <c r="FUJ9" s="215"/>
      <c r="FUK9" s="215"/>
      <c r="FUL9" s="215"/>
      <c r="FUM9" s="215"/>
      <c r="FUN9" s="215"/>
      <c r="FUO9" s="215"/>
      <c r="FUP9" s="215"/>
      <c r="FUQ9" s="215"/>
      <c r="FUR9" s="215"/>
      <c r="FUS9" s="215"/>
      <c r="FUT9" s="215"/>
      <c r="FUU9" s="215"/>
      <c r="FUV9" s="215"/>
      <c r="FUW9" s="215"/>
      <c r="FUX9" s="215"/>
      <c r="FUY9" s="215"/>
      <c r="FUZ9" s="215"/>
      <c r="FVA9" s="215"/>
      <c r="FVB9" s="215"/>
      <c r="FVC9" s="215"/>
      <c r="FVD9" s="215"/>
      <c r="FVE9" s="215"/>
      <c r="FVF9" s="215"/>
      <c r="FVG9" s="215"/>
      <c r="FVH9" s="215"/>
      <c r="FVI9" s="215"/>
      <c r="FVJ9" s="215"/>
      <c r="FVK9" s="215"/>
      <c r="FVL9" s="215"/>
      <c r="FVM9" s="215"/>
      <c r="FVN9" s="215"/>
      <c r="FVO9" s="215"/>
      <c r="FVP9" s="215"/>
      <c r="FVQ9" s="215"/>
      <c r="FVR9" s="215"/>
      <c r="FVS9" s="215"/>
      <c r="FVT9" s="215"/>
      <c r="FVU9" s="215"/>
      <c r="FVV9" s="215"/>
      <c r="FVW9" s="215"/>
      <c r="FVX9" s="215"/>
      <c r="FVY9" s="215"/>
      <c r="FVZ9" s="215"/>
      <c r="FWA9" s="215"/>
      <c r="FWB9" s="215"/>
      <c r="FWC9" s="215"/>
      <c r="FWD9" s="215"/>
      <c r="FWE9" s="215"/>
      <c r="FWF9" s="215"/>
      <c r="FWG9" s="215"/>
      <c r="FWH9" s="215"/>
      <c r="FWI9" s="215"/>
      <c r="FWJ9" s="215"/>
      <c r="FWK9" s="215"/>
      <c r="FWL9" s="215"/>
      <c r="FWM9" s="215"/>
      <c r="FWN9" s="215"/>
      <c r="FWO9" s="215"/>
      <c r="FWP9" s="215"/>
      <c r="FWQ9" s="215"/>
      <c r="FWR9" s="215"/>
      <c r="FWS9" s="215"/>
      <c r="FWT9" s="215"/>
      <c r="FWU9" s="215"/>
      <c r="FWV9" s="215"/>
      <c r="FWW9" s="215"/>
      <c r="FWX9" s="215"/>
      <c r="FWY9" s="215"/>
      <c r="FWZ9" s="215"/>
      <c r="FXA9" s="215"/>
      <c r="FXB9" s="215"/>
      <c r="FXC9" s="215"/>
      <c r="FXD9" s="215"/>
      <c r="FXE9" s="215"/>
      <c r="FXF9" s="215"/>
      <c r="FXG9" s="215"/>
      <c r="FXH9" s="215"/>
      <c r="FXI9" s="215"/>
      <c r="FXJ9" s="215"/>
      <c r="FXK9" s="215"/>
      <c r="FXL9" s="215"/>
      <c r="FXM9" s="215"/>
      <c r="FXN9" s="215"/>
      <c r="FXO9" s="215"/>
      <c r="FXP9" s="215"/>
      <c r="FXQ9" s="215"/>
      <c r="FXR9" s="215"/>
      <c r="FXS9" s="215"/>
      <c r="FXT9" s="215"/>
      <c r="FXU9" s="215"/>
      <c r="FXV9" s="215"/>
      <c r="FXW9" s="215"/>
      <c r="FXX9" s="215"/>
      <c r="FXY9" s="215"/>
      <c r="FXZ9" s="215"/>
      <c r="FYA9" s="215"/>
      <c r="FYB9" s="215"/>
      <c r="FYC9" s="215"/>
      <c r="FYD9" s="215"/>
      <c r="FYE9" s="215"/>
      <c r="FYF9" s="215"/>
      <c r="FYG9" s="215"/>
      <c r="FYH9" s="215"/>
      <c r="FYI9" s="215"/>
      <c r="FYJ9" s="215"/>
      <c r="FYK9" s="215"/>
      <c r="FYL9" s="215"/>
      <c r="FYM9" s="215"/>
      <c r="FYN9" s="215"/>
      <c r="FYO9" s="215"/>
      <c r="FYP9" s="215"/>
      <c r="FYQ9" s="215"/>
      <c r="FYR9" s="215"/>
      <c r="FYS9" s="215"/>
      <c r="FYT9" s="215"/>
      <c r="FYU9" s="215"/>
      <c r="FYV9" s="215"/>
      <c r="FYW9" s="215"/>
      <c r="FYX9" s="215"/>
      <c r="FYY9" s="215"/>
      <c r="FYZ9" s="215"/>
      <c r="FZA9" s="215"/>
      <c r="FZB9" s="215"/>
      <c r="FZC9" s="215"/>
      <c r="FZD9" s="215"/>
      <c r="FZE9" s="215"/>
      <c r="FZF9" s="215"/>
      <c r="FZG9" s="215"/>
      <c r="FZH9" s="215"/>
      <c r="FZI9" s="215"/>
      <c r="FZJ9" s="215"/>
      <c r="FZK9" s="215"/>
      <c r="FZL9" s="215"/>
      <c r="FZM9" s="215"/>
      <c r="FZN9" s="215"/>
      <c r="FZO9" s="215"/>
      <c r="FZP9" s="215"/>
      <c r="FZQ9" s="215"/>
      <c r="FZR9" s="215"/>
      <c r="FZS9" s="215"/>
      <c r="FZT9" s="215"/>
      <c r="FZU9" s="215"/>
      <c r="FZV9" s="215"/>
      <c r="FZW9" s="215"/>
      <c r="FZX9" s="215"/>
      <c r="FZY9" s="215"/>
      <c r="FZZ9" s="215"/>
      <c r="GAA9" s="215"/>
      <c r="GAB9" s="215"/>
      <c r="GAC9" s="215"/>
      <c r="GAD9" s="215"/>
      <c r="GAE9" s="215"/>
      <c r="GAF9" s="215"/>
      <c r="GAG9" s="215"/>
      <c r="GAH9" s="215"/>
      <c r="GAI9" s="215"/>
      <c r="GAJ9" s="215"/>
      <c r="GAK9" s="215"/>
      <c r="GAL9" s="215"/>
      <c r="GAM9" s="215"/>
      <c r="GAN9" s="215"/>
      <c r="GAO9" s="215"/>
      <c r="GAP9" s="215"/>
      <c r="GAQ9" s="215"/>
      <c r="GAR9" s="215"/>
      <c r="GAS9" s="215"/>
      <c r="GAT9" s="215"/>
      <c r="GAU9" s="215"/>
      <c r="GAV9" s="215"/>
      <c r="GAW9" s="215"/>
      <c r="GAX9" s="215"/>
      <c r="GAY9" s="215"/>
      <c r="GAZ9" s="215"/>
      <c r="GBA9" s="215"/>
      <c r="GBB9" s="215"/>
      <c r="GBC9" s="215"/>
      <c r="GBD9" s="215"/>
      <c r="GBE9" s="215"/>
      <c r="GBF9" s="215"/>
      <c r="GBG9" s="215"/>
      <c r="GBH9" s="215"/>
      <c r="GBI9" s="215"/>
      <c r="GBJ9" s="215"/>
      <c r="GBK9" s="215"/>
      <c r="GBL9" s="215"/>
      <c r="GBM9" s="215"/>
      <c r="GBN9" s="215"/>
      <c r="GBO9" s="215"/>
      <c r="GBP9" s="215"/>
      <c r="GBQ9" s="215"/>
      <c r="GBR9" s="215"/>
      <c r="GBS9" s="215"/>
      <c r="GBT9" s="215"/>
      <c r="GBU9" s="215"/>
      <c r="GBV9" s="215"/>
      <c r="GBW9" s="215"/>
      <c r="GBX9" s="215"/>
      <c r="GBY9" s="215"/>
      <c r="GBZ9" s="215"/>
      <c r="GCA9" s="215"/>
      <c r="GCB9" s="215"/>
      <c r="GCC9" s="215"/>
      <c r="GCD9" s="215"/>
      <c r="GCE9" s="215"/>
      <c r="GCF9" s="215"/>
      <c r="GCG9" s="215"/>
      <c r="GCH9" s="215"/>
      <c r="GCI9" s="215"/>
      <c r="GCJ9" s="215"/>
      <c r="GCK9" s="215"/>
      <c r="GCL9" s="215"/>
      <c r="GCM9" s="215"/>
      <c r="GCN9" s="215"/>
      <c r="GCO9" s="215"/>
      <c r="GCP9" s="215"/>
      <c r="GCQ9" s="215"/>
      <c r="GCR9" s="215"/>
      <c r="GCS9" s="215"/>
      <c r="GCT9" s="215"/>
      <c r="GCU9" s="215"/>
      <c r="GCV9" s="215"/>
      <c r="GCW9" s="215"/>
      <c r="GCX9" s="215"/>
      <c r="GCY9" s="215"/>
      <c r="GCZ9" s="215"/>
      <c r="GDA9" s="215"/>
      <c r="GDB9" s="215"/>
      <c r="GDC9" s="215"/>
      <c r="GDD9" s="215"/>
      <c r="GDE9" s="215"/>
      <c r="GDF9" s="215"/>
      <c r="GDG9" s="215"/>
      <c r="GDH9" s="215"/>
      <c r="GDI9" s="215"/>
      <c r="GDJ9" s="215"/>
      <c r="GDK9" s="215"/>
      <c r="GDL9" s="215"/>
      <c r="GDM9" s="215"/>
      <c r="GDN9" s="215"/>
      <c r="GDO9" s="215"/>
      <c r="GDP9" s="215"/>
      <c r="GDQ9" s="215"/>
      <c r="GDR9" s="215"/>
      <c r="GDS9" s="215"/>
      <c r="GDT9" s="215"/>
      <c r="GDU9" s="215"/>
      <c r="GDV9" s="215"/>
      <c r="GDW9" s="215"/>
      <c r="GDX9" s="215"/>
      <c r="GDY9" s="215"/>
      <c r="GDZ9" s="215"/>
      <c r="GEA9" s="215"/>
      <c r="GEB9" s="215"/>
      <c r="GEC9" s="215"/>
      <c r="GED9" s="215"/>
      <c r="GEE9" s="215"/>
      <c r="GEF9" s="215"/>
      <c r="GEG9" s="215"/>
      <c r="GEH9" s="215"/>
      <c r="GEI9" s="215"/>
      <c r="GEJ9" s="215"/>
      <c r="GEK9" s="215"/>
      <c r="GEL9" s="215"/>
      <c r="GEM9" s="215"/>
      <c r="GEN9" s="215"/>
      <c r="GEO9" s="215"/>
      <c r="GEP9" s="215"/>
      <c r="GEQ9" s="215"/>
      <c r="GER9" s="215"/>
      <c r="GES9" s="215"/>
      <c r="GET9" s="215"/>
      <c r="GEU9" s="215"/>
      <c r="GEV9" s="215"/>
      <c r="GEW9" s="215"/>
      <c r="GEX9" s="215"/>
      <c r="GEY9" s="215"/>
      <c r="GEZ9" s="215"/>
      <c r="GFA9" s="215"/>
      <c r="GFB9" s="215"/>
      <c r="GFC9" s="215"/>
      <c r="GFD9" s="215"/>
      <c r="GFE9" s="215"/>
      <c r="GFF9" s="215"/>
      <c r="GFG9" s="215"/>
      <c r="GFH9" s="215"/>
      <c r="GFI9" s="215"/>
      <c r="GFJ9" s="215"/>
      <c r="GFK9" s="215"/>
      <c r="GFL9" s="215"/>
      <c r="GFM9" s="215"/>
      <c r="GFN9" s="215"/>
      <c r="GFO9" s="215"/>
      <c r="GFP9" s="215"/>
      <c r="GFQ9" s="215"/>
      <c r="GFR9" s="215"/>
      <c r="GFS9" s="215"/>
      <c r="GFT9" s="215"/>
      <c r="GFU9" s="215"/>
      <c r="GFV9" s="215"/>
      <c r="GFW9" s="215"/>
      <c r="GFX9" s="215"/>
      <c r="GFY9" s="215"/>
      <c r="GFZ9" s="215"/>
      <c r="GGA9" s="215"/>
      <c r="GGB9" s="215"/>
      <c r="GGC9" s="215"/>
      <c r="GGD9" s="215"/>
      <c r="GGE9" s="215"/>
      <c r="GGF9" s="215"/>
      <c r="GGG9" s="215"/>
      <c r="GGH9" s="215"/>
      <c r="GGI9" s="215"/>
      <c r="GGJ9" s="215"/>
      <c r="GGK9" s="215"/>
      <c r="GGL9" s="215"/>
      <c r="GGM9" s="215"/>
      <c r="GGN9" s="215"/>
      <c r="GGO9" s="215"/>
      <c r="GGP9" s="215"/>
      <c r="GGQ9" s="215"/>
      <c r="GGR9" s="215"/>
      <c r="GGS9" s="215"/>
      <c r="GGT9" s="215"/>
      <c r="GGU9" s="215"/>
      <c r="GGV9" s="215"/>
      <c r="GGW9" s="215"/>
      <c r="GGX9" s="215"/>
      <c r="GGY9" s="215"/>
      <c r="GGZ9" s="215"/>
      <c r="GHA9" s="215"/>
      <c r="GHB9" s="215"/>
      <c r="GHC9" s="215"/>
      <c r="GHD9" s="215"/>
      <c r="GHE9" s="215"/>
      <c r="GHF9" s="215"/>
      <c r="GHG9" s="215"/>
      <c r="GHH9" s="215"/>
      <c r="GHI9" s="215"/>
      <c r="GHJ9" s="215"/>
      <c r="GHK9" s="215"/>
      <c r="GHL9" s="215"/>
      <c r="GHM9" s="215"/>
      <c r="GHN9" s="215"/>
      <c r="GHO9" s="215"/>
      <c r="GHP9" s="215"/>
      <c r="GHQ9" s="215"/>
      <c r="GHR9" s="215"/>
      <c r="GHS9" s="215"/>
      <c r="GHT9" s="215"/>
      <c r="GHU9" s="215"/>
      <c r="GHV9" s="215"/>
      <c r="GHW9" s="215"/>
      <c r="GHX9" s="215"/>
      <c r="GHY9" s="215"/>
      <c r="GHZ9" s="215"/>
      <c r="GIA9" s="215"/>
      <c r="GIB9" s="215"/>
      <c r="GIC9" s="215"/>
      <c r="GID9" s="215"/>
      <c r="GIE9" s="215"/>
      <c r="GIF9" s="215"/>
      <c r="GIG9" s="215"/>
      <c r="GIH9" s="215"/>
      <c r="GII9" s="215"/>
      <c r="GIJ9" s="215"/>
      <c r="GIK9" s="215"/>
      <c r="GIL9" s="215"/>
      <c r="GIM9" s="215"/>
      <c r="GIN9" s="215"/>
      <c r="GIO9" s="215"/>
      <c r="GIP9" s="215"/>
      <c r="GIQ9" s="215"/>
      <c r="GIR9" s="215"/>
      <c r="GIS9" s="215"/>
      <c r="GIT9" s="215"/>
      <c r="GIU9" s="215"/>
      <c r="GIV9" s="215"/>
      <c r="GIW9" s="215"/>
      <c r="GIX9" s="215"/>
      <c r="GIY9" s="215"/>
      <c r="GIZ9" s="215"/>
      <c r="GJA9" s="215"/>
      <c r="GJB9" s="215"/>
      <c r="GJC9" s="215"/>
      <c r="GJD9" s="215"/>
      <c r="GJE9" s="215"/>
      <c r="GJF9" s="215"/>
      <c r="GJG9" s="215"/>
      <c r="GJH9" s="215"/>
      <c r="GJI9" s="215"/>
      <c r="GJJ9" s="215"/>
      <c r="GJK9" s="215"/>
      <c r="GJL9" s="215"/>
      <c r="GJM9" s="215"/>
      <c r="GJN9" s="215"/>
      <c r="GJO9" s="215"/>
      <c r="GJP9" s="215"/>
      <c r="GJQ9" s="215"/>
      <c r="GJR9" s="215"/>
      <c r="GJS9" s="215"/>
      <c r="GJT9" s="215"/>
      <c r="GJU9" s="215"/>
      <c r="GJV9" s="215"/>
      <c r="GJW9" s="215"/>
      <c r="GJX9" s="215"/>
      <c r="GJY9" s="215"/>
      <c r="GJZ9" s="215"/>
      <c r="GKA9" s="215"/>
      <c r="GKB9" s="215"/>
      <c r="GKC9" s="215"/>
      <c r="GKD9" s="215"/>
      <c r="GKE9" s="215"/>
      <c r="GKF9" s="215"/>
      <c r="GKG9" s="215"/>
      <c r="GKH9" s="215"/>
      <c r="GKI9" s="215"/>
      <c r="GKJ9" s="215"/>
      <c r="GKK9" s="215"/>
      <c r="GKL9" s="215"/>
      <c r="GKM9" s="215"/>
      <c r="GKN9" s="215"/>
      <c r="GKO9" s="215"/>
      <c r="GKP9" s="215"/>
      <c r="GKQ9" s="215"/>
      <c r="GKR9" s="215"/>
      <c r="GKS9" s="215"/>
      <c r="GKT9" s="215"/>
      <c r="GKU9" s="215"/>
      <c r="GKV9" s="215"/>
      <c r="GKW9" s="215"/>
      <c r="GKX9" s="215"/>
      <c r="GKY9" s="215"/>
      <c r="GKZ9" s="215"/>
      <c r="GLA9" s="215"/>
      <c r="GLB9" s="215"/>
      <c r="GLC9" s="215"/>
      <c r="GLD9" s="215"/>
      <c r="GLE9" s="215"/>
      <c r="GLF9" s="215"/>
      <c r="GLG9" s="215"/>
      <c r="GLH9" s="215"/>
      <c r="GLI9" s="215"/>
      <c r="GLJ9" s="215"/>
      <c r="GLK9" s="215"/>
      <c r="GLL9" s="215"/>
      <c r="GLM9" s="215"/>
      <c r="GLN9" s="215"/>
      <c r="GLO9" s="215"/>
      <c r="GLP9" s="215"/>
      <c r="GLQ9" s="215"/>
      <c r="GLR9" s="215"/>
      <c r="GLS9" s="215"/>
      <c r="GLT9" s="215"/>
      <c r="GLU9" s="215"/>
      <c r="GLV9" s="215"/>
      <c r="GLW9" s="215"/>
      <c r="GLX9" s="215"/>
      <c r="GLY9" s="215"/>
      <c r="GLZ9" s="215"/>
      <c r="GMA9" s="215"/>
      <c r="GMB9" s="215"/>
      <c r="GMC9" s="215"/>
      <c r="GMD9" s="215"/>
      <c r="GME9" s="215"/>
      <c r="GMF9" s="215"/>
      <c r="GMG9" s="215"/>
      <c r="GMH9" s="215"/>
      <c r="GMI9" s="215"/>
      <c r="GMJ9" s="215"/>
      <c r="GMK9" s="215"/>
      <c r="GML9" s="215"/>
      <c r="GMM9" s="215"/>
      <c r="GMN9" s="215"/>
      <c r="GMO9" s="215"/>
      <c r="GMP9" s="215"/>
      <c r="GMQ9" s="215"/>
      <c r="GMR9" s="215"/>
      <c r="GMS9" s="215"/>
      <c r="GMT9" s="215"/>
      <c r="GMU9" s="215"/>
      <c r="GMV9" s="215"/>
      <c r="GMW9" s="215"/>
      <c r="GMX9" s="215"/>
      <c r="GMY9" s="215"/>
      <c r="GMZ9" s="215"/>
      <c r="GNA9" s="215"/>
      <c r="GNB9" s="215"/>
      <c r="GNC9" s="215"/>
      <c r="GND9" s="215"/>
      <c r="GNE9" s="215"/>
      <c r="GNF9" s="215"/>
      <c r="GNG9" s="215"/>
      <c r="GNH9" s="215"/>
      <c r="GNI9" s="215"/>
      <c r="GNJ9" s="215"/>
      <c r="GNK9" s="215"/>
      <c r="GNL9" s="215"/>
      <c r="GNM9" s="215"/>
      <c r="GNN9" s="215"/>
      <c r="GNO9" s="215"/>
      <c r="GNP9" s="215"/>
      <c r="GNQ9" s="215"/>
      <c r="GNR9" s="215"/>
      <c r="GNS9" s="215"/>
      <c r="GNT9" s="215"/>
      <c r="GNU9" s="215"/>
      <c r="GNV9" s="215"/>
      <c r="GNW9" s="215"/>
      <c r="GNX9" s="215"/>
      <c r="GNY9" s="215"/>
      <c r="GNZ9" s="215"/>
      <c r="GOA9" s="215"/>
      <c r="GOB9" s="215"/>
      <c r="GOC9" s="215"/>
      <c r="GOD9" s="215"/>
      <c r="GOE9" s="215"/>
      <c r="GOF9" s="215"/>
      <c r="GOG9" s="215"/>
      <c r="GOH9" s="215"/>
      <c r="GOI9" s="215"/>
      <c r="GOJ9" s="215"/>
      <c r="GOK9" s="215"/>
      <c r="GOL9" s="215"/>
      <c r="GOM9" s="215"/>
      <c r="GON9" s="215"/>
      <c r="GOO9" s="215"/>
      <c r="GOP9" s="215"/>
      <c r="GOQ9" s="215"/>
      <c r="GOR9" s="215"/>
      <c r="GOS9" s="215"/>
      <c r="GOT9" s="215"/>
      <c r="GOU9" s="215"/>
      <c r="GOV9" s="215"/>
      <c r="GOW9" s="215"/>
      <c r="GOX9" s="215"/>
      <c r="GOY9" s="215"/>
      <c r="GOZ9" s="215"/>
      <c r="GPA9" s="215"/>
      <c r="GPB9" s="215"/>
      <c r="GPC9" s="215"/>
      <c r="GPD9" s="215"/>
      <c r="GPE9" s="215"/>
      <c r="GPF9" s="215"/>
      <c r="GPG9" s="215"/>
      <c r="GPH9" s="215"/>
      <c r="GPI9" s="215"/>
      <c r="GPJ9" s="215"/>
      <c r="GPK9" s="215"/>
      <c r="GPL9" s="215"/>
      <c r="GPM9" s="215"/>
      <c r="GPN9" s="215"/>
      <c r="GPO9" s="215"/>
      <c r="GPP9" s="215"/>
      <c r="GPQ9" s="215"/>
      <c r="GPR9" s="215"/>
      <c r="GPS9" s="215"/>
      <c r="GPT9" s="215"/>
      <c r="GPU9" s="215"/>
      <c r="GPV9" s="215"/>
      <c r="GPW9" s="215"/>
      <c r="GPX9" s="215"/>
      <c r="GPY9" s="215"/>
      <c r="GPZ9" s="215"/>
      <c r="GQA9" s="215"/>
      <c r="GQB9" s="215"/>
      <c r="GQC9" s="215"/>
      <c r="GQD9" s="215"/>
      <c r="GQE9" s="215"/>
      <c r="GQF9" s="215"/>
      <c r="GQG9" s="215"/>
      <c r="GQH9" s="215"/>
      <c r="GQI9" s="215"/>
      <c r="GQJ9" s="215"/>
      <c r="GQK9" s="215"/>
      <c r="GQL9" s="215"/>
      <c r="GQM9" s="215"/>
      <c r="GQN9" s="215"/>
      <c r="GQO9" s="215"/>
      <c r="GQP9" s="215"/>
      <c r="GQQ9" s="215"/>
      <c r="GQR9" s="215"/>
      <c r="GQS9" s="215"/>
      <c r="GQT9" s="215"/>
      <c r="GQU9" s="215"/>
      <c r="GQV9" s="215"/>
      <c r="GQW9" s="215"/>
      <c r="GQX9" s="215"/>
      <c r="GQY9" s="215"/>
      <c r="GQZ9" s="215"/>
      <c r="GRA9" s="215"/>
      <c r="GRB9" s="215"/>
      <c r="GRC9" s="215"/>
      <c r="GRD9" s="215"/>
      <c r="GRE9" s="215"/>
      <c r="GRF9" s="215"/>
      <c r="GRG9" s="215"/>
      <c r="GRH9" s="215"/>
      <c r="GRI9" s="215"/>
      <c r="GRJ9" s="215"/>
      <c r="GRK9" s="215"/>
      <c r="GRL9" s="215"/>
      <c r="GRM9" s="215"/>
      <c r="GRN9" s="215"/>
      <c r="GRO9" s="215"/>
      <c r="GRP9" s="215"/>
      <c r="GRQ9" s="215"/>
      <c r="GRR9" s="215"/>
      <c r="GRS9" s="215"/>
      <c r="GRT9" s="215"/>
      <c r="GRU9" s="215"/>
      <c r="GRV9" s="215"/>
      <c r="GRW9" s="215"/>
      <c r="GRX9" s="215"/>
      <c r="GRY9" s="215"/>
      <c r="GRZ9" s="215"/>
      <c r="GSA9" s="215"/>
      <c r="GSB9" s="215"/>
      <c r="GSC9" s="215"/>
      <c r="GSD9" s="215"/>
      <c r="GSE9" s="215"/>
      <c r="GSF9" s="215"/>
      <c r="GSG9" s="215"/>
      <c r="GSH9" s="215"/>
      <c r="GSI9" s="215"/>
      <c r="GSJ9" s="215"/>
      <c r="GSK9" s="215"/>
      <c r="GSL9" s="215"/>
      <c r="GSM9" s="215"/>
      <c r="GSN9" s="215"/>
      <c r="GSO9" s="215"/>
      <c r="GSP9" s="215"/>
      <c r="GSQ9" s="215"/>
      <c r="GSR9" s="215"/>
      <c r="GSS9" s="215"/>
      <c r="GST9" s="215"/>
      <c r="GSU9" s="215"/>
      <c r="GSV9" s="215"/>
      <c r="GSW9" s="215"/>
      <c r="GSX9" s="215"/>
      <c r="GSY9" s="215"/>
      <c r="GSZ9" s="215"/>
      <c r="GTA9" s="215"/>
      <c r="GTB9" s="215"/>
      <c r="GTC9" s="215"/>
      <c r="GTD9" s="215"/>
      <c r="GTE9" s="215"/>
      <c r="GTF9" s="215"/>
      <c r="GTG9" s="215"/>
      <c r="GTH9" s="215"/>
      <c r="GTI9" s="215"/>
      <c r="GTJ9" s="215"/>
      <c r="GTK9" s="215"/>
      <c r="GTL9" s="215"/>
      <c r="GTM9" s="215"/>
      <c r="GTN9" s="215"/>
      <c r="GTO9" s="215"/>
      <c r="GTP9" s="215"/>
      <c r="GTQ9" s="215"/>
      <c r="GTR9" s="215"/>
      <c r="GTS9" s="215"/>
      <c r="GTT9" s="215"/>
      <c r="GTU9" s="215"/>
      <c r="GTV9" s="215"/>
      <c r="GTW9" s="215"/>
      <c r="GTX9" s="215"/>
      <c r="GTY9" s="215"/>
      <c r="GTZ9" s="215"/>
      <c r="GUA9" s="215"/>
      <c r="GUB9" s="215"/>
      <c r="GUC9" s="215"/>
      <c r="GUD9" s="215"/>
      <c r="GUE9" s="215"/>
      <c r="GUF9" s="215"/>
      <c r="GUG9" s="215"/>
      <c r="GUH9" s="215"/>
      <c r="GUI9" s="215"/>
      <c r="GUJ9" s="215"/>
      <c r="GUK9" s="215"/>
      <c r="GUL9" s="215"/>
      <c r="GUM9" s="215"/>
      <c r="GUN9" s="215"/>
      <c r="GUO9" s="215"/>
      <c r="GUP9" s="215"/>
      <c r="GUQ9" s="215"/>
      <c r="GUR9" s="215"/>
      <c r="GUS9" s="215"/>
      <c r="GUT9" s="215"/>
      <c r="GUU9" s="215"/>
      <c r="GUV9" s="215"/>
      <c r="GUW9" s="215"/>
      <c r="GUX9" s="215"/>
      <c r="GUY9" s="215"/>
      <c r="GUZ9" s="215"/>
      <c r="GVA9" s="215"/>
      <c r="GVB9" s="215"/>
      <c r="GVC9" s="215"/>
      <c r="GVD9" s="215"/>
      <c r="GVE9" s="215"/>
      <c r="GVF9" s="215"/>
      <c r="GVG9" s="215"/>
      <c r="GVH9" s="215"/>
      <c r="GVI9" s="215"/>
      <c r="GVJ9" s="215"/>
      <c r="GVK9" s="215"/>
      <c r="GVL9" s="215"/>
      <c r="GVM9" s="215"/>
      <c r="GVN9" s="215"/>
      <c r="GVO9" s="215"/>
      <c r="GVP9" s="215"/>
      <c r="GVQ9" s="215"/>
      <c r="GVR9" s="215"/>
      <c r="GVS9" s="215"/>
      <c r="GVT9" s="215"/>
      <c r="GVU9" s="215"/>
      <c r="GVV9" s="215"/>
      <c r="GVW9" s="215"/>
      <c r="GVX9" s="215"/>
      <c r="GVY9" s="215"/>
      <c r="GVZ9" s="215"/>
      <c r="GWA9" s="215"/>
      <c r="GWB9" s="215"/>
      <c r="GWC9" s="215"/>
      <c r="GWD9" s="215"/>
      <c r="GWE9" s="215"/>
      <c r="GWF9" s="215"/>
      <c r="GWG9" s="215"/>
      <c r="GWH9" s="215"/>
      <c r="GWI9" s="215"/>
      <c r="GWJ9" s="215"/>
      <c r="GWK9" s="215"/>
      <c r="GWL9" s="215"/>
      <c r="GWM9" s="215"/>
      <c r="GWN9" s="215"/>
      <c r="GWO9" s="215"/>
      <c r="GWP9" s="215"/>
      <c r="GWQ9" s="215"/>
      <c r="GWR9" s="215"/>
      <c r="GWS9" s="215"/>
      <c r="GWT9" s="215"/>
      <c r="GWU9" s="215"/>
      <c r="GWV9" s="215"/>
      <c r="GWW9" s="215"/>
      <c r="GWX9" s="215"/>
      <c r="GWY9" s="215"/>
      <c r="GWZ9" s="215"/>
      <c r="GXA9" s="215"/>
      <c r="GXB9" s="215"/>
      <c r="GXC9" s="215"/>
      <c r="GXD9" s="215"/>
      <c r="GXE9" s="215"/>
      <c r="GXF9" s="215"/>
      <c r="GXG9" s="215"/>
      <c r="GXH9" s="215"/>
      <c r="GXI9" s="215"/>
      <c r="GXJ9" s="215"/>
      <c r="GXK9" s="215"/>
      <c r="GXL9" s="215"/>
      <c r="GXM9" s="215"/>
      <c r="GXN9" s="215"/>
      <c r="GXO9" s="215"/>
      <c r="GXP9" s="215"/>
      <c r="GXQ9" s="215"/>
      <c r="GXR9" s="215"/>
      <c r="GXS9" s="215"/>
      <c r="GXT9" s="215"/>
      <c r="GXU9" s="215"/>
      <c r="GXV9" s="215"/>
      <c r="GXW9" s="215"/>
      <c r="GXX9" s="215"/>
      <c r="GXY9" s="215"/>
      <c r="GXZ9" s="215"/>
      <c r="GYA9" s="215"/>
      <c r="GYB9" s="215"/>
      <c r="GYC9" s="215"/>
      <c r="GYD9" s="215"/>
      <c r="GYE9" s="215"/>
      <c r="GYF9" s="215"/>
      <c r="GYG9" s="215"/>
      <c r="GYH9" s="215"/>
      <c r="GYI9" s="215"/>
      <c r="GYJ9" s="215"/>
      <c r="GYK9" s="215"/>
      <c r="GYL9" s="215"/>
      <c r="GYM9" s="215"/>
      <c r="GYN9" s="215"/>
      <c r="GYO9" s="215"/>
      <c r="GYP9" s="215"/>
      <c r="GYQ9" s="215"/>
      <c r="GYR9" s="215"/>
      <c r="GYS9" s="215"/>
      <c r="GYT9" s="215"/>
      <c r="GYU9" s="215"/>
      <c r="GYV9" s="215"/>
      <c r="GYW9" s="215"/>
      <c r="GYX9" s="215"/>
      <c r="GYY9" s="215"/>
      <c r="GYZ9" s="215"/>
      <c r="GZA9" s="215"/>
      <c r="GZB9" s="215"/>
      <c r="GZC9" s="215"/>
      <c r="GZD9" s="215"/>
      <c r="GZE9" s="215"/>
      <c r="GZF9" s="215"/>
      <c r="GZG9" s="215"/>
      <c r="GZH9" s="215"/>
      <c r="GZI9" s="215"/>
      <c r="GZJ9" s="215"/>
      <c r="GZK9" s="215"/>
      <c r="GZL9" s="215"/>
      <c r="GZM9" s="215"/>
      <c r="GZN9" s="215"/>
      <c r="GZO9" s="215"/>
      <c r="GZP9" s="215"/>
      <c r="GZQ9" s="215"/>
      <c r="GZR9" s="215"/>
      <c r="GZS9" s="215"/>
      <c r="GZT9" s="215"/>
      <c r="GZU9" s="215"/>
      <c r="GZV9" s="215"/>
      <c r="GZW9" s="215"/>
      <c r="GZX9" s="215"/>
      <c r="GZY9" s="215"/>
      <c r="GZZ9" s="215"/>
      <c r="HAA9" s="215"/>
      <c r="HAB9" s="215"/>
      <c r="HAC9" s="215"/>
      <c r="HAD9" s="215"/>
      <c r="HAE9" s="215"/>
      <c r="HAF9" s="215"/>
      <c r="HAG9" s="215"/>
      <c r="HAH9" s="215"/>
      <c r="HAI9" s="215"/>
      <c r="HAJ9" s="215"/>
      <c r="HAK9" s="215"/>
      <c r="HAL9" s="215"/>
      <c r="HAM9" s="215"/>
      <c r="HAN9" s="215"/>
      <c r="HAO9" s="215"/>
      <c r="HAP9" s="215"/>
      <c r="HAQ9" s="215"/>
      <c r="HAR9" s="215"/>
      <c r="HAS9" s="215"/>
      <c r="HAT9" s="215"/>
      <c r="HAU9" s="215"/>
      <c r="HAV9" s="215"/>
      <c r="HAW9" s="215"/>
      <c r="HAX9" s="215"/>
      <c r="HAY9" s="215"/>
      <c r="HAZ9" s="215"/>
      <c r="HBA9" s="215"/>
      <c r="HBB9" s="215"/>
      <c r="HBC9" s="215"/>
      <c r="HBD9" s="215"/>
      <c r="HBE9" s="215"/>
      <c r="HBF9" s="215"/>
      <c r="HBG9" s="215"/>
      <c r="HBH9" s="215"/>
      <c r="HBI9" s="215"/>
      <c r="HBJ9" s="215"/>
      <c r="HBK9" s="215"/>
      <c r="HBL9" s="215"/>
      <c r="HBM9" s="215"/>
      <c r="HBN9" s="215"/>
      <c r="HBO9" s="215"/>
      <c r="HBP9" s="215"/>
      <c r="HBQ9" s="215"/>
      <c r="HBR9" s="215"/>
      <c r="HBS9" s="215"/>
      <c r="HBT9" s="215"/>
      <c r="HBU9" s="215"/>
      <c r="HBV9" s="215"/>
      <c r="HBW9" s="215"/>
      <c r="HBX9" s="215"/>
      <c r="HBY9" s="215"/>
      <c r="HBZ9" s="215"/>
      <c r="HCA9" s="215"/>
      <c r="HCB9" s="215"/>
      <c r="HCC9" s="215"/>
      <c r="HCD9" s="215"/>
      <c r="HCE9" s="215"/>
      <c r="HCF9" s="215"/>
      <c r="HCG9" s="215"/>
      <c r="HCH9" s="215"/>
      <c r="HCI9" s="215"/>
      <c r="HCJ9" s="215"/>
      <c r="HCK9" s="215"/>
      <c r="HCL9" s="215"/>
      <c r="HCM9" s="215"/>
      <c r="HCN9" s="215"/>
      <c r="HCO9" s="215"/>
      <c r="HCP9" s="215"/>
      <c r="HCQ9" s="215"/>
      <c r="HCR9" s="215"/>
      <c r="HCS9" s="215"/>
      <c r="HCT9" s="215"/>
      <c r="HCU9" s="215"/>
      <c r="HCV9" s="215"/>
      <c r="HCW9" s="215"/>
      <c r="HCX9" s="215"/>
      <c r="HCY9" s="215"/>
      <c r="HCZ9" s="215"/>
      <c r="HDA9" s="215"/>
      <c r="HDB9" s="215"/>
      <c r="HDC9" s="215"/>
      <c r="HDD9" s="215"/>
      <c r="HDE9" s="215"/>
      <c r="HDF9" s="215"/>
      <c r="HDG9" s="215"/>
      <c r="HDH9" s="215"/>
      <c r="HDI9" s="215"/>
      <c r="HDJ9" s="215"/>
      <c r="HDK9" s="215"/>
      <c r="HDL9" s="215"/>
      <c r="HDM9" s="215"/>
      <c r="HDN9" s="215"/>
      <c r="HDO9" s="215"/>
      <c r="HDP9" s="215"/>
      <c r="HDQ9" s="215"/>
      <c r="HDR9" s="215"/>
      <c r="HDS9" s="215"/>
      <c r="HDT9" s="215"/>
      <c r="HDU9" s="215"/>
      <c r="HDV9" s="215"/>
      <c r="HDW9" s="215"/>
      <c r="HDX9" s="215"/>
      <c r="HDY9" s="215"/>
      <c r="HDZ9" s="215"/>
      <c r="HEA9" s="215"/>
      <c r="HEB9" s="215"/>
      <c r="HEC9" s="215"/>
      <c r="HED9" s="215"/>
      <c r="HEE9" s="215"/>
      <c r="HEF9" s="215"/>
      <c r="HEG9" s="215"/>
      <c r="HEH9" s="215"/>
      <c r="HEI9" s="215"/>
      <c r="HEJ9" s="215"/>
      <c r="HEK9" s="215"/>
      <c r="HEL9" s="215"/>
      <c r="HEM9" s="215"/>
      <c r="HEN9" s="215"/>
      <c r="HEO9" s="215"/>
      <c r="HEP9" s="215"/>
      <c r="HEQ9" s="215"/>
      <c r="HER9" s="215"/>
      <c r="HES9" s="215"/>
      <c r="HET9" s="215"/>
      <c r="HEU9" s="215"/>
      <c r="HEV9" s="215"/>
      <c r="HEW9" s="215"/>
      <c r="HEX9" s="215"/>
      <c r="HEY9" s="215"/>
      <c r="HEZ9" s="215"/>
      <c r="HFA9" s="215"/>
      <c r="HFB9" s="215"/>
      <c r="HFC9" s="215"/>
      <c r="HFD9" s="215"/>
      <c r="HFE9" s="215"/>
      <c r="HFF9" s="215"/>
      <c r="HFG9" s="215"/>
      <c r="HFH9" s="215"/>
      <c r="HFI9" s="215"/>
      <c r="HFJ9" s="215"/>
      <c r="HFK9" s="215"/>
      <c r="HFL9" s="215"/>
      <c r="HFM9" s="215"/>
      <c r="HFN9" s="215"/>
      <c r="HFO9" s="215"/>
      <c r="HFP9" s="215"/>
      <c r="HFQ9" s="215"/>
      <c r="HFR9" s="215"/>
      <c r="HFS9" s="215"/>
      <c r="HFT9" s="215"/>
      <c r="HFU9" s="215"/>
      <c r="HFV9" s="215"/>
      <c r="HFW9" s="215"/>
      <c r="HFX9" s="215"/>
      <c r="HFY9" s="215"/>
      <c r="HFZ9" s="215"/>
      <c r="HGA9" s="215"/>
      <c r="HGB9" s="215"/>
      <c r="HGC9" s="215"/>
      <c r="HGD9" s="215"/>
      <c r="HGE9" s="215"/>
      <c r="HGF9" s="215"/>
      <c r="HGG9" s="215"/>
      <c r="HGH9" s="215"/>
      <c r="HGI9" s="215"/>
      <c r="HGJ9" s="215"/>
      <c r="HGK9" s="215"/>
      <c r="HGL9" s="215"/>
      <c r="HGM9" s="215"/>
      <c r="HGN9" s="215"/>
      <c r="HGO9" s="215"/>
      <c r="HGP9" s="215"/>
      <c r="HGQ9" s="215"/>
      <c r="HGR9" s="215"/>
      <c r="HGS9" s="215"/>
      <c r="HGT9" s="215"/>
      <c r="HGU9" s="215"/>
      <c r="HGV9" s="215"/>
      <c r="HGW9" s="215"/>
      <c r="HGX9" s="215"/>
      <c r="HGY9" s="215"/>
      <c r="HGZ9" s="215"/>
      <c r="HHA9" s="215"/>
      <c r="HHB9" s="215"/>
      <c r="HHC9" s="215"/>
      <c r="HHD9" s="215"/>
      <c r="HHE9" s="215"/>
      <c r="HHF9" s="215"/>
      <c r="HHG9" s="215"/>
      <c r="HHH9" s="215"/>
      <c r="HHI9" s="215"/>
      <c r="HHJ9" s="215"/>
      <c r="HHK9" s="215"/>
      <c r="HHL9" s="215"/>
      <c r="HHM9" s="215"/>
      <c r="HHN9" s="215"/>
      <c r="HHO9" s="215"/>
      <c r="HHP9" s="215"/>
      <c r="HHQ9" s="215"/>
      <c r="HHR9" s="215"/>
      <c r="HHS9" s="215"/>
      <c r="HHT9" s="215"/>
      <c r="HHU9" s="215"/>
      <c r="HHV9" s="215"/>
      <c r="HHW9" s="215"/>
      <c r="HHX9" s="215"/>
      <c r="HHY9" s="215"/>
      <c r="HHZ9" s="215"/>
      <c r="HIA9" s="215"/>
      <c r="HIB9" s="215"/>
      <c r="HIC9" s="215"/>
      <c r="HID9" s="215"/>
      <c r="HIE9" s="215"/>
      <c r="HIF9" s="215"/>
      <c r="HIG9" s="215"/>
      <c r="HIH9" s="215"/>
      <c r="HII9" s="215"/>
      <c r="HIJ9" s="215"/>
      <c r="HIK9" s="215"/>
      <c r="HIL9" s="215"/>
      <c r="HIM9" s="215"/>
      <c r="HIN9" s="215"/>
      <c r="HIO9" s="215"/>
      <c r="HIP9" s="215"/>
      <c r="HIQ9" s="215"/>
      <c r="HIR9" s="215"/>
      <c r="HIS9" s="215"/>
      <c r="HIT9" s="215"/>
      <c r="HIU9" s="215"/>
      <c r="HIV9" s="215"/>
      <c r="HIW9" s="215"/>
      <c r="HIX9" s="215"/>
      <c r="HIY9" s="215"/>
      <c r="HIZ9" s="215"/>
      <c r="HJA9" s="215"/>
      <c r="HJB9" s="215"/>
      <c r="HJC9" s="215"/>
      <c r="HJD9" s="215"/>
      <c r="HJE9" s="215"/>
      <c r="HJF9" s="215"/>
      <c r="HJG9" s="215"/>
      <c r="HJH9" s="215"/>
      <c r="HJI9" s="215"/>
      <c r="HJJ9" s="215"/>
      <c r="HJK9" s="215"/>
      <c r="HJL9" s="215"/>
      <c r="HJM9" s="215"/>
      <c r="HJN9" s="215"/>
      <c r="HJO9" s="215"/>
      <c r="HJP9" s="215"/>
      <c r="HJQ9" s="215"/>
      <c r="HJR9" s="215"/>
      <c r="HJS9" s="215"/>
      <c r="HJT9" s="215"/>
      <c r="HJU9" s="215"/>
      <c r="HJV9" s="215"/>
      <c r="HJW9" s="215"/>
      <c r="HJX9" s="215"/>
      <c r="HJY9" s="215"/>
      <c r="HJZ9" s="215"/>
      <c r="HKA9" s="215"/>
      <c r="HKB9" s="215"/>
      <c r="HKC9" s="215"/>
      <c r="HKD9" s="215"/>
      <c r="HKE9" s="215"/>
      <c r="HKF9" s="215"/>
      <c r="HKG9" s="215"/>
      <c r="HKH9" s="215"/>
      <c r="HKI9" s="215"/>
      <c r="HKJ9" s="215"/>
      <c r="HKK9" s="215"/>
      <c r="HKL9" s="215"/>
      <c r="HKM9" s="215"/>
      <c r="HKN9" s="215"/>
      <c r="HKO9" s="215"/>
      <c r="HKP9" s="215"/>
      <c r="HKQ9" s="215"/>
      <c r="HKR9" s="215"/>
      <c r="HKS9" s="215"/>
      <c r="HKT9" s="215"/>
      <c r="HKU9" s="215"/>
      <c r="HKV9" s="215"/>
      <c r="HKW9" s="215"/>
      <c r="HKX9" s="215"/>
      <c r="HKY9" s="215"/>
      <c r="HKZ9" s="215"/>
      <c r="HLA9" s="215"/>
      <c r="HLB9" s="215"/>
      <c r="HLC9" s="215"/>
      <c r="HLD9" s="215"/>
      <c r="HLE9" s="215"/>
      <c r="HLF9" s="215"/>
      <c r="HLG9" s="215"/>
      <c r="HLH9" s="215"/>
      <c r="HLI9" s="215"/>
      <c r="HLJ9" s="215"/>
      <c r="HLK9" s="215"/>
      <c r="HLL9" s="215"/>
      <c r="HLM9" s="215"/>
      <c r="HLN9" s="215"/>
      <c r="HLO9" s="215"/>
      <c r="HLP9" s="215"/>
      <c r="HLQ9" s="215"/>
      <c r="HLR9" s="215"/>
      <c r="HLS9" s="215"/>
      <c r="HLT9" s="215"/>
      <c r="HLU9" s="215"/>
      <c r="HLV9" s="215"/>
      <c r="HLW9" s="215"/>
      <c r="HLX9" s="215"/>
      <c r="HLY9" s="215"/>
      <c r="HLZ9" s="215"/>
      <c r="HMA9" s="215"/>
      <c r="HMB9" s="215"/>
      <c r="HMC9" s="215"/>
      <c r="HMD9" s="215"/>
      <c r="HME9" s="215"/>
      <c r="HMF9" s="215"/>
      <c r="HMG9" s="215"/>
      <c r="HMH9" s="215"/>
      <c r="HMI9" s="215"/>
      <c r="HMJ9" s="215"/>
      <c r="HMK9" s="215"/>
      <c r="HML9" s="215"/>
      <c r="HMM9" s="215"/>
      <c r="HMN9" s="215"/>
      <c r="HMO9" s="215"/>
      <c r="HMP9" s="215"/>
      <c r="HMQ9" s="215"/>
      <c r="HMR9" s="215"/>
      <c r="HMS9" s="215"/>
      <c r="HMT9" s="215"/>
      <c r="HMU9" s="215"/>
      <c r="HMV9" s="215"/>
      <c r="HMW9" s="215"/>
      <c r="HMX9" s="215"/>
      <c r="HMY9" s="215"/>
      <c r="HMZ9" s="215"/>
      <c r="HNA9" s="215"/>
      <c r="HNB9" s="215"/>
      <c r="HNC9" s="215"/>
      <c r="HND9" s="215"/>
      <c r="HNE9" s="215"/>
      <c r="HNF9" s="215"/>
      <c r="HNG9" s="215"/>
      <c r="HNH9" s="215"/>
      <c r="HNI9" s="215"/>
      <c r="HNJ9" s="215"/>
      <c r="HNK9" s="215"/>
      <c r="HNL9" s="215"/>
      <c r="HNM9" s="215"/>
      <c r="HNN9" s="215"/>
      <c r="HNO9" s="215"/>
      <c r="HNP9" s="215"/>
      <c r="HNQ9" s="215"/>
      <c r="HNR9" s="215"/>
      <c r="HNS9" s="215"/>
      <c r="HNT9" s="215"/>
      <c r="HNU9" s="215"/>
      <c r="HNV9" s="215"/>
      <c r="HNW9" s="215"/>
      <c r="HNX9" s="215"/>
      <c r="HNY9" s="215"/>
      <c r="HNZ9" s="215"/>
      <c r="HOA9" s="215"/>
      <c r="HOB9" s="215"/>
      <c r="HOC9" s="215"/>
      <c r="HOD9" s="215"/>
      <c r="HOE9" s="215"/>
      <c r="HOF9" s="215"/>
      <c r="HOG9" s="215"/>
      <c r="HOH9" s="215"/>
      <c r="HOI9" s="215"/>
      <c r="HOJ9" s="215"/>
      <c r="HOK9" s="215"/>
      <c r="HOL9" s="215"/>
      <c r="HOM9" s="215"/>
      <c r="HON9" s="215"/>
      <c r="HOO9" s="215"/>
      <c r="HOP9" s="215"/>
      <c r="HOQ9" s="215"/>
      <c r="HOR9" s="215"/>
      <c r="HOS9" s="215"/>
      <c r="HOT9" s="215"/>
      <c r="HOU9" s="215"/>
      <c r="HOV9" s="215"/>
      <c r="HOW9" s="215"/>
      <c r="HOX9" s="215"/>
      <c r="HOY9" s="215"/>
      <c r="HOZ9" s="215"/>
      <c r="HPA9" s="215"/>
      <c r="HPB9" s="215"/>
      <c r="HPC9" s="215"/>
      <c r="HPD9" s="215"/>
      <c r="HPE9" s="215"/>
      <c r="HPF9" s="215"/>
      <c r="HPG9" s="215"/>
      <c r="HPH9" s="215"/>
      <c r="HPI9" s="215"/>
      <c r="HPJ9" s="215"/>
      <c r="HPK9" s="215"/>
      <c r="HPL9" s="215"/>
      <c r="HPM9" s="215"/>
      <c r="HPN9" s="215"/>
      <c r="HPO9" s="215"/>
      <c r="HPP9" s="215"/>
      <c r="HPQ9" s="215"/>
      <c r="HPR9" s="215"/>
      <c r="HPS9" s="215"/>
      <c r="HPT9" s="215"/>
      <c r="HPU9" s="215"/>
      <c r="HPV9" s="215"/>
      <c r="HPW9" s="215"/>
      <c r="HPX9" s="215"/>
      <c r="HPY9" s="215"/>
      <c r="HPZ9" s="215"/>
      <c r="HQA9" s="215"/>
      <c r="HQB9" s="215"/>
      <c r="HQC9" s="215"/>
      <c r="HQD9" s="215"/>
      <c r="HQE9" s="215"/>
      <c r="HQF9" s="215"/>
      <c r="HQG9" s="215"/>
      <c r="HQH9" s="215"/>
      <c r="HQI9" s="215"/>
      <c r="HQJ9" s="215"/>
      <c r="HQK9" s="215"/>
      <c r="HQL9" s="215"/>
      <c r="HQM9" s="215"/>
      <c r="HQN9" s="215"/>
      <c r="HQO9" s="215"/>
      <c r="HQP9" s="215"/>
      <c r="HQQ9" s="215"/>
      <c r="HQR9" s="215"/>
      <c r="HQS9" s="215"/>
      <c r="HQT9" s="215"/>
      <c r="HQU9" s="215"/>
      <c r="HQV9" s="215"/>
      <c r="HQW9" s="215"/>
      <c r="HQX9" s="215"/>
      <c r="HQY9" s="215"/>
      <c r="HQZ9" s="215"/>
      <c r="HRA9" s="215"/>
      <c r="HRB9" s="215"/>
      <c r="HRC9" s="215"/>
      <c r="HRD9" s="215"/>
      <c r="HRE9" s="215"/>
      <c r="HRF9" s="215"/>
      <c r="HRG9" s="215"/>
      <c r="HRH9" s="215"/>
      <c r="HRI9" s="215"/>
      <c r="HRJ9" s="215"/>
      <c r="HRK9" s="215"/>
      <c r="HRL9" s="215"/>
      <c r="HRM9" s="215"/>
      <c r="HRN9" s="215"/>
      <c r="HRO9" s="215"/>
      <c r="HRP9" s="215"/>
      <c r="HRQ9" s="215"/>
      <c r="HRR9" s="215"/>
      <c r="HRS9" s="215"/>
      <c r="HRT9" s="215"/>
      <c r="HRU9" s="215"/>
      <c r="HRV9" s="215"/>
      <c r="HRW9" s="215"/>
      <c r="HRX9" s="215"/>
      <c r="HRY9" s="215"/>
      <c r="HRZ9" s="215"/>
      <c r="HSA9" s="215"/>
      <c r="HSB9" s="215"/>
      <c r="HSC9" s="215"/>
      <c r="HSD9" s="215"/>
      <c r="HSE9" s="215"/>
      <c r="HSF9" s="215"/>
      <c r="HSG9" s="215"/>
      <c r="HSH9" s="215"/>
      <c r="HSI9" s="215"/>
      <c r="HSJ9" s="215"/>
      <c r="HSK9" s="215"/>
      <c r="HSL9" s="215"/>
      <c r="HSM9" s="215"/>
      <c r="HSN9" s="215"/>
      <c r="HSO9" s="215"/>
      <c r="HSP9" s="215"/>
      <c r="HSQ9" s="215"/>
      <c r="HSR9" s="215"/>
      <c r="HSS9" s="215"/>
      <c r="HST9" s="215"/>
      <c r="HSU9" s="215"/>
      <c r="HSV9" s="215"/>
      <c r="HSW9" s="215"/>
      <c r="HSX9" s="215"/>
      <c r="HSY9" s="215"/>
      <c r="HSZ9" s="215"/>
      <c r="HTA9" s="215"/>
      <c r="HTB9" s="215"/>
      <c r="HTC9" s="215"/>
      <c r="HTD9" s="215"/>
      <c r="HTE9" s="215"/>
      <c r="HTF9" s="215"/>
      <c r="HTG9" s="215"/>
      <c r="HTH9" s="215"/>
      <c r="HTI9" s="215"/>
      <c r="HTJ9" s="215"/>
      <c r="HTK9" s="215"/>
      <c r="HTL9" s="215"/>
      <c r="HTM9" s="215"/>
      <c r="HTN9" s="215"/>
      <c r="HTO9" s="215"/>
      <c r="HTP9" s="215"/>
      <c r="HTQ9" s="215"/>
      <c r="HTR9" s="215"/>
      <c r="HTS9" s="215"/>
      <c r="HTT9" s="215"/>
      <c r="HTU9" s="215"/>
      <c r="HTV9" s="215"/>
      <c r="HTW9" s="215"/>
      <c r="HTX9" s="215"/>
      <c r="HTY9" s="215"/>
      <c r="HTZ9" s="215"/>
      <c r="HUA9" s="215"/>
      <c r="HUB9" s="215"/>
      <c r="HUC9" s="215"/>
      <c r="HUD9" s="215"/>
      <c r="HUE9" s="215"/>
      <c r="HUF9" s="215"/>
      <c r="HUG9" s="215"/>
      <c r="HUH9" s="215"/>
      <c r="HUI9" s="215"/>
      <c r="HUJ9" s="215"/>
      <c r="HUK9" s="215"/>
      <c r="HUL9" s="215"/>
      <c r="HUM9" s="215"/>
      <c r="HUN9" s="215"/>
      <c r="HUO9" s="215"/>
      <c r="HUP9" s="215"/>
      <c r="HUQ9" s="215"/>
      <c r="HUR9" s="215"/>
      <c r="HUS9" s="215"/>
      <c r="HUT9" s="215"/>
      <c r="HUU9" s="215"/>
      <c r="HUV9" s="215"/>
      <c r="HUW9" s="215"/>
      <c r="HUX9" s="215"/>
      <c r="HUY9" s="215"/>
      <c r="HUZ9" s="215"/>
      <c r="HVA9" s="215"/>
      <c r="HVB9" s="215"/>
      <c r="HVC9" s="215"/>
      <c r="HVD9" s="215"/>
      <c r="HVE9" s="215"/>
      <c r="HVF9" s="215"/>
      <c r="HVG9" s="215"/>
      <c r="HVH9" s="215"/>
      <c r="HVI9" s="215"/>
      <c r="HVJ9" s="215"/>
      <c r="HVK9" s="215"/>
      <c r="HVL9" s="215"/>
      <c r="HVM9" s="215"/>
      <c r="HVN9" s="215"/>
      <c r="HVO9" s="215"/>
      <c r="HVP9" s="215"/>
      <c r="HVQ9" s="215"/>
      <c r="HVR9" s="215"/>
      <c r="HVS9" s="215"/>
      <c r="HVT9" s="215"/>
      <c r="HVU9" s="215"/>
      <c r="HVV9" s="215"/>
      <c r="HVW9" s="215"/>
      <c r="HVX9" s="215"/>
      <c r="HVY9" s="215"/>
      <c r="HVZ9" s="215"/>
      <c r="HWA9" s="215"/>
      <c r="HWB9" s="215"/>
      <c r="HWC9" s="215"/>
      <c r="HWD9" s="215"/>
      <c r="HWE9" s="215"/>
      <c r="HWF9" s="215"/>
      <c r="HWG9" s="215"/>
      <c r="HWH9" s="215"/>
      <c r="HWI9" s="215"/>
      <c r="HWJ9" s="215"/>
      <c r="HWK9" s="215"/>
      <c r="HWL9" s="215"/>
      <c r="HWM9" s="215"/>
      <c r="HWN9" s="215"/>
      <c r="HWO9" s="215"/>
      <c r="HWP9" s="215"/>
      <c r="HWQ9" s="215"/>
      <c r="HWR9" s="215"/>
      <c r="HWS9" s="215"/>
      <c r="HWT9" s="215"/>
      <c r="HWU9" s="215"/>
      <c r="HWV9" s="215"/>
      <c r="HWW9" s="215"/>
      <c r="HWX9" s="215"/>
      <c r="HWY9" s="215"/>
      <c r="HWZ9" s="215"/>
      <c r="HXA9" s="215"/>
      <c r="HXB9" s="215"/>
      <c r="HXC9" s="215"/>
      <c r="HXD9" s="215"/>
      <c r="HXE9" s="215"/>
      <c r="HXF9" s="215"/>
      <c r="HXG9" s="215"/>
      <c r="HXH9" s="215"/>
      <c r="HXI9" s="215"/>
      <c r="HXJ9" s="215"/>
      <c r="HXK9" s="215"/>
      <c r="HXL9" s="215"/>
      <c r="HXM9" s="215"/>
      <c r="HXN9" s="215"/>
      <c r="HXO9" s="215"/>
      <c r="HXP9" s="215"/>
      <c r="HXQ9" s="215"/>
      <c r="HXR9" s="215"/>
      <c r="HXS9" s="215"/>
      <c r="HXT9" s="215"/>
      <c r="HXU9" s="215"/>
      <c r="HXV9" s="215"/>
      <c r="HXW9" s="215"/>
      <c r="HXX9" s="215"/>
      <c r="HXY9" s="215"/>
      <c r="HXZ9" s="215"/>
      <c r="HYA9" s="215"/>
      <c r="HYB9" s="215"/>
      <c r="HYC9" s="215"/>
      <c r="HYD9" s="215"/>
      <c r="HYE9" s="215"/>
      <c r="HYF9" s="215"/>
      <c r="HYG9" s="215"/>
      <c r="HYH9" s="215"/>
      <c r="HYI9" s="215"/>
      <c r="HYJ9" s="215"/>
      <c r="HYK9" s="215"/>
      <c r="HYL9" s="215"/>
      <c r="HYM9" s="215"/>
      <c r="HYN9" s="215"/>
      <c r="HYO9" s="215"/>
      <c r="HYP9" s="215"/>
      <c r="HYQ9" s="215"/>
      <c r="HYR9" s="215"/>
      <c r="HYS9" s="215"/>
      <c r="HYT9" s="215"/>
      <c r="HYU9" s="215"/>
      <c r="HYV9" s="215"/>
      <c r="HYW9" s="215"/>
      <c r="HYX9" s="215"/>
      <c r="HYY9" s="215"/>
      <c r="HYZ9" s="215"/>
      <c r="HZA9" s="215"/>
      <c r="HZB9" s="215"/>
      <c r="HZC9" s="215"/>
      <c r="HZD9" s="215"/>
      <c r="HZE9" s="215"/>
      <c r="HZF9" s="215"/>
      <c r="HZG9" s="215"/>
      <c r="HZH9" s="215"/>
      <c r="HZI9" s="215"/>
      <c r="HZJ9" s="215"/>
      <c r="HZK9" s="215"/>
      <c r="HZL9" s="215"/>
      <c r="HZM9" s="215"/>
      <c r="HZN9" s="215"/>
      <c r="HZO9" s="215"/>
      <c r="HZP9" s="215"/>
      <c r="HZQ9" s="215"/>
      <c r="HZR9" s="215"/>
      <c r="HZS9" s="215"/>
      <c r="HZT9" s="215"/>
      <c r="HZU9" s="215"/>
      <c r="HZV9" s="215"/>
      <c r="HZW9" s="215"/>
      <c r="HZX9" s="215"/>
      <c r="HZY9" s="215"/>
      <c r="HZZ9" s="215"/>
      <c r="IAA9" s="215"/>
      <c r="IAB9" s="215"/>
      <c r="IAC9" s="215"/>
      <c r="IAD9" s="215"/>
      <c r="IAE9" s="215"/>
      <c r="IAF9" s="215"/>
      <c r="IAG9" s="215"/>
      <c r="IAH9" s="215"/>
      <c r="IAI9" s="215"/>
      <c r="IAJ9" s="215"/>
      <c r="IAK9" s="215"/>
      <c r="IAL9" s="215"/>
      <c r="IAM9" s="215"/>
      <c r="IAN9" s="215"/>
      <c r="IAO9" s="215"/>
      <c r="IAP9" s="215"/>
      <c r="IAQ9" s="215"/>
      <c r="IAR9" s="215"/>
      <c r="IAS9" s="215"/>
      <c r="IAT9" s="215"/>
      <c r="IAU9" s="215"/>
      <c r="IAV9" s="215"/>
      <c r="IAW9" s="215"/>
      <c r="IAX9" s="215"/>
      <c r="IAY9" s="215"/>
      <c r="IAZ9" s="215"/>
      <c r="IBA9" s="215"/>
      <c r="IBB9" s="215"/>
      <c r="IBC9" s="215"/>
      <c r="IBD9" s="215"/>
      <c r="IBE9" s="215"/>
      <c r="IBF9" s="215"/>
      <c r="IBG9" s="215"/>
      <c r="IBH9" s="215"/>
      <c r="IBI9" s="215"/>
      <c r="IBJ9" s="215"/>
      <c r="IBK9" s="215"/>
      <c r="IBL9" s="215"/>
      <c r="IBM9" s="215"/>
      <c r="IBN9" s="215"/>
      <c r="IBO9" s="215"/>
      <c r="IBP9" s="215"/>
      <c r="IBQ9" s="215"/>
      <c r="IBR9" s="215"/>
      <c r="IBS9" s="215"/>
      <c r="IBT9" s="215"/>
      <c r="IBU9" s="215"/>
      <c r="IBV9" s="215"/>
      <c r="IBW9" s="215"/>
      <c r="IBX9" s="215"/>
      <c r="IBY9" s="215"/>
      <c r="IBZ9" s="215"/>
      <c r="ICA9" s="215"/>
      <c r="ICB9" s="215"/>
      <c r="ICC9" s="215"/>
      <c r="ICD9" s="215"/>
      <c r="ICE9" s="215"/>
      <c r="ICF9" s="215"/>
      <c r="ICG9" s="215"/>
      <c r="ICH9" s="215"/>
      <c r="ICI9" s="215"/>
      <c r="ICJ9" s="215"/>
      <c r="ICK9" s="215"/>
      <c r="ICL9" s="215"/>
      <c r="ICM9" s="215"/>
      <c r="ICN9" s="215"/>
      <c r="ICO9" s="215"/>
      <c r="ICP9" s="215"/>
      <c r="ICQ9" s="215"/>
      <c r="ICR9" s="215"/>
      <c r="ICS9" s="215"/>
      <c r="ICT9" s="215"/>
      <c r="ICU9" s="215"/>
      <c r="ICV9" s="215"/>
      <c r="ICW9" s="215"/>
      <c r="ICX9" s="215"/>
      <c r="ICY9" s="215"/>
      <c r="ICZ9" s="215"/>
      <c r="IDA9" s="215"/>
      <c r="IDB9" s="215"/>
      <c r="IDC9" s="215"/>
      <c r="IDD9" s="215"/>
      <c r="IDE9" s="215"/>
      <c r="IDF9" s="215"/>
      <c r="IDG9" s="215"/>
      <c r="IDH9" s="215"/>
      <c r="IDI9" s="215"/>
      <c r="IDJ9" s="215"/>
      <c r="IDK9" s="215"/>
      <c r="IDL9" s="215"/>
      <c r="IDM9" s="215"/>
      <c r="IDN9" s="215"/>
      <c r="IDO9" s="215"/>
      <c r="IDP9" s="215"/>
      <c r="IDQ9" s="215"/>
      <c r="IDR9" s="215"/>
      <c r="IDS9" s="215"/>
      <c r="IDT9" s="215"/>
      <c r="IDU9" s="215"/>
      <c r="IDV9" s="215"/>
      <c r="IDW9" s="215"/>
      <c r="IDX9" s="215"/>
      <c r="IDY9" s="215"/>
      <c r="IDZ9" s="215"/>
      <c r="IEA9" s="215"/>
      <c r="IEB9" s="215"/>
      <c r="IEC9" s="215"/>
      <c r="IED9" s="215"/>
      <c r="IEE9" s="215"/>
      <c r="IEF9" s="215"/>
      <c r="IEG9" s="215"/>
      <c r="IEH9" s="215"/>
      <c r="IEI9" s="215"/>
      <c r="IEJ9" s="215"/>
      <c r="IEK9" s="215"/>
      <c r="IEL9" s="215"/>
      <c r="IEM9" s="215"/>
      <c r="IEN9" s="215"/>
      <c r="IEO9" s="215"/>
      <c r="IEP9" s="215"/>
      <c r="IEQ9" s="215"/>
      <c r="IER9" s="215"/>
      <c r="IES9" s="215"/>
      <c r="IET9" s="215"/>
      <c r="IEU9" s="215"/>
      <c r="IEV9" s="215"/>
      <c r="IEW9" s="215"/>
      <c r="IEX9" s="215"/>
      <c r="IEY9" s="215"/>
      <c r="IEZ9" s="215"/>
      <c r="IFA9" s="215"/>
      <c r="IFB9" s="215"/>
      <c r="IFC9" s="215"/>
      <c r="IFD9" s="215"/>
      <c r="IFE9" s="215"/>
      <c r="IFF9" s="215"/>
      <c r="IFG9" s="215"/>
      <c r="IFH9" s="215"/>
      <c r="IFI9" s="215"/>
      <c r="IFJ9" s="215"/>
      <c r="IFK9" s="215"/>
      <c r="IFL9" s="215"/>
      <c r="IFM9" s="215"/>
      <c r="IFN9" s="215"/>
      <c r="IFO9" s="215"/>
      <c r="IFP9" s="215"/>
      <c r="IFQ9" s="215"/>
      <c r="IFR9" s="215"/>
      <c r="IFS9" s="215"/>
      <c r="IFT9" s="215"/>
      <c r="IFU9" s="215"/>
      <c r="IFV9" s="215"/>
      <c r="IFW9" s="215"/>
      <c r="IFX9" s="215"/>
      <c r="IFY9" s="215"/>
      <c r="IFZ9" s="215"/>
      <c r="IGA9" s="215"/>
      <c r="IGB9" s="215"/>
      <c r="IGC9" s="215"/>
      <c r="IGD9" s="215"/>
      <c r="IGE9" s="215"/>
      <c r="IGF9" s="215"/>
      <c r="IGG9" s="215"/>
      <c r="IGH9" s="215"/>
      <c r="IGI9" s="215"/>
      <c r="IGJ9" s="215"/>
      <c r="IGK9" s="215"/>
      <c r="IGL9" s="215"/>
      <c r="IGM9" s="215"/>
      <c r="IGN9" s="215"/>
      <c r="IGO9" s="215"/>
      <c r="IGP9" s="215"/>
      <c r="IGQ9" s="215"/>
      <c r="IGR9" s="215"/>
      <c r="IGS9" s="215"/>
      <c r="IGT9" s="215"/>
      <c r="IGU9" s="215"/>
      <c r="IGV9" s="215"/>
      <c r="IGW9" s="215"/>
      <c r="IGX9" s="215"/>
      <c r="IGY9" s="215"/>
      <c r="IGZ9" s="215"/>
      <c r="IHA9" s="215"/>
      <c r="IHB9" s="215"/>
      <c r="IHC9" s="215"/>
      <c r="IHD9" s="215"/>
      <c r="IHE9" s="215"/>
      <c r="IHF9" s="215"/>
      <c r="IHG9" s="215"/>
      <c r="IHH9" s="215"/>
      <c r="IHI9" s="215"/>
      <c r="IHJ9" s="215"/>
      <c r="IHK9" s="215"/>
      <c r="IHL9" s="215"/>
      <c r="IHM9" s="215"/>
      <c r="IHN9" s="215"/>
      <c r="IHO9" s="215"/>
      <c r="IHP9" s="215"/>
      <c r="IHQ9" s="215"/>
      <c r="IHR9" s="215"/>
      <c r="IHS9" s="215"/>
      <c r="IHT9" s="215"/>
      <c r="IHU9" s="215"/>
      <c r="IHV9" s="215"/>
      <c r="IHW9" s="215"/>
      <c r="IHX9" s="215"/>
      <c r="IHY9" s="215"/>
      <c r="IHZ9" s="215"/>
      <c r="IIA9" s="215"/>
      <c r="IIB9" s="215"/>
      <c r="IIC9" s="215"/>
      <c r="IID9" s="215"/>
      <c r="IIE9" s="215"/>
      <c r="IIF9" s="215"/>
      <c r="IIG9" s="215"/>
      <c r="IIH9" s="215"/>
      <c r="III9" s="215"/>
      <c r="IIJ9" s="215"/>
      <c r="IIK9" s="215"/>
      <c r="IIL9" s="215"/>
      <c r="IIM9" s="215"/>
      <c r="IIN9" s="215"/>
      <c r="IIO9" s="215"/>
      <c r="IIP9" s="215"/>
      <c r="IIQ9" s="215"/>
      <c r="IIR9" s="215"/>
      <c r="IIS9" s="215"/>
      <c r="IIT9" s="215"/>
      <c r="IIU9" s="215"/>
      <c r="IIV9" s="215"/>
      <c r="IIW9" s="215"/>
      <c r="IIX9" s="215"/>
      <c r="IIY9" s="215"/>
      <c r="IIZ9" s="215"/>
      <c r="IJA9" s="215"/>
      <c r="IJB9" s="215"/>
      <c r="IJC9" s="215"/>
      <c r="IJD9" s="215"/>
      <c r="IJE9" s="215"/>
      <c r="IJF9" s="215"/>
      <c r="IJG9" s="215"/>
      <c r="IJH9" s="215"/>
      <c r="IJI9" s="215"/>
      <c r="IJJ9" s="215"/>
      <c r="IJK9" s="215"/>
      <c r="IJL9" s="215"/>
      <c r="IJM9" s="215"/>
      <c r="IJN9" s="215"/>
      <c r="IJO9" s="215"/>
      <c r="IJP9" s="215"/>
      <c r="IJQ9" s="215"/>
      <c r="IJR9" s="215"/>
      <c r="IJS9" s="215"/>
      <c r="IJT9" s="215"/>
      <c r="IJU9" s="215"/>
      <c r="IJV9" s="215"/>
      <c r="IJW9" s="215"/>
      <c r="IJX9" s="215"/>
      <c r="IJY9" s="215"/>
      <c r="IJZ9" s="215"/>
      <c r="IKA9" s="215"/>
      <c r="IKB9" s="215"/>
      <c r="IKC9" s="215"/>
      <c r="IKD9" s="215"/>
      <c r="IKE9" s="215"/>
      <c r="IKF9" s="215"/>
      <c r="IKG9" s="215"/>
      <c r="IKH9" s="215"/>
      <c r="IKI9" s="215"/>
      <c r="IKJ9" s="215"/>
      <c r="IKK9" s="215"/>
      <c r="IKL9" s="215"/>
      <c r="IKM9" s="215"/>
      <c r="IKN9" s="215"/>
      <c r="IKO9" s="215"/>
      <c r="IKP9" s="215"/>
      <c r="IKQ9" s="215"/>
      <c r="IKR9" s="215"/>
      <c r="IKS9" s="215"/>
      <c r="IKT9" s="215"/>
      <c r="IKU9" s="215"/>
      <c r="IKV9" s="215"/>
      <c r="IKW9" s="215"/>
      <c r="IKX9" s="215"/>
      <c r="IKY9" s="215"/>
      <c r="IKZ9" s="215"/>
      <c r="ILA9" s="215"/>
      <c r="ILB9" s="215"/>
      <c r="ILC9" s="215"/>
      <c r="ILD9" s="215"/>
      <c r="ILE9" s="215"/>
      <c r="ILF9" s="215"/>
      <c r="ILG9" s="215"/>
      <c r="ILH9" s="215"/>
      <c r="ILI9" s="215"/>
      <c r="ILJ9" s="215"/>
      <c r="ILK9" s="215"/>
      <c r="ILL9" s="215"/>
      <c r="ILM9" s="215"/>
      <c r="ILN9" s="215"/>
      <c r="ILO9" s="215"/>
      <c r="ILP9" s="215"/>
      <c r="ILQ9" s="215"/>
      <c r="ILR9" s="215"/>
      <c r="ILS9" s="215"/>
      <c r="ILT9" s="215"/>
      <c r="ILU9" s="215"/>
      <c r="ILV9" s="215"/>
      <c r="ILW9" s="215"/>
      <c r="ILX9" s="215"/>
      <c r="ILY9" s="215"/>
      <c r="ILZ9" s="215"/>
      <c r="IMA9" s="215"/>
      <c r="IMB9" s="215"/>
      <c r="IMC9" s="215"/>
      <c r="IMD9" s="215"/>
      <c r="IME9" s="215"/>
      <c r="IMF9" s="215"/>
      <c r="IMG9" s="215"/>
      <c r="IMH9" s="215"/>
      <c r="IMI9" s="215"/>
      <c r="IMJ9" s="215"/>
      <c r="IMK9" s="215"/>
      <c r="IML9" s="215"/>
      <c r="IMM9" s="215"/>
      <c r="IMN9" s="215"/>
      <c r="IMO9" s="215"/>
      <c r="IMP9" s="215"/>
      <c r="IMQ9" s="215"/>
      <c r="IMR9" s="215"/>
      <c r="IMS9" s="215"/>
      <c r="IMT9" s="215"/>
      <c r="IMU9" s="215"/>
      <c r="IMV9" s="215"/>
      <c r="IMW9" s="215"/>
      <c r="IMX9" s="215"/>
      <c r="IMY9" s="215"/>
      <c r="IMZ9" s="215"/>
      <c r="INA9" s="215"/>
      <c r="INB9" s="215"/>
      <c r="INC9" s="215"/>
      <c r="IND9" s="215"/>
      <c r="INE9" s="215"/>
      <c r="INF9" s="215"/>
      <c r="ING9" s="215"/>
      <c r="INH9" s="215"/>
      <c r="INI9" s="215"/>
      <c r="INJ9" s="215"/>
      <c r="INK9" s="215"/>
      <c r="INL9" s="215"/>
      <c r="INM9" s="215"/>
      <c r="INN9" s="215"/>
      <c r="INO9" s="215"/>
      <c r="INP9" s="215"/>
      <c r="INQ9" s="215"/>
      <c r="INR9" s="215"/>
      <c r="INS9" s="215"/>
      <c r="INT9" s="215"/>
      <c r="INU9" s="215"/>
      <c r="INV9" s="215"/>
      <c r="INW9" s="215"/>
      <c r="INX9" s="215"/>
      <c r="INY9" s="215"/>
      <c r="INZ9" s="215"/>
      <c r="IOA9" s="215"/>
      <c r="IOB9" s="215"/>
      <c r="IOC9" s="215"/>
      <c r="IOD9" s="215"/>
      <c r="IOE9" s="215"/>
      <c r="IOF9" s="215"/>
      <c r="IOG9" s="215"/>
      <c r="IOH9" s="215"/>
      <c r="IOI9" s="215"/>
      <c r="IOJ9" s="215"/>
      <c r="IOK9" s="215"/>
      <c r="IOL9" s="215"/>
      <c r="IOM9" s="215"/>
      <c r="ION9" s="215"/>
      <c r="IOO9" s="215"/>
      <c r="IOP9" s="215"/>
      <c r="IOQ9" s="215"/>
      <c r="IOR9" s="215"/>
      <c r="IOS9" s="215"/>
      <c r="IOT9" s="215"/>
      <c r="IOU9" s="215"/>
      <c r="IOV9" s="215"/>
      <c r="IOW9" s="215"/>
      <c r="IOX9" s="215"/>
      <c r="IOY9" s="215"/>
      <c r="IOZ9" s="215"/>
      <c r="IPA9" s="215"/>
      <c r="IPB9" s="215"/>
      <c r="IPC9" s="215"/>
      <c r="IPD9" s="215"/>
      <c r="IPE9" s="215"/>
      <c r="IPF9" s="215"/>
      <c r="IPG9" s="215"/>
      <c r="IPH9" s="215"/>
      <c r="IPI9" s="215"/>
      <c r="IPJ9" s="215"/>
      <c r="IPK9" s="215"/>
      <c r="IPL9" s="215"/>
      <c r="IPM9" s="215"/>
      <c r="IPN9" s="215"/>
      <c r="IPO9" s="215"/>
      <c r="IPP9" s="215"/>
      <c r="IPQ9" s="215"/>
      <c r="IPR9" s="215"/>
      <c r="IPS9" s="215"/>
      <c r="IPT9" s="215"/>
      <c r="IPU9" s="215"/>
      <c r="IPV9" s="215"/>
      <c r="IPW9" s="215"/>
      <c r="IPX9" s="215"/>
      <c r="IPY9" s="215"/>
      <c r="IPZ9" s="215"/>
      <c r="IQA9" s="215"/>
      <c r="IQB9" s="215"/>
      <c r="IQC9" s="215"/>
      <c r="IQD9" s="215"/>
      <c r="IQE9" s="215"/>
      <c r="IQF9" s="215"/>
      <c r="IQG9" s="215"/>
      <c r="IQH9" s="215"/>
      <c r="IQI9" s="215"/>
      <c r="IQJ9" s="215"/>
      <c r="IQK9" s="215"/>
      <c r="IQL9" s="215"/>
      <c r="IQM9" s="215"/>
      <c r="IQN9" s="215"/>
      <c r="IQO9" s="215"/>
      <c r="IQP9" s="215"/>
      <c r="IQQ9" s="215"/>
      <c r="IQR9" s="215"/>
      <c r="IQS9" s="215"/>
      <c r="IQT9" s="215"/>
      <c r="IQU9" s="215"/>
      <c r="IQV9" s="215"/>
      <c r="IQW9" s="215"/>
      <c r="IQX9" s="215"/>
      <c r="IQY9" s="215"/>
      <c r="IQZ9" s="215"/>
      <c r="IRA9" s="215"/>
      <c r="IRB9" s="215"/>
      <c r="IRC9" s="215"/>
      <c r="IRD9" s="215"/>
      <c r="IRE9" s="215"/>
      <c r="IRF9" s="215"/>
      <c r="IRG9" s="215"/>
      <c r="IRH9" s="215"/>
      <c r="IRI9" s="215"/>
      <c r="IRJ9" s="215"/>
      <c r="IRK9" s="215"/>
      <c r="IRL9" s="215"/>
      <c r="IRM9" s="215"/>
      <c r="IRN9" s="215"/>
      <c r="IRO9" s="215"/>
      <c r="IRP9" s="215"/>
      <c r="IRQ9" s="215"/>
      <c r="IRR9" s="215"/>
      <c r="IRS9" s="215"/>
      <c r="IRT9" s="215"/>
      <c r="IRU9" s="215"/>
      <c r="IRV9" s="215"/>
      <c r="IRW9" s="215"/>
      <c r="IRX9" s="215"/>
      <c r="IRY9" s="215"/>
      <c r="IRZ9" s="215"/>
      <c r="ISA9" s="215"/>
      <c r="ISB9" s="215"/>
      <c r="ISC9" s="215"/>
      <c r="ISD9" s="215"/>
      <c r="ISE9" s="215"/>
      <c r="ISF9" s="215"/>
      <c r="ISG9" s="215"/>
      <c r="ISH9" s="215"/>
      <c r="ISI9" s="215"/>
      <c r="ISJ9" s="215"/>
      <c r="ISK9" s="215"/>
      <c r="ISL9" s="215"/>
      <c r="ISM9" s="215"/>
      <c r="ISN9" s="215"/>
      <c r="ISO9" s="215"/>
      <c r="ISP9" s="215"/>
      <c r="ISQ9" s="215"/>
      <c r="ISR9" s="215"/>
      <c r="ISS9" s="215"/>
      <c r="IST9" s="215"/>
      <c r="ISU9" s="215"/>
      <c r="ISV9" s="215"/>
      <c r="ISW9" s="215"/>
      <c r="ISX9" s="215"/>
      <c r="ISY9" s="215"/>
      <c r="ISZ9" s="215"/>
      <c r="ITA9" s="215"/>
      <c r="ITB9" s="215"/>
      <c r="ITC9" s="215"/>
      <c r="ITD9" s="215"/>
      <c r="ITE9" s="215"/>
      <c r="ITF9" s="215"/>
      <c r="ITG9" s="215"/>
      <c r="ITH9" s="215"/>
      <c r="ITI9" s="215"/>
      <c r="ITJ9" s="215"/>
      <c r="ITK9" s="215"/>
      <c r="ITL9" s="215"/>
      <c r="ITM9" s="215"/>
      <c r="ITN9" s="215"/>
      <c r="ITO9" s="215"/>
      <c r="ITP9" s="215"/>
      <c r="ITQ9" s="215"/>
      <c r="ITR9" s="215"/>
      <c r="ITS9" s="215"/>
      <c r="ITT9" s="215"/>
      <c r="ITU9" s="215"/>
      <c r="ITV9" s="215"/>
      <c r="ITW9" s="215"/>
      <c r="ITX9" s="215"/>
      <c r="ITY9" s="215"/>
      <c r="ITZ9" s="215"/>
      <c r="IUA9" s="215"/>
      <c r="IUB9" s="215"/>
      <c r="IUC9" s="215"/>
      <c r="IUD9" s="215"/>
      <c r="IUE9" s="215"/>
      <c r="IUF9" s="215"/>
      <c r="IUG9" s="215"/>
      <c r="IUH9" s="215"/>
      <c r="IUI9" s="215"/>
      <c r="IUJ9" s="215"/>
      <c r="IUK9" s="215"/>
      <c r="IUL9" s="215"/>
      <c r="IUM9" s="215"/>
      <c r="IUN9" s="215"/>
      <c r="IUO9" s="215"/>
      <c r="IUP9" s="215"/>
      <c r="IUQ9" s="215"/>
      <c r="IUR9" s="215"/>
      <c r="IUS9" s="215"/>
      <c r="IUT9" s="215"/>
      <c r="IUU9" s="215"/>
      <c r="IUV9" s="215"/>
      <c r="IUW9" s="215"/>
      <c r="IUX9" s="215"/>
      <c r="IUY9" s="215"/>
      <c r="IUZ9" s="215"/>
      <c r="IVA9" s="215"/>
      <c r="IVB9" s="215"/>
      <c r="IVC9" s="215"/>
      <c r="IVD9" s="215"/>
      <c r="IVE9" s="215"/>
      <c r="IVF9" s="215"/>
      <c r="IVG9" s="215"/>
      <c r="IVH9" s="215"/>
      <c r="IVI9" s="215"/>
      <c r="IVJ9" s="215"/>
      <c r="IVK9" s="215"/>
      <c r="IVL9" s="215"/>
      <c r="IVM9" s="215"/>
      <c r="IVN9" s="215"/>
      <c r="IVO9" s="215"/>
      <c r="IVP9" s="215"/>
      <c r="IVQ9" s="215"/>
      <c r="IVR9" s="215"/>
      <c r="IVS9" s="215"/>
      <c r="IVT9" s="215"/>
      <c r="IVU9" s="215"/>
      <c r="IVV9" s="215"/>
      <c r="IVW9" s="215"/>
      <c r="IVX9" s="215"/>
      <c r="IVY9" s="215"/>
      <c r="IVZ9" s="215"/>
      <c r="IWA9" s="215"/>
      <c r="IWB9" s="215"/>
      <c r="IWC9" s="215"/>
      <c r="IWD9" s="215"/>
      <c r="IWE9" s="215"/>
      <c r="IWF9" s="215"/>
      <c r="IWG9" s="215"/>
      <c r="IWH9" s="215"/>
      <c r="IWI9" s="215"/>
      <c r="IWJ9" s="215"/>
      <c r="IWK9" s="215"/>
      <c r="IWL9" s="215"/>
      <c r="IWM9" s="215"/>
      <c r="IWN9" s="215"/>
      <c r="IWO9" s="215"/>
      <c r="IWP9" s="215"/>
      <c r="IWQ9" s="215"/>
      <c r="IWR9" s="215"/>
      <c r="IWS9" s="215"/>
      <c r="IWT9" s="215"/>
      <c r="IWU9" s="215"/>
      <c r="IWV9" s="215"/>
      <c r="IWW9" s="215"/>
      <c r="IWX9" s="215"/>
      <c r="IWY9" s="215"/>
      <c r="IWZ9" s="215"/>
      <c r="IXA9" s="215"/>
      <c r="IXB9" s="215"/>
      <c r="IXC9" s="215"/>
      <c r="IXD9" s="215"/>
      <c r="IXE9" s="215"/>
      <c r="IXF9" s="215"/>
      <c r="IXG9" s="215"/>
      <c r="IXH9" s="215"/>
      <c r="IXI9" s="215"/>
      <c r="IXJ9" s="215"/>
      <c r="IXK9" s="215"/>
      <c r="IXL9" s="215"/>
      <c r="IXM9" s="215"/>
      <c r="IXN9" s="215"/>
      <c r="IXO9" s="215"/>
      <c r="IXP9" s="215"/>
      <c r="IXQ9" s="215"/>
      <c r="IXR9" s="215"/>
      <c r="IXS9" s="215"/>
      <c r="IXT9" s="215"/>
      <c r="IXU9" s="215"/>
      <c r="IXV9" s="215"/>
      <c r="IXW9" s="215"/>
      <c r="IXX9" s="215"/>
      <c r="IXY9" s="215"/>
      <c r="IXZ9" s="215"/>
      <c r="IYA9" s="215"/>
      <c r="IYB9" s="215"/>
      <c r="IYC9" s="215"/>
      <c r="IYD9" s="215"/>
      <c r="IYE9" s="215"/>
      <c r="IYF9" s="215"/>
      <c r="IYG9" s="215"/>
      <c r="IYH9" s="215"/>
      <c r="IYI9" s="215"/>
      <c r="IYJ9" s="215"/>
      <c r="IYK9" s="215"/>
      <c r="IYL9" s="215"/>
      <c r="IYM9" s="215"/>
      <c r="IYN9" s="215"/>
      <c r="IYO9" s="215"/>
      <c r="IYP9" s="215"/>
      <c r="IYQ9" s="215"/>
      <c r="IYR9" s="215"/>
      <c r="IYS9" s="215"/>
      <c r="IYT9" s="215"/>
      <c r="IYU9" s="215"/>
      <c r="IYV9" s="215"/>
      <c r="IYW9" s="215"/>
      <c r="IYX9" s="215"/>
      <c r="IYY9" s="215"/>
      <c r="IYZ9" s="215"/>
      <c r="IZA9" s="215"/>
      <c r="IZB9" s="215"/>
      <c r="IZC9" s="215"/>
      <c r="IZD9" s="215"/>
      <c r="IZE9" s="215"/>
      <c r="IZF9" s="215"/>
      <c r="IZG9" s="215"/>
      <c r="IZH9" s="215"/>
      <c r="IZI9" s="215"/>
      <c r="IZJ9" s="215"/>
      <c r="IZK9" s="215"/>
      <c r="IZL9" s="215"/>
      <c r="IZM9" s="215"/>
      <c r="IZN9" s="215"/>
      <c r="IZO9" s="215"/>
      <c r="IZP9" s="215"/>
      <c r="IZQ9" s="215"/>
      <c r="IZR9" s="215"/>
      <c r="IZS9" s="215"/>
      <c r="IZT9" s="215"/>
      <c r="IZU9" s="215"/>
      <c r="IZV9" s="215"/>
      <c r="IZW9" s="215"/>
      <c r="IZX9" s="215"/>
      <c r="IZY9" s="215"/>
      <c r="IZZ9" s="215"/>
      <c r="JAA9" s="215"/>
      <c r="JAB9" s="215"/>
      <c r="JAC9" s="215"/>
      <c r="JAD9" s="215"/>
      <c r="JAE9" s="215"/>
      <c r="JAF9" s="215"/>
      <c r="JAG9" s="215"/>
      <c r="JAH9" s="215"/>
      <c r="JAI9" s="215"/>
      <c r="JAJ9" s="215"/>
      <c r="JAK9" s="215"/>
      <c r="JAL9" s="215"/>
      <c r="JAM9" s="215"/>
      <c r="JAN9" s="215"/>
      <c r="JAO9" s="215"/>
      <c r="JAP9" s="215"/>
      <c r="JAQ9" s="215"/>
      <c r="JAR9" s="215"/>
      <c r="JAS9" s="215"/>
      <c r="JAT9" s="215"/>
      <c r="JAU9" s="215"/>
      <c r="JAV9" s="215"/>
      <c r="JAW9" s="215"/>
      <c r="JAX9" s="215"/>
      <c r="JAY9" s="215"/>
      <c r="JAZ9" s="215"/>
      <c r="JBA9" s="215"/>
      <c r="JBB9" s="215"/>
      <c r="JBC9" s="215"/>
      <c r="JBD9" s="215"/>
      <c r="JBE9" s="215"/>
      <c r="JBF9" s="215"/>
      <c r="JBG9" s="215"/>
      <c r="JBH9" s="215"/>
      <c r="JBI9" s="215"/>
      <c r="JBJ9" s="215"/>
      <c r="JBK9" s="215"/>
      <c r="JBL9" s="215"/>
      <c r="JBM9" s="215"/>
      <c r="JBN9" s="215"/>
      <c r="JBO9" s="215"/>
      <c r="JBP9" s="215"/>
      <c r="JBQ9" s="215"/>
      <c r="JBR9" s="215"/>
      <c r="JBS9" s="215"/>
      <c r="JBT9" s="215"/>
      <c r="JBU9" s="215"/>
      <c r="JBV9" s="215"/>
      <c r="JBW9" s="215"/>
      <c r="JBX9" s="215"/>
      <c r="JBY9" s="215"/>
      <c r="JBZ9" s="215"/>
      <c r="JCA9" s="215"/>
      <c r="JCB9" s="215"/>
      <c r="JCC9" s="215"/>
      <c r="JCD9" s="215"/>
      <c r="JCE9" s="215"/>
      <c r="JCF9" s="215"/>
      <c r="JCG9" s="215"/>
      <c r="JCH9" s="215"/>
      <c r="JCI9" s="215"/>
      <c r="JCJ9" s="215"/>
      <c r="JCK9" s="215"/>
      <c r="JCL9" s="215"/>
      <c r="JCM9" s="215"/>
      <c r="JCN9" s="215"/>
      <c r="JCO9" s="215"/>
      <c r="JCP9" s="215"/>
      <c r="JCQ9" s="215"/>
      <c r="JCR9" s="215"/>
      <c r="JCS9" s="215"/>
      <c r="JCT9" s="215"/>
      <c r="JCU9" s="215"/>
      <c r="JCV9" s="215"/>
      <c r="JCW9" s="215"/>
      <c r="JCX9" s="215"/>
      <c r="JCY9" s="215"/>
      <c r="JCZ9" s="215"/>
      <c r="JDA9" s="215"/>
      <c r="JDB9" s="215"/>
      <c r="JDC9" s="215"/>
      <c r="JDD9" s="215"/>
      <c r="JDE9" s="215"/>
      <c r="JDF9" s="215"/>
      <c r="JDG9" s="215"/>
      <c r="JDH9" s="215"/>
      <c r="JDI9" s="215"/>
      <c r="JDJ9" s="215"/>
      <c r="JDK9" s="215"/>
      <c r="JDL9" s="215"/>
      <c r="JDM9" s="215"/>
      <c r="JDN9" s="215"/>
      <c r="JDO9" s="215"/>
      <c r="JDP9" s="215"/>
      <c r="JDQ9" s="215"/>
      <c r="JDR9" s="215"/>
      <c r="JDS9" s="215"/>
      <c r="JDT9" s="215"/>
      <c r="JDU9" s="215"/>
      <c r="JDV9" s="215"/>
      <c r="JDW9" s="215"/>
      <c r="JDX9" s="215"/>
      <c r="JDY9" s="215"/>
      <c r="JDZ9" s="215"/>
      <c r="JEA9" s="215"/>
      <c r="JEB9" s="215"/>
      <c r="JEC9" s="215"/>
      <c r="JED9" s="215"/>
      <c r="JEE9" s="215"/>
      <c r="JEF9" s="215"/>
      <c r="JEG9" s="215"/>
      <c r="JEH9" s="215"/>
      <c r="JEI9" s="215"/>
      <c r="JEJ9" s="215"/>
      <c r="JEK9" s="215"/>
      <c r="JEL9" s="215"/>
      <c r="JEM9" s="215"/>
      <c r="JEN9" s="215"/>
      <c r="JEO9" s="215"/>
      <c r="JEP9" s="215"/>
      <c r="JEQ9" s="215"/>
      <c r="JER9" s="215"/>
      <c r="JES9" s="215"/>
      <c r="JET9" s="215"/>
      <c r="JEU9" s="215"/>
      <c r="JEV9" s="215"/>
      <c r="JEW9" s="215"/>
      <c r="JEX9" s="215"/>
      <c r="JEY9" s="215"/>
      <c r="JEZ9" s="215"/>
      <c r="JFA9" s="215"/>
      <c r="JFB9" s="215"/>
      <c r="JFC9" s="215"/>
      <c r="JFD9" s="215"/>
      <c r="JFE9" s="215"/>
      <c r="JFF9" s="215"/>
      <c r="JFG9" s="215"/>
      <c r="JFH9" s="215"/>
      <c r="JFI9" s="215"/>
      <c r="JFJ9" s="215"/>
      <c r="JFK9" s="215"/>
      <c r="JFL9" s="215"/>
      <c r="JFM9" s="215"/>
      <c r="JFN9" s="215"/>
      <c r="JFO9" s="215"/>
      <c r="JFP9" s="215"/>
      <c r="JFQ9" s="215"/>
      <c r="JFR9" s="215"/>
      <c r="JFS9" s="215"/>
      <c r="JFT9" s="215"/>
      <c r="JFU9" s="215"/>
      <c r="JFV9" s="215"/>
      <c r="JFW9" s="215"/>
      <c r="JFX9" s="215"/>
      <c r="JFY9" s="215"/>
      <c r="JFZ9" s="215"/>
      <c r="JGA9" s="215"/>
      <c r="JGB9" s="215"/>
      <c r="JGC9" s="215"/>
      <c r="JGD9" s="215"/>
      <c r="JGE9" s="215"/>
      <c r="JGF9" s="215"/>
      <c r="JGG9" s="215"/>
      <c r="JGH9" s="215"/>
      <c r="JGI9" s="215"/>
      <c r="JGJ9" s="215"/>
      <c r="JGK9" s="215"/>
      <c r="JGL9" s="215"/>
      <c r="JGM9" s="215"/>
      <c r="JGN9" s="215"/>
      <c r="JGO9" s="215"/>
      <c r="JGP9" s="215"/>
      <c r="JGQ9" s="215"/>
      <c r="JGR9" s="215"/>
      <c r="JGS9" s="215"/>
      <c r="JGT9" s="215"/>
      <c r="JGU9" s="215"/>
      <c r="JGV9" s="215"/>
      <c r="JGW9" s="215"/>
      <c r="JGX9" s="215"/>
      <c r="JGY9" s="215"/>
      <c r="JGZ9" s="215"/>
      <c r="JHA9" s="215"/>
      <c r="JHB9" s="215"/>
      <c r="JHC9" s="215"/>
      <c r="JHD9" s="215"/>
      <c r="JHE9" s="215"/>
      <c r="JHF9" s="215"/>
      <c r="JHG9" s="215"/>
      <c r="JHH9" s="215"/>
      <c r="JHI9" s="215"/>
      <c r="JHJ9" s="215"/>
      <c r="JHK9" s="215"/>
      <c r="JHL9" s="215"/>
      <c r="JHM9" s="215"/>
      <c r="JHN9" s="215"/>
      <c r="JHO9" s="215"/>
      <c r="JHP9" s="215"/>
      <c r="JHQ9" s="215"/>
      <c r="JHR9" s="215"/>
      <c r="JHS9" s="215"/>
      <c r="JHT9" s="215"/>
      <c r="JHU9" s="215"/>
      <c r="JHV9" s="215"/>
      <c r="JHW9" s="215"/>
      <c r="JHX9" s="215"/>
      <c r="JHY9" s="215"/>
      <c r="JHZ9" s="215"/>
      <c r="JIA9" s="215"/>
      <c r="JIB9" s="215"/>
      <c r="JIC9" s="215"/>
      <c r="JID9" s="215"/>
      <c r="JIE9" s="215"/>
      <c r="JIF9" s="215"/>
      <c r="JIG9" s="215"/>
      <c r="JIH9" s="215"/>
      <c r="JII9" s="215"/>
      <c r="JIJ9" s="215"/>
      <c r="JIK9" s="215"/>
      <c r="JIL9" s="215"/>
      <c r="JIM9" s="215"/>
      <c r="JIN9" s="215"/>
      <c r="JIO9" s="215"/>
      <c r="JIP9" s="215"/>
      <c r="JIQ9" s="215"/>
      <c r="JIR9" s="215"/>
      <c r="JIS9" s="215"/>
      <c r="JIT9" s="215"/>
      <c r="JIU9" s="215"/>
      <c r="JIV9" s="215"/>
      <c r="JIW9" s="215"/>
      <c r="JIX9" s="215"/>
      <c r="JIY9" s="215"/>
      <c r="JIZ9" s="215"/>
      <c r="JJA9" s="215"/>
      <c r="JJB9" s="215"/>
      <c r="JJC9" s="215"/>
      <c r="JJD9" s="215"/>
      <c r="JJE9" s="215"/>
      <c r="JJF9" s="215"/>
      <c r="JJG9" s="215"/>
      <c r="JJH9" s="215"/>
      <c r="JJI9" s="215"/>
      <c r="JJJ9" s="215"/>
      <c r="JJK9" s="215"/>
      <c r="JJL9" s="215"/>
      <c r="JJM9" s="215"/>
      <c r="JJN9" s="215"/>
      <c r="JJO9" s="215"/>
      <c r="JJP9" s="215"/>
      <c r="JJQ9" s="215"/>
      <c r="JJR9" s="215"/>
      <c r="JJS9" s="215"/>
      <c r="JJT9" s="215"/>
      <c r="JJU9" s="215"/>
      <c r="JJV9" s="215"/>
      <c r="JJW9" s="215"/>
      <c r="JJX9" s="215"/>
      <c r="JJY9" s="215"/>
      <c r="JJZ9" s="215"/>
      <c r="JKA9" s="215"/>
      <c r="JKB9" s="215"/>
      <c r="JKC9" s="215"/>
      <c r="JKD9" s="215"/>
      <c r="JKE9" s="215"/>
      <c r="JKF9" s="215"/>
      <c r="JKG9" s="215"/>
      <c r="JKH9" s="215"/>
      <c r="JKI9" s="215"/>
      <c r="JKJ9" s="215"/>
      <c r="JKK9" s="215"/>
      <c r="JKL9" s="215"/>
      <c r="JKM9" s="215"/>
      <c r="JKN9" s="215"/>
      <c r="JKO9" s="215"/>
      <c r="JKP9" s="215"/>
      <c r="JKQ9" s="215"/>
      <c r="JKR9" s="215"/>
      <c r="JKS9" s="215"/>
      <c r="JKT9" s="215"/>
      <c r="JKU9" s="215"/>
      <c r="JKV9" s="215"/>
      <c r="JKW9" s="215"/>
      <c r="JKX9" s="215"/>
      <c r="JKY9" s="215"/>
      <c r="JKZ9" s="215"/>
      <c r="JLA9" s="215"/>
      <c r="JLB9" s="215"/>
      <c r="JLC9" s="215"/>
      <c r="JLD9" s="215"/>
      <c r="JLE9" s="215"/>
      <c r="JLF9" s="215"/>
      <c r="JLG9" s="215"/>
      <c r="JLH9" s="215"/>
      <c r="JLI9" s="215"/>
      <c r="JLJ9" s="215"/>
      <c r="JLK9" s="215"/>
      <c r="JLL9" s="215"/>
      <c r="JLM9" s="215"/>
      <c r="JLN9" s="215"/>
      <c r="JLO9" s="215"/>
      <c r="JLP9" s="215"/>
      <c r="JLQ9" s="215"/>
      <c r="JLR9" s="215"/>
      <c r="JLS9" s="215"/>
      <c r="JLT9" s="215"/>
      <c r="JLU9" s="215"/>
      <c r="JLV9" s="215"/>
      <c r="JLW9" s="215"/>
      <c r="JLX9" s="215"/>
      <c r="JLY9" s="215"/>
      <c r="JLZ9" s="215"/>
      <c r="JMA9" s="215"/>
      <c r="JMB9" s="215"/>
      <c r="JMC9" s="215"/>
      <c r="JMD9" s="215"/>
      <c r="JME9" s="215"/>
      <c r="JMF9" s="215"/>
      <c r="JMG9" s="215"/>
      <c r="JMH9" s="215"/>
      <c r="JMI9" s="215"/>
      <c r="JMJ9" s="215"/>
      <c r="JMK9" s="215"/>
      <c r="JML9" s="215"/>
      <c r="JMM9" s="215"/>
      <c r="JMN9" s="215"/>
      <c r="JMO9" s="215"/>
      <c r="JMP9" s="215"/>
      <c r="JMQ9" s="215"/>
      <c r="JMR9" s="215"/>
      <c r="JMS9" s="215"/>
      <c r="JMT9" s="215"/>
      <c r="JMU9" s="215"/>
      <c r="JMV9" s="215"/>
      <c r="JMW9" s="215"/>
      <c r="JMX9" s="215"/>
      <c r="JMY9" s="215"/>
      <c r="JMZ9" s="215"/>
      <c r="JNA9" s="215"/>
      <c r="JNB9" s="215"/>
      <c r="JNC9" s="215"/>
      <c r="JND9" s="215"/>
      <c r="JNE9" s="215"/>
      <c r="JNF9" s="215"/>
      <c r="JNG9" s="215"/>
      <c r="JNH9" s="215"/>
      <c r="JNI9" s="215"/>
      <c r="JNJ9" s="215"/>
      <c r="JNK9" s="215"/>
      <c r="JNL9" s="215"/>
      <c r="JNM9" s="215"/>
      <c r="JNN9" s="215"/>
      <c r="JNO9" s="215"/>
      <c r="JNP9" s="215"/>
      <c r="JNQ9" s="215"/>
      <c r="JNR9" s="215"/>
      <c r="JNS9" s="215"/>
      <c r="JNT9" s="215"/>
      <c r="JNU9" s="215"/>
      <c r="JNV9" s="215"/>
      <c r="JNW9" s="215"/>
      <c r="JNX9" s="215"/>
      <c r="JNY9" s="215"/>
      <c r="JNZ9" s="215"/>
      <c r="JOA9" s="215"/>
      <c r="JOB9" s="215"/>
      <c r="JOC9" s="215"/>
      <c r="JOD9" s="215"/>
      <c r="JOE9" s="215"/>
      <c r="JOF9" s="215"/>
      <c r="JOG9" s="215"/>
      <c r="JOH9" s="215"/>
      <c r="JOI9" s="215"/>
      <c r="JOJ9" s="215"/>
      <c r="JOK9" s="215"/>
      <c r="JOL9" s="215"/>
      <c r="JOM9" s="215"/>
      <c r="JON9" s="215"/>
      <c r="JOO9" s="215"/>
      <c r="JOP9" s="215"/>
      <c r="JOQ9" s="215"/>
      <c r="JOR9" s="215"/>
      <c r="JOS9" s="215"/>
      <c r="JOT9" s="215"/>
      <c r="JOU9" s="215"/>
      <c r="JOV9" s="215"/>
      <c r="JOW9" s="215"/>
      <c r="JOX9" s="215"/>
      <c r="JOY9" s="215"/>
      <c r="JOZ9" s="215"/>
      <c r="JPA9" s="215"/>
      <c r="JPB9" s="215"/>
      <c r="JPC9" s="215"/>
      <c r="JPD9" s="215"/>
      <c r="JPE9" s="215"/>
      <c r="JPF9" s="215"/>
      <c r="JPG9" s="215"/>
      <c r="JPH9" s="215"/>
      <c r="JPI9" s="215"/>
      <c r="JPJ9" s="215"/>
      <c r="JPK9" s="215"/>
      <c r="JPL9" s="215"/>
      <c r="JPM9" s="215"/>
      <c r="JPN9" s="215"/>
      <c r="JPO9" s="215"/>
      <c r="JPP9" s="215"/>
      <c r="JPQ9" s="215"/>
      <c r="JPR9" s="215"/>
      <c r="JPS9" s="215"/>
      <c r="JPT9" s="215"/>
      <c r="JPU9" s="215"/>
      <c r="JPV9" s="215"/>
      <c r="JPW9" s="215"/>
      <c r="JPX9" s="215"/>
      <c r="JPY9" s="215"/>
      <c r="JPZ9" s="215"/>
      <c r="JQA9" s="215"/>
      <c r="JQB9" s="215"/>
      <c r="JQC9" s="215"/>
      <c r="JQD9" s="215"/>
      <c r="JQE9" s="215"/>
      <c r="JQF9" s="215"/>
      <c r="JQG9" s="215"/>
      <c r="JQH9" s="215"/>
      <c r="JQI9" s="215"/>
      <c r="JQJ9" s="215"/>
      <c r="JQK9" s="215"/>
      <c r="JQL9" s="215"/>
      <c r="JQM9" s="215"/>
      <c r="JQN9" s="215"/>
      <c r="JQO9" s="215"/>
      <c r="JQP9" s="215"/>
      <c r="JQQ9" s="215"/>
      <c r="JQR9" s="215"/>
      <c r="JQS9" s="215"/>
      <c r="JQT9" s="215"/>
      <c r="JQU9" s="215"/>
      <c r="JQV9" s="215"/>
      <c r="JQW9" s="215"/>
      <c r="JQX9" s="215"/>
      <c r="JQY9" s="215"/>
      <c r="JQZ9" s="215"/>
      <c r="JRA9" s="215"/>
      <c r="JRB9" s="215"/>
      <c r="JRC9" s="215"/>
      <c r="JRD9" s="215"/>
      <c r="JRE9" s="215"/>
      <c r="JRF9" s="215"/>
      <c r="JRG9" s="215"/>
      <c r="JRH9" s="215"/>
      <c r="JRI9" s="215"/>
      <c r="JRJ9" s="215"/>
      <c r="JRK9" s="215"/>
      <c r="JRL9" s="215"/>
      <c r="JRM9" s="215"/>
      <c r="JRN9" s="215"/>
      <c r="JRO9" s="215"/>
      <c r="JRP9" s="215"/>
      <c r="JRQ9" s="215"/>
      <c r="JRR9" s="215"/>
      <c r="JRS9" s="215"/>
      <c r="JRT9" s="215"/>
      <c r="JRU9" s="215"/>
      <c r="JRV9" s="215"/>
      <c r="JRW9" s="215"/>
      <c r="JRX9" s="215"/>
      <c r="JRY9" s="215"/>
      <c r="JRZ9" s="215"/>
      <c r="JSA9" s="215"/>
      <c r="JSB9" s="215"/>
      <c r="JSC9" s="215"/>
      <c r="JSD9" s="215"/>
      <c r="JSE9" s="215"/>
      <c r="JSF9" s="215"/>
      <c r="JSG9" s="215"/>
      <c r="JSH9" s="215"/>
      <c r="JSI9" s="215"/>
      <c r="JSJ9" s="215"/>
      <c r="JSK9" s="215"/>
      <c r="JSL9" s="215"/>
      <c r="JSM9" s="215"/>
      <c r="JSN9" s="215"/>
      <c r="JSO9" s="215"/>
      <c r="JSP9" s="215"/>
      <c r="JSQ9" s="215"/>
      <c r="JSR9" s="215"/>
      <c r="JSS9" s="215"/>
      <c r="JST9" s="215"/>
      <c r="JSU9" s="215"/>
      <c r="JSV9" s="215"/>
      <c r="JSW9" s="215"/>
      <c r="JSX9" s="215"/>
      <c r="JSY9" s="215"/>
      <c r="JSZ9" s="215"/>
      <c r="JTA9" s="215"/>
      <c r="JTB9" s="215"/>
      <c r="JTC9" s="215"/>
      <c r="JTD9" s="215"/>
      <c r="JTE9" s="215"/>
      <c r="JTF9" s="215"/>
      <c r="JTG9" s="215"/>
      <c r="JTH9" s="215"/>
      <c r="JTI9" s="215"/>
      <c r="JTJ9" s="215"/>
      <c r="JTK9" s="215"/>
      <c r="JTL9" s="215"/>
      <c r="JTM9" s="215"/>
      <c r="JTN9" s="215"/>
      <c r="JTO9" s="215"/>
      <c r="JTP9" s="215"/>
      <c r="JTQ9" s="215"/>
      <c r="JTR9" s="215"/>
      <c r="JTS9" s="215"/>
      <c r="JTT9" s="215"/>
      <c r="JTU9" s="215"/>
      <c r="JTV9" s="215"/>
      <c r="JTW9" s="215"/>
      <c r="JTX9" s="215"/>
      <c r="JTY9" s="215"/>
      <c r="JTZ9" s="215"/>
      <c r="JUA9" s="215"/>
      <c r="JUB9" s="215"/>
      <c r="JUC9" s="215"/>
      <c r="JUD9" s="215"/>
      <c r="JUE9" s="215"/>
      <c r="JUF9" s="215"/>
      <c r="JUG9" s="215"/>
      <c r="JUH9" s="215"/>
      <c r="JUI9" s="215"/>
      <c r="JUJ9" s="215"/>
      <c r="JUK9" s="215"/>
      <c r="JUL9" s="215"/>
      <c r="JUM9" s="215"/>
      <c r="JUN9" s="215"/>
      <c r="JUO9" s="215"/>
      <c r="JUP9" s="215"/>
      <c r="JUQ9" s="215"/>
      <c r="JUR9" s="215"/>
      <c r="JUS9" s="215"/>
      <c r="JUT9" s="215"/>
      <c r="JUU9" s="215"/>
      <c r="JUV9" s="215"/>
      <c r="JUW9" s="215"/>
      <c r="JUX9" s="215"/>
      <c r="JUY9" s="215"/>
      <c r="JUZ9" s="215"/>
      <c r="JVA9" s="215"/>
      <c r="JVB9" s="215"/>
      <c r="JVC9" s="215"/>
      <c r="JVD9" s="215"/>
      <c r="JVE9" s="215"/>
      <c r="JVF9" s="215"/>
      <c r="JVG9" s="215"/>
      <c r="JVH9" s="215"/>
      <c r="JVI9" s="215"/>
      <c r="JVJ9" s="215"/>
      <c r="JVK9" s="215"/>
      <c r="JVL9" s="215"/>
      <c r="JVM9" s="215"/>
      <c r="JVN9" s="215"/>
      <c r="JVO9" s="215"/>
      <c r="JVP9" s="215"/>
      <c r="JVQ9" s="215"/>
      <c r="JVR9" s="215"/>
      <c r="JVS9" s="215"/>
      <c r="JVT9" s="215"/>
      <c r="JVU9" s="215"/>
      <c r="JVV9" s="215"/>
      <c r="JVW9" s="215"/>
      <c r="JVX9" s="215"/>
      <c r="JVY9" s="215"/>
      <c r="JVZ9" s="215"/>
      <c r="JWA9" s="215"/>
      <c r="JWB9" s="215"/>
      <c r="JWC9" s="215"/>
      <c r="JWD9" s="215"/>
      <c r="JWE9" s="215"/>
      <c r="JWF9" s="215"/>
      <c r="JWG9" s="215"/>
      <c r="JWH9" s="215"/>
      <c r="JWI9" s="215"/>
      <c r="JWJ9" s="215"/>
      <c r="JWK9" s="215"/>
      <c r="JWL9" s="215"/>
      <c r="JWM9" s="215"/>
      <c r="JWN9" s="215"/>
      <c r="JWO9" s="215"/>
      <c r="JWP9" s="215"/>
      <c r="JWQ9" s="215"/>
      <c r="JWR9" s="215"/>
      <c r="JWS9" s="215"/>
      <c r="JWT9" s="215"/>
      <c r="JWU9" s="215"/>
      <c r="JWV9" s="215"/>
      <c r="JWW9" s="215"/>
      <c r="JWX9" s="215"/>
      <c r="JWY9" s="215"/>
      <c r="JWZ9" s="215"/>
      <c r="JXA9" s="215"/>
      <c r="JXB9" s="215"/>
      <c r="JXC9" s="215"/>
      <c r="JXD9" s="215"/>
      <c r="JXE9" s="215"/>
      <c r="JXF9" s="215"/>
      <c r="JXG9" s="215"/>
      <c r="JXH9" s="215"/>
      <c r="JXI9" s="215"/>
      <c r="JXJ9" s="215"/>
      <c r="JXK9" s="215"/>
      <c r="JXL9" s="215"/>
      <c r="JXM9" s="215"/>
      <c r="JXN9" s="215"/>
      <c r="JXO9" s="215"/>
      <c r="JXP9" s="215"/>
      <c r="JXQ9" s="215"/>
      <c r="JXR9" s="215"/>
      <c r="JXS9" s="215"/>
      <c r="JXT9" s="215"/>
      <c r="JXU9" s="215"/>
      <c r="JXV9" s="215"/>
      <c r="JXW9" s="215"/>
      <c r="JXX9" s="215"/>
      <c r="JXY9" s="215"/>
      <c r="JXZ9" s="215"/>
      <c r="JYA9" s="215"/>
      <c r="JYB9" s="215"/>
      <c r="JYC9" s="215"/>
      <c r="JYD9" s="215"/>
      <c r="JYE9" s="215"/>
      <c r="JYF9" s="215"/>
      <c r="JYG9" s="215"/>
      <c r="JYH9" s="215"/>
      <c r="JYI9" s="215"/>
      <c r="JYJ9" s="215"/>
      <c r="JYK9" s="215"/>
      <c r="JYL9" s="215"/>
      <c r="JYM9" s="215"/>
      <c r="JYN9" s="215"/>
      <c r="JYO9" s="215"/>
      <c r="JYP9" s="215"/>
      <c r="JYQ9" s="215"/>
      <c r="JYR9" s="215"/>
      <c r="JYS9" s="215"/>
      <c r="JYT9" s="215"/>
      <c r="JYU9" s="215"/>
      <c r="JYV9" s="215"/>
      <c r="JYW9" s="215"/>
      <c r="JYX9" s="215"/>
      <c r="JYY9" s="215"/>
      <c r="JYZ9" s="215"/>
      <c r="JZA9" s="215"/>
      <c r="JZB9" s="215"/>
      <c r="JZC9" s="215"/>
      <c r="JZD9" s="215"/>
      <c r="JZE9" s="215"/>
      <c r="JZF9" s="215"/>
      <c r="JZG9" s="215"/>
      <c r="JZH9" s="215"/>
      <c r="JZI9" s="215"/>
      <c r="JZJ9" s="215"/>
      <c r="JZK9" s="215"/>
      <c r="JZL9" s="215"/>
      <c r="JZM9" s="215"/>
      <c r="JZN9" s="215"/>
      <c r="JZO9" s="215"/>
      <c r="JZP9" s="215"/>
      <c r="JZQ9" s="215"/>
      <c r="JZR9" s="215"/>
      <c r="JZS9" s="215"/>
      <c r="JZT9" s="215"/>
      <c r="JZU9" s="215"/>
      <c r="JZV9" s="215"/>
      <c r="JZW9" s="215"/>
      <c r="JZX9" s="215"/>
      <c r="JZY9" s="215"/>
      <c r="JZZ9" s="215"/>
      <c r="KAA9" s="215"/>
      <c r="KAB9" s="215"/>
      <c r="KAC9" s="215"/>
      <c r="KAD9" s="215"/>
      <c r="KAE9" s="215"/>
      <c r="KAF9" s="215"/>
      <c r="KAG9" s="215"/>
      <c r="KAH9" s="215"/>
      <c r="KAI9" s="215"/>
      <c r="KAJ9" s="215"/>
      <c r="KAK9" s="215"/>
      <c r="KAL9" s="215"/>
      <c r="KAM9" s="215"/>
      <c r="KAN9" s="215"/>
      <c r="KAO9" s="215"/>
      <c r="KAP9" s="215"/>
      <c r="KAQ9" s="215"/>
      <c r="KAR9" s="215"/>
      <c r="KAS9" s="215"/>
      <c r="KAT9" s="215"/>
      <c r="KAU9" s="215"/>
      <c r="KAV9" s="215"/>
      <c r="KAW9" s="215"/>
      <c r="KAX9" s="215"/>
      <c r="KAY9" s="215"/>
      <c r="KAZ9" s="215"/>
      <c r="KBA9" s="215"/>
      <c r="KBB9" s="215"/>
      <c r="KBC9" s="215"/>
      <c r="KBD9" s="215"/>
      <c r="KBE9" s="215"/>
      <c r="KBF9" s="215"/>
      <c r="KBG9" s="215"/>
      <c r="KBH9" s="215"/>
      <c r="KBI9" s="215"/>
      <c r="KBJ9" s="215"/>
      <c r="KBK9" s="215"/>
      <c r="KBL9" s="215"/>
      <c r="KBM9" s="215"/>
      <c r="KBN9" s="215"/>
      <c r="KBO9" s="215"/>
      <c r="KBP9" s="215"/>
      <c r="KBQ9" s="215"/>
      <c r="KBR9" s="215"/>
      <c r="KBS9" s="215"/>
      <c r="KBT9" s="215"/>
      <c r="KBU9" s="215"/>
      <c r="KBV9" s="215"/>
      <c r="KBW9" s="215"/>
      <c r="KBX9" s="215"/>
      <c r="KBY9" s="215"/>
      <c r="KBZ9" s="215"/>
      <c r="KCA9" s="215"/>
      <c r="KCB9" s="215"/>
      <c r="KCC9" s="215"/>
      <c r="KCD9" s="215"/>
      <c r="KCE9" s="215"/>
      <c r="KCF9" s="215"/>
      <c r="KCG9" s="215"/>
      <c r="KCH9" s="215"/>
      <c r="KCI9" s="215"/>
      <c r="KCJ9" s="215"/>
      <c r="KCK9" s="215"/>
      <c r="KCL9" s="215"/>
      <c r="KCM9" s="215"/>
      <c r="KCN9" s="215"/>
      <c r="KCO9" s="215"/>
      <c r="KCP9" s="215"/>
      <c r="KCQ9" s="215"/>
      <c r="KCR9" s="215"/>
      <c r="KCS9" s="215"/>
      <c r="KCT9" s="215"/>
      <c r="KCU9" s="215"/>
      <c r="KCV9" s="215"/>
      <c r="KCW9" s="215"/>
      <c r="KCX9" s="215"/>
      <c r="KCY9" s="215"/>
      <c r="KCZ9" s="215"/>
      <c r="KDA9" s="215"/>
      <c r="KDB9" s="215"/>
      <c r="KDC9" s="215"/>
      <c r="KDD9" s="215"/>
      <c r="KDE9" s="215"/>
      <c r="KDF9" s="215"/>
      <c r="KDG9" s="215"/>
      <c r="KDH9" s="215"/>
      <c r="KDI9" s="215"/>
      <c r="KDJ9" s="215"/>
      <c r="KDK9" s="215"/>
      <c r="KDL9" s="215"/>
      <c r="KDM9" s="215"/>
      <c r="KDN9" s="215"/>
      <c r="KDO9" s="215"/>
      <c r="KDP9" s="215"/>
      <c r="KDQ9" s="215"/>
      <c r="KDR9" s="215"/>
      <c r="KDS9" s="215"/>
      <c r="KDT9" s="215"/>
      <c r="KDU9" s="215"/>
      <c r="KDV9" s="215"/>
      <c r="KDW9" s="215"/>
      <c r="KDX9" s="215"/>
      <c r="KDY9" s="215"/>
      <c r="KDZ9" s="215"/>
      <c r="KEA9" s="215"/>
      <c r="KEB9" s="215"/>
      <c r="KEC9" s="215"/>
      <c r="KED9" s="215"/>
      <c r="KEE9" s="215"/>
      <c r="KEF9" s="215"/>
      <c r="KEG9" s="215"/>
      <c r="KEH9" s="215"/>
      <c r="KEI9" s="215"/>
      <c r="KEJ9" s="215"/>
      <c r="KEK9" s="215"/>
      <c r="KEL9" s="215"/>
      <c r="KEM9" s="215"/>
      <c r="KEN9" s="215"/>
      <c r="KEO9" s="215"/>
      <c r="KEP9" s="215"/>
      <c r="KEQ9" s="215"/>
      <c r="KER9" s="215"/>
      <c r="KES9" s="215"/>
      <c r="KET9" s="215"/>
      <c r="KEU9" s="215"/>
      <c r="KEV9" s="215"/>
      <c r="KEW9" s="215"/>
      <c r="KEX9" s="215"/>
      <c r="KEY9" s="215"/>
      <c r="KEZ9" s="215"/>
      <c r="KFA9" s="215"/>
      <c r="KFB9" s="215"/>
      <c r="KFC9" s="215"/>
      <c r="KFD9" s="215"/>
      <c r="KFE9" s="215"/>
      <c r="KFF9" s="215"/>
      <c r="KFG9" s="215"/>
      <c r="KFH9" s="215"/>
      <c r="KFI9" s="215"/>
      <c r="KFJ9" s="215"/>
      <c r="KFK9" s="215"/>
      <c r="KFL9" s="215"/>
      <c r="KFM9" s="215"/>
      <c r="KFN9" s="215"/>
      <c r="KFO9" s="215"/>
      <c r="KFP9" s="215"/>
      <c r="KFQ9" s="215"/>
      <c r="KFR9" s="215"/>
      <c r="KFS9" s="215"/>
      <c r="KFT9" s="215"/>
      <c r="KFU9" s="215"/>
      <c r="KFV9" s="215"/>
      <c r="KFW9" s="215"/>
      <c r="KFX9" s="215"/>
      <c r="KFY9" s="215"/>
      <c r="KFZ9" s="215"/>
      <c r="KGA9" s="215"/>
      <c r="KGB9" s="215"/>
      <c r="KGC9" s="215"/>
      <c r="KGD9" s="215"/>
      <c r="KGE9" s="215"/>
      <c r="KGF9" s="215"/>
      <c r="KGG9" s="215"/>
      <c r="KGH9" s="215"/>
      <c r="KGI9" s="215"/>
      <c r="KGJ9" s="215"/>
      <c r="KGK9" s="215"/>
      <c r="KGL9" s="215"/>
      <c r="KGM9" s="215"/>
      <c r="KGN9" s="215"/>
      <c r="KGO9" s="215"/>
      <c r="KGP9" s="215"/>
      <c r="KGQ9" s="215"/>
      <c r="KGR9" s="215"/>
      <c r="KGS9" s="215"/>
      <c r="KGT9" s="215"/>
      <c r="KGU9" s="215"/>
      <c r="KGV9" s="215"/>
      <c r="KGW9" s="215"/>
      <c r="KGX9" s="215"/>
      <c r="KGY9" s="215"/>
      <c r="KGZ9" s="215"/>
      <c r="KHA9" s="215"/>
      <c r="KHB9" s="215"/>
      <c r="KHC9" s="215"/>
      <c r="KHD9" s="215"/>
      <c r="KHE9" s="215"/>
      <c r="KHF9" s="215"/>
      <c r="KHG9" s="215"/>
      <c r="KHH9" s="215"/>
      <c r="KHI9" s="215"/>
      <c r="KHJ9" s="215"/>
      <c r="KHK9" s="215"/>
      <c r="KHL9" s="215"/>
      <c r="KHM9" s="215"/>
      <c r="KHN9" s="215"/>
      <c r="KHO9" s="215"/>
      <c r="KHP9" s="215"/>
      <c r="KHQ9" s="215"/>
      <c r="KHR9" s="215"/>
      <c r="KHS9" s="215"/>
      <c r="KHT9" s="215"/>
      <c r="KHU9" s="215"/>
      <c r="KHV9" s="215"/>
      <c r="KHW9" s="215"/>
      <c r="KHX9" s="215"/>
      <c r="KHY9" s="215"/>
      <c r="KHZ9" s="215"/>
      <c r="KIA9" s="215"/>
      <c r="KIB9" s="215"/>
      <c r="KIC9" s="215"/>
      <c r="KID9" s="215"/>
      <c r="KIE9" s="215"/>
      <c r="KIF9" s="215"/>
      <c r="KIG9" s="215"/>
      <c r="KIH9" s="215"/>
      <c r="KII9" s="215"/>
      <c r="KIJ9" s="215"/>
      <c r="KIK9" s="215"/>
      <c r="KIL9" s="215"/>
      <c r="KIM9" s="215"/>
      <c r="KIN9" s="215"/>
      <c r="KIO9" s="215"/>
      <c r="KIP9" s="215"/>
      <c r="KIQ9" s="215"/>
      <c r="KIR9" s="215"/>
      <c r="KIS9" s="215"/>
      <c r="KIT9" s="215"/>
      <c r="KIU9" s="215"/>
      <c r="KIV9" s="215"/>
      <c r="KIW9" s="215"/>
      <c r="KIX9" s="215"/>
      <c r="KIY9" s="215"/>
      <c r="KIZ9" s="215"/>
      <c r="KJA9" s="215"/>
      <c r="KJB9" s="215"/>
      <c r="KJC9" s="215"/>
      <c r="KJD9" s="215"/>
      <c r="KJE9" s="215"/>
      <c r="KJF9" s="215"/>
      <c r="KJG9" s="215"/>
      <c r="KJH9" s="215"/>
      <c r="KJI9" s="215"/>
      <c r="KJJ9" s="215"/>
      <c r="KJK9" s="215"/>
      <c r="KJL9" s="215"/>
      <c r="KJM9" s="215"/>
      <c r="KJN9" s="215"/>
      <c r="KJO9" s="215"/>
      <c r="KJP9" s="215"/>
      <c r="KJQ9" s="215"/>
      <c r="KJR9" s="215"/>
      <c r="KJS9" s="215"/>
      <c r="KJT9" s="215"/>
      <c r="KJU9" s="215"/>
      <c r="KJV9" s="215"/>
      <c r="KJW9" s="215"/>
      <c r="KJX9" s="215"/>
      <c r="KJY9" s="215"/>
      <c r="KJZ9" s="215"/>
      <c r="KKA9" s="215"/>
      <c r="KKB9" s="215"/>
      <c r="KKC9" s="215"/>
      <c r="KKD9" s="215"/>
      <c r="KKE9" s="215"/>
      <c r="KKF9" s="215"/>
      <c r="KKG9" s="215"/>
      <c r="KKH9" s="215"/>
      <c r="KKI9" s="215"/>
      <c r="KKJ9" s="215"/>
      <c r="KKK9" s="215"/>
      <c r="KKL9" s="215"/>
      <c r="KKM9" s="215"/>
      <c r="KKN9" s="215"/>
      <c r="KKO9" s="215"/>
      <c r="KKP9" s="215"/>
      <c r="KKQ9" s="215"/>
      <c r="KKR9" s="215"/>
      <c r="KKS9" s="215"/>
      <c r="KKT9" s="215"/>
      <c r="KKU9" s="215"/>
      <c r="KKV9" s="215"/>
      <c r="KKW9" s="215"/>
      <c r="KKX9" s="215"/>
      <c r="KKY9" s="215"/>
      <c r="KKZ9" s="215"/>
      <c r="KLA9" s="215"/>
      <c r="KLB9" s="215"/>
      <c r="KLC9" s="215"/>
      <c r="KLD9" s="215"/>
      <c r="KLE9" s="215"/>
      <c r="KLF9" s="215"/>
      <c r="KLG9" s="215"/>
      <c r="KLH9" s="215"/>
      <c r="KLI9" s="215"/>
      <c r="KLJ9" s="215"/>
      <c r="KLK9" s="215"/>
      <c r="KLL9" s="215"/>
      <c r="KLM9" s="215"/>
      <c r="KLN9" s="215"/>
      <c r="KLO9" s="215"/>
      <c r="KLP9" s="215"/>
      <c r="KLQ9" s="215"/>
      <c r="KLR9" s="215"/>
      <c r="KLS9" s="215"/>
      <c r="KLT9" s="215"/>
      <c r="KLU9" s="215"/>
      <c r="KLV9" s="215"/>
      <c r="KLW9" s="215"/>
      <c r="KLX9" s="215"/>
      <c r="KLY9" s="215"/>
      <c r="KLZ9" s="215"/>
      <c r="KMA9" s="215"/>
      <c r="KMB9" s="215"/>
      <c r="KMC9" s="215"/>
      <c r="KMD9" s="215"/>
      <c r="KME9" s="215"/>
      <c r="KMF9" s="215"/>
      <c r="KMG9" s="215"/>
      <c r="KMH9" s="215"/>
      <c r="KMI9" s="215"/>
      <c r="KMJ9" s="215"/>
      <c r="KMK9" s="215"/>
      <c r="KML9" s="215"/>
      <c r="KMM9" s="215"/>
      <c r="KMN9" s="215"/>
      <c r="KMO9" s="215"/>
      <c r="KMP9" s="215"/>
      <c r="KMQ9" s="215"/>
      <c r="KMR9" s="215"/>
      <c r="KMS9" s="215"/>
      <c r="KMT9" s="215"/>
      <c r="KMU9" s="215"/>
      <c r="KMV9" s="215"/>
      <c r="KMW9" s="215"/>
      <c r="KMX9" s="215"/>
      <c r="KMY9" s="215"/>
      <c r="KMZ9" s="215"/>
      <c r="KNA9" s="215"/>
      <c r="KNB9" s="215"/>
      <c r="KNC9" s="215"/>
      <c r="KND9" s="215"/>
      <c r="KNE9" s="215"/>
      <c r="KNF9" s="215"/>
      <c r="KNG9" s="215"/>
      <c r="KNH9" s="215"/>
      <c r="KNI9" s="215"/>
      <c r="KNJ9" s="215"/>
      <c r="KNK9" s="215"/>
      <c r="KNL9" s="215"/>
      <c r="KNM9" s="215"/>
      <c r="KNN9" s="215"/>
      <c r="KNO9" s="215"/>
      <c r="KNP9" s="215"/>
      <c r="KNQ9" s="215"/>
      <c r="KNR9" s="215"/>
      <c r="KNS9" s="215"/>
      <c r="KNT9" s="215"/>
      <c r="KNU9" s="215"/>
      <c r="KNV9" s="215"/>
      <c r="KNW9" s="215"/>
      <c r="KNX9" s="215"/>
      <c r="KNY9" s="215"/>
      <c r="KNZ9" s="215"/>
      <c r="KOA9" s="215"/>
      <c r="KOB9" s="215"/>
      <c r="KOC9" s="215"/>
      <c r="KOD9" s="215"/>
      <c r="KOE9" s="215"/>
      <c r="KOF9" s="215"/>
      <c r="KOG9" s="215"/>
      <c r="KOH9" s="215"/>
      <c r="KOI9" s="215"/>
      <c r="KOJ9" s="215"/>
      <c r="KOK9" s="215"/>
      <c r="KOL9" s="215"/>
      <c r="KOM9" s="215"/>
      <c r="KON9" s="215"/>
      <c r="KOO9" s="215"/>
      <c r="KOP9" s="215"/>
      <c r="KOQ9" s="215"/>
      <c r="KOR9" s="215"/>
      <c r="KOS9" s="215"/>
      <c r="KOT9" s="215"/>
      <c r="KOU9" s="215"/>
      <c r="KOV9" s="215"/>
      <c r="KOW9" s="215"/>
      <c r="KOX9" s="215"/>
      <c r="KOY9" s="215"/>
      <c r="KOZ9" s="215"/>
      <c r="KPA9" s="215"/>
      <c r="KPB9" s="215"/>
      <c r="KPC9" s="215"/>
      <c r="KPD9" s="215"/>
      <c r="KPE9" s="215"/>
      <c r="KPF9" s="215"/>
      <c r="KPG9" s="215"/>
      <c r="KPH9" s="215"/>
      <c r="KPI9" s="215"/>
      <c r="KPJ9" s="215"/>
      <c r="KPK9" s="215"/>
      <c r="KPL9" s="215"/>
      <c r="KPM9" s="215"/>
      <c r="KPN9" s="215"/>
      <c r="KPO9" s="215"/>
      <c r="KPP9" s="215"/>
      <c r="KPQ9" s="215"/>
      <c r="KPR9" s="215"/>
      <c r="KPS9" s="215"/>
      <c r="KPT9" s="215"/>
      <c r="KPU9" s="215"/>
      <c r="KPV9" s="215"/>
      <c r="KPW9" s="215"/>
      <c r="KPX9" s="215"/>
      <c r="KPY9" s="215"/>
      <c r="KPZ9" s="215"/>
      <c r="KQA9" s="215"/>
      <c r="KQB9" s="215"/>
      <c r="KQC9" s="215"/>
      <c r="KQD9" s="215"/>
      <c r="KQE9" s="215"/>
      <c r="KQF9" s="215"/>
      <c r="KQG9" s="215"/>
      <c r="KQH9" s="215"/>
      <c r="KQI9" s="215"/>
      <c r="KQJ9" s="215"/>
      <c r="KQK9" s="215"/>
      <c r="KQL9" s="215"/>
      <c r="KQM9" s="215"/>
      <c r="KQN9" s="215"/>
      <c r="KQO9" s="215"/>
      <c r="KQP9" s="215"/>
      <c r="KQQ9" s="215"/>
      <c r="KQR9" s="215"/>
      <c r="KQS9" s="215"/>
      <c r="KQT9" s="215"/>
      <c r="KQU9" s="215"/>
      <c r="KQV9" s="215"/>
      <c r="KQW9" s="215"/>
      <c r="KQX9" s="215"/>
      <c r="KQY9" s="215"/>
      <c r="KQZ9" s="215"/>
      <c r="KRA9" s="215"/>
      <c r="KRB9" s="215"/>
      <c r="KRC9" s="215"/>
      <c r="KRD9" s="215"/>
      <c r="KRE9" s="215"/>
      <c r="KRF9" s="215"/>
      <c r="KRG9" s="215"/>
      <c r="KRH9" s="215"/>
      <c r="KRI9" s="215"/>
      <c r="KRJ9" s="215"/>
      <c r="KRK9" s="215"/>
      <c r="KRL9" s="215"/>
      <c r="KRM9" s="215"/>
      <c r="KRN9" s="215"/>
      <c r="KRO9" s="215"/>
      <c r="KRP9" s="215"/>
      <c r="KRQ9" s="215"/>
      <c r="KRR9" s="215"/>
      <c r="KRS9" s="215"/>
      <c r="KRT9" s="215"/>
      <c r="KRU9" s="215"/>
      <c r="KRV9" s="215"/>
      <c r="KRW9" s="215"/>
      <c r="KRX9" s="215"/>
      <c r="KRY9" s="215"/>
      <c r="KRZ9" s="215"/>
      <c r="KSA9" s="215"/>
      <c r="KSB9" s="215"/>
      <c r="KSC9" s="215"/>
      <c r="KSD9" s="215"/>
      <c r="KSE9" s="215"/>
      <c r="KSF9" s="215"/>
      <c r="KSG9" s="215"/>
      <c r="KSH9" s="215"/>
      <c r="KSI9" s="215"/>
      <c r="KSJ9" s="215"/>
      <c r="KSK9" s="215"/>
      <c r="KSL9" s="215"/>
      <c r="KSM9" s="215"/>
      <c r="KSN9" s="215"/>
      <c r="KSO9" s="215"/>
      <c r="KSP9" s="215"/>
      <c r="KSQ9" s="215"/>
      <c r="KSR9" s="215"/>
      <c r="KSS9" s="215"/>
      <c r="KST9" s="215"/>
      <c r="KSU9" s="215"/>
      <c r="KSV9" s="215"/>
      <c r="KSW9" s="215"/>
      <c r="KSX9" s="215"/>
      <c r="KSY9" s="215"/>
      <c r="KSZ9" s="215"/>
      <c r="KTA9" s="215"/>
      <c r="KTB9" s="215"/>
      <c r="KTC9" s="215"/>
      <c r="KTD9" s="215"/>
      <c r="KTE9" s="215"/>
      <c r="KTF9" s="215"/>
      <c r="KTG9" s="215"/>
      <c r="KTH9" s="215"/>
      <c r="KTI9" s="215"/>
      <c r="KTJ9" s="215"/>
      <c r="KTK9" s="215"/>
      <c r="KTL9" s="215"/>
      <c r="KTM9" s="215"/>
      <c r="KTN9" s="215"/>
      <c r="KTO9" s="215"/>
      <c r="KTP9" s="215"/>
      <c r="KTQ9" s="215"/>
      <c r="KTR9" s="215"/>
      <c r="KTS9" s="215"/>
      <c r="KTT9" s="215"/>
      <c r="KTU9" s="215"/>
      <c r="KTV9" s="215"/>
      <c r="KTW9" s="215"/>
      <c r="KTX9" s="215"/>
      <c r="KTY9" s="215"/>
      <c r="KTZ9" s="215"/>
      <c r="KUA9" s="215"/>
      <c r="KUB9" s="215"/>
      <c r="KUC9" s="215"/>
      <c r="KUD9" s="215"/>
      <c r="KUE9" s="215"/>
      <c r="KUF9" s="215"/>
      <c r="KUG9" s="215"/>
      <c r="KUH9" s="215"/>
      <c r="KUI9" s="215"/>
      <c r="KUJ9" s="215"/>
      <c r="KUK9" s="215"/>
      <c r="KUL9" s="215"/>
      <c r="KUM9" s="215"/>
      <c r="KUN9" s="215"/>
      <c r="KUO9" s="215"/>
      <c r="KUP9" s="215"/>
      <c r="KUQ9" s="215"/>
      <c r="KUR9" s="215"/>
      <c r="KUS9" s="215"/>
      <c r="KUT9" s="215"/>
      <c r="KUU9" s="215"/>
      <c r="KUV9" s="215"/>
      <c r="KUW9" s="215"/>
      <c r="KUX9" s="215"/>
      <c r="KUY9" s="215"/>
      <c r="KUZ9" s="215"/>
      <c r="KVA9" s="215"/>
      <c r="KVB9" s="215"/>
      <c r="KVC9" s="215"/>
      <c r="KVD9" s="215"/>
      <c r="KVE9" s="215"/>
      <c r="KVF9" s="215"/>
      <c r="KVG9" s="215"/>
      <c r="KVH9" s="215"/>
      <c r="KVI9" s="215"/>
      <c r="KVJ9" s="215"/>
      <c r="KVK9" s="215"/>
      <c r="KVL9" s="215"/>
      <c r="KVM9" s="215"/>
      <c r="KVN9" s="215"/>
      <c r="KVO9" s="215"/>
      <c r="KVP9" s="215"/>
      <c r="KVQ9" s="215"/>
      <c r="KVR9" s="215"/>
      <c r="KVS9" s="215"/>
      <c r="KVT9" s="215"/>
      <c r="KVU9" s="215"/>
      <c r="KVV9" s="215"/>
      <c r="KVW9" s="215"/>
      <c r="KVX9" s="215"/>
      <c r="KVY9" s="215"/>
      <c r="KVZ9" s="215"/>
      <c r="KWA9" s="215"/>
      <c r="KWB9" s="215"/>
      <c r="KWC9" s="215"/>
      <c r="KWD9" s="215"/>
      <c r="KWE9" s="215"/>
      <c r="KWF9" s="215"/>
      <c r="KWG9" s="215"/>
      <c r="KWH9" s="215"/>
      <c r="KWI9" s="215"/>
      <c r="KWJ9" s="215"/>
      <c r="KWK9" s="215"/>
      <c r="KWL9" s="215"/>
      <c r="KWM9" s="215"/>
      <c r="KWN9" s="215"/>
      <c r="KWO9" s="215"/>
      <c r="KWP9" s="215"/>
      <c r="KWQ9" s="215"/>
      <c r="KWR9" s="215"/>
      <c r="KWS9" s="215"/>
      <c r="KWT9" s="215"/>
      <c r="KWU9" s="215"/>
      <c r="KWV9" s="215"/>
      <c r="KWW9" s="215"/>
      <c r="KWX9" s="215"/>
      <c r="KWY9" s="215"/>
      <c r="KWZ9" s="215"/>
      <c r="KXA9" s="215"/>
      <c r="KXB9" s="215"/>
      <c r="KXC9" s="215"/>
      <c r="KXD9" s="215"/>
      <c r="KXE9" s="215"/>
      <c r="KXF9" s="215"/>
      <c r="KXG9" s="215"/>
      <c r="KXH9" s="215"/>
      <c r="KXI9" s="215"/>
      <c r="KXJ9" s="215"/>
      <c r="KXK9" s="215"/>
      <c r="KXL9" s="215"/>
      <c r="KXM9" s="215"/>
      <c r="KXN9" s="215"/>
      <c r="KXO9" s="215"/>
      <c r="KXP9" s="215"/>
      <c r="KXQ9" s="215"/>
      <c r="KXR9" s="215"/>
      <c r="KXS9" s="215"/>
      <c r="KXT9" s="215"/>
      <c r="KXU9" s="215"/>
      <c r="KXV9" s="215"/>
      <c r="KXW9" s="215"/>
      <c r="KXX9" s="215"/>
      <c r="KXY9" s="215"/>
      <c r="KXZ9" s="215"/>
      <c r="KYA9" s="215"/>
      <c r="KYB9" s="215"/>
      <c r="KYC9" s="215"/>
      <c r="KYD9" s="215"/>
      <c r="KYE9" s="215"/>
      <c r="KYF9" s="215"/>
      <c r="KYG9" s="215"/>
      <c r="KYH9" s="215"/>
      <c r="KYI9" s="215"/>
      <c r="KYJ9" s="215"/>
      <c r="KYK9" s="215"/>
      <c r="KYL9" s="215"/>
      <c r="KYM9" s="215"/>
      <c r="KYN9" s="215"/>
      <c r="KYO9" s="215"/>
      <c r="KYP9" s="215"/>
      <c r="KYQ9" s="215"/>
      <c r="KYR9" s="215"/>
      <c r="KYS9" s="215"/>
      <c r="KYT9" s="215"/>
      <c r="KYU9" s="215"/>
      <c r="KYV9" s="215"/>
      <c r="KYW9" s="215"/>
      <c r="KYX9" s="215"/>
      <c r="KYY9" s="215"/>
      <c r="KYZ9" s="215"/>
      <c r="KZA9" s="215"/>
      <c r="KZB9" s="215"/>
      <c r="KZC9" s="215"/>
      <c r="KZD9" s="215"/>
      <c r="KZE9" s="215"/>
      <c r="KZF9" s="215"/>
      <c r="KZG9" s="215"/>
      <c r="KZH9" s="215"/>
      <c r="KZI9" s="215"/>
      <c r="KZJ9" s="215"/>
      <c r="KZK9" s="215"/>
      <c r="KZL9" s="215"/>
      <c r="KZM9" s="215"/>
      <c r="KZN9" s="215"/>
      <c r="KZO9" s="215"/>
      <c r="KZP9" s="215"/>
      <c r="KZQ9" s="215"/>
      <c r="KZR9" s="215"/>
      <c r="KZS9" s="215"/>
      <c r="KZT9" s="215"/>
      <c r="KZU9" s="215"/>
      <c r="KZV9" s="215"/>
      <c r="KZW9" s="215"/>
      <c r="KZX9" s="215"/>
      <c r="KZY9" s="215"/>
      <c r="KZZ9" s="215"/>
      <c r="LAA9" s="215"/>
      <c r="LAB9" s="215"/>
      <c r="LAC9" s="215"/>
      <c r="LAD9" s="215"/>
      <c r="LAE9" s="215"/>
      <c r="LAF9" s="215"/>
      <c r="LAG9" s="215"/>
      <c r="LAH9" s="215"/>
      <c r="LAI9" s="215"/>
      <c r="LAJ9" s="215"/>
      <c r="LAK9" s="215"/>
      <c r="LAL9" s="215"/>
      <c r="LAM9" s="215"/>
      <c r="LAN9" s="215"/>
      <c r="LAO9" s="215"/>
      <c r="LAP9" s="215"/>
      <c r="LAQ9" s="215"/>
      <c r="LAR9" s="215"/>
      <c r="LAS9" s="215"/>
      <c r="LAT9" s="215"/>
      <c r="LAU9" s="215"/>
      <c r="LAV9" s="215"/>
      <c r="LAW9" s="215"/>
      <c r="LAX9" s="215"/>
      <c r="LAY9" s="215"/>
      <c r="LAZ9" s="215"/>
      <c r="LBA9" s="215"/>
      <c r="LBB9" s="215"/>
      <c r="LBC9" s="215"/>
      <c r="LBD9" s="215"/>
      <c r="LBE9" s="215"/>
      <c r="LBF9" s="215"/>
      <c r="LBG9" s="215"/>
      <c r="LBH9" s="215"/>
      <c r="LBI9" s="215"/>
      <c r="LBJ9" s="215"/>
      <c r="LBK9" s="215"/>
      <c r="LBL9" s="215"/>
      <c r="LBM9" s="215"/>
      <c r="LBN9" s="215"/>
      <c r="LBO9" s="215"/>
      <c r="LBP9" s="215"/>
      <c r="LBQ9" s="215"/>
      <c r="LBR9" s="215"/>
      <c r="LBS9" s="215"/>
      <c r="LBT9" s="215"/>
      <c r="LBU9" s="215"/>
      <c r="LBV9" s="215"/>
      <c r="LBW9" s="215"/>
      <c r="LBX9" s="215"/>
      <c r="LBY9" s="215"/>
      <c r="LBZ9" s="215"/>
      <c r="LCA9" s="215"/>
      <c r="LCB9" s="215"/>
      <c r="LCC9" s="215"/>
      <c r="LCD9" s="215"/>
      <c r="LCE9" s="215"/>
      <c r="LCF9" s="215"/>
      <c r="LCG9" s="215"/>
      <c r="LCH9" s="215"/>
      <c r="LCI9" s="215"/>
      <c r="LCJ9" s="215"/>
      <c r="LCK9" s="215"/>
      <c r="LCL9" s="215"/>
      <c r="LCM9" s="215"/>
      <c r="LCN9" s="215"/>
      <c r="LCO9" s="215"/>
      <c r="LCP9" s="215"/>
      <c r="LCQ9" s="215"/>
      <c r="LCR9" s="215"/>
      <c r="LCS9" s="215"/>
      <c r="LCT9" s="215"/>
      <c r="LCU9" s="215"/>
      <c r="LCV9" s="215"/>
      <c r="LCW9" s="215"/>
      <c r="LCX9" s="215"/>
      <c r="LCY9" s="215"/>
      <c r="LCZ9" s="215"/>
      <c r="LDA9" s="215"/>
      <c r="LDB9" s="215"/>
      <c r="LDC9" s="215"/>
      <c r="LDD9" s="215"/>
      <c r="LDE9" s="215"/>
      <c r="LDF9" s="215"/>
      <c r="LDG9" s="215"/>
      <c r="LDH9" s="215"/>
      <c r="LDI9" s="215"/>
      <c r="LDJ9" s="215"/>
      <c r="LDK9" s="215"/>
      <c r="LDL9" s="215"/>
      <c r="LDM9" s="215"/>
      <c r="LDN9" s="215"/>
      <c r="LDO9" s="215"/>
      <c r="LDP9" s="215"/>
      <c r="LDQ9" s="215"/>
      <c r="LDR9" s="215"/>
      <c r="LDS9" s="215"/>
      <c r="LDT9" s="215"/>
      <c r="LDU9" s="215"/>
      <c r="LDV9" s="215"/>
      <c r="LDW9" s="215"/>
      <c r="LDX9" s="215"/>
      <c r="LDY9" s="215"/>
      <c r="LDZ9" s="215"/>
      <c r="LEA9" s="215"/>
      <c r="LEB9" s="215"/>
      <c r="LEC9" s="215"/>
      <c r="LED9" s="215"/>
      <c r="LEE9" s="215"/>
      <c r="LEF9" s="215"/>
      <c r="LEG9" s="215"/>
      <c r="LEH9" s="215"/>
      <c r="LEI9" s="215"/>
      <c r="LEJ9" s="215"/>
      <c r="LEK9" s="215"/>
      <c r="LEL9" s="215"/>
      <c r="LEM9" s="215"/>
      <c r="LEN9" s="215"/>
      <c r="LEO9" s="215"/>
      <c r="LEP9" s="215"/>
      <c r="LEQ9" s="215"/>
      <c r="LER9" s="215"/>
      <c r="LES9" s="215"/>
      <c r="LET9" s="215"/>
      <c r="LEU9" s="215"/>
      <c r="LEV9" s="215"/>
      <c r="LEW9" s="215"/>
      <c r="LEX9" s="215"/>
      <c r="LEY9" s="215"/>
      <c r="LEZ9" s="215"/>
      <c r="LFA9" s="215"/>
      <c r="LFB9" s="215"/>
      <c r="LFC9" s="215"/>
      <c r="LFD9" s="215"/>
      <c r="LFE9" s="215"/>
      <c r="LFF9" s="215"/>
      <c r="LFG9" s="215"/>
      <c r="LFH9" s="215"/>
      <c r="LFI9" s="215"/>
      <c r="LFJ9" s="215"/>
      <c r="LFK9" s="215"/>
      <c r="LFL9" s="215"/>
      <c r="LFM9" s="215"/>
      <c r="LFN9" s="215"/>
      <c r="LFO9" s="215"/>
      <c r="LFP9" s="215"/>
      <c r="LFQ9" s="215"/>
      <c r="LFR9" s="215"/>
      <c r="LFS9" s="215"/>
      <c r="LFT9" s="215"/>
      <c r="LFU9" s="215"/>
      <c r="LFV9" s="215"/>
      <c r="LFW9" s="215"/>
      <c r="LFX9" s="215"/>
      <c r="LFY9" s="215"/>
      <c r="LFZ9" s="215"/>
      <c r="LGA9" s="215"/>
      <c r="LGB9" s="215"/>
      <c r="LGC9" s="215"/>
      <c r="LGD9" s="215"/>
      <c r="LGE9" s="215"/>
      <c r="LGF9" s="215"/>
      <c r="LGG9" s="215"/>
      <c r="LGH9" s="215"/>
      <c r="LGI9" s="215"/>
      <c r="LGJ9" s="215"/>
      <c r="LGK9" s="215"/>
      <c r="LGL9" s="215"/>
      <c r="LGM9" s="215"/>
      <c r="LGN9" s="215"/>
      <c r="LGO9" s="215"/>
      <c r="LGP9" s="215"/>
      <c r="LGQ9" s="215"/>
      <c r="LGR9" s="215"/>
      <c r="LGS9" s="215"/>
      <c r="LGT9" s="215"/>
      <c r="LGU9" s="215"/>
      <c r="LGV9" s="215"/>
      <c r="LGW9" s="215"/>
      <c r="LGX9" s="215"/>
      <c r="LGY9" s="215"/>
      <c r="LGZ9" s="215"/>
      <c r="LHA9" s="215"/>
      <c r="LHB9" s="215"/>
      <c r="LHC9" s="215"/>
      <c r="LHD9" s="215"/>
      <c r="LHE9" s="215"/>
      <c r="LHF9" s="215"/>
      <c r="LHG9" s="215"/>
      <c r="LHH9" s="215"/>
      <c r="LHI9" s="215"/>
      <c r="LHJ9" s="215"/>
      <c r="LHK9" s="215"/>
      <c r="LHL9" s="215"/>
      <c r="LHM9" s="215"/>
      <c r="LHN9" s="215"/>
      <c r="LHO9" s="215"/>
      <c r="LHP9" s="215"/>
      <c r="LHQ9" s="215"/>
      <c r="LHR9" s="215"/>
      <c r="LHS9" s="215"/>
      <c r="LHT9" s="215"/>
      <c r="LHU9" s="215"/>
      <c r="LHV9" s="215"/>
      <c r="LHW9" s="215"/>
      <c r="LHX9" s="215"/>
      <c r="LHY9" s="215"/>
      <c r="LHZ9" s="215"/>
      <c r="LIA9" s="215"/>
      <c r="LIB9" s="215"/>
      <c r="LIC9" s="215"/>
      <c r="LID9" s="215"/>
      <c r="LIE9" s="215"/>
      <c r="LIF9" s="215"/>
      <c r="LIG9" s="215"/>
      <c r="LIH9" s="215"/>
      <c r="LII9" s="215"/>
      <c r="LIJ9" s="215"/>
      <c r="LIK9" s="215"/>
      <c r="LIL9" s="215"/>
      <c r="LIM9" s="215"/>
      <c r="LIN9" s="215"/>
      <c r="LIO9" s="215"/>
      <c r="LIP9" s="215"/>
      <c r="LIQ9" s="215"/>
      <c r="LIR9" s="215"/>
      <c r="LIS9" s="215"/>
      <c r="LIT9" s="215"/>
      <c r="LIU9" s="215"/>
      <c r="LIV9" s="215"/>
      <c r="LIW9" s="215"/>
      <c r="LIX9" s="215"/>
      <c r="LIY9" s="215"/>
      <c r="LIZ9" s="215"/>
      <c r="LJA9" s="215"/>
      <c r="LJB9" s="215"/>
      <c r="LJC9" s="215"/>
      <c r="LJD9" s="215"/>
      <c r="LJE9" s="215"/>
      <c r="LJF9" s="215"/>
      <c r="LJG9" s="215"/>
      <c r="LJH9" s="215"/>
      <c r="LJI9" s="215"/>
      <c r="LJJ9" s="215"/>
      <c r="LJK9" s="215"/>
      <c r="LJL9" s="215"/>
      <c r="LJM9" s="215"/>
      <c r="LJN9" s="215"/>
      <c r="LJO9" s="215"/>
      <c r="LJP9" s="215"/>
      <c r="LJQ9" s="215"/>
      <c r="LJR9" s="215"/>
      <c r="LJS9" s="215"/>
      <c r="LJT9" s="215"/>
      <c r="LJU9" s="215"/>
      <c r="LJV9" s="215"/>
      <c r="LJW9" s="215"/>
      <c r="LJX9" s="215"/>
      <c r="LJY9" s="215"/>
      <c r="LJZ9" s="215"/>
      <c r="LKA9" s="215"/>
      <c r="LKB9" s="215"/>
      <c r="LKC9" s="215"/>
      <c r="LKD9" s="215"/>
      <c r="LKE9" s="215"/>
      <c r="LKF9" s="215"/>
      <c r="LKG9" s="215"/>
      <c r="LKH9" s="215"/>
      <c r="LKI9" s="215"/>
      <c r="LKJ9" s="215"/>
      <c r="LKK9" s="215"/>
      <c r="LKL9" s="215"/>
      <c r="LKM9" s="215"/>
      <c r="LKN9" s="215"/>
      <c r="LKO9" s="215"/>
      <c r="LKP9" s="215"/>
      <c r="LKQ9" s="215"/>
      <c r="LKR9" s="215"/>
      <c r="LKS9" s="215"/>
      <c r="LKT9" s="215"/>
      <c r="LKU9" s="215"/>
      <c r="LKV9" s="215"/>
      <c r="LKW9" s="215"/>
      <c r="LKX9" s="215"/>
      <c r="LKY9" s="215"/>
      <c r="LKZ9" s="215"/>
      <c r="LLA9" s="215"/>
      <c r="LLB9" s="215"/>
      <c r="LLC9" s="215"/>
      <c r="LLD9" s="215"/>
      <c r="LLE9" s="215"/>
      <c r="LLF9" s="215"/>
      <c r="LLG9" s="215"/>
      <c r="LLH9" s="215"/>
      <c r="LLI9" s="215"/>
      <c r="LLJ9" s="215"/>
      <c r="LLK9" s="215"/>
      <c r="LLL9" s="215"/>
      <c r="LLM9" s="215"/>
      <c r="LLN9" s="215"/>
      <c r="LLO9" s="215"/>
      <c r="LLP9" s="215"/>
      <c r="LLQ9" s="215"/>
      <c r="LLR9" s="215"/>
      <c r="LLS9" s="215"/>
      <c r="LLT9" s="215"/>
      <c r="LLU9" s="215"/>
      <c r="LLV9" s="215"/>
      <c r="LLW9" s="215"/>
      <c r="LLX9" s="215"/>
      <c r="LLY9" s="215"/>
      <c r="LLZ9" s="215"/>
      <c r="LMA9" s="215"/>
      <c r="LMB9" s="215"/>
      <c r="LMC9" s="215"/>
      <c r="LMD9" s="215"/>
      <c r="LME9" s="215"/>
      <c r="LMF9" s="215"/>
      <c r="LMG9" s="215"/>
      <c r="LMH9" s="215"/>
      <c r="LMI9" s="215"/>
      <c r="LMJ9" s="215"/>
      <c r="LMK9" s="215"/>
      <c r="LML9" s="215"/>
      <c r="LMM9" s="215"/>
      <c r="LMN9" s="215"/>
      <c r="LMO9" s="215"/>
      <c r="LMP9" s="215"/>
      <c r="LMQ9" s="215"/>
      <c r="LMR9" s="215"/>
      <c r="LMS9" s="215"/>
      <c r="LMT9" s="215"/>
      <c r="LMU9" s="215"/>
      <c r="LMV9" s="215"/>
      <c r="LMW9" s="215"/>
      <c r="LMX9" s="215"/>
      <c r="LMY9" s="215"/>
      <c r="LMZ9" s="215"/>
      <c r="LNA9" s="215"/>
      <c r="LNB9" s="215"/>
      <c r="LNC9" s="215"/>
      <c r="LND9" s="215"/>
      <c r="LNE9" s="215"/>
      <c r="LNF9" s="215"/>
      <c r="LNG9" s="215"/>
      <c r="LNH9" s="215"/>
      <c r="LNI9" s="215"/>
      <c r="LNJ9" s="215"/>
      <c r="LNK9" s="215"/>
      <c r="LNL9" s="215"/>
      <c r="LNM9" s="215"/>
      <c r="LNN9" s="215"/>
      <c r="LNO9" s="215"/>
      <c r="LNP9" s="215"/>
      <c r="LNQ9" s="215"/>
      <c r="LNR9" s="215"/>
      <c r="LNS9" s="215"/>
      <c r="LNT9" s="215"/>
      <c r="LNU9" s="215"/>
      <c r="LNV9" s="215"/>
      <c r="LNW9" s="215"/>
      <c r="LNX9" s="215"/>
      <c r="LNY9" s="215"/>
      <c r="LNZ9" s="215"/>
      <c r="LOA9" s="215"/>
      <c r="LOB9" s="215"/>
      <c r="LOC9" s="215"/>
      <c r="LOD9" s="215"/>
      <c r="LOE9" s="215"/>
      <c r="LOF9" s="215"/>
      <c r="LOG9" s="215"/>
      <c r="LOH9" s="215"/>
      <c r="LOI9" s="215"/>
      <c r="LOJ9" s="215"/>
      <c r="LOK9" s="215"/>
      <c r="LOL9" s="215"/>
      <c r="LOM9" s="215"/>
      <c r="LON9" s="215"/>
      <c r="LOO9" s="215"/>
      <c r="LOP9" s="215"/>
      <c r="LOQ9" s="215"/>
      <c r="LOR9" s="215"/>
      <c r="LOS9" s="215"/>
      <c r="LOT9" s="215"/>
      <c r="LOU9" s="215"/>
      <c r="LOV9" s="215"/>
      <c r="LOW9" s="215"/>
      <c r="LOX9" s="215"/>
      <c r="LOY9" s="215"/>
      <c r="LOZ9" s="215"/>
      <c r="LPA9" s="215"/>
      <c r="LPB9" s="215"/>
      <c r="LPC9" s="215"/>
      <c r="LPD9" s="215"/>
      <c r="LPE9" s="215"/>
      <c r="LPF9" s="215"/>
      <c r="LPG9" s="215"/>
      <c r="LPH9" s="215"/>
      <c r="LPI9" s="215"/>
      <c r="LPJ9" s="215"/>
      <c r="LPK9" s="215"/>
      <c r="LPL9" s="215"/>
      <c r="LPM9" s="215"/>
      <c r="LPN9" s="215"/>
      <c r="LPO9" s="215"/>
      <c r="LPP9" s="215"/>
      <c r="LPQ9" s="215"/>
      <c r="LPR9" s="215"/>
      <c r="LPS9" s="215"/>
      <c r="LPT9" s="215"/>
      <c r="LPU9" s="215"/>
      <c r="LPV9" s="215"/>
      <c r="LPW9" s="215"/>
      <c r="LPX9" s="215"/>
      <c r="LPY9" s="215"/>
      <c r="LPZ9" s="215"/>
      <c r="LQA9" s="215"/>
      <c r="LQB9" s="215"/>
      <c r="LQC9" s="215"/>
      <c r="LQD9" s="215"/>
      <c r="LQE9" s="215"/>
      <c r="LQF9" s="215"/>
      <c r="LQG9" s="215"/>
      <c r="LQH9" s="215"/>
      <c r="LQI9" s="215"/>
      <c r="LQJ9" s="215"/>
      <c r="LQK9" s="215"/>
      <c r="LQL9" s="215"/>
      <c r="LQM9" s="215"/>
      <c r="LQN9" s="215"/>
      <c r="LQO9" s="215"/>
      <c r="LQP9" s="215"/>
      <c r="LQQ9" s="215"/>
      <c r="LQR9" s="215"/>
      <c r="LQS9" s="215"/>
      <c r="LQT9" s="215"/>
      <c r="LQU9" s="215"/>
      <c r="LQV9" s="215"/>
      <c r="LQW9" s="215"/>
      <c r="LQX9" s="215"/>
      <c r="LQY9" s="215"/>
      <c r="LQZ9" s="215"/>
      <c r="LRA9" s="215"/>
      <c r="LRB9" s="215"/>
      <c r="LRC9" s="215"/>
      <c r="LRD9" s="215"/>
      <c r="LRE9" s="215"/>
      <c r="LRF9" s="215"/>
      <c r="LRG9" s="215"/>
      <c r="LRH9" s="215"/>
      <c r="LRI9" s="215"/>
      <c r="LRJ9" s="215"/>
      <c r="LRK9" s="215"/>
      <c r="LRL9" s="215"/>
      <c r="LRM9" s="215"/>
      <c r="LRN9" s="215"/>
      <c r="LRO9" s="215"/>
      <c r="LRP9" s="215"/>
      <c r="LRQ9" s="215"/>
      <c r="LRR9" s="215"/>
      <c r="LRS9" s="215"/>
      <c r="LRT9" s="215"/>
      <c r="LRU9" s="215"/>
      <c r="LRV9" s="215"/>
      <c r="LRW9" s="215"/>
      <c r="LRX9" s="215"/>
      <c r="LRY9" s="215"/>
      <c r="LRZ9" s="215"/>
      <c r="LSA9" s="215"/>
      <c r="LSB9" s="215"/>
      <c r="LSC9" s="215"/>
      <c r="LSD9" s="215"/>
      <c r="LSE9" s="215"/>
      <c r="LSF9" s="215"/>
      <c r="LSG9" s="215"/>
      <c r="LSH9" s="215"/>
      <c r="LSI9" s="215"/>
      <c r="LSJ9" s="215"/>
      <c r="LSK9" s="215"/>
      <c r="LSL9" s="215"/>
      <c r="LSM9" s="215"/>
      <c r="LSN9" s="215"/>
      <c r="LSO9" s="215"/>
      <c r="LSP9" s="215"/>
      <c r="LSQ9" s="215"/>
      <c r="LSR9" s="215"/>
      <c r="LSS9" s="215"/>
      <c r="LST9" s="215"/>
      <c r="LSU9" s="215"/>
      <c r="LSV9" s="215"/>
      <c r="LSW9" s="215"/>
      <c r="LSX9" s="215"/>
      <c r="LSY9" s="215"/>
      <c r="LSZ9" s="215"/>
      <c r="LTA9" s="215"/>
      <c r="LTB9" s="215"/>
      <c r="LTC9" s="215"/>
      <c r="LTD9" s="215"/>
      <c r="LTE9" s="215"/>
      <c r="LTF9" s="215"/>
      <c r="LTG9" s="215"/>
      <c r="LTH9" s="215"/>
      <c r="LTI9" s="215"/>
      <c r="LTJ9" s="215"/>
      <c r="LTK9" s="215"/>
      <c r="LTL9" s="215"/>
      <c r="LTM9" s="215"/>
      <c r="LTN9" s="215"/>
      <c r="LTO9" s="215"/>
      <c r="LTP9" s="215"/>
      <c r="LTQ9" s="215"/>
      <c r="LTR9" s="215"/>
      <c r="LTS9" s="215"/>
      <c r="LTT9" s="215"/>
      <c r="LTU9" s="215"/>
      <c r="LTV9" s="215"/>
      <c r="LTW9" s="215"/>
      <c r="LTX9" s="215"/>
      <c r="LTY9" s="215"/>
      <c r="LTZ9" s="215"/>
      <c r="LUA9" s="215"/>
      <c r="LUB9" s="215"/>
      <c r="LUC9" s="215"/>
      <c r="LUD9" s="215"/>
      <c r="LUE9" s="215"/>
      <c r="LUF9" s="215"/>
      <c r="LUG9" s="215"/>
      <c r="LUH9" s="215"/>
      <c r="LUI9" s="215"/>
      <c r="LUJ9" s="215"/>
      <c r="LUK9" s="215"/>
      <c r="LUL9" s="215"/>
      <c r="LUM9" s="215"/>
      <c r="LUN9" s="215"/>
      <c r="LUO9" s="215"/>
      <c r="LUP9" s="215"/>
      <c r="LUQ9" s="215"/>
      <c r="LUR9" s="215"/>
      <c r="LUS9" s="215"/>
      <c r="LUT9" s="215"/>
      <c r="LUU9" s="215"/>
      <c r="LUV9" s="215"/>
      <c r="LUW9" s="215"/>
      <c r="LUX9" s="215"/>
      <c r="LUY9" s="215"/>
      <c r="LUZ9" s="215"/>
      <c r="LVA9" s="215"/>
      <c r="LVB9" s="215"/>
      <c r="LVC9" s="215"/>
      <c r="LVD9" s="215"/>
      <c r="LVE9" s="215"/>
      <c r="LVF9" s="215"/>
      <c r="LVG9" s="215"/>
      <c r="LVH9" s="215"/>
      <c r="LVI9" s="215"/>
      <c r="LVJ9" s="215"/>
      <c r="LVK9" s="215"/>
      <c r="LVL9" s="215"/>
      <c r="LVM9" s="215"/>
      <c r="LVN9" s="215"/>
      <c r="LVO9" s="215"/>
      <c r="LVP9" s="215"/>
      <c r="LVQ9" s="215"/>
      <c r="LVR9" s="215"/>
      <c r="LVS9" s="215"/>
      <c r="LVT9" s="215"/>
      <c r="LVU9" s="215"/>
      <c r="LVV9" s="215"/>
      <c r="LVW9" s="215"/>
      <c r="LVX9" s="215"/>
      <c r="LVY9" s="215"/>
      <c r="LVZ9" s="215"/>
      <c r="LWA9" s="215"/>
      <c r="LWB9" s="215"/>
      <c r="LWC9" s="215"/>
      <c r="LWD9" s="215"/>
      <c r="LWE9" s="215"/>
      <c r="LWF9" s="215"/>
      <c r="LWG9" s="215"/>
      <c r="LWH9" s="215"/>
      <c r="LWI9" s="215"/>
      <c r="LWJ9" s="215"/>
      <c r="LWK9" s="215"/>
      <c r="LWL9" s="215"/>
      <c r="LWM9" s="215"/>
      <c r="LWN9" s="215"/>
      <c r="LWO9" s="215"/>
      <c r="LWP9" s="215"/>
      <c r="LWQ9" s="215"/>
      <c r="LWR9" s="215"/>
      <c r="LWS9" s="215"/>
      <c r="LWT9" s="215"/>
      <c r="LWU9" s="215"/>
      <c r="LWV9" s="215"/>
      <c r="LWW9" s="215"/>
      <c r="LWX9" s="215"/>
      <c r="LWY9" s="215"/>
      <c r="LWZ9" s="215"/>
      <c r="LXA9" s="215"/>
      <c r="LXB9" s="215"/>
      <c r="LXC9" s="215"/>
      <c r="LXD9" s="215"/>
      <c r="LXE9" s="215"/>
      <c r="LXF9" s="215"/>
      <c r="LXG9" s="215"/>
      <c r="LXH9" s="215"/>
      <c r="LXI9" s="215"/>
      <c r="LXJ9" s="215"/>
      <c r="LXK9" s="215"/>
      <c r="LXL9" s="215"/>
      <c r="LXM9" s="215"/>
      <c r="LXN9" s="215"/>
      <c r="LXO9" s="215"/>
      <c r="LXP9" s="215"/>
      <c r="LXQ9" s="215"/>
      <c r="LXR9" s="215"/>
      <c r="LXS9" s="215"/>
      <c r="LXT9" s="215"/>
      <c r="LXU9" s="215"/>
      <c r="LXV9" s="215"/>
      <c r="LXW9" s="215"/>
      <c r="LXX9" s="215"/>
      <c r="LXY9" s="215"/>
      <c r="LXZ9" s="215"/>
      <c r="LYA9" s="215"/>
      <c r="LYB9" s="215"/>
      <c r="LYC9" s="215"/>
      <c r="LYD9" s="215"/>
      <c r="LYE9" s="215"/>
      <c r="LYF9" s="215"/>
      <c r="LYG9" s="215"/>
      <c r="LYH9" s="215"/>
      <c r="LYI9" s="215"/>
      <c r="LYJ9" s="215"/>
      <c r="LYK9" s="215"/>
      <c r="LYL9" s="215"/>
      <c r="LYM9" s="215"/>
      <c r="LYN9" s="215"/>
      <c r="LYO9" s="215"/>
      <c r="LYP9" s="215"/>
      <c r="LYQ9" s="215"/>
      <c r="LYR9" s="215"/>
      <c r="LYS9" s="215"/>
      <c r="LYT9" s="215"/>
      <c r="LYU9" s="215"/>
      <c r="LYV9" s="215"/>
      <c r="LYW9" s="215"/>
      <c r="LYX9" s="215"/>
      <c r="LYY9" s="215"/>
      <c r="LYZ9" s="215"/>
      <c r="LZA9" s="215"/>
      <c r="LZB9" s="215"/>
      <c r="LZC9" s="215"/>
      <c r="LZD9" s="215"/>
      <c r="LZE9" s="215"/>
      <c r="LZF9" s="215"/>
      <c r="LZG9" s="215"/>
      <c r="LZH9" s="215"/>
      <c r="LZI9" s="215"/>
      <c r="LZJ9" s="215"/>
      <c r="LZK9" s="215"/>
      <c r="LZL9" s="215"/>
      <c r="LZM9" s="215"/>
      <c r="LZN9" s="215"/>
      <c r="LZO9" s="215"/>
      <c r="LZP9" s="215"/>
      <c r="LZQ9" s="215"/>
      <c r="LZR9" s="215"/>
      <c r="LZS9" s="215"/>
      <c r="LZT9" s="215"/>
      <c r="LZU9" s="215"/>
      <c r="LZV9" s="215"/>
      <c r="LZW9" s="215"/>
      <c r="LZX9" s="215"/>
      <c r="LZY9" s="215"/>
      <c r="LZZ9" s="215"/>
      <c r="MAA9" s="215"/>
      <c r="MAB9" s="215"/>
      <c r="MAC9" s="215"/>
      <c r="MAD9" s="215"/>
      <c r="MAE9" s="215"/>
      <c r="MAF9" s="215"/>
      <c r="MAG9" s="215"/>
      <c r="MAH9" s="215"/>
      <c r="MAI9" s="215"/>
      <c r="MAJ9" s="215"/>
      <c r="MAK9" s="215"/>
      <c r="MAL9" s="215"/>
      <c r="MAM9" s="215"/>
      <c r="MAN9" s="215"/>
      <c r="MAO9" s="215"/>
      <c r="MAP9" s="215"/>
      <c r="MAQ9" s="215"/>
      <c r="MAR9" s="215"/>
      <c r="MAS9" s="215"/>
      <c r="MAT9" s="215"/>
      <c r="MAU9" s="215"/>
      <c r="MAV9" s="215"/>
      <c r="MAW9" s="215"/>
      <c r="MAX9" s="215"/>
      <c r="MAY9" s="215"/>
      <c r="MAZ9" s="215"/>
      <c r="MBA9" s="215"/>
      <c r="MBB9" s="215"/>
      <c r="MBC9" s="215"/>
      <c r="MBD9" s="215"/>
      <c r="MBE9" s="215"/>
      <c r="MBF9" s="215"/>
      <c r="MBG9" s="215"/>
      <c r="MBH9" s="215"/>
      <c r="MBI9" s="215"/>
      <c r="MBJ9" s="215"/>
      <c r="MBK9" s="215"/>
      <c r="MBL9" s="215"/>
      <c r="MBM9" s="215"/>
      <c r="MBN9" s="215"/>
      <c r="MBO9" s="215"/>
      <c r="MBP9" s="215"/>
      <c r="MBQ9" s="215"/>
      <c r="MBR9" s="215"/>
      <c r="MBS9" s="215"/>
      <c r="MBT9" s="215"/>
      <c r="MBU9" s="215"/>
      <c r="MBV9" s="215"/>
      <c r="MBW9" s="215"/>
      <c r="MBX9" s="215"/>
      <c r="MBY9" s="215"/>
      <c r="MBZ9" s="215"/>
      <c r="MCA9" s="215"/>
      <c r="MCB9" s="215"/>
      <c r="MCC9" s="215"/>
      <c r="MCD9" s="215"/>
      <c r="MCE9" s="215"/>
      <c r="MCF9" s="215"/>
      <c r="MCG9" s="215"/>
      <c r="MCH9" s="215"/>
      <c r="MCI9" s="215"/>
      <c r="MCJ9" s="215"/>
      <c r="MCK9" s="215"/>
      <c r="MCL9" s="215"/>
      <c r="MCM9" s="215"/>
      <c r="MCN9" s="215"/>
      <c r="MCO9" s="215"/>
      <c r="MCP9" s="215"/>
      <c r="MCQ9" s="215"/>
      <c r="MCR9" s="215"/>
      <c r="MCS9" s="215"/>
      <c r="MCT9" s="215"/>
      <c r="MCU9" s="215"/>
      <c r="MCV9" s="215"/>
      <c r="MCW9" s="215"/>
      <c r="MCX9" s="215"/>
      <c r="MCY9" s="215"/>
      <c r="MCZ9" s="215"/>
      <c r="MDA9" s="215"/>
      <c r="MDB9" s="215"/>
      <c r="MDC9" s="215"/>
      <c r="MDD9" s="215"/>
      <c r="MDE9" s="215"/>
      <c r="MDF9" s="215"/>
      <c r="MDG9" s="215"/>
      <c r="MDH9" s="215"/>
      <c r="MDI9" s="215"/>
      <c r="MDJ9" s="215"/>
      <c r="MDK9" s="215"/>
      <c r="MDL9" s="215"/>
      <c r="MDM9" s="215"/>
      <c r="MDN9" s="215"/>
      <c r="MDO9" s="215"/>
      <c r="MDP9" s="215"/>
      <c r="MDQ9" s="215"/>
      <c r="MDR9" s="215"/>
      <c r="MDS9" s="215"/>
      <c r="MDT9" s="215"/>
      <c r="MDU9" s="215"/>
      <c r="MDV9" s="215"/>
      <c r="MDW9" s="215"/>
      <c r="MDX9" s="215"/>
      <c r="MDY9" s="215"/>
      <c r="MDZ9" s="215"/>
      <c r="MEA9" s="215"/>
      <c r="MEB9" s="215"/>
      <c r="MEC9" s="215"/>
      <c r="MED9" s="215"/>
      <c r="MEE9" s="215"/>
      <c r="MEF9" s="215"/>
      <c r="MEG9" s="215"/>
      <c r="MEH9" s="215"/>
      <c r="MEI9" s="215"/>
      <c r="MEJ9" s="215"/>
      <c r="MEK9" s="215"/>
      <c r="MEL9" s="215"/>
      <c r="MEM9" s="215"/>
      <c r="MEN9" s="215"/>
      <c r="MEO9" s="215"/>
      <c r="MEP9" s="215"/>
      <c r="MEQ9" s="215"/>
      <c r="MER9" s="215"/>
      <c r="MES9" s="215"/>
      <c r="MET9" s="215"/>
      <c r="MEU9" s="215"/>
      <c r="MEV9" s="215"/>
      <c r="MEW9" s="215"/>
      <c r="MEX9" s="215"/>
      <c r="MEY9" s="215"/>
      <c r="MEZ9" s="215"/>
      <c r="MFA9" s="215"/>
      <c r="MFB9" s="215"/>
      <c r="MFC9" s="215"/>
      <c r="MFD9" s="215"/>
      <c r="MFE9" s="215"/>
      <c r="MFF9" s="215"/>
      <c r="MFG9" s="215"/>
      <c r="MFH9" s="215"/>
      <c r="MFI9" s="215"/>
      <c r="MFJ9" s="215"/>
      <c r="MFK9" s="215"/>
      <c r="MFL9" s="215"/>
      <c r="MFM9" s="215"/>
      <c r="MFN9" s="215"/>
      <c r="MFO9" s="215"/>
      <c r="MFP9" s="215"/>
      <c r="MFQ9" s="215"/>
      <c r="MFR9" s="215"/>
      <c r="MFS9" s="215"/>
      <c r="MFT9" s="215"/>
      <c r="MFU9" s="215"/>
      <c r="MFV9" s="215"/>
      <c r="MFW9" s="215"/>
      <c r="MFX9" s="215"/>
      <c r="MFY9" s="215"/>
      <c r="MFZ9" s="215"/>
      <c r="MGA9" s="215"/>
      <c r="MGB9" s="215"/>
      <c r="MGC9" s="215"/>
      <c r="MGD9" s="215"/>
      <c r="MGE9" s="215"/>
      <c r="MGF9" s="215"/>
      <c r="MGG9" s="215"/>
      <c r="MGH9" s="215"/>
      <c r="MGI9" s="215"/>
      <c r="MGJ9" s="215"/>
      <c r="MGK9" s="215"/>
      <c r="MGL9" s="215"/>
      <c r="MGM9" s="215"/>
      <c r="MGN9" s="215"/>
      <c r="MGO9" s="215"/>
      <c r="MGP9" s="215"/>
      <c r="MGQ9" s="215"/>
      <c r="MGR9" s="215"/>
      <c r="MGS9" s="215"/>
      <c r="MGT9" s="215"/>
      <c r="MGU9" s="215"/>
      <c r="MGV9" s="215"/>
      <c r="MGW9" s="215"/>
      <c r="MGX9" s="215"/>
      <c r="MGY9" s="215"/>
      <c r="MGZ9" s="215"/>
      <c r="MHA9" s="215"/>
      <c r="MHB9" s="215"/>
      <c r="MHC9" s="215"/>
      <c r="MHD9" s="215"/>
      <c r="MHE9" s="215"/>
      <c r="MHF9" s="215"/>
      <c r="MHG9" s="215"/>
      <c r="MHH9" s="215"/>
      <c r="MHI9" s="215"/>
      <c r="MHJ9" s="215"/>
      <c r="MHK9" s="215"/>
      <c r="MHL9" s="215"/>
      <c r="MHM9" s="215"/>
      <c r="MHN9" s="215"/>
      <c r="MHO9" s="215"/>
      <c r="MHP9" s="215"/>
      <c r="MHQ9" s="215"/>
      <c r="MHR9" s="215"/>
      <c r="MHS9" s="215"/>
      <c r="MHT9" s="215"/>
      <c r="MHU9" s="215"/>
      <c r="MHV9" s="215"/>
      <c r="MHW9" s="215"/>
      <c r="MHX9" s="215"/>
      <c r="MHY9" s="215"/>
      <c r="MHZ9" s="215"/>
      <c r="MIA9" s="215"/>
      <c r="MIB9" s="215"/>
      <c r="MIC9" s="215"/>
      <c r="MID9" s="215"/>
      <c r="MIE9" s="215"/>
      <c r="MIF9" s="215"/>
      <c r="MIG9" s="215"/>
      <c r="MIH9" s="215"/>
      <c r="MII9" s="215"/>
      <c r="MIJ9" s="215"/>
      <c r="MIK9" s="215"/>
      <c r="MIL9" s="215"/>
      <c r="MIM9" s="215"/>
      <c r="MIN9" s="215"/>
      <c r="MIO9" s="215"/>
      <c r="MIP9" s="215"/>
      <c r="MIQ9" s="215"/>
      <c r="MIR9" s="215"/>
      <c r="MIS9" s="215"/>
      <c r="MIT9" s="215"/>
      <c r="MIU9" s="215"/>
      <c r="MIV9" s="215"/>
      <c r="MIW9" s="215"/>
      <c r="MIX9" s="215"/>
      <c r="MIY9" s="215"/>
      <c r="MIZ9" s="215"/>
      <c r="MJA9" s="215"/>
      <c r="MJB9" s="215"/>
      <c r="MJC9" s="215"/>
      <c r="MJD9" s="215"/>
      <c r="MJE9" s="215"/>
      <c r="MJF9" s="215"/>
      <c r="MJG9" s="215"/>
      <c r="MJH9" s="215"/>
      <c r="MJI9" s="215"/>
      <c r="MJJ9" s="215"/>
      <c r="MJK9" s="215"/>
      <c r="MJL9" s="215"/>
      <c r="MJM9" s="215"/>
      <c r="MJN9" s="215"/>
      <c r="MJO9" s="215"/>
      <c r="MJP9" s="215"/>
      <c r="MJQ9" s="215"/>
      <c r="MJR9" s="215"/>
      <c r="MJS9" s="215"/>
      <c r="MJT9" s="215"/>
      <c r="MJU9" s="215"/>
      <c r="MJV9" s="215"/>
      <c r="MJW9" s="215"/>
      <c r="MJX9" s="215"/>
      <c r="MJY9" s="215"/>
      <c r="MJZ9" s="215"/>
      <c r="MKA9" s="215"/>
      <c r="MKB9" s="215"/>
      <c r="MKC9" s="215"/>
      <c r="MKD9" s="215"/>
      <c r="MKE9" s="215"/>
      <c r="MKF9" s="215"/>
      <c r="MKG9" s="215"/>
      <c r="MKH9" s="215"/>
      <c r="MKI9" s="215"/>
      <c r="MKJ9" s="215"/>
      <c r="MKK9" s="215"/>
      <c r="MKL9" s="215"/>
      <c r="MKM9" s="215"/>
      <c r="MKN9" s="215"/>
      <c r="MKO9" s="215"/>
      <c r="MKP9" s="215"/>
      <c r="MKQ9" s="215"/>
      <c r="MKR9" s="215"/>
      <c r="MKS9" s="215"/>
      <c r="MKT9" s="215"/>
      <c r="MKU9" s="215"/>
      <c r="MKV9" s="215"/>
      <c r="MKW9" s="215"/>
      <c r="MKX9" s="215"/>
      <c r="MKY9" s="215"/>
      <c r="MKZ9" s="215"/>
      <c r="MLA9" s="215"/>
      <c r="MLB9" s="215"/>
      <c r="MLC9" s="215"/>
      <c r="MLD9" s="215"/>
      <c r="MLE9" s="215"/>
      <c r="MLF9" s="215"/>
      <c r="MLG9" s="215"/>
      <c r="MLH9" s="215"/>
      <c r="MLI9" s="215"/>
      <c r="MLJ9" s="215"/>
      <c r="MLK9" s="215"/>
      <c r="MLL9" s="215"/>
      <c r="MLM9" s="215"/>
      <c r="MLN9" s="215"/>
      <c r="MLO9" s="215"/>
      <c r="MLP9" s="215"/>
      <c r="MLQ9" s="215"/>
      <c r="MLR9" s="215"/>
      <c r="MLS9" s="215"/>
      <c r="MLT9" s="215"/>
      <c r="MLU9" s="215"/>
      <c r="MLV9" s="215"/>
      <c r="MLW9" s="215"/>
      <c r="MLX9" s="215"/>
      <c r="MLY9" s="215"/>
      <c r="MLZ9" s="215"/>
      <c r="MMA9" s="215"/>
      <c r="MMB9" s="215"/>
      <c r="MMC9" s="215"/>
      <c r="MMD9" s="215"/>
      <c r="MME9" s="215"/>
      <c r="MMF9" s="215"/>
      <c r="MMG9" s="215"/>
      <c r="MMH9" s="215"/>
      <c r="MMI9" s="215"/>
      <c r="MMJ9" s="215"/>
      <c r="MMK9" s="215"/>
      <c r="MML9" s="215"/>
      <c r="MMM9" s="215"/>
      <c r="MMN9" s="215"/>
      <c r="MMO9" s="215"/>
      <c r="MMP9" s="215"/>
      <c r="MMQ9" s="215"/>
      <c r="MMR9" s="215"/>
      <c r="MMS9" s="215"/>
      <c r="MMT9" s="215"/>
      <c r="MMU9" s="215"/>
      <c r="MMV9" s="215"/>
      <c r="MMW9" s="215"/>
      <c r="MMX9" s="215"/>
      <c r="MMY9" s="215"/>
      <c r="MMZ9" s="215"/>
      <c r="MNA9" s="215"/>
      <c r="MNB9" s="215"/>
      <c r="MNC9" s="215"/>
      <c r="MND9" s="215"/>
      <c r="MNE9" s="215"/>
      <c r="MNF9" s="215"/>
      <c r="MNG9" s="215"/>
      <c r="MNH9" s="215"/>
      <c r="MNI9" s="215"/>
      <c r="MNJ9" s="215"/>
      <c r="MNK9" s="215"/>
      <c r="MNL9" s="215"/>
      <c r="MNM9" s="215"/>
      <c r="MNN9" s="215"/>
      <c r="MNO9" s="215"/>
      <c r="MNP9" s="215"/>
      <c r="MNQ9" s="215"/>
      <c r="MNR9" s="215"/>
      <c r="MNS9" s="215"/>
      <c r="MNT9" s="215"/>
      <c r="MNU9" s="215"/>
      <c r="MNV9" s="215"/>
      <c r="MNW9" s="215"/>
      <c r="MNX9" s="215"/>
      <c r="MNY9" s="215"/>
      <c r="MNZ9" s="215"/>
      <c r="MOA9" s="215"/>
      <c r="MOB9" s="215"/>
      <c r="MOC9" s="215"/>
      <c r="MOD9" s="215"/>
      <c r="MOE9" s="215"/>
      <c r="MOF9" s="215"/>
      <c r="MOG9" s="215"/>
      <c r="MOH9" s="215"/>
      <c r="MOI9" s="215"/>
      <c r="MOJ9" s="215"/>
      <c r="MOK9" s="215"/>
      <c r="MOL9" s="215"/>
      <c r="MOM9" s="215"/>
      <c r="MON9" s="215"/>
      <c r="MOO9" s="215"/>
      <c r="MOP9" s="215"/>
      <c r="MOQ9" s="215"/>
      <c r="MOR9" s="215"/>
      <c r="MOS9" s="215"/>
      <c r="MOT9" s="215"/>
      <c r="MOU9" s="215"/>
      <c r="MOV9" s="215"/>
      <c r="MOW9" s="215"/>
      <c r="MOX9" s="215"/>
      <c r="MOY9" s="215"/>
      <c r="MOZ9" s="215"/>
      <c r="MPA9" s="215"/>
      <c r="MPB9" s="215"/>
      <c r="MPC9" s="215"/>
      <c r="MPD9" s="215"/>
      <c r="MPE9" s="215"/>
      <c r="MPF9" s="215"/>
      <c r="MPG9" s="215"/>
      <c r="MPH9" s="215"/>
      <c r="MPI9" s="215"/>
      <c r="MPJ9" s="215"/>
      <c r="MPK9" s="215"/>
      <c r="MPL9" s="215"/>
      <c r="MPM9" s="215"/>
      <c r="MPN9" s="215"/>
      <c r="MPO9" s="215"/>
      <c r="MPP9" s="215"/>
      <c r="MPQ9" s="215"/>
      <c r="MPR9" s="215"/>
      <c r="MPS9" s="215"/>
      <c r="MPT9" s="215"/>
      <c r="MPU9" s="215"/>
      <c r="MPV9" s="215"/>
      <c r="MPW9" s="215"/>
      <c r="MPX9" s="215"/>
      <c r="MPY9" s="215"/>
      <c r="MPZ9" s="215"/>
      <c r="MQA9" s="215"/>
      <c r="MQB9" s="215"/>
      <c r="MQC9" s="215"/>
      <c r="MQD9" s="215"/>
      <c r="MQE9" s="215"/>
      <c r="MQF9" s="215"/>
      <c r="MQG9" s="215"/>
      <c r="MQH9" s="215"/>
      <c r="MQI9" s="215"/>
      <c r="MQJ9" s="215"/>
      <c r="MQK9" s="215"/>
      <c r="MQL9" s="215"/>
      <c r="MQM9" s="215"/>
      <c r="MQN9" s="215"/>
      <c r="MQO9" s="215"/>
      <c r="MQP9" s="215"/>
      <c r="MQQ9" s="215"/>
      <c r="MQR9" s="215"/>
      <c r="MQS9" s="215"/>
      <c r="MQT9" s="215"/>
      <c r="MQU9" s="215"/>
      <c r="MQV9" s="215"/>
      <c r="MQW9" s="215"/>
      <c r="MQX9" s="215"/>
      <c r="MQY9" s="215"/>
      <c r="MQZ9" s="215"/>
      <c r="MRA9" s="215"/>
      <c r="MRB9" s="215"/>
      <c r="MRC9" s="215"/>
      <c r="MRD9" s="215"/>
      <c r="MRE9" s="215"/>
      <c r="MRF9" s="215"/>
      <c r="MRG9" s="215"/>
      <c r="MRH9" s="215"/>
      <c r="MRI9" s="215"/>
      <c r="MRJ9" s="215"/>
      <c r="MRK9" s="215"/>
      <c r="MRL9" s="215"/>
      <c r="MRM9" s="215"/>
      <c r="MRN9" s="215"/>
      <c r="MRO9" s="215"/>
      <c r="MRP9" s="215"/>
      <c r="MRQ9" s="215"/>
      <c r="MRR9" s="215"/>
      <c r="MRS9" s="215"/>
      <c r="MRT9" s="215"/>
      <c r="MRU9" s="215"/>
      <c r="MRV9" s="215"/>
      <c r="MRW9" s="215"/>
      <c r="MRX9" s="215"/>
      <c r="MRY9" s="215"/>
      <c r="MRZ9" s="215"/>
      <c r="MSA9" s="215"/>
      <c r="MSB9" s="215"/>
      <c r="MSC9" s="215"/>
      <c r="MSD9" s="215"/>
      <c r="MSE9" s="215"/>
      <c r="MSF9" s="215"/>
      <c r="MSG9" s="215"/>
      <c r="MSH9" s="215"/>
      <c r="MSI9" s="215"/>
      <c r="MSJ9" s="215"/>
      <c r="MSK9" s="215"/>
      <c r="MSL9" s="215"/>
      <c r="MSM9" s="215"/>
      <c r="MSN9" s="215"/>
      <c r="MSO9" s="215"/>
      <c r="MSP9" s="215"/>
      <c r="MSQ9" s="215"/>
      <c r="MSR9" s="215"/>
      <c r="MSS9" s="215"/>
      <c r="MST9" s="215"/>
      <c r="MSU9" s="215"/>
      <c r="MSV9" s="215"/>
      <c r="MSW9" s="215"/>
      <c r="MSX9" s="215"/>
      <c r="MSY9" s="215"/>
      <c r="MSZ9" s="215"/>
      <c r="MTA9" s="215"/>
      <c r="MTB9" s="215"/>
      <c r="MTC9" s="215"/>
      <c r="MTD9" s="215"/>
      <c r="MTE9" s="215"/>
      <c r="MTF9" s="215"/>
      <c r="MTG9" s="215"/>
      <c r="MTH9" s="215"/>
      <c r="MTI9" s="215"/>
      <c r="MTJ9" s="215"/>
      <c r="MTK9" s="215"/>
      <c r="MTL9" s="215"/>
      <c r="MTM9" s="215"/>
      <c r="MTN9" s="215"/>
      <c r="MTO9" s="215"/>
      <c r="MTP9" s="215"/>
      <c r="MTQ9" s="215"/>
      <c r="MTR9" s="215"/>
      <c r="MTS9" s="215"/>
      <c r="MTT9" s="215"/>
      <c r="MTU9" s="215"/>
      <c r="MTV9" s="215"/>
      <c r="MTW9" s="215"/>
      <c r="MTX9" s="215"/>
      <c r="MTY9" s="215"/>
      <c r="MTZ9" s="215"/>
      <c r="MUA9" s="215"/>
      <c r="MUB9" s="215"/>
      <c r="MUC9" s="215"/>
      <c r="MUD9" s="215"/>
      <c r="MUE9" s="215"/>
      <c r="MUF9" s="215"/>
      <c r="MUG9" s="215"/>
      <c r="MUH9" s="215"/>
      <c r="MUI9" s="215"/>
      <c r="MUJ9" s="215"/>
      <c r="MUK9" s="215"/>
      <c r="MUL9" s="215"/>
      <c r="MUM9" s="215"/>
      <c r="MUN9" s="215"/>
      <c r="MUO9" s="215"/>
      <c r="MUP9" s="215"/>
      <c r="MUQ9" s="215"/>
      <c r="MUR9" s="215"/>
      <c r="MUS9" s="215"/>
      <c r="MUT9" s="215"/>
      <c r="MUU9" s="215"/>
      <c r="MUV9" s="215"/>
      <c r="MUW9" s="215"/>
      <c r="MUX9" s="215"/>
      <c r="MUY9" s="215"/>
      <c r="MUZ9" s="215"/>
      <c r="MVA9" s="215"/>
      <c r="MVB9" s="215"/>
      <c r="MVC9" s="215"/>
      <c r="MVD9" s="215"/>
      <c r="MVE9" s="215"/>
      <c r="MVF9" s="215"/>
      <c r="MVG9" s="215"/>
      <c r="MVH9" s="215"/>
      <c r="MVI9" s="215"/>
      <c r="MVJ9" s="215"/>
      <c r="MVK9" s="215"/>
      <c r="MVL9" s="215"/>
      <c r="MVM9" s="215"/>
      <c r="MVN9" s="215"/>
      <c r="MVO9" s="215"/>
      <c r="MVP9" s="215"/>
      <c r="MVQ9" s="215"/>
      <c r="MVR9" s="215"/>
      <c r="MVS9" s="215"/>
      <c r="MVT9" s="215"/>
      <c r="MVU9" s="215"/>
      <c r="MVV9" s="215"/>
      <c r="MVW9" s="215"/>
      <c r="MVX9" s="215"/>
      <c r="MVY9" s="215"/>
      <c r="MVZ9" s="215"/>
      <c r="MWA9" s="215"/>
      <c r="MWB9" s="215"/>
      <c r="MWC9" s="215"/>
      <c r="MWD9" s="215"/>
      <c r="MWE9" s="215"/>
      <c r="MWF9" s="215"/>
      <c r="MWG9" s="215"/>
      <c r="MWH9" s="215"/>
      <c r="MWI9" s="215"/>
      <c r="MWJ9" s="215"/>
      <c r="MWK9" s="215"/>
      <c r="MWL9" s="215"/>
      <c r="MWM9" s="215"/>
      <c r="MWN9" s="215"/>
      <c r="MWO9" s="215"/>
      <c r="MWP9" s="215"/>
      <c r="MWQ9" s="215"/>
      <c r="MWR9" s="215"/>
      <c r="MWS9" s="215"/>
      <c r="MWT9" s="215"/>
      <c r="MWU9" s="215"/>
      <c r="MWV9" s="215"/>
      <c r="MWW9" s="215"/>
      <c r="MWX9" s="215"/>
      <c r="MWY9" s="215"/>
      <c r="MWZ9" s="215"/>
      <c r="MXA9" s="215"/>
      <c r="MXB9" s="215"/>
      <c r="MXC9" s="215"/>
      <c r="MXD9" s="215"/>
      <c r="MXE9" s="215"/>
      <c r="MXF9" s="215"/>
      <c r="MXG9" s="215"/>
      <c r="MXH9" s="215"/>
      <c r="MXI9" s="215"/>
      <c r="MXJ9" s="215"/>
      <c r="MXK9" s="215"/>
      <c r="MXL9" s="215"/>
      <c r="MXM9" s="215"/>
      <c r="MXN9" s="215"/>
      <c r="MXO9" s="215"/>
      <c r="MXP9" s="215"/>
      <c r="MXQ9" s="215"/>
      <c r="MXR9" s="215"/>
      <c r="MXS9" s="215"/>
      <c r="MXT9" s="215"/>
      <c r="MXU9" s="215"/>
      <c r="MXV9" s="215"/>
      <c r="MXW9" s="215"/>
      <c r="MXX9" s="215"/>
      <c r="MXY9" s="215"/>
      <c r="MXZ9" s="215"/>
      <c r="MYA9" s="215"/>
      <c r="MYB9" s="215"/>
      <c r="MYC9" s="215"/>
      <c r="MYD9" s="215"/>
      <c r="MYE9" s="215"/>
      <c r="MYF9" s="215"/>
      <c r="MYG9" s="215"/>
      <c r="MYH9" s="215"/>
      <c r="MYI9" s="215"/>
      <c r="MYJ9" s="215"/>
      <c r="MYK9" s="215"/>
      <c r="MYL9" s="215"/>
      <c r="MYM9" s="215"/>
      <c r="MYN9" s="215"/>
      <c r="MYO9" s="215"/>
      <c r="MYP9" s="215"/>
      <c r="MYQ9" s="215"/>
      <c r="MYR9" s="215"/>
      <c r="MYS9" s="215"/>
      <c r="MYT9" s="215"/>
      <c r="MYU9" s="215"/>
      <c r="MYV9" s="215"/>
      <c r="MYW9" s="215"/>
      <c r="MYX9" s="215"/>
      <c r="MYY9" s="215"/>
      <c r="MYZ9" s="215"/>
      <c r="MZA9" s="215"/>
      <c r="MZB9" s="215"/>
      <c r="MZC9" s="215"/>
      <c r="MZD9" s="215"/>
      <c r="MZE9" s="215"/>
      <c r="MZF9" s="215"/>
      <c r="MZG9" s="215"/>
      <c r="MZH9" s="215"/>
      <c r="MZI9" s="215"/>
      <c r="MZJ9" s="215"/>
      <c r="MZK9" s="215"/>
      <c r="MZL9" s="215"/>
      <c r="MZM9" s="215"/>
      <c r="MZN9" s="215"/>
      <c r="MZO9" s="215"/>
      <c r="MZP9" s="215"/>
      <c r="MZQ9" s="215"/>
      <c r="MZR9" s="215"/>
      <c r="MZS9" s="215"/>
      <c r="MZT9" s="215"/>
      <c r="MZU9" s="215"/>
      <c r="MZV9" s="215"/>
      <c r="MZW9" s="215"/>
      <c r="MZX9" s="215"/>
      <c r="MZY9" s="215"/>
      <c r="MZZ9" s="215"/>
      <c r="NAA9" s="215"/>
      <c r="NAB9" s="215"/>
      <c r="NAC9" s="215"/>
      <c r="NAD9" s="215"/>
      <c r="NAE9" s="215"/>
      <c r="NAF9" s="215"/>
      <c r="NAG9" s="215"/>
      <c r="NAH9" s="215"/>
      <c r="NAI9" s="215"/>
      <c r="NAJ9" s="215"/>
      <c r="NAK9" s="215"/>
      <c r="NAL9" s="215"/>
      <c r="NAM9" s="215"/>
      <c r="NAN9" s="215"/>
      <c r="NAO9" s="215"/>
      <c r="NAP9" s="215"/>
      <c r="NAQ9" s="215"/>
      <c r="NAR9" s="215"/>
      <c r="NAS9" s="215"/>
      <c r="NAT9" s="215"/>
      <c r="NAU9" s="215"/>
      <c r="NAV9" s="215"/>
      <c r="NAW9" s="215"/>
      <c r="NAX9" s="215"/>
      <c r="NAY9" s="215"/>
      <c r="NAZ9" s="215"/>
      <c r="NBA9" s="215"/>
      <c r="NBB9" s="215"/>
      <c r="NBC9" s="215"/>
      <c r="NBD9" s="215"/>
      <c r="NBE9" s="215"/>
      <c r="NBF9" s="215"/>
      <c r="NBG9" s="215"/>
      <c r="NBH9" s="215"/>
      <c r="NBI9" s="215"/>
      <c r="NBJ9" s="215"/>
      <c r="NBK9" s="215"/>
      <c r="NBL9" s="215"/>
      <c r="NBM9" s="215"/>
      <c r="NBN9" s="215"/>
      <c r="NBO9" s="215"/>
      <c r="NBP9" s="215"/>
      <c r="NBQ9" s="215"/>
      <c r="NBR9" s="215"/>
      <c r="NBS9" s="215"/>
      <c r="NBT9" s="215"/>
      <c r="NBU9" s="215"/>
      <c r="NBV9" s="215"/>
      <c r="NBW9" s="215"/>
      <c r="NBX9" s="215"/>
      <c r="NBY9" s="215"/>
      <c r="NBZ9" s="215"/>
      <c r="NCA9" s="215"/>
      <c r="NCB9" s="215"/>
      <c r="NCC9" s="215"/>
      <c r="NCD9" s="215"/>
      <c r="NCE9" s="215"/>
      <c r="NCF9" s="215"/>
      <c r="NCG9" s="215"/>
      <c r="NCH9" s="215"/>
      <c r="NCI9" s="215"/>
      <c r="NCJ9" s="215"/>
      <c r="NCK9" s="215"/>
      <c r="NCL9" s="215"/>
      <c r="NCM9" s="215"/>
      <c r="NCN9" s="215"/>
      <c r="NCO9" s="215"/>
      <c r="NCP9" s="215"/>
      <c r="NCQ9" s="215"/>
      <c r="NCR9" s="215"/>
      <c r="NCS9" s="215"/>
      <c r="NCT9" s="215"/>
      <c r="NCU9" s="215"/>
      <c r="NCV9" s="215"/>
      <c r="NCW9" s="215"/>
      <c r="NCX9" s="215"/>
      <c r="NCY9" s="215"/>
      <c r="NCZ9" s="215"/>
      <c r="NDA9" s="215"/>
      <c r="NDB9" s="215"/>
      <c r="NDC9" s="215"/>
      <c r="NDD9" s="215"/>
      <c r="NDE9" s="215"/>
      <c r="NDF9" s="215"/>
      <c r="NDG9" s="215"/>
      <c r="NDH9" s="215"/>
      <c r="NDI9" s="215"/>
      <c r="NDJ9" s="215"/>
      <c r="NDK9" s="215"/>
      <c r="NDL9" s="215"/>
      <c r="NDM9" s="215"/>
      <c r="NDN9" s="215"/>
      <c r="NDO9" s="215"/>
      <c r="NDP9" s="215"/>
      <c r="NDQ9" s="215"/>
      <c r="NDR9" s="215"/>
      <c r="NDS9" s="215"/>
      <c r="NDT9" s="215"/>
      <c r="NDU9" s="215"/>
      <c r="NDV9" s="215"/>
      <c r="NDW9" s="215"/>
      <c r="NDX9" s="215"/>
      <c r="NDY9" s="215"/>
      <c r="NDZ9" s="215"/>
      <c r="NEA9" s="215"/>
      <c r="NEB9" s="215"/>
      <c r="NEC9" s="215"/>
      <c r="NED9" s="215"/>
      <c r="NEE9" s="215"/>
      <c r="NEF9" s="215"/>
      <c r="NEG9" s="215"/>
      <c r="NEH9" s="215"/>
      <c r="NEI9" s="215"/>
      <c r="NEJ9" s="215"/>
      <c r="NEK9" s="215"/>
      <c r="NEL9" s="215"/>
      <c r="NEM9" s="215"/>
      <c r="NEN9" s="215"/>
      <c r="NEO9" s="215"/>
      <c r="NEP9" s="215"/>
      <c r="NEQ9" s="215"/>
      <c r="NER9" s="215"/>
      <c r="NES9" s="215"/>
      <c r="NET9" s="215"/>
      <c r="NEU9" s="215"/>
      <c r="NEV9" s="215"/>
      <c r="NEW9" s="215"/>
      <c r="NEX9" s="215"/>
      <c r="NEY9" s="215"/>
      <c r="NEZ9" s="215"/>
      <c r="NFA9" s="215"/>
      <c r="NFB9" s="215"/>
      <c r="NFC9" s="215"/>
      <c r="NFD9" s="215"/>
      <c r="NFE9" s="215"/>
      <c r="NFF9" s="215"/>
      <c r="NFG9" s="215"/>
      <c r="NFH9" s="215"/>
      <c r="NFI9" s="215"/>
      <c r="NFJ9" s="215"/>
      <c r="NFK9" s="215"/>
      <c r="NFL9" s="215"/>
      <c r="NFM9" s="215"/>
      <c r="NFN9" s="215"/>
      <c r="NFO9" s="215"/>
      <c r="NFP9" s="215"/>
      <c r="NFQ9" s="215"/>
      <c r="NFR9" s="215"/>
      <c r="NFS9" s="215"/>
      <c r="NFT9" s="215"/>
      <c r="NFU9" s="215"/>
      <c r="NFV9" s="215"/>
      <c r="NFW9" s="215"/>
      <c r="NFX9" s="215"/>
      <c r="NFY9" s="215"/>
      <c r="NFZ9" s="215"/>
      <c r="NGA9" s="215"/>
      <c r="NGB9" s="215"/>
      <c r="NGC9" s="215"/>
      <c r="NGD9" s="215"/>
      <c r="NGE9" s="215"/>
      <c r="NGF9" s="215"/>
      <c r="NGG9" s="215"/>
      <c r="NGH9" s="215"/>
      <c r="NGI9" s="215"/>
      <c r="NGJ9" s="215"/>
      <c r="NGK9" s="215"/>
      <c r="NGL9" s="215"/>
      <c r="NGM9" s="215"/>
      <c r="NGN9" s="215"/>
      <c r="NGO9" s="215"/>
      <c r="NGP9" s="215"/>
      <c r="NGQ9" s="215"/>
      <c r="NGR9" s="215"/>
      <c r="NGS9" s="215"/>
      <c r="NGT9" s="215"/>
      <c r="NGU9" s="215"/>
      <c r="NGV9" s="215"/>
      <c r="NGW9" s="215"/>
      <c r="NGX9" s="215"/>
      <c r="NGY9" s="215"/>
      <c r="NGZ9" s="215"/>
      <c r="NHA9" s="215"/>
      <c r="NHB9" s="215"/>
      <c r="NHC9" s="215"/>
      <c r="NHD9" s="215"/>
      <c r="NHE9" s="215"/>
      <c r="NHF9" s="215"/>
      <c r="NHG9" s="215"/>
      <c r="NHH9" s="215"/>
      <c r="NHI9" s="215"/>
      <c r="NHJ9" s="215"/>
      <c r="NHK9" s="215"/>
      <c r="NHL9" s="215"/>
      <c r="NHM9" s="215"/>
      <c r="NHN9" s="215"/>
      <c r="NHO9" s="215"/>
      <c r="NHP9" s="215"/>
      <c r="NHQ9" s="215"/>
      <c r="NHR9" s="215"/>
      <c r="NHS9" s="215"/>
      <c r="NHT9" s="215"/>
      <c r="NHU9" s="215"/>
      <c r="NHV9" s="215"/>
      <c r="NHW9" s="215"/>
      <c r="NHX9" s="215"/>
      <c r="NHY9" s="215"/>
      <c r="NHZ9" s="215"/>
      <c r="NIA9" s="215"/>
      <c r="NIB9" s="215"/>
      <c r="NIC9" s="215"/>
      <c r="NID9" s="215"/>
      <c r="NIE9" s="215"/>
      <c r="NIF9" s="215"/>
      <c r="NIG9" s="215"/>
      <c r="NIH9" s="215"/>
      <c r="NII9" s="215"/>
      <c r="NIJ9" s="215"/>
      <c r="NIK9" s="215"/>
      <c r="NIL9" s="215"/>
      <c r="NIM9" s="215"/>
      <c r="NIN9" s="215"/>
      <c r="NIO9" s="215"/>
      <c r="NIP9" s="215"/>
      <c r="NIQ9" s="215"/>
      <c r="NIR9" s="215"/>
      <c r="NIS9" s="215"/>
      <c r="NIT9" s="215"/>
      <c r="NIU9" s="215"/>
      <c r="NIV9" s="215"/>
      <c r="NIW9" s="215"/>
      <c r="NIX9" s="215"/>
      <c r="NIY9" s="215"/>
      <c r="NIZ9" s="215"/>
      <c r="NJA9" s="215"/>
      <c r="NJB9" s="215"/>
      <c r="NJC9" s="215"/>
      <c r="NJD9" s="215"/>
      <c r="NJE9" s="215"/>
      <c r="NJF9" s="215"/>
      <c r="NJG9" s="215"/>
      <c r="NJH9" s="215"/>
      <c r="NJI9" s="215"/>
      <c r="NJJ9" s="215"/>
      <c r="NJK9" s="215"/>
      <c r="NJL9" s="215"/>
      <c r="NJM9" s="215"/>
      <c r="NJN9" s="215"/>
      <c r="NJO9" s="215"/>
      <c r="NJP9" s="215"/>
      <c r="NJQ9" s="215"/>
      <c r="NJR9" s="215"/>
      <c r="NJS9" s="215"/>
      <c r="NJT9" s="215"/>
      <c r="NJU9" s="215"/>
      <c r="NJV9" s="215"/>
      <c r="NJW9" s="215"/>
      <c r="NJX9" s="215"/>
      <c r="NJY9" s="215"/>
      <c r="NJZ9" s="215"/>
      <c r="NKA9" s="215"/>
      <c r="NKB9" s="215"/>
      <c r="NKC9" s="215"/>
      <c r="NKD9" s="215"/>
      <c r="NKE9" s="215"/>
      <c r="NKF9" s="215"/>
      <c r="NKG9" s="215"/>
      <c r="NKH9" s="215"/>
      <c r="NKI9" s="215"/>
      <c r="NKJ9" s="215"/>
      <c r="NKK9" s="215"/>
      <c r="NKL9" s="215"/>
      <c r="NKM9" s="215"/>
      <c r="NKN9" s="215"/>
      <c r="NKO9" s="215"/>
      <c r="NKP9" s="215"/>
      <c r="NKQ9" s="215"/>
      <c r="NKR9" s="215"/>
      <c r="NKS9" s="215"/>
      <c r="NKT9" s="215"/>
      <c r="NKU9" s="215"/>
      <c r="NKV9" s="215"/>
      <c r="NKW9" s="215"/>
      <c r="NKX9" s="215"/>
      <c r="NKY9" s="215"/>
      <c r="NKZ9" s="215"/>
      <c r="NLA9" s="215"/>
      <c r="NLB9" s="215"/>
      <c r="NLC9" s="215"/>
      <c r="NLD9" s="215"/>
      <c r="NLE9" s="215"/>
      <c r="NLF9" s="215"/>
      <c r="NLG9" s="215"/>
      <c r="NLH9" s="215"/>
      <c r="NLI9" s="215"/>
      <c r="NLJ9" s="215"/>
      <c r="NLK9" s="215"/>
      <c r="NLL9" s="215"/>
      <c r="NLM9" s="215"/>
      <c r="NLN9" s="215"/>
      <c r="NLO9" s="215"/>
      <c r="NLP9" s="215"/>
      <c r="NLQ9" s="215"/>
      <c r="NLR9" s="215"/>
      <c r="NLS9" s="215"/>
      <c r="NLT9" s="215"/>
      <c r="NLU9" s="215"/>
      <c r="NLV9" s="215"/>
      <c r="NLW9" s="215"/>
      <c r="NLX9" s="215"/>
      <c r="NLY9" s="215"/>
      <c r="NLZ9" s="215"/>
      <c r="NMA9" s="215"/>
      <c r="NMB9" s="215"/>
      <c r="NMC9" s="215"/>
      <c r="NMD9" s="215"/>
      <c r="NME9" s="215"/>
      <c r="NMF9" s="215"/>
      <c r="NMG9" s="215"/>
      <c r="NMH9" s="215"/>
      <c r="NMI9" s="215"/>
      <c r="NMJ9" s="215"/>
      <c r="NMK9" s="215"/>
      <c r="NML9" s="215"/>
      <c r="NMM9" s="215"/>
      <c r="NMN9" s="215"/>
      <c r="NMO9" s="215"/>
      <c r="NMP9" s="215"/>
      <c r="NMQ9" s="215"/>
      <c r="NMR9" s="215"/>
      <c r="NMS9" s="215"/>
      <c r="NMT9" s="215"/>
      <c r="NMU9" s="215"/>
      <c r="NMV9" s="215"/>
      <c r="NMW9" s="215"/>
      <c r="NMX9" s="215"/>
      <c r="NMY9" s="215"/>
      <c r="NMZ9" s="215"/>
      <c r="NNA9" s="215"/>
      <c r="NNB9" s="215"/>
      <c r="NNC9" s="215"/>
      <c r="NND9" s="215"/>
      <c r="NNE9" s="215"/>
      <c r="NNF9" s="215"/>
      <c r="NNG9" s="215"/>
      <c r="NNH9" s="215"/>
      <c r="NNI9" s="215"/>
      <c r="NNJ9" s="215"/>
      <c r="NNK9" s="215"/>
      <c r="NNL9" s="215"/>
      <c r="NNM9" s="215"/>
      <c r="NNN9" s="215"/>
      <c r="NNO9" s="215"/>
      <c r="NNP9" s="215"/>
      <c r="NNQ9" s="215"/>
      <c r="NNR9" s="215"/>
      <c r="NNS9" s="215"/>
      <c r="NNT9" s="215"/>
      <c r="NNU9" s="215"/>
      <c r="NNV9" s="215"/>
      <c r="NNW9" s="215"/>
      <c r="NNX9" s="215"/>
      <c r="NNY9" s="215"/>
      <c r="NNZ9" s="215"/>
      <c r="NOA9" s="215"/>
      <c r="NOB9" s="215"/>
      <c r="NOC9" s="215"/>
      <c r="NOD9" s="215"/>
      <c r="NOE9" s="215"/>
      <c r="NOF9" s="215"/>
      <c r="NOG9" s="215"/>
      <c r="NOH9" s="215"/>
      <c r="NOI9" s="215"/>
      <c r="NOJ9" s="215"/>
      <c r="NOK9" s="215"/>
      <c r="NOL9" s="215"/>
      <c r="NOM9" s="215"/>
      <c r="NON9" s="215"/>
      <c r="NOO9" s="215"/>
      <c r="NOP9" s="215"/>
      <c r="NOQ9" s="215"/>
      <c r="NOR9" s="215"/>
      <c r="NOS9" s="215"/>
      <c r="NOT9" s="215"/>
      <c r="NOU9" s="215"/>
      <c r="NOV9" s="215"/>
      <c r="NOW9" s="215"/>
      <c r="NOX9" s="215"/>
      <c r="NOY9" s="215"/>
      <c r="NOZ9" s="215"/>
      <c r="NPA9" s="215"/>
      <c r="NPB9" s="215"/>
      <c r="NPC9" s="215"/>
      <c r="NPD9" s="215"/>
      <c r="NPE9" s="215"/>
      <c r="NPF9" s="215"/>
      <c r="NPG9" s="215"/>
      <c r="NPH9" s="215"/>
      <c r="NPI9" s="215"/>
      <c r="NPJ9" s="215"/>
      <c r="NPK9" s="215"/>
      <c r="NPL9" s="215"/>
      <c r="NPM9" s="215"/>
      <c r="NPN9" s="215"/>
      <c r="NPO9" s="215"/>
      <c r="NPP9" s="215"/>
      <c r="NPQ9" s="215"/>
      <c r="NPR9" s="215"/>
      <c r="NPS9" s="215"/>
      <c r="NPT9" s="215"/>
      <c r="NPU9" s="215"/>
      <c r="NPV9" s="215"/>
      <c r="NPW9" s="215"/>
      <c r="NPX9" s="215"/>
      <c r="NPY9" s="215"/>
      <c r="NPZ9" s="215"/>
      <c r="NQA9" s="215"/>
      <c r="NQB9" s="215"/>
      <c r="NQC9" s="215"/>
      <c r="NQD9" s="215"/>
      <c r="NQE9" s="215"/>
      <c r="NQF9" s="215"/>
      <c r="NQG9" s="215"/>
      <c r="NQH9" s="215"/>
      <c r="NQI9" s="215"/>
      <c r="NQJ9" s="215"/>
      <c r="NQK9" s="215"/>
      <c r="NQL9" s="215"/>
      <c r="NQM9" s="215"/>
      <c r="NQN9" s="215"/>
      <c r="NQO9" s="215"/>
      <c r="NQP9" s="215"/>
      <c r="NQQ9" s="215"/>
      <c r="NQR9" s="215"/>
      <c r="NQS9" s="215"/>
      <c r="NQT9" s="215"/>
      <c r="NQU9" s="215"/>
      <c r="NQV9" s="215"/>
      <c r="NQW9" s="215"/>
      <c r="NQX9" s="215"/>
      <c r="NQY9" s="215"/>
      <c r="NQZ9" s="215"/>
      <c r="NRA9" s="215"/>
      <c r="NRB9" s="215"/>
      <c r="NRC9" s="215"/>
      <c r="NRD9" s="215"/>
      <c r="NRE9" s="215"/>
      <c r="NRF9" s="215"/>
      <c r="NRG9" s="215"/>
      <c r="NRH9" s="215"/>
      <c r="NRI9" s="215"/>
      <c r="NRJ9" s="215"/>
      <c r="NRK9" s="215"/>
      <c r="NRL9" s="215"/>
      <c r="NRM9" s="215"/>
      <c r="NRN9" s="215"/>
      <c r="NRO9" s="215"/>
      <c r="NRP9" s="215"/>
      <c r="NRQ9" s="215"/>
      <c r="NRR9" s="215"/>
      <c r="NRS9" s="215"/>
      <c r="NRT9" s="215"/>
      <c r="NRU9" s="215"/>
      <c r="NRV9" s="215"/>
      <c r="NRW9" s="215"/>
      <c r="NRX9" s="215"/>
      <c r="NRY9" s="215"/>
      <c r="NRZ9" s="215"/>
      <c r="NSA9" s="215"/>
      <c r="NSB9" s="215"/>
      <c r="NSC9" s="215"/>
      <c r="NSD9" s="215"/>
      <c r="NSE9" s="215"/>
      <c r="NSF9" s="215"/>
      <c r="NSG9" s="215"/>
      <c r="NSH9" s="215"/>
      <c r="NSI9" s="215"/>
      <c r="NSJ9" s="215"/>
      <c r="NSK9" s="215"/>
      <c r="NSL9" s="215"/>
      <c r="NSM9" s="215"/>
      <c r="NSN9" s="215"/>
      <c r="NSO9" s="215"/>
      <c r="NSP9" s="215"/>
      <c r="NSQ9" s="215"/>
      <c r="NSR9" s="215"/>
      <c r="NSS9" s="215"/>
      <c r="NST9" s="215"/>
      <c r="NSU9" s="215"/>
      <c r="NSV9" s="215"/>
      <c r="NSW9" s="215"/>
      <c r="NSX9" s="215"/>
      <c r="NSY9" s="215"/>
      <c r="NSZ9" s="215"/>
      <c r="NTA9" s="215"/>
      <c r="NTB9" s="215"/>
      <c r="NTC9" s="215"/>
      <c r="NTD9" s="215"/>
      <c r="NTE9" s="215"/>
      <c r="NTF9" s="215"/>
      <c r="NTG9" s="215"/>
      <c r="NTH9" s="215"/>
      <c r="NTI9" s="215"/>
      <c r="NTJ9" s="215"/>
      <c r="NTK9" s="215"/>
      <c r="NTL9" s="215"/>
      <c r="NTM9" s="215"/>
      <c r="NTN9" s="215"/>
      <c r="NTO9" s="215"/>
      <c r="NTP9" s="215"/>
      <c r="NTQ9" s="215"/>
      <c r="NTR9" s="215"/>
      <c r="NTS9" s="215"/>
      <c r="NTT9" s="215"/>
      <c r="NTU9" s="215"/>
      <c r="NTV9" s="215"/>
      <c r="NTW9" s="215"/>
      <c r="NTX9" s="215"/>
      <c r="NTY9" s="215"/>
      <c r="NTZ9" s="215"/>
      <c r="NUA9" s="215"/>
      <c r="NUB9" s="215"/>
      <c r="NUC9" s="215"/>
      <c r="NUD9" s="215"/>
      <c r="NUE9" s="215"/>
      <c r="NUF9" s="215"/>
      <c r="NUG9" s="215"/>
      <c r="NUH9" s="215"/>
      <c r="NUI9" s="215"/>
      <c r="NUJ9" s="215"/>
      <c r="NUK9" s="215"/>
      <c r="NUL9" s="215"/>
      <c r="NUM9" s="215"/>
      <c r="NUN9" s="215"/>
      <c r="NUO9" s="215"/>
      <c r="NUP9" s="215"/>
      <c r="NUQ9" s="215"/>
      <c r="NUR9" s="215"/>
      <c r="NUS9" s="215"/>
      <c r="NUT9" s="215"/>
      <c r="NUU9" s="215"/>
      <c r="NUV9" s="215"/>
      <c r="NUW9" s="215"/>
      <c r="NUX9" s="215"/>
      <c r="NUY9" s="215"/>
      <c r="NUZ9" s="215"/>
      <c r="NVA9" s="215"/>
      <c r="NVB9" s="215"/>
      <c r="NVC9" s="215"/>
      <c r="NVD9" s="215"/>
      <c r="NVE9" s="215"/>
      <c r="NVF9" s="215"/>
      <c r="NVG9" s="215"/>
      <c r="NVH9" s="215"/>
      <c r="NVI9" s="215"/>
      <c r="NVJ9" s="215"/>
      <c r="NVK9" s="215"/>
      <c r="NVL9" s="215"/>
      <c r="NVM9" s="215"/>
      <c r="NVN9" s="215"/>
      <c r="NVO9" s="215"/>
      <c r="NVP9" s="215"/>
      <c r="NVQ9" s="215"/>
      <c r="NVR9" s="215"/>
      <c r="NVS9" s="215"/>
      <c r="NVT9" s="215"/>
      <c r="NVU9" s="215"/>
      <c r="NVV9" s="215"/>
      <c r="NVW9" s="215"/>
      <c r="NVX9" s="215"/>
      <c r="NVY9" s="215"/>
      <c r="NVZ9" s="215"/>
      <c r="NWA9" s="215"/>
      <c r="NWB9" s="215"/>
      <c r="NWC9" s="215"/>
      <c r="NWD9" s="215"/>
      <c r="NWE9" s="215"/>
      <c r="NWF9" s="215"/>
      <c r="NWG9" s="215"/>
      <c r="NWH9" s="215"/>
      <c r="NWI9" s="215"/>
      <c r="NWJ9" s="215"/>
      <c r="NWK9" s="215"/>
      <c r="NWL9" s="215"/>
      <c r="NWM9" s="215"/>
      <c r="NWN9" s="215"/>
      <c r="NWO9" s="215"/>
      <c r="NWP9" s="215"/>
      <c r="NWQ9" s="215"/>
      <c r="NWR9" s="215"/>
      <c r="NWS9" s="215"/>
      <c r="NWT9" s="215"/>
      <c r="NWU9" s="215"/>
      <c r="NWV9" s="215"/>
      <c r="NWW9" s="215"/>
      <c r="NWX9" s="215"/>
      <c r="NWY9" s="215"/>
      <c r="NWZ9" s="215"/>
      <c r="NXA9" s="215"/>
      <c r="NXB9" s="215"/>
      <c r="NXC9" s="215"/>
      <c r="NXD9" s="215"/>
      <c r="NXE9" s="215"/>
      <c r="NXF9" s="215"/>
      <c r="NXG9" s="215"/>
      <c r="NXH9" s="215"/>
      <c r="NXI9" s="215"/>
      <c r="NXJ9" s="215"/>
      <c r="NXK9" s="215"/>
      <c r="NXL9" s="215"/>
      <c r="NXM9" s="215"/>
      <c r="NXN9" s="215"/>
      <c r="NXO9" s="215"/>
      <c r="NXP9" s="215"/>
      <c r="NXQ9" s="215"/>
      <c r="NXR9" s="215"/>
      <c r="NXS9" s="215"/>
      <c r="NXT9" s="215"/>
      <c r="NXU9" s="215"/>
      <c r="NXV9" s="215"/>
      <c r="NXW9" s="215"/>
      <c r="NXX9" s="215"/>
      <c r="NXY9" s="215"/>
      <c r="NXZ9" s="215"/>
      <c r="NYA9" s="215"/>
      <c r="NYB9" s="215"/>
      <c r="NYC9" s="215"/>
      <c r="NYD9" s="215"/>
      <c r="NYE9" s="215"/>
      <c r="NYF9" s="215"/>
      <c r="NYG9" s="215"/>
      <c r="NYH9" s="215"/>
      <c r="NYI9" s="215"/>
      <c r="NYJ9" s="215"/>
      <c r="NYK9" s="215"/>
      <c r="NYL9" s="215"/>
      <c r="NYM9" s="215"/>
      <c r="NYN9" s="215"/>
      <c r="NYO9" s="215"/>
      <c r="NYP9" s="215"/>
      <c r="NYQ9" s="215"/>
      <c r="NYR9" s="215"/>
      <c r="NYS9" s="215"/>
      <c r="NYT9" s="215"/>
      <c r="NYU9" s="215"/>
      <c r="NYV9" s="215"/>
      <c r="NYW9" s="215"/>
      <c r="NYX9" s="215"/>
      <c r="NYY9" s="215"/>
      <c r="NYZ9" s="215"/>
      <c r="NZA9" s="215"/>
      <c r="NZB9" s="215"/>
      <c r="NZC9" s="215"/>
      <c r="NZD9" s="215"/>
      <c r="NZE9" s="215"/>
      <c r="NZF9" s="215"/>
      <c r="NZG9" s="215"/>
      <c r="NZH9" s="215"/>
      <c r="NZI9" s="215"/>
      <c r="NZJ9" s="215"/>
      <c r="NZK9" s="215"/>
      <c r="NZL9" s="215"/>
      <c r="NZM9" s="215"/>
      <c r="NZN9" s="215"/>
      <c r="NZO9" s="215"/>
      <c r="NZP9" s="215"/>
      <c r="NZQ9" s="215"/>
      <c r="NZR9" s="215"/>
      <c r="NZS9" s="215"/>
      <c r="NZT9" s="215"/>
      <c r="NZU9" s="215"/>
      <c r="NZV9" s="215"/>
      <c r="NZW9" s="215"/>
      <c r="NZX9" s="215"/>
      <c r="NZY9" s="215"/>
      <c r="NZZ9" s="215"/>
      <c r="OAA9" s="215"/>
      <c r="OAB9" s="215"/>
      <c r="OAC9" s="215"/>
      <c r="OAD9" s="215"/>
      <c r="OAE9" s="215"/>
      <c r="OAF9" s="215"/>
      <c r="OAG9" s="215"/>
      <c r="OAH9" s="215"/>
      <c r="OAI9" s="215"/>
      <c r="OAJ9" s="215"/>
      <c r="OAK9" s="215"/>
      <c r="OAL9" s="215"/>
      <c r="OAM9" s="215"/>
      <c r="OAN9" s="215"/>
      <c r="OAO9" s="215"/>
      <c r="OAP9" s="215"/>
      <c r="OAQ9" s="215"/>
      <c r="OAR9" s="215"/>
      <c r="OAS9" s="215"/>
      <c r="OAT9" s="215"/>
      <c r="OAU9" s="215"/>
      <c r="OAV9" s="215"/>
      <c r="OAW9" s="215"/>
      <c r="OAX9" s="215"/>
      <c r="OAY9" s="215"/>
      <c r="OAZ9" s="215"/>
      <c r="OBA9" s="215"/>
      <c r="OBB9" s="215"/>
      <c r="OBC9" s="215"/>
      <c r="OBD9" s="215"/>
      <c r="OBE9" s="215"/>
      <c r="OBF9" s="215"/>
      <c r="OBG9" s="215"/>
      <c r="OBH9" s="215"/>
      <c r="OBI9" s="215"/>
      <c r="OBJ9" s="215"/>
      <c r="OBK9" s="215"/>
      <c r="OBL9" s="215"/>
      <c r="OBM9" s="215"/>
      <c r="OBN9" s="215"/>
      <c r="OBO9" s="215"/>
      <c r="OBP9" s="215"/>
      <c r="OBQ9" s="215"/>
      <c r="OBR9" s="215"/>
      <c r="OBS9" s="215"/>
      <c r="OBT9" s="215"/>
      <c r="OBU9" s="215"/>
      <c r="OBV9" s="215"/>
      <c r="OBW9" s="215"/>
      <c r="OBX9" s="215"/>
      <c r="OBY9" s="215"/>
      <c r="OBZ9" s="215"/>
      <c r="OCA9" s="215"/>
      <c r="OCB9" s="215"/>
      <c r="OCC9" s="215"/>
      <c r="OCD9" s="215"/>
      <c r="OCE9" s="215"/>
      <c r="OCF9" s="215"/>
      <c r="OCG9" s="215"/>
      <c r="OCH9" s="215"/>
      <c r="OCI9" s="215"/>
      <c r="OCJ9" s="215"/>
      <c r="OCK9" s="215"/>
      <c r="OCL9" s="215"/>
      <c r="OCM9" s="215"/>
      <c r="OCN9" s="215"/>
      <c r="OCO9" s="215"/>
      <c r="OCP9" s="215"/>
      <c r="OCQ9" s="215"/>
      <c r="OCR9" s="215"/>
      <c r="OCS9" s="215"/>
      <c r="OCT9" s="215"/>
      <c r="OCU9" s="215"/>
      <c r="OCV9" s="215"/>
      <c r="OCW9" s="215"/>
      <c r="OCX9" s="215"/>
      <c r="OCY9" s="215"/>
      <c r="OCZ9" s="215"/>
      <c r="ODA9" s="215"/>
      <c r="ODB9" s="215"/>
      <c r="ODC9" s="215"/>
      <c r="ODD9" s="215"/>
      <c r="ODE9" s="215"/>
      <c r="ODF9" s="215"/>
      <c r="ODG9" s="215"/>
      <c r="ODH9" s="215"/>
      <c r="ODI9" s="215"/>
      <c r="ODJ9" s="215"/>
      <c r="ODK9" s="215"/>
      <c r="ODL9" s="215"/>
      <c r="ODM9" s="215"/>
      <c r="ODN9" s="215"/>
      <c r="ODO9" s="215"/>
      <c r="ODP9" s="215"/>
      <c r="ODQ9" s="215"/>
      <c r="ODR9" s="215"/>
      <c r="ODS9" s="215"/>
      <c r="ODT9" s="215"/>
      <c r="ODU9" s="215"/>
      <c r="ODV9" s="215"/>
      <c r="ODW9" s="215"/>
      <c r="ODX9" s="215"/>
      <c r="ODY9" s="215"/>
      <c r="ODZ9" s="215"/>
      <c r="OEA9" s="215"/>
      <c r="OEB9" s="215"/>
      <c r="OEC9" s="215"/>
      <c r="OED9" s="215"/>
      <c r="OEE9" s="215"/>
      <c r="OEF9" s="215"/>
      <c r="OEG9" s="215"/>
      <c r="OEH9" s="215"/>
      <c r="OEI9" s="215"/>
      <c r="OEJ9" s="215"/>
      <c r="OEK9" s="215"/>
      <c r="OEL9" s="215"/>
      <c r="OEM9" s="215"/>
      <c r="OEN9" s="215"/>
      <c r="OEO9" s="215"/>
      <c r="OEP9" s="215"/>
      <c r="OEQ9" s="215"/>
      <c r="OER9" s="215"/>
      <c r="OES9" s="215"/>
      <c r="OET9" s="215"/>
      <c r="OEU9" s="215"/>
      <c r="OEV9" s="215"/>
      <c r="OEW9" s="215"/>
      <c r="OEX9" s="215"/>
      <c r="OEY9" s="215"/>
      <c r="OEZ9" s="215"/>
      <c r="OFA9" s="215"/>
      <c r="OFB9" s="215"/>
      <c r="OFC9" s="215"/>
      <c r="OFD9" s="215"/>
      <c r="OFE9" s="215"/>
      <c r="OFF9" s="215"/>
      <c r="OFG9" s="215"/>
      <c r="OFH9" s="215"/>
      <c r="OFI9" s="215"/>
      <c r="OFJ9" s="215"/>
      <c r="OFK9" s="215"/>
      <c r="OFL9" s="215"/>
      <c r="OFM9" s="215"/>
      <c r="OFN9" s="215"/>
      <c r="OFO9" s="215"/>
      <c r="OFP9" s="215"/>
      <c r="OFQ9" s="215"/>
      <c r="OFR9" s="215"/>
      <c r="OFS9" s="215"/>
      <c r="OFT9" s="215"/>
      <c r="OFU9" s="215"/>
      <c r="OFV9" s="215"/>
      <c r="OFW9" s="215"/>
      <c r="OFX9" s="215"/>
      <c r="OFY9" s="215"/>
      <c r="OFZ9" s="215"/>
      <c r="OGA9" s="215"/>
      <c r="OGB9" s="215"/>
      <c r="OGC9" s="215"/>
      <c r="OGD9" s="215"/>
      <c r="OGE9" s="215"/>
      <c r="OGF9" s="215"/>
      <c r="OGG9" s="215"/>
      <c r="OGH9" s="215"/>
      <c r="OGI9" s="215"/>
      <c r="OGJ9" s="215"/>
      <c r="OGK9" s="215"/>
      <c r="OGL9" s="215"/>
      <c r="OGM9" s="215"/>
      <c r="OGN9" s="215"/>
      <c r="OGO9" s="215"/>
      <c r="OGP9" s="215"/>
      <c r="OGQ9" s="215"/>
      <c r="OGR9" s="215"/>
      <c r="OGS9" s="215"/>
      <c r="OGT9" s="215"/>
      <c r="OGU9" s="215"/>
      <c r="OGV9" s="215"/>
      <c r="OGW9" s="215"/>
      <c r="OGX9" s="215"/>
      <c r="OGY9" s="215"/>
      <c r="OGZ9" s="215"/>
      <c r="OHA9" s="215"/>
      <c r="OHB9" s="215"/>
      <c r="OHC9" s="215"/>
      <c r="OHD9" s="215"/>
      <c r="OHE9" s="215"/>
      <c r="OHF9" s="215"/>
      <c r="OHG9" s="215"/>
      <c r="OHH9" s="215"/>
      <c r="OHI9" s="215"/>
      <c r="OHJ9" s="215"/>
      <c r="OHK9" s="215"/>
      <c r="OHL9" s="215"/>
      <c r="OHM9" s="215"/>
      <c r="OHN9" s="215"/>
      <c r="OHO9" s="215"/>
      <c r="OHP9" s="215"/>
      <c r="OHQ9" s="215"/>
      <c r="OHR9" s="215"/>
      <c r="OHS9" s="215"/>
      <c r="OHT9" s="215"/>
      <c r="OHU9" s="215"/>
      <c r="OHV9" s="215"/>
      <c r="OHW9" s="215"/>
      <c r="OHX9" s="215"/>
      <c r="OHY9" s="215"/>
      <c r="OHZ9" s="215"/>
      <c r="OIA9" s="215"/>
      <c r="OIB9" s="215"/>
      <c r="OIC9" s="215"/>
      <c r="OID9" s="215"/>
      <c r="OIE9" s="215"/>
      <c r="OIF9" s="215"/>
      <c r="OIG9" s="215"/>
      <c r="OIH9" s="215"/>
      <c r="OII9" s="215"/>
      <c r="OIJ9" s="215"/>
      <c r="OIK9" s="215"/>
      <c r="OIL9" s="215"/>
      <c r="OIM9" s="215"/>
      <c r="OIN9" s="215"/>
      <c r="OIO9" s="215"/>
      <c r="OIP9" s="215"/>
      <c r="OIQ9" s="215"/>
      <c r="OIR9" s="215"/>
      <c r="OIS9" s="215"/>
      <c r="OIT9" s="215"/>
      <c r="OIU9" s="215"/>
      <c r="OIV9" s="215"/>
      <c r="OIW9" s="215"/>
      <c r="OIX9" s="215"/>
      <c r="OIY9" s="215"/>
      <c r="OIZ9" s="215"/>
      <c r="OJA9" s="215"/>
      <c r="OJB9" s="215"/>
      <c r="OJC9" s="215"/>
      <c r="OJD9" s="215"/>
      <c r="OJE9" s="215"/>
      <c r="OJF9" s="215"/>
      <c r="OJG9" s="215"/>
      <c r="OJH9" s="215"/>
      <c r="OJI9" s="215"/>
      <c r="OJJ9" s="215"/>
      <c r="OJK9" s="215"/>
      <c r="OJL9" s="215"/>
      <c r="OJM9" s="215"/>
      <c r="OJN9" s="215"/>
      <c r="OJO9" s="215"/>
      <c r="OJP9" s="215"/>
      <c r="OJQ9" s="215"/>
      <c r="OJR9" s="215"/>
      <c r="OJS9" s="215"/>
      <c r="OJT9" s="215"/>
      <c r="OJU9" s="215"/>
      <c r="OJV9" s="215"/>
      <c r="OJW9" s="215"/>
      <c r="OJX9" s="215"/>
      <c r="OJY9" s="215"/>
      <c r="OJZ9" s="215"/>
      <c r="OKA9" s="215"/>
      <c r="OKB9" s="215"/>
      <c r="OKC9" s="215"/>
      <c r="OKD9" s="215"/>
      <c r="OKE9" s="215"/>
      <c r="OKF9" s="215"/>
      <c r="OKG9" s="215"/>
      <c r="OKH9" s="215"/>
      <c r="OKI9" s="215"/>
      <c r="OKJ9" s="215"/>
      <c r="OKK9" s="215"/>
      <c r="OKL9" s="215"/>
      <c r="OKM9" s="215"/>
      <c r="OKN9" s="215"/>
      <c r="OKO9" s="215"/>
      <c r="OKP9" s="215"/>
      <c r="OKQ9" s="215"/>
      <c r="OKR9" s="215"/>
      <c r="OKS9" s="215"/>
      <c r="OKT9" s="215"/>
      <c r="OKU9" s="215"/>
      <c r="OKV9" s="215"/>
      <c r="OKW9" s="215"/>
      <c r="OKX9" s="215"/>
      <c r="OKY9" s="215"/>
      <c r="OKZ9" s="215"/>
      <c r="OLA9" s="215"/>
      <c r="OLB9" s="215"/>
      <c r="OLC9" s="215"/>
      <c r="OLD9" s="215"/>
      <c r="OLE9" s="215"/>
      <c r="OLF9" s="215"/>
      <c r="OLG9" s="215"/>
      <c r="OLH9" s="215"/>
      <c r="OLI9" s="215"/>
      <c r="OLJ9" s="215"/>
      <c r="OLK9" s="215"/>
      <c r="OLL9" s="215"/>
      <c r="OLM9" s="215"/>
      <c r="OLN9" s="215"/>
      <c r="OLO9" s="215"/>
      <c r="OLP9" s="215"/>
      <c r="OLQ9" s="215"/>
      <c r="OLR9" s="215"/>
      <c r="OLS9" s="215"/>
      <c r="OLT9" s="215"/>
      <c r="OLU9" s="215"/>
      <c r="OLV9" s="215"/>
      <c r="OLW9" s="215"/>
      <c r="OLX9" s="215"/>
      <c r="OLY9" s="215"/>
      <c r="OLZ9" s="215"/>
      <c r="OMA9" s="215"/>
      <c r="OMB9" s="215"/>
      <c r="OMC9" s="215"/>
      <c r="OMD9" s="215"/>
      <c r="OME9" s="215"/>
      <c r="OMF9" s="215"/>
      <c r="OMG9" s="215"/>
      <c r="OMH9" s="215"/>
      <c r="OMI9" s="215"/>
      <c r="OMJ9" s="215"/>
      <c r="OMK9" s="215"/>
      <c r="OML9" s="215"/>
      <c r="OMM9" s="215"/>
      <c r="OMN9" s="215"/>
      <c r="OMO9" s="215"/>
      <c r="OMP9" s="215"/>
      <c r="OMQ9" s="215"/>
      <c r="OMR9" s="215"/>
      <c r="OMS9" s="215"/>
      <c r="OMT9" s="215"/>
      <c r="OMU9" s="215"/>
      <c r="OMV9" s="215"/>
      <c r="OMW9" s="215"/>
      <c r="OMX9" s="215"/>
      <c r="OMY9" s="215"/>
      <c r="OMZ9" s="215"/>
      <c r="ONA9" s="215"/>
      <c r="ONB9" s="215"/>
      <c r="ONC9" s="215"/>
      <c r="OND9" s="215"/>
      <c r="ONE9" s="215"/>
      <c r="ONF9" s="215"/>
      <c r="ONG9" s="215"/>
      <c r="ONH9" s="215"/>
      <c r="ONI9" s="215"/>
      <c r="ONJ9" s="215"/>
      <c r="ONK9" s="215"/>
      <c r="ONL9" s="215"/>
      <c r="ONM9" s="215"/>
      <c r="ONN9" s="215"/>
      <c r="ONO9" s="215"/>
      <c r="ONP9" s="215"/>
      <c r="ONQ9" s="215"/>
      <c r="ONR9" s="215"/>
      <c r="ONS9" s="215"/>
      <c r="ONT9" s="215"/>
      <c r="ONU9" s="215"/>
      <c r="ONV9" s="215"/>
      <c r="ONW9" s="215"/>
      <c r="ONX9" s="215"/>
      <c r="ONY9" s="215"/>
      <c r="ONZ9" s="215"/>
      <c r="OOA9" s="215"/>
      <c r="OOB9" s="215"/>
      <c r="OOC9" s="215"/>
      <c r="OOD9" s="215"/>
      <c r="OOE9" s="215"/>
      <c r="OOF9" s="215"/>
      <c r="OOG9" s="215"/>
      <c r="OOH9" s="215"/>
      <c r="OOI9" s="215"/>
      <c r="OOJ9" s="215"/>
      <c r="OOK9" s="215"/>
      <c r="OOL9" s="215"/>
      <c r="OOM9" s="215"/>
      <c r="OON9" s="215"/>
      <c r="OOO9" s="215"/>
      <c r="OOP9" s="215"/>
      <c r="OOQ9" s="215"/>
      <c r="OOR9" s="215"/>
      <c r="OOS9" s="215"/>
      <c r="OOT9" s="215"/>
      <c r="OOU9" s="215"/>
      <c r="OOV9" s="215"/>
      <c r="OOW9" s="215"/>
      <c r="OOX9" s="215"/>
      <c r="OOY9" s="215"/>
      <c r="OOZ9" s="215"/>
      <c r="OPA9" s="215"/>
      <c r="OPB9" s="215"/>
      <c r="OPC9" s="215"/>
      <c r="OPD9" s="215"/>
      <c r="OPE9" s="215"/>
      <c r="OPF9" s="215"/>
      <c r="OPG9" s="215"/>
      <c r="OPH9" s="215"/>
      <c r="OPI9" s="215"/>
      <c r="OPJ9" s="215"/>
      <c r="OPK9" s="215"/>
      <c r="OPL9" s="215"/>
      <c r="OPM9" s="215"/>
      <c r="OPN9" s="215"/>
      <c r="OPO9" s="215"/>
      <c r="OPP9" s="215"/>
      <c r="OPQ9" s="215"/>
      <c r="OPR9" s="215"/>
      <c r="OPS9" s="215"/>
      <c r="OPT9" s="215"/>
      <c r="OPU9" s="215"/>
      <c r="OPV9" s="215"/>
      <c r="OPW9" s="215"/>
      <c r="OPX9" s="215"/>
      <c r="OPY9" s="215"/>
      <c r="OPZ9" s="215"/>
      <c r="OQA9" s="215"/>
      <c r="OQB9" s="215"/>
      <c r="OQC9" s="215"/>
      <c r="OQD9" s="215"/>
      <c r="OQE9" s="215"/>
      <c r="OQF9" s="215"/>
      <c r="OQG9" s="215"/>
      <c r="OQH9" s="215"/>
      <c r="OQI9" s="215"/>
      <c r="OQJ9" s="215"/>
      <c r="OQK9" s="215"/>
      <c r="OQL9" s="215"/>
      <c r="OQM9" s="215"/>
      <c r="OQN9" s="215"/>
      <c r="OQO9" s="215"/>
      <c r="OQP9" s="215"/>
      <c r="OQQ9" s="215"/>
      <c r="OQR9" s="215"/>
      <c r="OQS9" s="215"/>
      <c r="OQT9" s="215"/>
      <c r="OQU9" s="215"/>
      <c r="OQV9" s="215"/>
      <c r="OQW9" s="215"/>
      <c r="OQX9" s="215"/>
      <c r="OQY9" s="215"/>
      <c r="OQZ9" s="215"/>
      <c r="ORA9" s="215"/>
      <c r="ORB9" s="215"/>
      <c r="ORC9" s="215"/>
      <c r="ORD9" s="215"/>
      <c r="ORE9" s="215"/>
      <c r="ORF9" s="215"/>
      <c r="ORG9" s="215"/>
      <c r="ORH9" s="215"/>
      <c r="ORI9" s="215"/>
      <c r="ORJ9" s="215"/>
      <c r="ORK9" s="215"/>
      <c r="ORL9" s="215"/>
      <c r="ORM9" s="215"/>
      <c r="ORN9" s="215"/>
      <c r="ORO9" s="215"/>
      <c r="ORP9" s="215"/>
      <c r="ORQ9" s="215"/>
      <c r="ORR9" s="215"/>
      <c r="ORS9" s="215"/>
      <c r="ORT9" s="215"/>
      <c r="ORU9" s="215"/>
      <c r="ORV9" s="215"/>
      <c r="ORW9" s="215"/>
      <c r="ORX9" s="215"/>
      <c r="ORY9" s="215"/>
      <c r="ORZ9" s="215"/>
      <c r="OSA9" s="215"/>
      <c r="OSB9" s="215"/>
      <c r="OSC9" s="215"/>
      <c r="OSD9" s="215"/>
      <c r="OSE9" s="215"/>
      <c r="OSF9" s="215"/>
      <c r="OSG9" s="215"/>
      <c r="OSH9" s="215"/>
      <c r="OSI9" s="215"/>
      <c r="OSJ9" s="215"/>
      <c r="OSK9" s="215"/>
      <c r="OSL9" s="215"/>
      <c r="OSM9" s="215"/>
      <c r="OSN9" s="215"/>
      <c r="OSO9" s="215"/>
      <c r="OSP9" s="215"/>
      <c r="OSQ9" s="215"/>
      <c r="OSR9" s="215"/>
      <c r="OSS9" s="215"/>
      <c r="OST9" s="215"/>
      <c r="OSU9" s="215"/>
      <c r="OSV9" s="215"/>
      <c r="OSW9" s="215"/>
      <c r="OSX9" s="215"/>
      <c r="OSY9" s="215"/>
      <c r="OSZ9" s="215"/>
      <c r="OTA9" s="215"/>
      <c r="OTB9" s="215"/>
      <c r="OTC9" s="215"/>
      <c r="OTD9" s="215"/>
      <c r="OTE9" s="215"/>
      <c r="OTF9" s="215"/>
      <c r="OTG9" s="215"/>
      <c r="OTH9" s="215"/>
      <c r="OTI9" s="215"/>
      <c r="OTJ9" s="215"/>
      <c r="OTK9" s="215"/>
      <c r="OTL9" s="215"/>
      <c r="OTM9" s="215"/>
      <c r="OTN9" s="215"/>
      <c r="OTO9" s="215"/>
      <c r="OTP9" s="215"/>
      <c r="OTQ9" s="215"/>
      <c r="OTR9" s="215"/>
      <c r="OTS9" s="215"/>
      <c r="OTT9" s="215"/>
      <c r="OTU9" s="215"/>
      <c r="OTV9" s="215"/>
      <c r="OTW9" s="215"/>
      <c r="OTX9" s="215"/>
      <c r="OTY9" s="215"/>
      <c r="OTZ9" s="215"/>
      <c r="OUA9" s="215"/>
      <c r="OUB9" s="215"/>
      <c r="OUC9" s="215"/>
      <c r="OUD9" s="215"/>
      <c r="OUE9" s="215"/>
      <c r="OUF9" s="215"/>
      <c r="OUG9" s="215"/>
      <c r="OUH9" s="215"/>
      <c r="OUI9" s="215"/>
      <c r="OUJ9" s="215"/>
      <c r="OUK9" s="215"/>
      <c r="OUL9" s="215"/>
      <c r="OUM9" s="215"/>
      <c r="OUN9" s="215"/>
      <c r="OUO9" s="215"/>
      <c r="OUP9" s="215"/>
      <c r="OUQ9" s="215"/>
      <c r="OUR9" s="215"/>
      <c r="OUS9" s="215"/>
      <c r="OUT9" s="215"/>
      <c r="OUU9" s="215"/>
      <c r="OUV9" s="215"/>
      <c r="OUW9" s="215"/>
      <c r="OUX9" s="215"/>
      <c r="OUY9" s="215"/>
      <c r="OUZ9" s="215"/>
      <c r="OVA9" s="215"/>
      <c r="OVB9" s="215"/>
      <c r="OVC9" s="215"/>
      <c r="OVD9" s="215"/>
      <c r="OVE9" s="215"/>
      <c r="OVF9" s="215"/>
      <c r="OVG9" s="215"/>
      <c r="OVH9" s="215"/>
      <c r="OVI9" s="215"/>
      <c r="OVJ9" s="215"/>
      <c r="OVK9" s="215"/>
      <c r="OVL9" s="215"/>
      <c r="OVM9" s="215"/>
      <c r="OVN9" s="215"/>
      <c r="OVO9" s="215"/>
      <c r="OVP9" s="215"/>
      <c r="OVQ9" s="215"/>
      <c r="OVR9" s="215"/>
      <c r="OVS9" s="215"/>
      <c r="OVT9" s="215"/>
      <c r="OVU9" s="215"/>
      <c r="OVV9" s="215"/>
      <c r="OVW9" s="215"/>
      <c r="OVX9" s="215"/>
      <c r="OVY9" s="215"/>
      <c r="OVZ9" s="215"/>
      <c r="OWA9" s="215"/>
      <c r="OWB9" s="215"/>
      <c r="OWC9" s="215"/>
      <c r="OWD9" s="215"/>
      <c r="OWE9" s="215"/>
      <c r="OWF9" s="215"/>
      <c r="OWG9" s="215"/>
      <c r="OWH9" s="215"/>
      <c r="OWI9" s="215"/>
      <c r="OWJ9" s="215"/>
      <c r="OWK9" s="215"/>
      <c r="OWL9" s="215"/>
      <c r="OWM9" s="215"/>
      <c r="OWN9" s="215"/>
      <c r="OWO9" s="215"/>
      <c r="OWP9" s="215"/>
      <c r="OWQ9" s="215"/>
      <c r="OWR9" s="215"/>
      <c r="OWS9" s="215"/>
      <c r="OWT9" s="215"/>
      <c r="OWU9" s="215"/>
      <c r="OWV9" s="215"/>
      <c r="OWW9" s="215"/>
      <c r="OWX9" s="215"/>
      <c r="OWY9" s="215"/>
      <c r="OWZ9" s="215"/>
      <c r="OXA9" s="215"/>
      <c r="OXB9" s="215"/>
      <c r="OXC9" s="215"/>
      <c r="OXD9" s="215"/>
      <c r="OXE9" s="215"/>
      <c r="OXF9" s="215"/>
      <c r="OXG9" s="215"/>
      <c r="OXH9" s="215"/>
      <c r="OXI9" s="215"/>
      <c r="OXJ9" s="215"/>
      <c r="OXK9" s="215"/>
      <c r="OXL9" s="215"/>
      <c r="OXM9" s="215"/>
      <c r="OXN9" s="215"/>
      <c r="OXO9" s="215"/>
      <c r="OXP9" s="215"/>
      <c r="OXQ9" s="215"/>
      <c r="OXR9" s="215"/>
      <c r="OXS9" s="215"/>
      <c r="OXT9" s="215"/>
      <c r="OXU9" s="215"/>
      <c r="OXV9" s="215"/>
      <c r="OXW9" s="215"/>
      <c r="OXX9" s="215"/>
      <c r="OXY9" s="215"/>
      <c r="OXZ9" s="215"/>
      <c r="OYA9" s="215"/>
      <c r="OYB9" s="215"/>
      <c r="OYC9" s="215"/>
      <c r="OYD9" s="215"/>
      <c r="OYE9" s="215"/>
      <c r="OYF9" s="215"/>
      <c r="OYG9" s="215"/>
      <c r="OYH9" s="215"/>
      <c r="OYI9" s="215"/>
      <c r="OYJ9" s="215"/>
      <c r="OYK9" s="215"/>
      <c r="OYL9" s="215"/>
      <c r="OYM9" s="215"/>
      <c r="OYN9" s="215"/>
      <c r="OYO9" s="215"/>
      <c r="OYP9" s="215"/>
      <c r="OYQ9" s="215"/>
      <c r="OYR9" s="215"/>
      <c r="OYS9" s="215"/>
      <c r="OYT9" s="215"/>
      <c r="OYU9" s="215"/>
      <c r="OYV9" s="215"/>
      <c r="OYW9" s="215"/>
      <c r="OYX9" s="215"/>
      <c r="OYY9" s="215"/>
      <c r="OYZ9" s="215"/>
      <c r="OZA9" s="215"/>
      <c r="OZB9" s="215"/>
      <c r="OZC9" s="215"/>
      <c r="OZD9" s="215"/>
      <c r="OZE9" s="215"/>
      <c r="OZF9" s="215"/>
      <c r="OZG9" s="215"/>
      <c r="OZH9" s="215"/>
      <c r="OZI9" s="215"/>
      <c r="OZJ9" s="215"/>
      <c r="OZK9" s="215"/>
      <c r="OZL9" s="215"/>
      <c r="OZM9" s="215"/>
      <c r="OZN9" s="215"/>
      <c r="OZO9" s="215"/>
      <c r="OZP9" s="215"/>
      <c r="OZQ9" s="215"/>
      <c r="OZR9" s="215"/>
      <c r="OZS9" s="215"/>
      <c r="OZT9" s="215"/>
      <c r="OZU9" s="215"/>
      <c r="OZV9" s="215"/>
      <c r="OZW9" s="215"/>
      <c r="OZX9" s="215"/>
      <c r="OZY9" s="215"/>
      <c r="OZZ9" s="215"/>
      <c r="PAA9" s="215"/>
      <c r="PAB9" s="215"/>
      <c r="PAC9" s="215"/>
      <c r="PAD9" s="215"/>
      <c r="PAE9" s="215"/>
      <c r="PAF9" s="215"/>
      <c r="PAG9" s="215"/>
      <c r="PAH9" s="215"/>
      <c r="PAI9" s="215"/>
      <c r="PAJ9" s="215"/>
      <c r="PAK9" s="215"/>
      <c r="PAL9" s="215"/>
      <c r="PAM9" s="215"/>
      <c r="PAN9" s="215"/>
      <c r="PAO9" s="215"/>
      <c r="PAP9" s="215"/>
      <c r="PAQ9" s="215"/>
      <c r="PAR9" s="215"/>
      <c r="PAS9" s="215"/>
      <c r="PAT9" s="215"/>
      <c r="PAU9" s="215"/>
      <c r="PAV9" s="215"/>
      <c r="PAW9" s="215"/>
      <c r="PAX9" s="215"/>
      <c r="PAY9" s="215"/>
      <c r="PAZ9" s="215"/>
      <c r="PBA9" s="215"/>
      <c r="PBB9" s="215"/>
      <c r="PBC9" s="215"/>
      <c r="PBD9" s="215"/>
      <c r="PBE9" s="215"/>
      <c r="PBF9" s="215"/>
      <c r="PBG9" s="215"/>
      <c r="PBH9" s="215"/>
      <c r="PBI9" s="215"/>
      <c r="PBJ9" s="215"/>
      <c r="PBK9" s="215"/>
      <c r="PBL9" s="215"/>
      <c r="PBM9" s="215"/>
      <c r="PBN9" s="215"/>
      <c r="PBO9" s="215"/>
      <c r="PBP9" s="215"/>
      <c r="PBQ9" s="215"/>
      <c r="PBR9" s="215"/>
      <c r="PBS9" s="215"/>
      <c r="PBT9" s="215"/>
      <c r="PBU9" s="215"/>
      <c r="PBV9" s="215"/>
      <c r="PBW9" s="215"/>
      <c r="PBX9" s="215"/>
      <c r="PBY9" s="215"/>
      <c r="PBZ9" s="215"/>
      <c r="PCA9" s="215"/>
      <c r="PCB9" s="215"/>
      <c r="PCC9" s="215"/>
      <c r="PCD9" s="215"/>
      <c r="PCE9" s="215"/>
      <c r="PCF9" s="215"/>
      <c r="PCG9" s="215"/>
      <c r="PCH9" s="215"/>
      <c r="PCI9" s="215"/>
      <c r="PCJ9" s="215"/>
      <c r="PCK9" s="215"/>
      <c r="PCL9" s="215"/>
      <c r="PCM9" s="215"/>
      <c r="PCN9" s="215"/>
      <c r="PCO9" s="215"/>
      <c r="PCP9" s="215"/>
      <c r="PCQ9" s="215"/>
      <c r="PCR9" s="215"/>
      <c r="PCS9" s="215"/>
      <c r="PCT9" s="215"/>
      <c r="PCU9" s="215"/>
      <c r="PCV9" s="215"/>
      <c r="PCW9" s="215"/>
      <c r="PCX9" s="215"/>
      <c r="PCY9" s="215"/>
      <c r="PCZ9" s="215"/>
      <c r="PDA9" s="215"/>
      <c r="PDB9" s="215"/>
      <c r="PDC9" s="215"/>
      <c r="PDD9" s="215"/>
      <c r="PDE9" s="215"/>
      <c r="PDF9" s="215"/>
      <c r="PDG9" s="215"/>
      <c r="PDH9" s="215"/>
      <c r="PDI9" s="215"/>
      <c r="PDJ9" s="215"/>
      <c r="PDK9" s="215"/>
      <c r="PDL9" s="215"/>
      <c r="PDM9" s="215"/>
      <c r="PDN9" s="215"/>
      <c r="PDO9" s="215"/>
      <c r="PDP9" s="215"/>
      <c r="PDQ9" s="215"/>
      <c r="PDR9" s="215"/>
      <c r="PDS9" s="215"/>
      <c r="PDT9" s="215"/>
      <c r="PDU9" s="215"/>
      <c r="PDV9" s="215"/>
      <c r="PDW9" s="215"/>
      <c r="PDX9" s="215"/>
      <c r="PDY9" s="215"/>
      <c r="PDZ9" s="215"/>
      <c r="PEA9" s="215"/>
      <c r="PEB9" s="215"/>
      <c r="PEC9" s="215"/>
      <c r="PED9" s="215"/>
      <c r="PEE9" s="215"/>
      <c r="PEF9" s="215"/>
      <c r="PEG9" s="215"/>
      <c r="PEH9" s="215"/>
      <c r="PEI9" s="215"/>
      <c r="PEJ9" s="215"/>
      <c r="PEK9" s="215"/>
      <c r="PEL9" s="215"/>
      <c r="PEM9" s="215"/>
      <c r="PEN9" s="215"/>
      <c r="PEO9" s="215"/>
      <c r="PEP9" s="215"/>
      <c r="PEQ9" s="215"/>
      <c r="PER9" s="215"/>
      <c r="PES9" s="215"/>
      <c r="PET9" s="215"/>
      <c r="PEU9" s="215"/>
      <c r="PEV9" s="215"/>
      <c r="PEW9" s="215"/>
      <c r="PEX9" s="215"/>
      <c r="PEY9" s="215"/>
      <c r="PEZ9" s="215"/>
      <c r="PFA9" s="215"/>
      <c r="PFB9" s="215"/>
      <c r="PFC9" s="215"/>
      <c r="PFD9" s="215"/>
      <c r="PFE9" s="215"/>
      <c r="PFF9" s="215"/>
      <c r="PFG9" s="215"/>
      <c r="PFH9" s="215"/>
      <c r="PFI9" s="215"/>
      <c r="PFJ9" s="215"/>
      <c r="PFK9" s="215"/>
      <c r="PFL9" s="215"/>
      <c r="PFM9" s="215"/>
      <c r="PFN9" s="215"/>
      <c r="PFO9" s="215"/>
      <c r="PFP9" s="215"/>
      <c r="PFQ9" s="215"/>
      <c r="PFR9" s="215"/>
      <c r="PFS9" s="215"/>
      <c r="PFT9" s="215"/>
      <c r="PFU9" s="215"/>
      <c r="PFV9" s="215"/>
      <c r="PFW9" s="215"/>
      <c r="PFX9" s="215"/>
      <c r="PFY9" s="215"/>
      <c r="PFZ9" s="215"/>
      <c r="PGA9" s="215"/>
      <c r="PGB9" s="215"/>
      <c r="PGC9" s="215"/>
      <c r="PGD9" s="215"/>
      <c r="PGE9" s="215"/>
      <c r="PGF9" s="215"/>
      <c r="PGG9" s="215"/>
      <c r="PGH9" s="215"/>
      <c r="PGI9" s="215"/>
      <c r="PGJ9" s="215"/>
      <c r="PGK9" s="215"/>
      <c r="PGL9" s="215"/>
      <c r="PGM9" s="215"/>
      <c r="PGN9" s="215"/>
      <c r="PGO9" s="215"/>
      <c r="PGP9" s="215"/>
      <c r="PGQ9" s="215"/>
      <c r="PGR9" s="215"/>
      <c r="PGS9" s="215"/>
      <c r="PGT9" s="215"/>
      <c r="PGU9" s="215"/>
      <c r="PGV9" s="215"/>
      <c r="PGW9" s="215"/>
      <c r="PGX9" s="215"/>
      <c r="PGY9" s="215"/>
      <c r="PGZ9" s="215"/>
      <c r="PHA9" s="215"/>
      <c r="PHB9" s="215"/>
      <c r="PHC9" s="215"/>
      <c r="PHD9" s="215"/>
      <c r="PHE9" s="215"/>
      <c r="PHF9" s="215"/>
      <c r="PHG9" s="215"/>
      <c r="PHH9" s="215"/>
      <c r="PHI9" s="215"/>
      <c r="PHJ9" s="215"/>
      <c r="PHK9" s="215"/>
      <c r="PHL9" s="215"/>
      <c r="PHM9" s="215"/>
      <c r="PHN9" s="215"/>
      <c r="PHO9" s="215"/>
      <c r="PHP9" s="215"/>
      <c r="PHQ9" s="215"/>
      <c r="PHR9" s="215"/>
      <c r="PHS9" s="215"/>
      <c r="PHT9" s="215"/>
      <c r="PHU9" s="215"/>
      <c r="PHV9" s="215"/>
      <c r="PHW9" s="215"/>
      <c r="PHX9" s="215"/>
      <c r="PHY9" s="215"/>
      <c r="PHZ9" s="215"/>
      <c r="PIA9" s="215"/>
      <c r="PIB9" s="215"/>
      <c r="PIC9" s="215"/>
      <c r="PID9" s="215"/>
      <c r="PIE9" s="215"/>
      <c r="PIF9" s="215"/>
      <c r="PIG9" s="215"/>
      <c r="PIH9" s="215"/>
      <c r="PII9" s="215"/>
      <c r="PIJ9" s="215"/>
      <c r="PIK9" s="215"/>
      <c r="PIL9" s="215"/>
      <c r="PIM9" s="215"/>
      <c r="PIN9" s="215"/>
      <c r="PIO9" s="215"/>
      <c r="PIP9" s="215"/>
      <c r="PIQ9" s="215"/>
      <c r="PIR9" s="215"/>
      <c r="PIS9" s="215"/>
      <c r="PIT9" s="215"/>
      <c r="PIU9" s="215"/>
      <c r="PIV9" s="215"/>
      <c r="PIW9" s="215"/>
      <c r="PIX9" s="215"/>
      <c r="PIY9" s="215"/>
      <c r="PIZ9" s="215"/>
      <c r="PJA9" s="215"/>
      <c r="PJB9" s="215"/>
      <c r="PJC9" s="215"/>
      <c r="PJD9" s="215"/>
      <c r="PJE9" s="215"/>
      <c r="PJF9" s="215"/>
      <c r="PJG9" s="215"/>
      <c r="PJH9" s="215"/>
      <c r="PJI9" s="215"/>
      <c r="PJJ9" s="215"/>
      <c r="PJK9" s="215"/>
      <c r="PJL9" s="215"/>
      <c r="PJM9" s="215"/>
      <c r="PJN9" s="215"/>
      <c r="PJO9" s="215"/>
      <c r="PJP9" s="215"/>
      <c r="PJQ9" s="215"/>
      <c r="PJR9" s="215"/>
      <c r="PJS9" s="215"/>
      <c r="PJT9" s="215"/>
      <c r="PJU9" s="215"/>
      <c r="PJV9" s="215"/>
      <c r="PJW9" s="215"/>
      <c r="PJX9" s="215"/>
      <c r="PJY9" s="215"/>
      <c r="PJZ9" s="215"/>
      <c r="PKA9" s="215"/>
      <c r="PKB9" s="215"/>
      <c r="PKC9" s="215"/>
      <c r="PKD9" s="215"/>
      <c r="PKE9" s="215"/>
      <c r="PKF9" s="215"/>
      <c r="PKG9" s="215"/>
      <c r="PKH9" s="215"/>
      <c r="PKI9" s="215"/>
      <c r="PKJ9" s="215"/>
      <c r="PKK9" s="215"/>
      <c r="PKL9" s="215"/>
      <c r="PKM9" s="215"/>
      <c r="PKN9" s="215"/>
      <c r="PKO9" s="215"/>
      <c r="PKP9" s="215"/>
      <c r="PKQ9" s="215"/>
      <c r="PKR9" s="215"/>
      <c r="PKS9" s="215"/>
      <c r="PKT9" s="215"/>
      <c r="PKU9" s="215"/>
      <c r="PKV9" s="215"/>
      <c r="PKW9" s="215"/>
      <c r="PKX9" s="215"/>
      <c r="PKY9" s="215"/>
      <c r="PKZ9" s="215"/>
      <c r="PLA9" s="215"/>
      <c r="PLB9" s="215"/>
      <c r="PLC9" s="215"/>
      <c r="PLD9" s="215"/>
      <c r="PLE9" s="215"/>
      <c r="PLF9" s="215"/>
      <c r="PLG9" s="215"/>
      <c r="PLH9" s="215"/>
      <c r="PLI9" s="215"/>
      <c r="PLJ9" s="215"/>
      <c r="PLK9" s="215"/>
      <c r="PLL9" s="215"/>
      <c r="PLM9" s="215"/>
      <c r="PLN9" s="215"/>
      <c r="PLO9" s="215"/>
      <c r="PLP9" s="215"/>
      <c r="PLQ9" s="215"/>
      <c r="PLR9" s="215"/>
      <c r="PLS9" s="215"/>
      <c r="PLT9" s="215"/>
      <c r="PLU9" s="215"/>
      <c r="PLV9" s="215"/>
      <c r="PLW9" s="215"/>
      <c r="PLX9" s="215"/>
      <c r="PLY9" s="215"/>
      <c r="PLZ9" s="215"/>
      <c r="PMA9" s="215"/>
      <c r="PMB9" s="215"/>
      <c r="PMC9" s="215"/>
      <c r="PMD9" s="215"/>
      <c r="PME9" s="215"/>
      <c r="PMF9" s="215"/>
      <c r="PMG9" s="215"/>
      <c r="PMH9" s="215"/>
      <c r="PMI9" s="215"/>
      <c r="PMJ9" s="215"/>
      <c r="PMK9" s="215"/>
      <c r="PML9" s="215"/>
      <c r="PMM9" s="215"/>
      <c r="PMN9" s="215"/>
      <c r="PMO9" s="215"/>
      <c r="PMP9" s="215"/>
      <c r="PMQ9" s="215"/>
      <c r="PMR9" s="215"/>
      <c r="PMS9" s="215"/>
      <c r="PMT9" s="215"/>
      <c r="PMU9" s="215"/>
      <c r="PMV9" s="215"/>
      <c r="PMW9" s="215"/>
      <c r="PMX9" s="215"/>
      <c r="PMY9" s="215"/>
      <c r="PMZ9" s="215"/>
      <c r="PNA9" s="215"/>
      <c r="PNB9" s="215"/>
      <c r="PNC9" s="215"/>
      <c r="PND9" s="215"/>
      <c r="PNE9" s="215"/>
      <c r="PNF9" s="215"/>
      <c r="PNG9" s="215"/>
      <c r="PNH9" s="215"/>
      <c r="PNI9" s="215"/>
      <c r="PNJ9" s="215"/>
      <c r="PNK9" s="215"/>
      <c r="PNL9" s="215"/>
      <c r="PNM9" s="215"/>
      <c r="PNN9" s="215"/>
      <c r="PNO9" s="215"/>
      <c r="PNP9" s="215"/>
      <c r="PNQ9" s="215"/>
      <c r="PNR9" s="215"/>
      <c r="PNS9" s="215"/>
      <c r="PNT9" s="215"/>
      <c r="PNU9" s="215"/>
      <c r="PNV9" s="215"/>
      <c r="PNW9" s="215"/>
      <c r="PNX9" s="215"/>
      <c r="PNY9" s="215"/>
      <c r="PNZ9" s="215"/>
      <c r="POA9" s="215"/>
      <c r="POB9" s="215"/>
      <c r="POC9" s="215"/>
      <c r="POD9" s="215"/>
      <c r="POE9" s="215"/>
      <c r="POF9" s="215"/>
      <c r="POG9" s="215"/>
      <c r="POH9" s="215"/>
      <c r="POI9" s="215"/>
      <c r="POJ9" s="215"/>
      <c r="POK9" s="215"/>
      <c r="POL9" s="215"/>
      <c r="POM9" s="215"/>
      <c r="PON9" s="215"/>
      <c r="POO9" s="215"/>
      <c r="POP9" s="215"/>
      <c r="POQ9" s="215"/>
      <c r="POR9" s="215"/>
      <c r="POS9" s="215"/>
      <c r="POT9" s="215"/>
      <c r="POU9" s="215"/>
      <c r="POV9" s="215"/>
      <c r="POW9" s="215"/>
      <c r="POX9" s="215"/>
      <c r="POY9" s="215"/>
      <c r="POZ9" s="215"/>
      <c r="PPA9" s="215"/>
      <c r="PPB9" s="215"/>
      <c r="PPC9" s="215"/>
      <c r="PPD9" s="215"/>
      <c r="PPE9" s="215"/>
      <c r="PPF9" s="215"/>
      <c r="PPG9" s="215"/>
      <c r="PPH9" s="215"/>
      <c r="PPI9" s="215"/>
      <c r="PPJ9" s="215"/>
      <c r="PPK9" s="215"/>
      <c r="PPL9" s="215"/>
      <c r="PPM9" s="215"/>
      <c r="PPN9" s="215"/>
      <c r="PPO9" s="215"/>
      <c r="PPP9" s="215"/>
      <c r="PPQ9" s="215"/>
      <c r="PPR9" s="215"/>
      <c r="PPS9" s="215"/>
      <c r="PPT9" s="215"/>
      <c r="PPU9" s="215"/>
      <c r="PPV9" s="215"/>
      <c r="PPW9" s="215"/>
      <c r="PPX9" s="215"/>
      <c r="PPY9" s="215"/>
      <c r="PPZ9" s="215"/>
      <c r="PQA9" s="215"/>
      <c r="PQB9" s="215"/>
      <c r="PQC9" s="215"/>
      <c r="PQD9" s="215"/>
      <c r="PQE9" s="215"/>
      <c r="PQF9" s="215"/>
      <c r="PQG9" s="215"/>
      <c r="PQH9" s="215"/>
      <c r="PQI9" s="215"/>
      <c r="PQJ9" s="215"/>
      <c r="PQK9" s="215"/>
      <c r="PQL9" s="215"/>
      <c r="PQM9" s="215"/>
      <c r="PQN9" s="215"/>
      <c r="PQO9" s="215"/>
      <c r="PQP9" s="215"/>
      <c r="PQQ9" s="215"/>
      <c r="PQR9" s="215"/>
      <c r="PQS9" s="215"/>
      <c r="PQT9" s="215"/>
      <c r="PQU9" s="215"/>
      <c r="PQV9" s="215"/>
      <c r="PQW9" s="215"/>
      <c r="PQX9" s="215"/>
      <c r="PQY9" s="215"/>
      <c r="PQZ9" s="215"/>
      <c r="PRA9" s="215"/>
      <c r="PRB9" s="215"/>
      <c r="PRC9" s="215"/>
      <c r="PRD9" s="215"/>
      <c r="PRE9" s="215"/>
      <c r="PRF9" s="215"/>
      <c r="PRG9" s="215"/>
      <c r="PRH9" s="215"/>
      <c r="PRI9" s="215"/>
      <c r="PRJ9" s="215"/>
      <c r="PRK9" s="215"/>
      <c r="PRL9" s="215"/>
      <c r="PRM9" s="215"/>
      <c r="PRN9" s="215"/>
      <c r="PRO9" s="215"/>
      <c r="PRP9" s="215"/>
      <c r="PRQ9" s="215"/>
      <c r="PRR9" s="215"/>
      <c r="PRS9" s="215"/>
      <c r="PRT9" s="215"/>
      <c r="PRU9" s="215"/>
      <c r="PRV9" s="215"/>
      <c r="PRW9" s="215"/>
      <c r="PRX9" s="215"/>
      <c r="PRY9" s="215"/>
      <c r="PRZ9" s="215"/>
      <c r="PSA9" s="215"/>
      <c r="PSB9" s="215"/>
      <c r="PSC9" s="215"/>
      <c r="PSD9" s="215"/>
      <c r="PSE9" s="215"/>
      <c r="PSF9" s="215"/>
      <c r="PSG9" s="215"/>
      <c r="PSH9" s="215"/>
      <c r="PSI9" s="215"/>
      <c r="PSJ9" s="215"/>
      <c r="PSK9" s="215"/>
      <c r="PSL9" s="215"/>
      <c r="PSM9" s="215"/>
      <c r="PSN9" s="215"/>
      <c r="PSO9" s="215"/>
      <c r="PSP9" s="215"/>
      <c r="PSQ9" s="215"/>
      <c r="PSR9" s="215"/>
      <c r="PSS9" s="215"/>
      <c r="PST9" s="215"/>
      <c r="PSU9" s="215"/>
      <c r="PSV9" s="215"/>
      <c r="PSW9" s="215"/>
      <c r="PSX9" s="215"/>
      <c r="PSY9" s="215"/>
      <c r="PSZ9" s="215"/>
      <c r="PTA9" s="215"/>
      <c r="PTB9" s="215"/>
      <c r="PTC9" s="215"/>
      <c r="PTD9" s="215"/>
      <c r="PTE9" s="215"/>
      <c r="PTF9" s="215"/>
      <c r="PTG9" s="215"/>
      <c r="PTH9" s="215"/>
      <c r="PTI9" s="215"/>
      <c r="PTJ9" s="215"/>
      <c r="PTK9" s="215"/>
      <c r="PTL9" s="215"/>
      <c r="PTM9" s="215"/>
      <c r="PTN9" s="215"/>
      <c r="PTO9" s="215"/>
      <c r="PTP9" s="215"/>
      <c r="PTQ9" s="215"/>
      <c r="PTR9" s="215"/>
      <c r="PTS9" s="215"/>
      <c r="PTT9" s="215"/>
      <c r="PTU9" s="215"/>
      <c r="PTV9" s="215"/>
      <c r="PTW9" s="215"/>
      <c r="PTX9" s="215"/>
      <c r="PTY9" s="215"/>
      <c r="PTZ9" s="215"/>
      <c r="PUA9" s="215"/>
      <c r="PUB9" s="215"/>
      <c r="PUC9" s="215"/>
      <c r="PUD9" s="215"/>
      <c r="PUE9" s="215"/>
      <c r="PUF9" s="215"/>
      <c r="PUG9" s="215"/>
      <c r="PUH9" s="215"/>
      <c r="PUI9" s="215"/>
      <c r="PUJ9" s="215"/>
      <c r="PUK9" s="215"/>
      <c r="PUL9" s="215"/>
      <c r="PUM9" s="215"/>
      <c r="PUN9" s="215"/>
      <c r="PUO9" s="215"/>
      <c r="PUP9" s="215"/>
      <c r="PUQ9" s="215"/>
      <c r="PUR9" s="215"/>
      <c r="PUS9" s="215"/>
      <c r="PUT9" s="215"/>
      <c r="PUU9" s="215"/>
      <c r="PUV9" s="215"/>
      <c r="PUW9" s="215"/>
      <c r="PUX9" s="215"/>
      <c r="PUY9" s="215"/>
      <c r="PUZ9" s="215"/>
      <c r="PVA9" s="215"/>
      <c r="PVB9" s="215"/>
      <c r="PVC9" s="215"/>
      <c r="PVD9" s="215"/>
      <c r="PVE9" s="215"/>
      <c r="PVF9" s="215"/>
      <c r="PVG9" s="215"/>
      <c r="PVH9" s="215"/>
      <c r="PVI9" s="215"/>
      <c r="PVJ9" s="215"/>
      <c r="PVK9" s="215"/>
      <c r="PVL9" s="215"/>
      <c r="PVM9" s="215"/>
      <c r="PVN9" s="215"/>
      <c r="PVO9" s="215"/>
      <c r="PVP9" s="215"/>
      <c r="PVQ9" s="215"/>
      <c r="PVR9" s="215"/>
      <c r="PVS9" s="215"/>
      <c r="PVT9" s="215"/>
      <c r="PVU9" s="215"/>
      <c r="PVV9" s="215"/>
      <c r="PVW9" s="215"/>
      <c r="PVX9" s="215"/>
      <c r="PVY9" s="215"/>
      <c r="PVZ9" s="215"/>
      <c r="PWA9" s="215"/>
      <c r="PWB9" s="215"/>
      <c r="PWC9" s="215"/>
      <c r="PWD9" s="215"/>
      <c r="PWE9" s="215"/>
      <c r="PWF9" s="215"/>
      <c r="PWG9" s="215"/>
      <c r="PWH9" s="215"/>
      <c r="PWI9" s="215"/>
      <c r="PWJ9" s="215"/>
      <c r="PWK9" s="215"/>
      <c r="PWL9" s="215"/>
      <c r="PWM9" s="215"/>
      <c r="PWN9" s="215"/>
      <c r="PWO9" s="215"/>
      <c r="PWP9" s="215"/>
      <c r="PWQ9" s="215"/>
      <c r="PWR9" s="215"/>
      <c r="PWS9" s="215"/>
      <c r="PWT9" s="215"/>
      <c r="PWU9" s="215"/>
      <c r="PWV9" s="215"/>
      <c r="PWW9" s="215"/>
      <c r="PWX9" s="215"/>
      <c r="PWY9" s="215"/>
      <c r="PWZ9" s="215"/>
      <c r="PXA9" s="215"/>
      <c r="PXB9" s="215"/>
      <c r="PXC9" s="215"/>
      <c r="PXD9" s="215"/>
      <c r="PXE9" s="215"/>
      <c r="PXF9" s="215"/>
      <c r="PXG9" s="215"/>
      <c r="PXH9" s="215"/>
      <c r="PXI9" s="215"/>
      <c r="PXJ9" s="215"/>
      <c r="PXK9" s="215"/>
      <c r="PXL9" s="215"/>
      <c r="PXM9" s="215"/>
      <c r="PXN9" s="215"/>
      <c r="PXO9" s="215"/>
      <c r="PXP9" s="215"/>
      <c r="PXQ9" s="215"/>
      <c r="PXR9" s="215"/>
      <c r="PXS9" s="215"/>
      <c r="PXT9" s="215"/>
      <c r="PXU9" s="215"/>
      <c r="PXV9" s="215"/>
      <c r="PXW9" s="215"/>
      <c r="PXX9" s="215"/>
      <c r="PXY9" s="215"/>
      <c r="PXZ9" s="215"/>
      <c r="PYA9" s="215"/>
      <c r="PYB9" s="215"/>
      <c r="PYC9" s="215"/>
      <c r="PYD9" s="215"/>
      <c r="PYE9" s="215"/>
      <c r="PYF9" s="215"/>
      <c r="PYG9" s="215"/>
      <c r="PYH9" s="215"/>
      <c r="PYI9" s="215"/>
      <c r="PYJ9" s="215"/>
      <c r="PYK9" s="215"/>
      <c r="PYL9" s="215"/>
      <c r="PYM9" s="215"/>
      <c r="PYN9" s="215"/>
      <c r="PYO9" s="215"/>
      <c r="PYP9" s="215"/>
      <c r="PYQ9" s="215"/>
      <c r="PYR9" s="215"/>
      <c r="PYS9" s="215"/>
      <c r="PYT9" s="215"/>
      <c r="PYU9" s="215"/>
      <c r="PYV9" s="215"/>
      <c r="PYW9" s="215"/>
      <c r="PYX9" s="215"/>
      <c r="PYY9" s="215"/>
      <c r="PYZ9" s="215"/>
      <c r="PZA9" s="215"/>
      <c r="PZB9" s="215"/>
      <c r="PZC9" s="215"/>
      <c r="PZD9" s="215"/>
      <c r="PZE9" s="215"/>
      <c r="PZF9" s="215"/>
      <c r="PZG9" s="215"/>
      <c r="PZH9" s="215"/>
      <c r="PZI9" s="215"/>
      <c r="PZJ9" s="215"/>
      <c r="PZK9" s="215"/>
      <c r="PZL9" s="215"/>
      <c r="PZM9" s="215"/>
      <c r="PZN9" s="215"/>
      <c r="PZO9" s="215"/>
      <c r="PZP9" s="215"/>
      <c r="PZQ9" s="215"/>
      <c r="PZR9" s="215"/>
      <c r="PZS9" s="215"/>
      <c r="PZT9" s="215"/>
      <c r="PZU9" s="215"/>
      <c r="PZV9" s="215"/>
      <c r="PZW9" s="215"/>
      <c r="PZX9" s="215"/>
      <c r="PZY9" s="215"/>
      <c r="PZZ9" s="215"/>
      <c r="QAA9" s="215"/>
      <c r="QAB9" s="215"/>
      <c r="QAC9" s="215"/>
      <c r="QAD9" s="215"/>
      <c r="QAE9" s="215"/>
      <c r="QAF9" s="215"/>
      <c r="QAG9" s="215"/>
      <c r="QAH9" s="215"/>
      <c r="QAI9" s="215"/>
      <c r="QAJ9" s="215"/>
      <c r="QAK9" s="215"/>
      <c r="QAL9" s="215"/>
      <c r="QAM9" s="215"/>
      <c r="QAN9" s="215"/>
      <c r="QAO9" s="215"/>
      <c r="QAP9" s="215"/>
      <c r="QAQ9" s="215"/>
      <c r="QAR9" s="215"/>
      <c r="QAS9" s="215"/>
      <c r="QAT9" s="215"/>
      <c r="QAU9" s="215"/>
      <c r="QAV9" s="215"/>
      <c r="QAW9" s="215"/>
      <c r="QAX9" s="215"/>
      <c r="QAY9" s="215"/>
      <c r="QAZ9" s="215"/>
      <c r="QBA9" s="215"/>
      <c r="QBB9" s="215"/>
      <c r="QBC9" s="215"/>
      <c r="QBD9" s="215"/>
      <c r="QBE9" s="215"/>
      <c r="QBF9" s="215"/>
      <c r="QBG9" s="215"/>
      <c r="QBH9" s="215"/>
      <c r="QBI9" s="215"/>
      <c r="QBJ9" s="215"/>
      <c r="QBK9" s="215"/>
      <c r="QBL9" s="215"/>
      <c r="QBM9" s="215"/>
      <c r="QBN9" s="215"/>
      <c r="QBO9" s="215"/>
      <c r="QBP9" s="215"/>
      <c r="QBQ9" s="215"/>
      <c r="QBR9" s="215"/>
      <c r="QBS9" s="215"/>
      <c r="QBT9" s="215"/>
      <c r="QBU9" s="215"/>
      <c r="QBV9" s="215"/>
      <c r="QBW9" s="215"/>
      <c r="QBX9" s="215"/>
      <c r="QBY9" s="215"/>
      <c r="QBZ9" s="215"/>
      <c r="QCA9" s="215"/>
      <c r="QCB9" s="215"/>
      <c r="QCC9" s="215"/>
      <c r="QCD9" s="215"/>
      <c r="QCE9" s="215"/>
      <c r="QCF9" s="215"/>
      <c r="QCG9" s="215"/>
      <c r="QCH9" s="215"/>
      <c r="QCI9" s="215"/>
      <c r="QCJ9" s="215"/>
      <c r="QCK9" s="215"/>
      <c r="QCL9" s="215"/>
      <c r="QCM9" s="215"/>
      <c r="QCN9" s="215"/>
      <c r="QCO9" s="215"/>
      <c r="QCP9" s="215"/>
      <c r="QCQ9" s="215"/>
      <c r="QCR9" s="215"/>
      <c r="QCS9" s="215"/>
      <c r="QCT9" s="215"/>
      <c r="QCU9" s="215"/>
      <c r="QCV9" s="215"/>
      <c r="QCW9" s="215"/>
      <c r="QCX9" s="215"/>
      <c r="QCY9" s="215"/>
      <c r="QCZ9" s="215"/>
      <c r="QDA9" s="215"/>
      <c r="QDB9" s="215"/>
      <c r="QDC9" s="215"/>
      <c r="QDD9" s="215"/>
      <c r="QDE9" s="215"/>
      <c r="QDF9" s="215"/>
      <c r="QDG9" s="215"/>
      <c r="QDH9" s="215"/>
      <c r="QDI9" s="215"/>
      <c r="QDJ9" s="215"/>
      <c r="QDK9" s="215"/>
      <c r="QDL9" s="215"/>
      <c r="QDM9" s="215"/>
      <c r="QDN9" s="215"/>
      <c r="QDO9" s="215"/>
      <c r="QDP9" s="215"/>
      <c r="QDQ9" s="215"/>
      <c r="QDR9" s="215"/>
      <c r="QDS9" s="215"/>
      <c r="QDT9" s="215"/>
      <c r="QDU9" s="215"/>
      <c r="QDV9" s="215"/>
      <c r="QDW9" s="215"/>
      <c r="QDX9" s="215"/>
      <c r="QDY9" s="215"/>
      <c r="QDZ9" s="215"/>
      <c r="QEA9" s="215"/>
      <c r="QEB9" s="215"/>
      <c r="QEC9" s="215"/>
      <c r="QED9" s="215"/>
      <c r="QEE9" s="215"/>
      <c r="QEF9" s="215"/>
      <c r="QEG9" s="215"/>
      <c r="QEH9" s="215"/>
      <c r="QEI9" s="215"/>
      <c r="QEJ9" s="215"/>
      <c r="QEK9" s="215"/>
      <c r="QEL9" s="215"/>
      <c r="QEM9" s="215"/>
      <c r="QEN9" s="215"/>
      <c r="QEO9" s="215"/>
      <c r="QEP9" s="215"/>
      <c r="QEQ9" s="215"/>
      <c r="QER9" s="215"/>
      <c r="QES9" s="215"/>
      <c r="QET9" s="215"/>
      <c r="QEU9" s="215"/>
      <c r="QEV9" s="215"/>
      <c r="QEW9" s="215"/>
      <c r="QEX9" s="215"/>
      <c r="QEY9" s="215"/>
      <c r="QEZ9" s="215"/>
      <c r="QFA9" s="215"/>
      <c r="QFB9" s="215"/>
      <c r="QFC9" s="215"/>
      <c r="QFD9" s="215"/>
      <c r="QFE9" s="215"/>
      <c r="QFF9" s="215"/>
      <c r="QFG9" s="215"/>
      <c r="QFH9" s="215"/>
      <c r="QFI9" s="215"/>
      <c r="QFJ9" s="215"/>
      <c r="QFK9" s="215"/>
      <c r="QFL9" s="215"/>
      <c r="QFM9" s="215"/>
      <c r="QFN9" s="215"/>
      <c r="QFO9" s="215"/>
      <c r="QFP9" s="215"/>
      <c r="QFQ9" s="215"/>
      <c r="QFR9" s="215"/>
      <c r="QFS9" s="215"/>
      <c r="QFT9" s="215"/>
      <c r="QFU9" s="215"/>
      <c r="QFV9" s="215"/>
      <c r="QFW9" s="215"/>
      <c r="QFX9" s="215"/>
      <c r="QFY9" s="215"/>
      <c r="QFZ9" s="215"/>
      <c r="QGA9" s="215"/>
      <c r="QGB9" s="215"/>
      <c r="QGC9" s="215"/>
      <c r="QGD9" s="215"/>
      <c r="QGE9" s="215"/>
      <c r="QGF9" s="215"/>
      <c r="QGG9" s="215"/>
      <c r="QGH9" s="215"/>
      <c r="QGI9" s="215"/>
      <c r="QGJ9" s="215"/>
      <c r="QGK9" s="215"/>
      <c r="QGL9" s="215"/>
      <c r="QGM9" s="215"/>
      <c r="QGN9" s="215"/>
      <c r="QGO9" s="215"/>
      <c r="QGP9" s="215"/>
      <c r="QGQ9" s="215"/>
      <c r="QGR9" s="215"/>
      <c r="QGS9" s="215"/>
      <c r="QGT9" s="215"/>
      <c r="QGU9" s="215"/>
      <c r="QGV9" s="215"/>
      <c r="QGW9" s="215"/>
      <c r="QGX9" s="215"/>
      <c r="QGY9" s="215"/>
      <c r="QGZ9" s="215"/>
      <c r="QHA9" s="215"/>
      <c r="QHB9" s="215"/>
      <c r="QHC9" s="215"/>
      <c r="QHD9" s="215"/>
      <c r="QHE9" s="215"/>
      <c r="QHF9" s="215"/>
      <c r="QHG9" s="215"/>
      <c r="QHH9" s="215"/>
      <c r="QHI9" s="215"/>
      <c r="QHJ9" s="215"/>
      <c r="QHK9" s="215"/>
      <c r="QHL9" s="215"/>
      <c r="QHM9" s="215"/>
      <c r="QHN9" s="215"/>
      <c r="QHO9" s="215"/>
      <c r="QHP9" s="215"/>
      <c r="QHQ9" s="215"/>
      <c r="QHR9" s="215"/>
      <c r="QHS9" s="215"/>
      <c r="QHT9" s="215"/>
      <c r="QHU9" s="215"/>
      <c r="QHV9" s="215"/>
      <c r="QHW9" s="215"/>
      <c r="QHX9" s="215"/>
      <c r="QHY9" s="215"/>
      <c r="QHZ9" s="215"/>
      <c r="QIA9" s="215"/>
      <c r="QIB9" s="215"/>
      <c r="QIC9" s="215"/>
      <c r="QID9" s="215"/>
      <c r="QIE9" s="215"/>
      <c r="QIF9" s="215"/>
      <c r="QIG9" s="215"/>
      <c r="QIH9" s="215"/>
      <c r="QII9" s="215"/>
      <c r="QIJ9" s="215"/>
      <c r="QIK9" s="215"/>
      <c r="QIL9" s="215"/>
      <c r="QIM9" s="215"/>
      <c r="QIN9" s="215"/>
      <c r="QIO9" s="215"/>
      <c r="QIP9" s="215"/>
      <c r="QIQ9" s="215"/>
      <c r="QIR9" s="215"/>
      <c r="QIS9" s="215"/>
      <c r="QIT9" s="215"/>
      <c r="QIU9" s="215"/>
      <c r="QIV9" s="215"/>
      <c r="QIW9" s="215"/>
      <c r="QIX9" s="215"/>
      <c r="QIY9" s="215"/>
      <c r="QIZ9" s="215"/>
      <c r="QJA9" s="215"/>
      <c r="QJB9" s="215"/>
      <c r="QJC9" s="215"/>
      <c r="QJD9" s="215"/>
      <c r="QJE9" s="215"/>
      <c r="QJF9" s="215"/>
      <c r="QJG9" s="215"/>
      <c r="QJH9" s="215"/>
      <c r="QJI9" s="215"/>
      <c r="QJJ9" s="215"/>
      <c r="QJK9" s="215"/>
      <c r="QJL9" s="215"/>
      <c r="QJM9" s="215"/>
      <c r="QJN9" s="215"/>
      <c r="QJO9" s="215"/>
      <c r="QJP9" s="215"/>
      <c r="QJQ9" s="215"/>
      <c r="QJR9" s="215"/>
      <c r="QJS9" s="215"/>
      <c r="QJT9" s="215"/>
      <c r="QJU9" s="215"/>
      <c r="QJV9" s="215"/>
      <c r="QJW9" s="215"/>
      <c r="QJX9" s="215"/>
      <c r="QJY9" s="215"/>
      <c r="QJZ9" s="215"/>
      <c r="QKA9" s="215"/>
      <c r="QKB9" s="215"/>
      <c r="QKC9" s="215"/>
      <c r="QKD9" s="215"/>
      <c r="QKE9" s="215"/>
      <c r="QKF9" s="215"/>
      <c r="QKG9" s="215"/>
      <c r="QKH9" s="215"/>
      <c r="QKI9" s="215"/>
      <c r="QKJ9" s="215"/>
      <c r="QKK9" s="215"/>
      <c r="QKL9" s="215"/>
      <c r="QKM9" s="215"/>
      <c r="QKN9" s="215"/>
      <c r="QKO9" s="215"/>
      <c r="QKP9" s="215"/>
      <c r="QKQ9" s="215"/>
      <c r="QKR9" s="215"/>
      <c r="QKS9" s="215"/>
      <c r="QKT9" s="215"/>
      <c r="QKU9" s="215"/>
      <c r="QKV9" s="215"/>
      <c r="QKW9" s="215"/>
      <c r="QKX9" s="215"/>
      <c r="QKY9" s="215"/>
      <c r="QKZ9" s="215"/>
      <c r="QLA9" s="215"/>
      <c r="QLB9" s="215"/>
      <c r="QLC9" s="215"/>
      <c r="QLD9" s="215"/>
      <c r="QLE9" s="215"/>
      <c r="QLF9" s="215"/>
      <c r="QLG9" s="215"/>
      <c r="QLH9" s="215"/>
      <c r="QLI9" s="215"/>
      <c r="QLJ9" s="215"/>
      <c r="QLK9" s="215"/>
      <c r="QLL9" s="215"/>
      <c r="QLM9" s="215"/>
      <c r="QLN9" s="215"/>
      <c r="QLO9" s="215"/>
      <c r="QLP9" s="215"/>
      <c r="QLQ9" s="215"/>
      <c r="QLR9" s="215"/>
      <c r="QLS9" s="215"/>
      <c r="QLT9" s="215"/>
      <c r="QLU9" s="215"/>
      <c r="QLV9" s="215"/>
      <c r="QLW9" s="215"/>
      <c r="QLX9" s="215"/>
      <c r="QLY9" s="215"/>
      <c r="QLZ9" s="215"/>
      <c r="QMA9" s="215"/>
      <c r="QMB9" s="215"/>
      <c r="QMC9" s="215"/>
      <c r="QMD9" s="215"/>
      <c r="QME9" s="215"/>
      <c r="QMF9" s="215"/>
      <c r="QMG9" s="215"/>
      <c r="QMH9" s="215"/>
      <c r="QMI9" s="215"/>
      <c r="QMJ9" s="215"/>
      <c r="QMK9" s="215"/>
      <c r="QML9" s="215"/>
      <c r="QMM9" s="215"/>
      <c r="QMN9" s="215"/>
      <c r="QMO9" s="215"/>
      <c r="QMP9" s="215"/>
      <c r="QMQ9" s="215"/>
      <c r="QMR9" s="215"/>
      <c r="QMS9" s="215"/>
      <c r="QMT9" s="215"/>
      <c r="QMU9" s="215"/>
      <c r="QMV9" s="215"/>
      <c r="QMW9" s="215"/>
      <c r="QMX9" s="215"/>
      <c r="QMY9" s="215"/>
      <c r="QMZ9" s="215"/>
      <c r="QNA9" s="215"/>
      <c r="QNB9" s="215"/>
      <c r="QNC9" s="215"/>
      <c r="QND9" s="215"/>
      <c r="QNE9" s="215"/>
      <c r="QNF9" s="215"/>
      <c r="QNG9" s="215"/>
      <c r="QNH9" s="215"/>
      <c r="QNI9" s="215"/>
      <c r="QNJ9" s="215"/>
      <c r="QNK9" s="215"/>
      <c r="QNL9" s="215"/>
      <c r="QNM9" s="215"/>
      <c r="QNN9" s="215"/>
      <c r="QNO9" s="215"/>
      <c r="QNP9" s="215"/>
      <c r="QNQ9" s="215"/>
      <c r="QNR9" s="215"/>
      <c r="QNS9" s="215"/>
      <c r="QNT9" s="215"/>
      <c r="QNU9" s="215"/>
      <c r="QNV9" s="215"/>
      <c r="QNW9" s="215"/>
      <c r="QNX9" s="215"/>
      <c r="QNY9" s="215"/>
      <c r="QNZ9" s="215"/>
      <c r="QOA9" s="215"/>
      <c r="QOB9" s="215"/>
      <c r="QOC9" s="215"/>
      <c r="QOD9" s="215"/>
      <c r="QOE9" s="215"/>
      <c r="QOF9" s="215"/>
      <c r="QOG9" s="215"/>
      <c r="QOH9" s="215"/>
      <c r="QOI9" s="215"/>
      <c r="QOJ9" s="215"/>
      <c r="QOK9" s="215"/>
      <c r="QOL9" s="215"/>
      <c r="QOM9" s="215"/>
      <c r="QON9" s="215"/>
      <c r="QOO9" s="215"/>
      <c r="QOP9" s="215"/>
      <c r="QOQ9" s="215"/>
      <c r="QOR9" s="215"/>
      <c r="QOS9" s="215"/>
      <c r="QOT9" s="215"/>
      <c r="QOU9" s="215"/>
      <c r="QOV9" s="215"/>
      <c r="QOW9" s="215"/>
      <c r="QOX9" s="215"/>
      <c r="QOY9" s="215"/>
      <c r="QOZ9" s="215"/>
      <c r="QPA9" s="215"/>
      <c r="QPB9" s="215"/>
      <c r="QPC9" s="215"/>
      <c r="QPD9" s="215"/>
      <c r="QPE9" s="215"/>
      <c r="QPF9" s="215"/>
      <c r="QPG9" s="215"/>
      <c r="QPH9" s="215"/>
      <c r="QPI9" s="215"/>
      <c r="QPJ9" s="215"/>
      <c r="QPK9" s="215"/>
      <c r="QPL9" s="215"/>
      <c r="QPM9" s="215"/>
      <c r="QPN9" s="215"/>
      <c r="QPO9" s="215"/>
      <c r="QPP9" s="215"/>
      <c r="QPQ9" s="215"/>
      <c r="QPR9" s="215"/>
      <c r="QPS9" s="215"/>
      <c r="QPT9" s="215"/>
      <c r="QPU9" s="215"/>
      <c r="QPV9" s="215"/>
      <c r="QPW9" s="215"/>
      <c r="QPX9" s="215"/>
      <c r="QPY9" s="215"/>
      <c r="QPZ9" s="215"/>
      <c r="QQA9" s="215"/>
      <c r="QQB9" s="215"/>
      <c r="QQC9" s="215"/>
      <c r="QQD9" s="215"/>
      <c r="QQE9" s="215"/>
      <c r="QQF9" s="215"/>
      <c r="QQG9" s="215"/>
      <c r="QQH9" s="215"/>
      <c r="QQI9" s="215"/>
      <c r="QQJ9" s="215"/>
      <c r="QQK9" s="215"/>
      <c r="QQL9" s="215"/>
      <c r="QQM9" s="215"/>
      <c r="QQN9" s="215"/>
      <c r="QQO9" s="215"/>
      <c r="QQP9" s="215"/>
      <c r="QQQ9" s="215"/>
      <c r="QQR9" s="215"/>
      <c r="QQS9" s="215"/>
      <c r="QQT9" s="215"/>
      <c r="QQU9" s="215"/>
      <c r="QQV9" s="215"/>
      <c r="QQW9" s="215"/>
      <c r="QQX9" s="215"/>
      <c r="QQY9" s="215"/>
      <c r="QQZ9" s="215"/>
      <c r="QRA9" s="215"/>
      <c r="QRB9" s="215"/>
      <c r="QRC9" s="215"/>
      <c r="QRD9" s="215"/>
      <c r="QRE9" s="215"/>
      <c r="QRF9" s="215"/>
      <c r="QRG9" s="215"/>
      <c r="QRH9" s="215"/>
      <c r="QRI9" s="215"/>
      <c r="QRJ9" s="215"/>
      <c r="QRK9" s="215"/>
      <c r="QRL9" s="215"/>
      <c r="QRM9" s="215"/>
      <c r="QRN9" s="215"/>
      <c r="QRO9" s="215"/>
      <c r="QRP9" s="215"/>
      <c r="QRQ9" s="215"/>
      <c r="QRR9" s="215"/>
      <c r="QRS9" s="215"/>
      <c r="QRT9" s="215"/>
      <c r="QRU9" s="215"/>
      <c r="QRV9" s="215"/>
      <c r="QRW9" s="215"/>
      <c r="QRX9" s="215"/>
      <c r="QRY9" s="215"/>
      <c r="QRZ9" s="215"/>
      <c r="QSA9" s="215"/>
      <c r="QSB9" s="215"/>
      <c r="QSC9" s="215"/>
      <c r="QSD9" s="215"/>
      <c r="QSE9" s="215"/>
      <c r="QSF9" s="215"/>
      <c r="QSG9" s="215"/>
      <c r="QSH9" s="215"/>
      <c r="QSI9" s="215"/>
      <c r="QSJ9" s="215"/>
      <c r="QSK9" s="215"/>
      <c r="QSL9" s="215"/>
      <c r="QSM9" s="215"/>
      <c r="QSN9" s="215"/>
      <c r="QSO9" s="215"/>
      <c r="QSP9" s="215"/>
      <c r="QSQ9" s="215"/>
      <c r="QSR9" s="215"/>
      <c r="QSS9" s="215"/>
      <c r="QST9" s="215"/>
      <c r="QSU9" s="215"/>
      <c r="QSV9" s="215"/>
      <c r="QSW9" s="215"/>
      <c r="QSX9" s="215"/>
      <c r="QSY9" s="215"/>
      <c r="QSZ9" s="215"/>
      <c r="QTA9" s="215"/>
      <c r="QTB9" s="215"/>
      <c r="QTC9" s="215"/>
      <c r="QTD9" s="215"/>
      <c r="QTE9" s="215"/>
      <c r="QTF9" s="215"/>
      <c r="QTG9" s="215"/>
      <c r="QTH9" s="215"/>
      <c r="QTI9" s="215"/>
      <c r="QTJ9" s="215"/>
      <c r="QTK9" s="215"/>
      <c r="QTL9" s="215"/>
      <c r="QTM9" s="215"/>
      <c r="QTN9" s="215"/>
      <c r="QTO9" s="215"/>
      <c r="QTP9" s="215"/>
      <c r="QTQ9" s="215"/>
      <c r="QTR9" s="215"/>
      <c r="QTS9" s="215"/>
      <c r="QTT9" s="215"/>
      <c r="QTU9" s="215"/>
      <c r="QTV9" s="215"/>
      <c r="QTW9" s="215"/>
      <c r="QTX9" s="215"/>
      <c r="QTY9" s="215"/>
      <c r="QTZ9" s="215"/>
      <c r="QUA9" s="215"/>
      <c r="QUB9" s="215"/>
      <c r="QUC9" s="215"/>
      <c r="QUD9" s="215"/>
      <c r="QUE9" s="215"/>
      <c r="QUF9" s="215"/>
      <c r="QUG9" s="215"/>
      <c r="QUH9" s="215"/>
      <c r="QUI9" s="215"/>
      <c r="QUJ9" s="215"/>
      <c r="QUK9" s="215"/>
      <c r="QUL9" s="215"/>
      <c r="QUM9" s="215"/>
      <c r="QUN9" s="215"/>
      <c r="QUO9" s="215"/>
      <c r="QUP9" s="215"/>
      <c r="QUQ9" s="215"/>
      <c r="QUR9" s="215"/>
      <c r="QUS9" s="215"/>
      <c r="QUT9" s="215"/>
      <c r="QUU9" s="215"/>
      <c r="QUV9" s="215"/>
      <c r="QUW9" s="215"/>
      <c r="QUX9" s="215"/>
      <c r="QUY9" s="215"/>
      <c r="QUZ9" s="215"/>
      <c r="QVA9" s="215"/>
      <c r="QVB9" s="215"/>
      <c r="QVC9" s="215"/>
      <c r="QVD9" s="215"/>
      <c r="QVE9" s="215"/>
      <c r="QVF9" s="215"/>
      <c r="QVG9" s="215"/>
      <c r="QVH9" s="215"/>
      <c r="QVI9" s="215"/>
      <c r="QVJ9" s="215"/>
      <c r="QVK9" s="215"/>
      <c r="QVL9" s="215"/>
      <c r="QVM9" s="215"/>
      <c r="QVN9" s="215"/>
      <c r="QVO9" s="215"/>
      <c r="QVP9" s="215"/>
      <c r="QVQ9" s="215"/>
      <c r="QVR9" s="215"/>
      <c r="QVS9" s="215"/>
      <c r="QVT9" s="215"/>
      <c r="QVU9" s="215"/>
      <c r="QVV9" s="215"/>
      <c r="QVW9" s="215"/>
      <c r="QVX9" s="215"/>
      <c r="QVY9" s="215"/>
      <c r="QVZ9" s="215"/>
      <c r="QWA9" s="215"/>
      <c r="QWB9" s="215"/>
      <c r="QWC9" s="215"/>
      <c r="QWD9" s="215"/>
      <c r="QWE9" s="215"/>
      <c r="QWF9" s="215"/>
      <c r="QWG9" s="215"/>
      <c r="QWH9" s="215"/>
      <c r="QWI9" s="215"/>
      <c r="QWJ9" s="215"/>
      <c r="QWK9" s="215"/>
      <c r="QWL9" s="215"/>
      <c r="QWM9" s="215"/>
      <c r="QWN9" s="215"/>
      <c r="QWO9" s="215"/>
      <c r="QWP9" s="215"/>
      <c r="QWQ9" s="215"/>
      <c r="QWR9" s="215"/>
      <c r="QWS9" s="215"/>
      <c r="QWT9" s="215"/>
      <c r="QWU9" s="215"/>
      <c r="QWV9" s="215"/>
      <c r="QWW9" s="215"/>
      <c r="QWX9" s="215"/>
      <c r="QWY9" s="215"/>
      <c r="QWZ9" s="215"/>
      <c r="QXA9" s="215"/>
      <c r="QXB9" s="215"/>
      <c r="QXC9" s="215"/>
      <c r="QXD9" s="215"/>
      <c r="QXE9" s="215"/>
      <c r="QXF9" s="215"/>
      <c r="QXG9" s="215"/>
      <c r="QXH9" s="215"/>
      <c r="QXI9" s="215"/>
      <c r="QXJ9" s="215"/>
      <c r="QXK9" s="215"/>
      <c r="QXL9" s="215"/>
      <c r="QXM9" s="215"/>
      <c r="QXN9" s="215"/>
      <c r="QXO9" s="215"/>
      <c r="QXP9" s="215"/>
      <c r="QXQ9" s="215"/>
      <c r="QXR9" s="215"/>
      <c r="QXS9" s="215"/>
      <c r="QXT9" s="215"/>
      <c r="QXU9" s="215"/>
      <c r="QXV9" s="215"/>
      <c r="QXW9" s="215"/>
      <c r="QXX9" s="215"/>
      <c r="QXY9" s="215"/>
      <c r="QXZ9" s="215"/>
      <c r="QYA9" s="215"/>
      <c r="QYB9" s="215"/>
      <c r="QYC9" s="215"/>
      <c r="QYD9" s="215"/>
      <c r="QYE9" s="215"/>
      <c r="QYF9" s="215"/>
      <c r="QYG9" s="215"/>
      <c r="QYH9" s="215"/>
      <c r="QYI9" s="215"/>
      <c r="QYJ9" s="215"/>
      <c r="QYK9" s="215"/>
      <c r="QYL9" s="215"/>
      <c r="QYM9" s="215"/>
      <c r="QYN9" s="215"/>
      <c r="QYO9" s="215"/>
      <c r="QYP9" s="215"/>
      <c r="QYQ9" s="215"/>
      <c r="QYR9" s="215"/>
      <c r="QYS9" s="215"/>
      <c r="QYT9" s="215"/>
      <c r="QYU9" s="215"/>
      <c r="QYV9" s="215"/>
      <c r="QYW9" s="215"/>
      <c r="QYX9" s="215"/>
      <c r="QYY9" s="215"/>
      <c r="QYZ9" s="215"/>
      <c r="QZA9" s="215"/>
      <c r="QZB9" s="215"/>
      <c r="QZC9" s="215"/>
      <c r="QZD9" s="215"/>
      <c r="QZE9" s="215"/>
      <c r="QZF9" s="215"/>
      <c r="QZG9" s="215"/>
      <c r="QZH9" s="215"/>
      <c r="QZI9" s="215"/>
      <c r="QZJ9" s="215"/>
      <c r="QZK9" s="215"/>
      <c r="QZL9" s="215"/>
      <c r="QZM9" s="215"/>
      <c r="QZN9" s="215"/>
      <c r="QZO9" s="215"/>
      <c r="QZP9" s="215"/>
      <c r="QZQ9" s="215"/>
      <c r="QZR9" s="215"/>
      <c r="QZS9" s="215"/>
      <c r="QZT9" s="215"/>
      <c r="QZU9" s="215"/>
      <c r="QZV9" s="215"/>
      <c r="QZW9" s="215"/>
      <c r="QZX9" s="215"/>
      <c r="QZY9" s="215"/>
      <c r="QZZ9" s="215"/>
      <c r="RAA9" s="215"/>
      <c r="RAB9" s="215"/>
      <c r="RAC9" s="215"/>
      <c r="RAD9" s="215"/>
      <c r="RAE9" s="215"/>
      <c r="RAF9" s="215"/>
      <c r="RAG9" s="215"/>
      <c r="RAH9" s="215"/>
      <c r="RAI9" s="215"/>
      <c r="RAJ9" s="215"/>
      <c r="RAK9" s="215"/>
      <c r="RAL9" s="215"/>
      <c r="RAM9" s="215"/>
      <c r="RAN9" s="215"/>
      <c r="RAO9" s="215"/>
      <c r="RAP9" s="215"/>
      <c r="RAQ9" s="215"/>
      <c r="RAR9" s="215"/>
      <c r="RAS9" s="215"/>
      <c r="RAT9" s="215"/>
      <c r="RAU9" s="215"/>
      <c r="RAV9" s="215"/>
      <c r="RAW9" s="215"/>
      <c r="RAX9" s="215"/>
      <c r="RAY9" s="215"/>
      <c r="RAZ9" s="215"/>
      <c r="RBA9" s="215"/>
      <c r="RBB9" s="215"/>
      <c r="RBC9" s="215"/>
      <c r="RBD9" s="215"/>
      <c r="RBE9" s="215"/>
      <c r="RBF9" s="215"/>
      <c r="RBG9" s="215"/>
      <c r="RBH9" s="215"/>
      <c r="RBI9" s="215"/>
      <c r="RBJ9" s="215"/>
      <c r="RBK9" s="215"/>
      <c r="RBL9" s="215"/>
      <c r="RBM9" s="215"/>
      <c r="RBN9" s="215"/>
      <c r="RBO9" s="215"/>
      <c r="RBP9" s="215"/>
      <c r="RBQ9" s="215"/>
      <c r="RBR9" s="215"/>
      <c r="RBS9" s="215"/>
      <c r="RBT9" s="215"/>
      <c r="RBU9" s="215"/>
      <c r="RBV9" s="215"/>
      <c r="RBW9" s="215"/>
      <c r="RBX9" s="215"/>
      <c r="RBY9" s="215"/>
      <c r="RBZ9" s="215"/>
      <c r="RCA9" s="215"/>
      <c r="RCB9" s="215"/>
      <c r="RCC9" s="215"/>
      <c r="RCD9" s="215"/>
      <c r="RCE9" s="215"/>
      <c r="RCF9" s="215"/>
      <c r="RCG9" s="215"/>
      <c r="RCH9" s="215"/>
      <c r="RCI9" s="215"/>
      <c r="RCJ9" s="215"/>
      <c r="RCK9" s="215"/>
      <c r="RCL9" s="215"/>
      <c r="RCM9" s="215"/>
      <c r="RCN9" s="215"/>
      <c r="RCO9" s="215"/>
      <c r="RCP9" s="215"/>
      <c r="RCQ9" s="215"/>
      <c r="RCR9" s="215"/>
      <c r="RCS9" s="215"/>
      <c r="RCT9" s="215"/>
      <c r="RCU9" s="215"/>
      <c r="RCV9" s="215"/>
      <c r="RCW9" s="215"/>
      <c r="RCX9" s="215"/>
      <c r="RCY9" s="215"/>
      <c r="RCZ9" s="215"/>
      <c r="RDA9" s="215"/>
      <c r="RDB9" s="215"/>
      <c r="RDC9" s="215"/>
      <c r="RDD9" s="215"/>
      <c r="RDE9" s="215"/>
      <c r="RDF9" s="215"/>
      <c r="RDG9" s="215"/>
      <c r="RDH9" s="215"/>
      <c r="RDI9" s="215"/>
      <c r="RDJ9" s="215"/>
      <c r="RDK9" s="215"/>
      <c r="RDL9" s="215"/>
      <c r="RDM9" s="215"/>
      <c r="RDN9" s="215"/>
      <c r="RDO9" s="215"/>
      <c r="RDP9" s="215"/>
      <c r="RDQ9" s="215"/>
      <c r="RDR9" s="215"/>
      <c r="RDS9" s="215"/>
      <c r="RDT9" s="215"/>
      <c r="RDU9" s="215"/>
      <c r="RDV9" s="215"/>
      <c r="RDW9" s="215"/>
      <c r="RDX9" s="215"/>
      <c r="RDY9" s="215"/>
      <c r="RDZ9" s="215"/>
      <c r="REA9" s="215"/>
      <c r="REB9" s="215"/>
      <c r="REC9" s="215"/>
      <c r="RED9" s="215"/>
      <c r="REE9" s="215"/>
      <c r="REF9" s="215"/>
      <c r="REG9" s="215"/>
      <c r="REH9" s="215"/>
      <c r="REI9" s="215"/>
      <c r="REJ9" s="215"/>
      <c r="REK9" s="215"/>
      <c r="REL9" s="215"/>
      <c r="REM9" s="215"/>
      <c r="REN9" s="215"/>
      <c r="REO9" s="215"/>
      <c r="REP9" s="215"/>
      <c r="REQ9" s="215"/>
      <c r="RER9" s="215"/>
      <c r="RES9" s="215"/>
      <c r="RET9" s="215"/>
      <c r="REU9" s="215"/>
      <c r="REV9" s="215"/>
      <c r="REW9" s="215"/>
      <c r="REX9" s="215"/>
      <c r="REY9" s="215"/>
      <c r="REZ9" s="215"/>
      <c r="RFA9" s="215"/>
      <c r="RFB9" s="215"/>
      <c r="RFC9" s="215"/>
      <c r="RFD9" s="215"/>
      <c r="RFE9" s="215"/>
      <c r="RFF9" s="215"/>
      <c r="RFG9" s="215"/>
      <c r="RFH9" s="215"/>
      <c r="RFI9" s="215"/>
      <c r="RFJ9" s="215"/>
      <c r="RFK9" s="215"/>
      <c r="RFL9" s="215"/>
      <c r="RFM9" s="215"/>
      <c r="RFN9" s="215"/>
      <c r="RFO9" s="215"/>
      <c r="RFP9" s="215"/>
      <c r="RFQ9" s="215"/>
      <c r="RFR9" s="215"/>
      <c r="RFS9" s="215"/>
      <c r="RFT9" s="215"/>
      <c r="RFU9" s="215"/>
      <c r="RFV9" s="215"/>
      <c r="RFW9" s="215"/>
      <c r="RFX9" s="215"/>
      <c r="RFY9" s="215"/>
      <c r="RFZ9" s="215"/>
      <c r="RGA9" s="215"/>
      <c r="RGB9" s="215"/>
      <c r="RGC9" s="215"/>
      <c r="RGD9" s="215"/>
      <c r="RGE9" s="215"/>
      <c r="RGF9" s="215"/>
      <c r="RGG9" s="215"/>
      <c r="RGH9" s="215"/>
      <c r="RGI9" s="215"/>
      <c r="RGJ9" s="215"/>
      <c r="RGK9" s="215"/>
      <c r="RGL9" s="215"/>
      <c r="RGM9" s="215"/>
      <c r="RGN9" s="215"/>
      <c r="RGO9" s="215"/>
      <c r="RGP9" s="215"/>
      <c r="RGQ9" s="215"/>
      <c r="RGR9" s="215"/>
      <c r="RGS9" s="215"/>
      <c r="RGT9" s="215"/>
      <c r="RGU9" s="215"/>
      <c r="RGV9" s="215"/>
      <c r="RGW9" s="215"/>
      <c r="RGX9" s="215"/>
      <c r="RGY9" s="215"/>
      <c r="RGZ9" s="215"/>
      <c r="RHA9" s="215"/>
      <c r="RHB9" s="215"/>
      <c r="RHC9" s="215"/>
      <c r="RHD9" s="215"/>
      <c r="RHE9" s="215"/>
      <c r="RHF9" s="215"/>
      <c r="RHG9" s="215"/>
      <c r="RHH9" s="215"/>
      <c r="RHI9" s="215"/>
      <c r="RHJ9" s="215"/>
      <c r="RHK9" s="215"/>
      <c r="RHL9" s="215"/>
      <c r="RHM9" s="215"/>
      <c r="RHN9" s="215"/>
      <c r="RHO9" s="215"/>
      <c r="RHP9" s="215"/>
      <c r="RHQ9" s="215"/>
      <c r="RHR9" s="215"/>
      <c r="RHS9" s="215"/>
      <c r="RHT9" s="215"/>
      <c r="RHU9" s="215"/>
      <c r="RHV9" s="215"/>
      <c r="RHW9" s="215"/>
      <c r="RHX9" s="215"/>
      <c r="RHY9" s="215"/>
      <c r="RHZ9" s="215"/>
      <c r="RIA9" s="215"/>
      <c r="RIB9" s="215"/>
      <c r="RIC9" s="215"/>
      <c r="RID9" s="215"/>
      <c r="RIE9" s="215"/>
      <c r="RIF9" s="215"/>
      <c r="RIG9" s="215"/>
      <c r="RIH9" s="215"/>
      <c r="RII9" s="215"/>
      <c r="RIJ9" s="215"/>
      <c r="RIK9" s="215"/>
      <c r="RIL9" s="215"/>
      <c r="RIM9" s="215"/>
      <c r="RIN9" s="215"/>
      <c r="RIO9" s="215"/>
      <c r="RIP9" s="215"/>
      <c r="RIQ9" s="215"/>
      <c r="RIR9" s="215"/>
      <c r="RIS9" s="215"/>
      <c r="RIT9" s="215"/>
      <c r="RIU9" s="215"/>
      <c r="RIV9" s="215"/>
      <c r="RIW9" s="215"/>
      <c r="RIX9" s="215"/>
      <c r="RIY9" s="215"/>
      <c r="RIZ9" s="215"/>
      <c r="RJA9" s="215"/>
      <c r="RJB9" s="215"/>
      <c r="RJC9" s="215"/>
      <c r="RJD9" s="215"/>
      <c r="RJE9" s="215"/>
      <c r="RJF9" s="215"/>
      <c r="RJG9" s="215"/>
      <c r="RJH9" s="215"/>
      <c r="RJI9" s="215"/>
      <c r="RJJ9" s="215"/>
      <c r="RJK9" s="215"/>
      <c r="RJL9" s="215"/>
      <c r="RJM9" s="215"/>
      <c r="RJN9" s="215"/>
      <c r="RJO9" s="215"/>
      <c r="RJP9" s="215"/>
      <c r="RJQ9" s="215"/>
      <c r="RJR9" s="215"/>
      <c r="RJS9" s="215"/>
      <c r="RJT9" s="215"/>
      <c r="RJU9" s="215"/>
      <c r="RJV9" s="215"/>
      <c r="RJW9" s="215"/>
      <c r="RJX9" s="215"/>
      <c r="RJY9" s="215"/>
      <c r="RJZ9" s="215"/>
      <c r="RKA9" s="215"/>
      <c r="RKB9" s="215"/>
      <c r="RKC9" s="215"/>
      <c r="RKD9" s="215"/>
      <c r="RKE9" s="215"/>
      <c r="RKF9" s="215"/>
      <c r="RKG9" s="215"/>
      <c r="RKH9" s="215"/>
      <c r="RKI9" s="215"/>
      <c r="RKJ9" s="215"/>
      <c r="RKK9" s="215"/>
      <c r="RKL9" s="215"/>
      <c r="RKM9" s="215"/>
      <c r="RKN9" s="215"/>
      <c r="RKO9" s="215"/>
      <c r="RKP9" s="215"/>
      <c r="RKQ9" s="215"/>
      <c r="RKR9" s="215"/>
      <c r="RKS9" s="215"/>
      <c r="RKT9" s="215"/>
      <c r="RKU9" s="215"/>
      <c r="RKV9" s="215"/>
      <c r="RKW9" s="215"/>
      <c r="RKX9" s="215"/>
      <c r="RKY9" s="215"/>
      <c r="RKZ9" s="215"/>
      <c r="RLA9" s="215"/>
      <c r="RLB9" s="215"/>
      <c r="RLC9" s="215"/>
      <c r="RLD9" s="215"/>
      <c r="RLE9" s="215"/>
      <c r="RLF9" s="215"/>
      <c r="RLG9" s="215"/>
      <c r="RLH9" s="215"/>
      <c r="RLI9" s="215"/>
      <c r="RLJ9" s="215"/>
      <c r="RLK9" s="215"/>
      <c r="RLL9" s="215"/>
      <c r="RLM9" s="215"/>
      <c r="RLN9" s="215"/>
      <c r="RLO9" s="215"/>
      <c r="RLP9" s="215"/>
      <c r="RLQ9" s="215"/>
      <c r="RLR9" s="215"/>
      <c r="RLS9" s="215"/>
      <c r="RLT9" s="215"/>
      <c r="RLU9" s="215"/>
      <c r="RLV9" s="215"/>
      <c r="RLW9" s="215"/>
      <c r="RLX9" s="215"/>
      <c r="RLY9" s="215"/>
      <c r="RLZ9" s="215"/>
      <c r="RMA9" s="215"/>
      <c r="RMB9" s="215"/>
      <c r="RMC9" s="215"/>
      <c r="RMD9" s="215"/>
      <c r="RME9" s="215"/>
      <c r="RMF9" s="215"/>
      <c r="RMG9" s="215"/>
      <c r="RMH9" s="215"/>
      <c r="RMI9" s="215"/>
      <c r="RMJ9" s="215"/>
      <c r="RMK9" s="215"/>
      <c r="RML9" s="215"/>
      <c r="RMM9" s="215"/>
      <c r="RMN9" s="215"/>
      <c r="RMO9" s="215"/>
      <c r="RMP9" s="215"/>
      <c r="RMQ9" s="215"/>
      <c r="RMR9" s="215"/>
      <c r="RMS9" s="215"/>
      <c r="RMT9" s="215"/>
      <c r="RMU9" s="215"/>
      <c r="RMV9" s="215"/>
      <c r="RMW9" s="215"/>
      <c r="RMX9" s="215"/>
      <c r="RMY9" s="215"/>
      <c r="RMZ9" s="215"/>
      <c r="RNA9" s="215"/>
      <c r="RNB9" s="215"/>
      <c r="RNC9" s="215"/>
      <c r="RND9" s="215"/>
      <c r="RNE9" s="215"/>
      <c r="RNF9" s="215"/>
      <c r="RNG9" s="215"/>
      <c r="RNH9" s="215"/>
      <c r="RNI9" s="215"/>
      <c r="RNJ9" s="215"/>
      <c r="RNK9" s="215"/>
      <c r="RNL9" s="215"/>
      <c r="RNM9" s="215"/>
      <c r="RNN9" s="215"/>
      <c r="RNO9" s="215"/>
      <c r="RNP9" s="215"/>
      <c r="RNQ9" s="215"/>
      <c r="RNR9" s="215"/>
      <c r="RNS9" s="215"/>
      <c r="RNT9" s="215"/>
      <c r="RNU9" s="215"/>
      <c r="RNV9" s="215"/>
      <c r="RNW9" s="215"/>
      <c r="RNX9" s="215"/>
      <c r="RNY9" s="215"/>
      <c r="RNZ9" s="215"/>
      <c r="ROA9" s="215"/>
      <c r="ROB9" s="215"/>
      <c r="ROC9" s="215"/>
      <c r="ROD9" s="215"/>
      <c r="ROE9" s="215"/>
      <c r="ROF9" s="215"/>
      <c r="ROG9" s="215"/>
      <c r="ROH9" s="215"/>
      <c r="ROI9" s="215"/>
      <c r="ROJ9" s="215"/>
      <c r="ROK9" s="215"/>
      <c r="ROL9" s="215"/>
      <c r="ROM9" s="215"/>
      <c r="RON9" s="215"/>
      <c r="ROO9" s="215"/>
      <c r="ROP9" s="215"/>
      <c r="ROQ9" s="215"/>
      <c r="ROR9" s="215"/>
      <c r="ROS9" s="215"/>
      <c r="ROT9" s="215"/>
      <c r="ROU9" s="215"/>
      <c r="ROV9" s="215"/>
      <c r="ROW9" s="215"/>
      <c r="ROX9" s="215"/>
      <c r="ROY9" s="215"/>
      <c r="ROZ9" s="215"/>
      <c r="RPA9" s="215"/>
      <c r="RPB9" s="215"/>
      <c r="RPC9" s="215"/>
      <c r="RPD9" s="215"/>
      <c r="RPE9" s="215"/>
      <c r="RPF9" s="215"/>
      <c r="RPG9" s="215"/>
      <c r="RPH9" s="215"/>
      <c r="RPI9" s="215"/>
      <c r="RPJ9" s="215"/>
      <c r="RPK9" s="215"/>
      <c r="RPL9" s="215"/>
      <c r="RPM9" s="215"/>
      <c r="RPN9" s="215"/>
      <c r="RPO9" s="215"/>
      <c r="RPP9" s="215"/>
      <c r="RPQ9" s="215"/>
      <c r="RPR9" s="215"/>
      <c r="RPS9" s="215"/>
      <c r="RPT9" s="215"/>
      <c r="RPU9" s="215"/>
      <c r="RPV9" s="215"/>
      <c r="RPW9" s="215"/>
      <c r="RPX9" s="215"/>
      <c r="RPY9" s="215"/>
      <c r="RPZ9" s="215"/>
      <c r="RQA9" s="215"/>
      <c r="RQB9" s="215"/>
      <c r="RQC9" s="215"/>
      <c r="RQD9" s="215"/>
      <c r="RQE9" s="215"/>
      <c r="RQF9" s="215"/>
      <c r="RQG9" s="215"/>
      <c r="RQH9" s="215"/>
      <c r="RQI9" s="215"/>
      <c r="RQJ9" s="215"/>
      <c r="RQK9" s="215"/>
      <c r="RQL9" s="215"/>
      <c r="RQM9" s="215"/>
      <c r="RQN9" s="215"/>
      <c r="RQO9" s="215"/>
      <c r="RQP9" s="215"/>
      <c r="RQQ9" s="215"/>
      <c r="RQR9" s="215"/>
      <c r="RQS9" s="215"/>
      <c r="RQT9" s="215"/>
      <c r="RQU9" s="215"/>
      <c r="RQV9" s="215"/>
      <c r="RQW9" s="215"/>
      <c r="RQX9" s="215"/>
      <c r="RQY9" s="215"/>
      <c r="RQZ9" s="215"/>
      <c r="RRA9" s="215"/>
      <c r="RRB9" s="215"/>
      <c r="RRC9" s="215"/>
      <c r="RRD9" s="215"/>
      <c r="RRE9" s="215"/>
      <c r="RRF9" s="215"/>
      <c r="RRG9" s="215"/>
      <c r="RRH9" s="215"/>
      <c r="RRI9" s="215"/>
      <c r="RRJ9" s="215"/>
      <c r="RRK9" s="215"/>
      <c r="RRL9" s="215"/>
      <c r="RRM9" s="215"/>
      <c r="RRN9" s="215"/>
      <c r="RRO9" s="215"/>
      <c r="RRP9" s="215"/>
      <c r="RRQ9" s="215"/>
      <c r="RRR9" s="215"/>
      <c r="RRS9" s="215"/>
      <c r="RRT9" s="215"/>
      <c r="RRU9" s="215"/>
      <c r="RRV9" s="215"/>
      <c r="RRW9" s="215"/>
      <c r="RRX9" s="215"/>
      <c r="RRY9" s="215"/>
      <c r="RRZ9" s="215"/>
      <c r="RSA9" s="215"/>
      <c r="RSB9" s="215"/>
      <c r="RSC9" s="215"/>
      <c r="RSD9" s="215"/>
      <c r="RSE9" s="215"/>
      <c r="RSF9" s="215"/>
      <c r="RSG9" s="215"/>
      <c r="RSH9" s="215"/>
      <c r="RSI9" s="215"/>
      <c r="RSJ9" s="215"/>
      <c r="RSK9" s="215"/>
      <c r="RSL9" s="215"/>
      <c r="RSM9" s="215"/>
      <c r="RSN9" s="215"/>
      <c r="RSO9" s="215"/>
      <c r="RSP9" s="215"/>
      <c r="RSQ9" s="215"/>
      <c r="RSR9" s="215"/>
      <c r="RSS9" s="215"/>
      <c r="RST9" s="215"/>
      <c r="RSU9" s="215"/>
      <c r="RSV9" s="215"/>
      <c r="RSW9" s="215"/>
      <c r="RSX9" s="215"/>
      <c r="RSY9" s="215"/>
      <c r="RSZ9" s="215"/>
      <c r="RTA9" s="215"/>
      <c r="RTB9" s="215"/>
      <c r="RTC9" s="215"/>
      <c r="RTD9" s="215"/>
      <c r="RTE9" s="215"/>
      <c r="RTF9" s="215"/>
      <c r="RTG9" s="215"/>
      <c r="RTH9" s="215"/>
      <c r="RTI9" s="215"/>
      <c r="RTJ9" s="215"/>
      <c r="RTK9" s="215"/>
      <c r="RTL9" s="215"/>
      <c r="RTM9" s="215"/>
      <c r="RTN9" s="215"/>
      <c r="RTO9" s="215"/>
      <c r="RTP9" s="215"/>
      <c r="RTQ9" s="215"/>
      <c r="RTR9" s="215"/>
      <c r="RTS9" s="215"/>
      <c r="RTT9" s="215"/>
      <c r="RTU9" s="215"/>
      <c r="RTV9" s="215"/>
      <c r="RTW9" s="215"/>
      <c r="RTX9" s="215"/>
      <c r="RTY9" s="215"/>
      <c r="RTZ9" s="215"/>
      <c r="RUA9" s="215"/>
      <c r="RUB9" s="215"/>
      <c r="RUC9" s="215"/>
      <c r="RUD9" s="215"/>
      <c r="RUE9" s="215"/>
      <c r="RUF9" s="215"/>
      <c r="RUG9" s="215"/>
      <c r="RUH9" s="215"/>
      <c r="RUI9" s="215"/>
      <c r="RUJ9" s="215"/>
      <c r="RUK9" s="215"/>
      <c r="RUL9" s="215"/>
      <c r="RUM9" s="215"/>
      <c r="RUN9" s="215"/>
      <c r="RUO9" s="215"/>
      <c r="RUP9" s="215"/>
      <c r="RUQ9" s="215"/>
      <c r="RUR9" s="215"/>
      <c r="RUS9" s="215"/>
      <c r="RUT9" s="215"/>
      <c r="RUU9" s="215"/>
      <c r="RUV9" s="215"/>
      <c r="RUW9" s="215"/>
      <c r="RUX9" s="215"/>
      <c r="RUY9" s="215"/>
      <c r="RUZ9" s="215"/>
      <c r="RVA9" s="215"/>
      <c r="RVB9" s="215"/>
      <c r="RVC9" s="215"/>
      <c r="RVD9" s="215"/>
      <c r="RVE9" s="215"/>
      <c r="RVF9" s="215"/>
      <c r="RVG9" s="215"/>
      <c r="RVH9" s="215"/>
      <c r="RVI9" s="215"/>
      <c r="RVJ9" s="215"/>
      <c r="RVK9" s="215"/>
      <c r="RVL9" s="215"/>
      <c r="RVM9" s="215"/>
      <c r="RVN9" s="215"/>
      <c r="RVO9" s="215"/>
      <c r="RVP9" s="215"/>
      <c r="RVQ9" s="215"/>
      <c r="RVR9" s="215"/>
      <c r="RVS9" s="215"/>
      <c r="RVT9" s="215"/>
      <c r="RVU9" s="215"/>
      <c r="RVV9" s="215"/>
      <c r="RVW9" s="215"/>
      <c r="RVX9" s="215"/>
      <c r="RVY9" s="215"/>
      <c r="RVZ9" s="215"/>
      <c r="RWA9" s="215"/>
      <c r="RWB9" s="215"/>
      <c r="RWC9" s="215"/>
      <c r="RWD9" s="215"/>
      <c r="RWE9" s="215"/>
      <c r="RWF9" s="215"/>
      <c r="RWG9" s="215"/>
      <c r="RWH9" s="215"/>
      <c r="RWI9" s="215"/>
      <c r="RWJ9" s="215"/>
      <c r="RWK9" s="215"/>
      <c r="RWL9" s="215"/>
      <c r="RWM9" s="215"/>
      <c r="RWN9" s="215"/>
      <c r="RWO9" s="215"/>
      <c r="RWP9" s="215"/>
      <c r="RWQ9" s="215"/>
      <c r="RWR9" s="215"/>
      <c r="RWS9" s="215"/>
      <c r="RWT9" s="215"/>
      <c r="RWU9" s="215"/>
      <c r="RWV9" s="215"/>
      <c r="RWW9" s="215"/>
      <c r="RWX9" s="215"/>
      <c r="RWY9" s="215"/>
      <c r="RWZ9" s="215"/>
      <c r="RXA9" s="215"/>
      <c r="RXB9" s="215"/>
      <c r="RXC9" s="215"/>
      <c r="RXD9" s="215"/>
      <c r="RXE9" s="215"/>
      <c r="RXF9" s="215"/>
      <c r="RXG9" s="215"/>
      <c r="RXH9" s="215"/>
      <c r="RXI9" s="215"/>
      <c r="RXJ9" s="215"/>
      <c r="RXK9" s="215"/>
      <c r="RXL9" s="215"/>
      <c r="RXM9" s="215"/>
      <c r="RXN9" s="215"/>
      <c r="RXO9" s="215"/>
      <c r="RXP9" s="215"/>
      <c r="RXQ9" s="215"/>
      <c r="RXR9" s="215"/>
      <c r="RXS9" s="215"/>
      <c r="RXT9" s="215"/>
      <c r="RXU9" s="215"/>
      <c r="RXV9" s="215"/>
      <c r="RXW9" s="215"/>
      <c r="RXX9" s="215"/>
      <c r="RXY9" s="215"/>
      <c r="RXZ9" s="215"/>
      <c r="RYA9" s="215"/>
      <c r="RYB9" s="215"/>
      <c r="RYC9" s="215"/>
      <c r="RYD9" s="215"/>
      <c r="RYE9" s="215"/>
      <c r="RYF9" s="215"/>
      <c r="RYG9" s="215"/>
      <c r="RYH9" s="215"/>
      <c r="RYI9" s="215"/>
      <c r="RYJ9" s="215"/>
      <c r="RYK9" s="215"/>
      <c r="RYL9" s="215"/>
      <c r="RYM9" s="215"/>
      <c r="RYN9" s="215"/>
      <c r="RYO9" s="215"/>
      <c r="RYP9" s="215"/>
      <c r="RYQ9" s="215"/>
      <c r="RYR9" s="215"/>
      <c r="RYS9" s="215"/>
      <c r="RYT9" s="215"/>
      <c r="RYU9" s="215"/>
      <c r="RYV9" s="215"/>
      <c r="RYW9" s="215"/>
      <c r="RYX9" s="215"/>
      <c r="RYY9" s="215"/>
      <c r="RYZ9" s="215"/>
      <c r="RZA9" s="215"/>
      <c r="RZB9" s="215"/>
      <c r="RZC9" s="215"/>
      <c r="RZD9" s="215"/>
      <c r="RZE9" s="215"/>
      <c r="RZF9" s="215"/>
      <c r="RZG9" s="215"/>
      <c r="RZH9" s="215"/>
      <c r="RZI9" s="215"/>
      <c r="RZJ9" s="215"/>
      <c r="RZK9" s="215"/>
      <c r="RZL9" s="215"/>
      <c r="RZM9" s="215"/>
      <c r="RZN9" s="215"/>
      <c r="RZO9" s="215"/>
      <c r="RZP9" s="215"/>
      <c r="RZQ9" s="215"/>
      <c r="RZR9" s="215"/>
      <c r="RZS9" s="215"/>
      <c r="RZT9" s="215"/>
      <c r="RZU9" s="215"/>
      <c r="RZV9" s="215"/>
      <c r="RZW9" s="215"/>
      <c r="RZX9" s="215"/>
      <c r="RZY9" s="215"/>
      <c r="RZZ9" s="215"/>
      <c r="SAA9" s="215"/>
      <c r="SAB9" s="215"/>
      <c r="SAC9" s="215"/>
      <c r="SAD9" s="215"/>
      <c r="SAE9" s="215"/>
      <c r="SAF9" s="215"/>
      <c r="SAG9" s="215"/>
      <c r="SAH9" s="215"/>
      <c r="SAI9" s="215"/>
      <c r="SAJ9" s="215"/>
      <c r="SAK9" s="215"/>
      <c r="SAL9" s="215"/>
      <c r="SAM9" s="215"/>
      <c r="SAN9" s="215"/>
      <c r="SAO9" s="215"/>
      <c r="SAP9" s="215"/>
      <c r="SAQ9" s="215"/>
      <c r="SAR9" s="215"/>
      <c r="SAS9" s="215"/>
      <c r="SAT9" s="215"/>
      <c r="SAU9" s="215"/>
      <c r="SAV9" s="215"/>
      <c r="SAW9" s="215"/>
      <c r="SAX9" s="215"/>
      <c r="SAY9" s="215"/>
      <c r="SAZ9" s="215"/>
      <c r="SBA9" s="215"/>
      <c r="SBB9" s="215"/>
      <c r="SBC9" s="215"/>
      <c r="SBD9" s="215"/>
      <c r="SBE9" s="215"/>
      <c r="SBF9" s="215"/>
      <c r="SBG9" s="215"/>
      <c r="SBH9" s="215"/>
      <c r="SBI9" s="215"/>
      <c r="SBJ9" s="215"/>
      <c r="SBK9" s="215"/>
      <c r="SBL9" s="215"/>
      <c r="SBM9" s="215"/>
      <c r="SBN9" s="215"/>
      <c r="SBO9" s="215"/>
      <c r="SBP9" s="215"/>
      <c r="SBQ9" s="215"/>
      <c r="SBR9" s="215"/>
      <c r="SBS9" s="215"/>
      <c r="SBT9" s="215"/>
      <c r="SBU9" s="215"/>
      <c r="SBV9" s="215"/>
      <c r="SBW9" s="215"/>
      <c r="SBX9" s="215"/>
      <c r="SBY9" s="215"/>
      <c r="SBZ9" s="215"/>
      <c r="SCA9" s="215"/>
      <c r="SCB9" s="215"/>
      <c r="SCC9" s="215"/>
      <c r="SCD9" s="215"/>
      <c r="SCE9" s="215"/>
      <c r="SCF9" s="215"/>
      <c r="SCG9" s="215"/>
      <c r="SCH9" s="215"/>
      <c r="SCI9" s="215"/>
      <c r="SCJ9" s="215"/>
      <c r="SCK9" s="215"/>
      <c r="SCL9" s="215"/>
      <c r="SCM9" s="215"/>
      <c r="SCN9" s="215"/>
      <c r="SCO9" s="215"/>
      <c r="SCP9" s="215"/>
      <c r="SCQ9" s="215"/>
      <c r="SCR9" s="215"/>
      <c r="SCS9" s="215"/>
      <c r="SCT9" s="215"/>
      <c r="SCU9" s="215"/>
      <c r="SCV9" s="215"/>
      <c r="SCW9" s="215"/>
      <c r="SCX9" s="215"/>
      <c r="SCY9" s="215"/>
      <c r="SCZ9" s="215"/>
      <c r="SDA9" s="215"/>
      <c r="SDB9" s="215"/>
      <c r="SDC9" s="215"/>
      <c r="SDD9" s="215"/>
      <c r="SDE9" s="215"/>
      <c r="SDF9" s="215"/>
      <c r="SDG9" s="215"/>
      <c r="SDH9" s="215"/>
      <c r="SDI9" s="215"/>
      <c r="SDJ9" s="215"/>
      <c r="SDK9" s="215"/>
      <c r="SDL9" s="215"/>
      <c r="SDM9" s="215"/>
      <c r="SDN9" s="215"/>
      <c r="SDO9" s="215"/>
      <c r="SDP9" s="215"/>
      <c r="SDQ9" s="215"/>
      <c r="SDR9" s="215"/>
      <c r="SDS9" s="215"/>
      <c r="SDT9" s="215"/>
      <c r="SDU9" s="215"/>
      <c r="SDV9" s="215"/>
      <c r="SDW9" s="215"/>
      <c r="SDX9" s="215"/>
      <c r="SDY9" s="215"/>
      <c r="SDZ9" s="215"/>
      <c r="SEA9" s="215"/>
      <c r="SEB9" s="215"/>
      <c r="SEC9" s="215"/>
      <c r="SED9" s="215"/>
      <c r="SEE9" s="215"/>
      <c r="SEF9" s="215"/>
      <c r="SEG9" s="215"/>
      <c r="SEH9" s="215"/>
      <c r="SEI9" s="215"/>
      <c r="SEJ9" s="215"/>
      <c r="SEK9" s="215"/>
      <c r="SEL9" s="215"/>
      <c r="SEM9" s="215"/>
      <c r="SEN9" s="215"/>
      <c r="SEO9" s="215"/>
      <c r="SEP9" s="215"/>
      <c r="SEQ9" s="215"/>
      <c r="SER9" s="215"/>
      <c r="SES9" s="215"/>
      <c r="SET9" s="215"/>
      <c r="SEU9" s="215"/>
      <c r="SEV9" s="215"/>
      <c r="SEW9" s="215"/>
      <c r="SEX9" s="215"/>
      <c r="SEY9" s="215"/>
      <c r="SEZ9" s="215"/>
      <c r="SFA9" s="215"/>
      <c r="SFB9" s="215"/>
      <c r="SFC9" s="215"/>
      <c r="SFD9" s="215"/>
      <c r="SFE9" s="215"/>
      <c r="SFF9" s="215"/>
      <c r="SFG9" s="215"/>
      <c r="SFH9" s="215"/>
      <c r="SFI9" s="215"/>
      <c r="SFJ9" s="215"/>
      <c r="SFK9" s="215"/>
      <c r="SFL9" s="215"/>
      <c r="SFM9" s="215"/>
      <c r="SFN9" s="215"/>
      <c r="SFO9" s="215"/>
      <c r="SFP9" s="215"/>
      <c r="SFQ9" s="215"/>
      <c r="SFR9" s="215"/>
      <c r="SFS9" s="215"/>
      <c r="SFT9" s="215"/>
      <c r="SFU9" s="215"/>
      <c r="SFV9" s="215"/>
      <c r="SFW9" s="215"/>
      <c r="SFX9" s="215"/>
      <c r="SFY9" s="215"/>
      <c r="SFZ9" s="215"/>
      <c r="SGA9" s="215"/>
      <c r="SGB9" s="215"/>
      <c r="SGC9" s="215"/>
      <c r="SGD9" s="215"/>
      <c r="SGE9" s="215"/>
      <c r="SGF9" s="215"/>
      <c r="SGG9" s="215"/>
      <c r="SGH9" s="215"/>
      <c r="SGI9" s="215"/>
      <c r="SGJ9" s="215"/>
      <c r="SGK9" s="215"/>
      <c r="SGL9" s="215"/>
      <c r="SGM9" s="215"/>
      <c r="SGN9" s="215"/>
      <c r="SGO9" s="215"/>
      <c r="SGP9" s="215"/>
      <c r="SGQ9" s="215"/>
      <c r="SGR9" s="215"/>
      <c r="SGS9" s="215"/>
      <c r="SGT9" s="215"/>
      <c r="SGU9" s="215"/>
      <c r="SGV9" s="215"/>
      <c r="SGW9" s="215"/>
      <c r="SGX9" s="215"/>
      <c r="SGY9" s="215"/>
      <c r="SGZ9" s="215"/>
      <c r="SHA9" s="215"/>
      <c r="SHB9" s="215"/>
      <c r="SHC9" s="215"/>
      <c r="SHD9" s="215"/>
      <c r="SHE9" s="215"/>
      <c r="SHF9" s="215"/>
      <c r="SHG9" s="215"/>
      <c r="SHH9" s="215"/>
      <c r="SHI9" s="215"/>
      <c r="SHJ9" s="215"/>
      <c r="SHK9" s="215"/>
      <c r="SHL9" s="215"/>
      <c r="SHM9" s="215"/>
      <c r="SHN9" s="215"/>
      <c r="SHO9" s="215"/>
      <c r="SHP9" s="215"/>
      <c r="SHQ9" s="215"/>
      <c r="SHR9" s="215"/>
      <c r="SHS9" s="215"/>
      <c r="SHT9" s="215"/>
      <c r="SHU9" s="215"/>
      <c r="SHV9" s="215"/>
      <c r="SHW9" s="215"/>
      <c r="SHX9" s="215"/>
      <c r="SHY9" s="215"/>
      <c r="SHZ9" s="215"/>
      <c r="SIA9" s="215"/>
      <c r="SIB9" s="215"/>
      <c r="SIC9" s="215"/>
      <c r="SID9" s="215"/>
      <c r="SIE9" s="215"/>
      <c r="SIF9" s="215"/>
      <c r="SIG9" s="215"/>
      <c r="SIH9" s="215"/>
      <c r="SII9" s="215"/>
      <c r="SIJ9" s="215"/>
      <c r="SIK9" s="215"/>
      <c r="SIL9" s="215"/>
      <c r="SIM9" s="215"/>
      <c r="SIN9" s="215"/>
      <c r="SIO9" s="215"/>
      <c r="SIP9" s="215"/>
      <c r="SIQ9" s="215"/>
      <c r="SIR9" s="215"/>
      <c r="SIS9" s="215"/>
      <c r="SIT9" s="215"/>
      <c r="SIU9" s="215"/>
      <c r="SIV9" s="215"/>
      <c r="SIW9" s="215"/>
      <c r="SIX9" s="215"/>
      <c r="SIY9" s="215"/>
      <c r="SIZ9" s="215"/>
      <c r="SJA9" s="215"/>
      <c r="SJB9" s="215"/>
      <c r="SJC9" s="215"/>
      <c r="SJD9" s="215"/>
      <c r="SJE9" s="215"/>
      <c r="SJF9" s="215"/>
      <c r="SJG9" s="215"/>
      <c r="SJH9" s="215"/>
      <c r="SJI9" s="215"/>
      <c r="SJJ9" s="215"/>
      <c r="SJK9" s="215"/>
      <c r="SJL9" s="215"/>
      <c r="SJM9" s="215"/>
      <c r="SJN9" s="215"/>
      <c r="SJO9" s="215"/>
      <c r="SJP9" s="215"/>
      <c r="SJQ9" s="215"/>
      <c r="SJR9" s="215"/>
      <c r="SJS9" s="215"/>
      <c r="SJT9" s="215"/>
      <c r="SJU9" s="215"/>
      <c r="SJV9" s="215"/>
      <c r="SJW9" s="215"/>
      <c r="SJX9" s="215"/>
      <c r="SJY9" s="215"/>
      <c r="SJZ9" s="215"/>
      <c r="SKA9" s="215"/>
      <c r="SKB9" s="215"/>
      <c r="SKC9" s="215"/>
      <c r="SKD9" s="215"/>
      <c r="SKE9" s="215"/>
      <c r="SKF9" s="215"/>
      <c r="SKG9" s="215"/>
      <c r="SKH9" s="215"/>
      <c r="SKI9" s="215"/>
      <c r="SKJ9" s="215"/>
      <c r="SKK9" s="215"/>
      <c r="SKL9" s="215"/>
      <c r="SKM9" s="215"/>
      <c r="SKN9" s="215"/>
      <c r="SKO9" s="215"/>
      <c r="SKP9" s="215"/>
      <c r="SKQ9" s="215"/>
      <c r="SKR9" s="215"/>
      <c r="SKS9" s="215"/>
      <c r="SKT9" s="215"/>
      <c r="SKU9" s="215"/>
      <c r="SKV9" s="215"/>
      <c r="SKW9" s="215"/>
      <c r="SKX9" s="215"/>
      <c r="SKY9" s="215"/>
      <c r="SKZ9" s="215"/>
      <c r="SLA9" s="215"/>
      <c r="SLB9" s="215"/>
      <c r="SLC9" s="215"/>
      <c r="SLD9" s="215"/>
      <c r="SLE9" s="215"/>
      <c r="SLF9" s="215"/>
      <c r="SLG9" s="215"/>
      <c r="SLH9" s="215"/>
      <c r="SLI9" s="215"/>
      <c r="SLJ9" s="215"/>
      <c r="SLK9" s="215"/>
      <c r="SLL9" s="215"/>
      <c r="SLM9" s="215"/>
      <c r="SLN9" s="215"/>
      <c r="SLO9" s="215"/>
      <c r="SLP9" s="215"/>
      <c r="SLQ9" s="215"/>
      <c r="SLR9" s="215"/>
      <c r="SLS9" s="215"/>
      <c r="SLT9" s="215"/>
      <c r="SLU9" s="215"/>
      <c r="SLV9" s="215"/>
      <c r="SLW9" s="215"/>
      <c r="SLX9" s="215"/>
      <c r="SLY9" s="215"/>
      <c r="SLZ9" s="215"/>
      <c r="SMA9" s="215"/>
      <c r="SMB9" s="215"/>
      <c r="SMC9" s="215"/>
      <c r="SMD9" s="215"/>
      <c r="SME9" s="215"/>
      <c r="SMF9" s="215"/>
      <c r="SMG9" s="215"/>
      <c r="SMH9" s="215"/>
      <c r="SMI9" s="215"/>
      <c r="SMJ9" s="215"/>
      <c r="SMK9" s="215"/>
      <c r="SML9" s="215"/>
      <c r="SMM9" s="215"/>
      <c r="SMN9" s="215"/>
      <c r="SMO9" s="215"/>
      <c r="SMP9" s="215"/>
      <c r="SMQ9" s="215"/>
      <c r="SMR9" s="215"/>
      <c r="SMS9" s="215"/>
      <c r="SMT9" s="215"/>
      <c r="SMU9" s="215"/>
      <c r="SMV9" s="215"/>
      <c r="SMW9" s="215"/>
      <c r="SMX9" s="215"/>
      <c r="SMY9" s="215"/>
      <c r="SMZ9" s="215"/>
      <c r="SNA9" s="215"/>
      <c r="SNB9" s="215"/>
      <c r="SNC9" s="215"/>
      <c r="SND9" s="215"/>
      <c r="SNE9" s="215"/>
      <c r="SNF9" s="215"/>
      <c r="SNG9" s="215"/>
      <c r="SNH9" s="215"/>
      <c r="SNI9" s="215"/>
      <c r="SNJ9" s="215"/>
      <c r="SNK9" s="215"/>
      <c r="SNL9" s="215"/>
      <c r="SNM9" s="215"/>
      <c r="SNN9" s="215"/>
      <c r="SNO9" s="215"/>
      <c r="SNP9" s="215"/>
      <c r="SNQ9" s="215"/>
      <c r="SNR9" s="215"/>
      <c r="SNS9" s="215"/>
      <c r="SNT9" s="215"/>
      <c r="SNU9" s="215"/>
      <c r="SNV9" s="215"/>
      <c r="SNW9" s="215"/>
      <c r="SNX9" s="215"/>
      <c r="SNY9" s="215"/>
      <c r="SNZ9" s="215"/>
      <c r="SOA9" s="215"/>
      <c r="SOB9" s="215"/>
      <c r="SOC9" s="215"/>
      <c r="SOD9" s="215"/>
      <c r="SOE9" s="215"/>
      <c r="SOF9" s="215"/>
      <c r="SOG9" s="215"/>
      <c r="SOH9" s="215"/>
      <c r="SOI9" s="215"/>
      <c r="SOJ9" s="215"/>
      <c r="SOK9" s="215"/>
      <c r="SOL9" s="215"/>
      <c r="SOM9" s="215"/>
      <c r="SON9" s="215"/>
      <c r="SOO9" s="215"/>
      <c r="SOP9" s="215"/>
      <c r="SOQ9" s="215"/>
      <c r="SOR9" s="215"/>
      <c r="SOS9" s="215"/>
      <c r="SOT9" s="215"/>
      <c r="SOU9" s="215"/>
      <c r="SOV9" s="215"/>
      <c r="SOW9" s="215"/>
      <c r="SOX9" s="215"/>
      <c r="SOY9" s="215"/>
      <c r="SOZ9" s="215"/>
      <c r="SPA9" s="215"/>
      <c r="SPB9" s="215"/>
      <c r="SPC9" s="215"/>
      <c r="SPD9" s="215"/>
      <c r="SPE9" s="215"/>
      <c r="SPF9" s="215"/>
      <c r="SPG9" s="215"/>
      <c r="SPH9" s="215"/>
      <c r="SPI9" s="215"/>
      <c r="SPJ9" s="215"/>
      <c r="SPK9" s="215"/>
      <c r="SPL9" s="215"/>
      <c r="SPM9" s="215"/>
      <c r="SPN9" s="215"/>
      <c r="SPO9" s="215"/>
      <c r="SPP9" s="215"/>
      <c r="SPQ9" s="215"/>
      <c r="SPR9" s="215"/>
      <c r="SPS9" s="215"/>
      <c r="SPT9" s="215"/>
      <c r="SPU9" s="215"/>
      <c r="SPV9" s="215"/>
      <c r="SPW9" s="215"/>
      <c r="SPX9" s="215"/>
      <c r="SPY9" s="215"/>
      <c r="SPZ9" s="215"/>
      <c r="SQA9" s="215"/>
      <c r="SQB9" s="215"/>
      <c r="SQC9" s="215"/>
      <c r="SQD9" s="215"/>
      <c r="SQE9" s="215"/>
      <c r="SQF9" s="215"/>
      <c r="SQG9" s="215"/>
      <c r="SQH9" s="215"/>
      <c r="SQI9" s="215"/>
      <c r="SQJ9" s="215"/>
      <c r="SQK9" s="215"/>
      <c r="SQL9" s="215"/>
      <c r="SQM9" s="215"/>
      <c r="SQN9" s="215"/>
      <c r="SQO9" s="215"/>
      <c r="SQP9" s="215"/>
      <c r="SQQ9" s="215"/>
      <c r="SQR9" s="215"/>
      <c r="SQS9" s="215"/>
      <c r="SQT9" s="215"/>
      <c r="SQU9" s="215"/>
      <c r="SQV9" s="215"/>
      <c r="SQW9" s="215"/>
      <c r="SQX9" s="215"/>
      <c r="SQY9" s="215"/>
      <c r="SQZ9" s="215"/>
      <c r="SRA9" s="215"/>
      <c r="SRB9" s="215"/>
      <c r="SRC9" s="215"/>
      <c r="SRD9" s="215"/>
      <c r="SRE9" s="215"/>
      <c r="SRF9" s="215"/>
      <c r="SRG9" s="215"/>
      <c r="SRH9" s="215"/>
      <c r="SRI9" s="215"/>
      <c r="SRJ9" s="215"/>
      <c r="SRK9" s="215"/>
      <c r="SRL9" s="215"/>
      <c r="SRM9" s="215"/>
      <c r="SRN9" s="215"/>
      <c r="SRO9" s="215"/>
      <c r="SRP9" s="215"/>
      <c r="SRQ9" s="215"/>
      <c r="SRR9" s="215"/>
      <c r="SRS9" s="215"/>
      <c r="SRT9" s="215"/>
      <c r="SRU9" s="215"/>
      <c r="SRV9" s="215"/>
      <c r="SRW9" s="215"/>
      <c r="SRX9" s="215"/>
      <c r="SRY9" s="215"/>
      <c r="SRZ9" s="215"/>
      <c r="SSA9" s="215"/>
      <c r="SSB9" s="215"/>
      <c r="SSC9" s="215"/>
      <c r="SSD9" s="215"/>
      <c r="SSE9" s="215"/>
      <c r="SSF9" s="215"/>
      <c r="SSG9" s="215"/>
      <c r="SSH9" s="215"/>
      <c r="SSI9" s="215"/>
      <c r="SSJ9" s="215"/>
      <c r="SSK9" s="215"/>
      <c r="SSL9" s="215"/>
      <c r="SSM9" s="215"/>
      <c r="SSN9" s="215"/>
      <c r="SSO9" s="215"/>
      <c r="SSP9" s="215"/>
      <c r="SSQ9" s="215"/>
      <c r="SSR9" s="215"/>
      <c r="SSS9" s="215"/>
      <c r="SST9" s="215"/>
      <c r="SSU9" s="215"/>
      <c r="SSV9" s="215"/>
      <c r="SSW9" s="215"/>
      <c r="SSX9" s="215"/>
      <c r="SSY9" s="215"/>
      <c r="SSZ9" s="215"/>
      <c r="STA9" s="215"/>
      <c r="STB9" s="215"/>
      <c r="STC9" s="215"/>
      <c r="STD9" s="215"/>
      <c r="STE9" s="215"/>
      <c r="STF9" s="215"/>
      <c r="STG9" s="215"/>
      <c r="STH9" s="215"/>
      <c r="STI9" s="215"/>
      <c r="STJ9" s="215"/>
      <c r="STK9" s="215"/>
      <c r="STL9" s="215"/>
      <c r="STM9" s="215"/>
      <c r="STN9" s="215"/>
      <c r="STO9" s="215"/>
      <c r="STP9" s="215"/>
      <c r="STQ9" s="215"/>
      <c r="STR9" s="215"/>
      <c r="STS9" s="215"/>
      <c r="STT9" s="215"/>
      <c r="STU9" s="215"/>
      <c r="STV9" s="215"/>
      <c r="STW9" s="215"/>
      <c r="STX9" s="215"/>
      <c r="STY9" s="215"/>
      <c r="STZ9" s="215"/>
      <c r="SUA9" s="215"/>
      <c r="SUB9" s="215"/>
      <c r="SUC9" s="215"/>
      <c r="SUD9" s="215"/>
      <c r="SUE9" s="215"/>
      <c r="SUF9" s="215"/>
      <c r="SUG9" s="215"/>
      <c r="SUH9" s="215"/>
      <c r="SUI9" s="215"/>
      <c r="SUJ9" s="215"/>
      <c r="SUK9" s="215"/>
      <c r="SUL9" s="215"/>
      <c r="SUM9" s="215"/>
      <c r="SUN9" s="215"/>
      <c r="SUO9" s="215"/>
      <c r="SUP9" s="215"/>
      <c r="SUQ9" s="215"/>
      <c r="SUR9" s="215"/>
      <c r="SUS9" s="215"/>
      <c r="SUT9" s="215"/>
      <c r="SUU9" s="215"/>
      <c r="SUV9" s="215"/>
      <c r="SUW9" s="215"/>
      <c r="SUX9" s="215"/>
      <c r="SUY9" s="215"/>
      <c r="SUZ9" s="215"/>
      <c r="SVA9" s="215"/>
      <c r="SVB9" s="215"/>
      <c r="SVC9" s="215"/>
      <c r="SVD9" s="215"/>
      <c r="SVE9" s="215"/>
      <c r="SVF9" s="215"/>
      <c r="SVG9" s="215"/>
      <c r="SVH9" s="215"/>
      <c r="SVI9" s="215"/>
      <c r="SVJ9" s="215"/>
      <c r="SVK9" s="215"/>
      <c r="SVL9" s="215"/>
      <c r="SVM9" s="215"/>
      <c r="SVN9" s="215"/>
      <c r="SVO9" s="215"/>
      <c r="SVP9" s="215"/>
      <c r="SVQ9" s="215"/>
      <c r="SVR9" s="215"/>
      <c r="SVS9" s="215"/>
      <c r="SVT9" s="215"/>
      <c r="SVU9" s="215"/>
      <c r="SVV9" s="215"/>
      <c r="SVW9" s="215"/>
      <c r="SVX9" s="215"/>
      <c r="SVY9" s="215"/>
      <c r="SVZ9" s="215"/>
      <c r="SWA9" s="215"/>
      <c r="SWB9" s="215"/>
      <c r="SWC9" s="215"/>
      <c r="SWD9" s="215"/>
      <c r="SWE9" s="215"/>
      <c r="SWF9" s="215"/>
      <c r="SWG9" s="215"/>
      <c r="SWH9" s="215"/>
      <c r="SWI9" s="215"/>
      <c r="SWJ9" s="215"/>
      <c r="SWK9" s="215"/>
      <c r="SWL9" s="215"/>
      <c r="SWM9" s="215"/>
      <c r="SWN9" s="215"/>
      <c r="SWO9" s="215"/>
      <c r="SWP9" s="215"/>
      <c r="SWQ9" s="215"/>
      <c r="SWR9" s="215"/>
      <c r="SWS9" s="215"/>
      <c r="SWT9" s="215"/>
      <c r="SWU9" s="215"/>
      <c r="SWV9" s="215"/>
      <c r="SWW9" s="215"/>
      <c r="SWX9" s="215"/>
      <c r="SWY9" s="215"/>
      <c r="SWZ9" s="215"/>
      <c r="SXA9" s="215"/>
      <c r="SXB9" s="215"/>
      <c r="SXC9" s="215"/>
      <c r="SXD9" s="215"/>
      <c r="SXE9" s="215"/>
      <c r="SXF9" s="215"/>
      <c r="SXG9" s="215"/>
      <c r="SXH9" s="215"/>
      <c r="SXI9" s="215"/>
      <c r="SXJ9" s="215"/>
      <c r="SXK9" s="215"/>
      <c r="SXL9" s="215"/>
      <c r="SXM9" s="215"/>
      <c r="SXN9" s="215"/>
      <c r="SXO9" s="215"/>
      <c r="SXP9" s="215"/>
      <c r="SXQ9" s="215"/>
      <c r="SXR9" s="215"/>
      <c r="SXS9" s="215"/>
      <c r="SXT9" s="215"/>
      <c r="SXU9" s="215"/>
      <c r="SXV9" s="215"/>
      <c r="SXW9" s="215"/>
      <c r="SXX9" s="215"/>
      <c r="SXY9" s="215"/>
      <c r="SXZ9" s="215"/>
      <c r="SYA9" s="215"/>
      <c r="SYB9" s="215"/>
      <c r="SYC9" s="215"/>
      <c r="SYD9" s="215"/>
      <c r="SYE9" s="215"/>
      <c r="SYF9" s="215"/>
      <c r="SYG9" s="215"/>
      <c r="SYH9" s="215"/>
      <c r="SYI9" s="215"/>
      <c r="SYJ9" s="215"/>
      <c r="SYK9" s="215"/>
      <c r="SYL9" s="215"/>
      <c r="SYM9" s="215"/>
      <c r="SYN9" s="215"/>
      <c r="SYO9" s="215"/>
      <c r="SYP9" s="215"/>
      <c r="SYQ9" s="215"/>
      <c r="SYR9" s="215"/>
      <c r="SYS9" s="215"/>
      <c r="SYT9" s="215"/>
      <c r="SYU9" s="215"/>
      <c r="SYV9" s="215"/>
      <c r="SYW9" s="215"/>
      <c r="SYX9" s="215"/>
      <c r="SYY9" s="215"/>
      <c r="SYZ9" s="215"/>
      <c r="SZA9" s="215"/>
      <c r="SZB9" s="215"/>
      <c r="SZC9" s="215"/>
      <c r="SZD9" s="215"/>
      <c r="SZE9" s="215"/>
      <c r="SZF9" s="215"/>
      <c r="SZG9" s="215"/>
      <c r="SZH9" s="215"/>
      <c r="SZI9" s="215"/>
      <c r="SZJ9" s="215"/>
      <c r="SZK9" s="215"/>
      <c r="SZL9" s="215"/>
      <c r="SZM9" s="215"/>
      <c r="SZN9" s="215"/>
      <c r="SZO9" s="215"/>
      <c r="SZP9" s="215"/>
      <c r="SZQ9" s="215"/>
      <c r="SZR9" s="215"/>
      <c r="SZS9" s="215"/>
      <c r="SZT9" s="215"/>
      <c r="SZU9" s="215"/>
      <c r="SZV9" s="215"/>
      <c r="SZW9" s="215"/>
      <c r="SZX9" s="215"/>
      <c r="SZY9" s="215"/>
      <c r="SZZ9" s="215"/>
      <c r="TAA9" s="215"/>
      <c r="TAB9" s="215"/>
      <c r="TAC9" s="215"/>
      <c r="TAD9" s="215"/>
      <c r="TAE9" s="215"/>
      <c r="TAF9" s="215"/>
      <c r="TAG9" s="215"/>
      <c r="TAH9" s="215"/>
      <c r="TAI9" s="215"/>
      <c r="TAJ9" s="215"/>
      <c r="TAK9" s="215"/>
      <c r="TAL9" s="215"/>
      <c r="TAM9" s="215"/>
      <c r="TAN9" s="215"/>
      <c r="TAO9" s="215"/>
      <c r="TAP9" s="215"/>
      <c r="TAQ9" s="215"/>
      <c r="TAR9" s="215"/>
      <c r="TAS9" s="215"/>
      <c r="TAT9" s="215"/>
      <c r="TAU9" s="215"/>
      <c r="TAV9" s="215"/>
      <c r="TAW9" s="215"/>
      <c r="TAX9" s="215"/>
      <c r="TAY9" s="215"/>
      <c r="TAZ9" s="215"/>
      <c r="TBA9" s="215"/>
      <c r="TBB9" s="215"/>
      <c r="TBC9" s="215"/>
      <c r="TBD9" s="215"/>
      <c r="TBE9" s="215"/>
      <c r="TBF9" s="215"/>
      <c r="TBG9" s="215"/>
      <c r="TBH9" s="215"/>
      <c r="TBI9" s="215"/>
      <c r="TBJ9" s="215"/>
      <c r="TBK9" s="215"/>
      <c r="TBL9" s="215"/>
      <c r="TBM9" s="215"/>
      <c r="TBN9" s="215"/>
      <c r="TBO9" s="215"/>
      <c r="TBP9" s="215"/>
      <c r="TBQ9" s="215"/>
      <c r="TBR9" s="215"/>
      <c r="TBS9" s="215"/>
      <c r="TBT9" s="215"/>
      <c r="TBU9" s="215"/>
      <c r="TBV9" s="215"/>
      <c r="TBW9" s="215"/>
      <c r="TBX9" s="215"/>
      <c r="TBY9" s="215"/>
      <c r="TBZ9" s="215"/>
      <c r="TCA9" s="215"/>
      <c r="TCB9" s="215"/>
      <c r="TCC9" s="215"/>
      <c r="TCD9" s="215"/>
      <c r="TCE9" s="215"/>
      <c r="TCF9" s="215"/>
      <c r="TCG9" s="215"/>
      <c r="TCH9" s="215"/>
      <c r="TCI9" s="215"/>
      <c r="TCJ9" s="215"/>
      <c r="TCK9" s="215"/>
      <c r="TCL9" s="215"/>
      <c r="TCM9" s="215"/>
      <c r="TCN9" s="215"/>
      <c r="TCO9" s="215"/>
      <c r="TCP9" s="215"/>
      <c r="TCQ9" s="215"/>
      <c r="TCR9" s="215"/>
      <c r="TCS9" s="215"/>
      <c r="TCT9" s="215"/>
      <c r="TCU9" s="215"/>
      <c r="TCV9" s="215"/>
      <c r="TCW9" s="215"/>
      <c r="TCX9" s="215"/>
      <c r="TCY9" s="215"/>
      <c r="TCZ9" s="215"/>
      <c r="TDA9" s="215"/>
      <c r="TDB9" s="215"/>
      <c r="TDC9" s="215"/>
      <c r="TDD9" s="215"/>
      <c r="TDE9" s="215"/>
      <c r="TDF9" s="215"/>
      <c r="TDG9" s="215"/>
      <c r="TDH9" s="215"/>
      <c r="TDI9" s="215"/>
      <c r="TDJ9" s="215"/>
      <c r="TDK9" s="215"/>
      <c r="TDL9" s="215"/>
      <c r="TDM9" s="215"/>
      <c r="TDN9" s="215"/>
      <c r="TDO9" s="215"/>
      <c r="TDP9" s="215"/>
      <c r="TDQ9" s="215"/>
      <c r="TDR9" s="215"/>
      <c r="TDS9" s="215"/>
      <c r="TDT9" s="215"/>
      <c r="TDU9" s="215"/>
      <c r="TDV9" s="215"/>
      <c r="TDW9" s="215"/>
      <c r="TDX9" s="215"/>
      <c r="TDY9" s="215"/>
      <c r="TDZ9" s="215"/>
      <c r="TEA9" s="215"/>
      <c r="TEB9" s="215"/>
      <c r="TEC9" s="215"/>
      <c r="TED9" s="215"/>
      <c r="TEE9" s="215"/>
      <c r="TEF9" s="215"/>
      <c r="TEG9" s="215"/>
      <c r="TEH9" s="215"/>
      <c r="TEI9" s="215"/>
      <c r="TEJ9" s="215"/>
      <c r="TEK9" s="215"/>
      <c r="TEL9" s="215"/>
      <c r="TEM9" s="215"/>
      <c r="TEN9" s="215"/>
      <c r="TEO9" s="215"/>
      <c r="TEP9" s="215"/>
      <c r="TEQ9" s="215"/>
      <c r="TER9" s="215"/>
      <c r="TES9" s="215"/>
      <c r="TET9" s="215"/>
      <c r="TEU9" s="215"/>
      <c r="TEV9" s="215"/>
      <c r="TEW9" s="215"/>
      <c r="TEX9" s="215"/>
      <c r="TEY9" s="215"/>
      <c r="TEZ9" s="215"/>
      <c r="TFA9" s="215"/>
      <c r="TFB9" s="215"/>
      <c r="TFC9" s="215"/>
      <c r="TFD9" s="215"/>
      <c r="TFE9" s="215"/>
      <c r="TFF9" s="215"/>
      <c r="TFG9" s="215"/>
      <c r="TFH9" s="215"/>
      <c r="TFI9" s="215"/>
      <c r="TFJ9" s="215"/>
      <c r="TFK9" s="215"/>
      <c r="TFL9" s="215"/>
      <c r="TFM9" s="215"/>
      <c r="TFN9" s="215"/>
      <c r="TFO9" s="215"/>
      <c r="TFP9" s="215"/>
      <c r="TFQ9" s="215"/>
      <c r="TFR9" s="215"/>
      <c r="TFS9" s="215"/>
      <c r="TFT9" s="215"/>
      <c r="TFU9" s="215"/>
      <c r="TFV9" s="215"/>
      <c r="TFW9" s="215"/>
      <c r="TFX9" s="215"/>
      <c r="TFY9" s="215"/>
      <c r="TFZ9" s="215"/>
      <c r="TGA9" s="215"/>
      <c r="TGB9" s="215"/>
      <c r="TGC9" s="215"/>
      <c r="TGD9" s="215"/>
      <c r="TGE9" s="215"/>
      <c r="TGF9" s="215"/>
      <c r="TGG9" s="215"/>
      <c r="TGH9" s="215"/>
      <c r="TGI9" s="215"/>
      <c r="TGJ9" s="215"/>
      <c r="TGK9" s="215"/>
      <c r="TGL9" s="215"/>
      <c r="TGM9" s="215"/>
      <c r="TGN9" s="215"/>
      <c r="TGO9" s="215"/>
      <c r="TGP9" s="215"/>
      <c r="TGQ9" s="215"/>
      <c r="TGR9" s="215"/>
      <c r="TGS9" s="215"/>
      <c r="TGT9" s="215"/>
      <c r="TGU9" s="215"/>
      <c r="TGV9" s="215"/>
      <c r="TGW9" s="215"/>
      <c r="TGX9" s="215"/>
      <c r="TGY9" s="215"/>
      <c r="TGZ9" s="215"/>
      <c r="THA9" s="215"/>
      <c r="THB9" s="215"/>
      <c r="THC9" s="215"/>
      <c r="THD9" s="215"/>
      <c r="THE9" s="215"/>
      <c r="THF9" s="215"/>
      <c r="THG9" s="215"/>
      <c r="THH9" s="215"/>
      <c r="THI9" s="215"/>
      <c r="THJ9" s="215"/>
      <c r="THK9" s="215"/>
      <c r="THL9" s="215"/>
      <c r="THM9" s="215"/>
      <c r="THN9" s="215"/>
      <c r="THO9" s="215"/>
      <c r="THP9" s="215"/>
      <c r="THQ9" s="215"/>
      <c r="THR9" s="215"/>
      <c r="THS9" s="215"/>
      <c r="THT9" s="215"/>
      <c r="THU9" s="215"/>
      <c r="THV9" s="215"/>
      <c r="THW9" s="215"/>
      <c r="THX9" s="215"/>
      <c r="THY9" s="215"/>
      <c r="THZ9" s="215"/>
      <c r="TIA9" s="215"/>
      <c r="TIB9" s="215"/>
      <c r="TIC9" s="215"/>
      <c r="TID9" s="215"/>
      <c r="TIE9" s="215"/>
      <c r="TIF9" s="215"/>
      <c r="TIG9" s="215"/>
      <c r="TIH9" s="215"/>
      <c r="TII9" s="215"/>
      <c r="TIJ9" s="215"/>
      <c r="TIK9" s="215"/>
      <c r="TIL9" s="215"/>
      <c r="TIM9" s="215"/>
      <c r="TIN9" s="215"/>
      <c r="TIO9" s="215"/>
      <c r="TIP9" s="215"/>
      <c r="TIQ9" s="215"/>
      <c r="TIR9" s="215"/>
      <c r="TIS9" s="215"/>
      <c r="TIT9" s="215"/>
      <c r="TIU9" s="215"/>
      <c r="TIV9" s="215"/>
      <c r="TIW9" s="215"/>
      <c r="TIX9" s="215"/>
      <c r="TIY9" s="215"/>
      <c r="TIZ9" s="215"/>
      <c r="TJA9" s="215"/>
      <c r="TJB9" s="215"/>
      <c r="TJC9" s="215"/>
      <c r="TJD9" s="215"/>
      <c r="TJE9" s="215"/>
      <c r="TJF9" s="215"/>
      <c r="TJG9" s="215"/>
      <c r="TJH9" s="215"/>
      <c r="TJI9" s="215"/>
      <c r="TJJ9" s="215"/>
      <c r="TJK9" s="215"/>
      <c r="TJL9" s="215"/>
      <c r="TJM9" s="215"/>
      <c r="TJN9" s="215"/>
      <c r="TJO9" s="215"/>
      <c r="TJP9" s="215"/>
      <c r="TJQ9" s="215"/>
      <c r="TJR9" s="215"/>
      <c r="TJS9" s="215"/>
      <c r="TJT9" s="215"/>
      <c r="TJU9" s="215"/>
      <c r="TJV9" s="215"/>
      <c r="TJW9" s="215"/>
      <c r="TJX9" s="215"/>
      <c r="TJY9" s="215"/>
      <c r="TJZ9" s="215"/>
      <c r="TKA9" s="215"/>
      <c r="TKB9" s="215"/>
      <c r="TKC9" s="215"/>
      <c r="TKD9" s="215"/>
      <c r="TKE9" s="215"/>
      <c r="TKF9" s="215"/>
      <c r="TKG9" s="215"/>
      <c r="TKH9" s="215"/>
      <c r="TKI9" s="215"/>
      <c r="TKJ9" s="215"/>
      <c r="TKK9" s="215"/>
      <c r="TKL9" s="215"/>
      <c r="TKM9" s="215"/>
      <c r="TKN9" s="215"/>
      <c r="TKO9" s="215"/>
      <c r="TKP9" s="215"/>
      <c r="TKQ9" s="215"/>
      <c r="TKR9" s="215"/>
      <c r="TKS9" s="215"/>
      <c r="TKT9" s="215"/>
      <c r="TKU9" s="215"/>
      <c r="TKV9" s="215"/>
      <c r="TKW9" s="215"/>
      <c r="TKX9" s="215"/>
      <c r="TKY9" s="215"/>
      <c r="TKZ9" s="215"/>
      <c r="TLA9" s="215"/>
      <c r="TLB9" s="215"/>
      <c r="TLC9" s="215"/>
      <c r="TLD9" s="215"/>
      <c r="TLE9" s="215"/>
      <c r="TLF9" s="215"/>
      <c r="TLG9" s="215"/>
      <c r="TLH9" s="215"/>
      <c r="TLI9" s="215"/>
      <c r="TLJ9" s="215"/>
      <c r="TLK9" s="215"/>
      <c r="TLL9" s="215"/>
      <c r="TLM9" s="215"/>
      <c r="TLN9" s="215"/>
      <c r="TLO9" s="215"/>
      <c r="TLP9" s="215"/>
      <c r="TLQ9" s="215"/>
      <c r="TLR9" s="215"/>
      <c r="TLS9" s="215"/>
      <c r="TLT9" s="215"/>
      <c r="TLU9" s="215"/>
      <c r="TLV9" s="215"/>
      <c r="TLW9" s="215"/>
      <c r="TLX9" s="215"/>
      <c r="TLY9" s="215"/>
      <c r="TLZ9" s="215"/>
      <c r="TMA9" s="215"/>
      <c r="TMB9" s="215"/>
      <c r="TMC9" s="215"/>
      <c r="TMD9" s="215"/>
      <c r="TME9" s="215"/>
      <c r="TMF9" s="215"/>
      <c r="TMG9" s="215"/>
      <c r="TMH9" s="215"/>
      <c r="TMI9" s="215"/>
      <c r="TMJ9" s="215"/>
      <c r="TMK9" s="215"/>
      <c r="TML9" s="215"/>
      <c r="TMM9" s="215"/>
      <c r="TMN9" s="215"/>
      <c r="TMO9" s="215"/>
      <c r="TMP9" s="215"/>
      <c r="TMQ9" s="215"/>
      <c r="TMR9" s="215"/>
      <c r="TMS9" s="215"/>
      <c r="TMT9" s="215"/>
      <c r="TMU9" s="215"/>
      <c r="TMV9" s="215"/>
      <c r="TMW9" s="215"/>
      <c r="TMX9" s="215"/>
      <c r="TMY9" s="215"/>
      <c r="TMZ9" s="215"/>
      <c r="TNA9" s="215"/>
      <c r="TNB9" s="215"/>
      <c r="TNC9" s="215"/>
      <c r="TND9" s="215"/>
      <c r="TNE9" s="215"/>
      <c r="TNF9" s="215"/>
      <c r="TNG9" s="215"/>
      <c r="TNH9" s="215"/>
      <c r="TNI9" s="215"/>
      <c r="TNJ9" s="215"/>
      <c r="TNK9" s="215"/>
      <c r="TNL9" s="215"/>
      <c r="TNM9" s="215"/>
      <c r="TNN9" s="215"/>
      <c r="TNO9" s="215"/>
      <c r="TNP9" s="215"/>
      <c r="TNQ9" s="215"/>
      <c r="TNR9" s="215"/>
      <c r="TNS9" s="215"/>
      <c r="TNT9" s="215"/>
      <c r="TNU9" s="215"/>
      <c r="TNV9" s="215"/>
      <c r="TNW9" s="215"/>
      <c r="TNX9" s="215"/>
      <c r="TNY9" s="215"/>
      <c r="TNZ9" s="215"/>
      <c r="TOA9" s="215"/>
      <c r="TOB9" s="215"/>
      <c r="TOC9" s="215"/>
      <c r="TOD9" s="215"/>
      <c r="TOE9" s="215"/>
      <c r="TOF9" s="215"/>
      <c r="TOG9" s="215"/>
      <c r="TOH9" s="215"/>
      <c r="TOI9" s="215"/>
      <c r="TOJ9" s="215"/>
      <c r="TOK9" s="215"/>
      <c r="TOL9" s="215"/>
      <c r="TOM9" s="215"/>
      <c r="TON9" s="215"/>
      <c r="TOO9" s="215"/>
      <c r="TOP9" s="215"/>
      <c r="TOQ9" s="215"/>
      <c r="TOR9" s="215"/>
      <c r="TOS9" s="215"/>
      <c r="TOT9" s="215"/>
      <c r="TOU9" s="215"/>
      <c r="TOV9" s="215"/>
      <c r="TOW9" s="215"/>
      <c r="TOX9" s="215"/>
      <c r="TOY9" s="215"/>
      <c r="TOZ9" s="215"/>
      <c r="TPA9" s="215"/>
      <c r="TPB9" s="215"/>
      <c r="TPC9" s="215"/>
      <c r="TPD9" s="215"/>
      <c r="TPE9" s="215"/>
      <c r="TPF9" s="215"/>
      <c r="TPG9" s="215"/>
      <c r="TPH9" s="215"/>
      <c r="TPI9" s="215"/>
      <c r="TPJ9" s="215"/>
      <c r="TPK9" s="215"/>
      <c r="TPL9" s="215"/>
      <c r="TPM9" s="215"/>
      <c r="TPN9" s="215"/>
      <c r="TPO9" s="215"/>
      <c r="TPP9" s="215"/>
      <c r="TPQ9" s="215"/>
      <c r="TPR9" s="215"/>
      <c r="TPS9" s="215"/>
      <c r="TPT9" s="215"/>
      <c r="TPU9" s="215"/>
      <c r="TPV9" s="215"/>
      <c r="TPW9" s="215"/>
      <c r="TPX9" s="215"/>
      <c r="TPY9" s="215"/>
      <c r="TPZ9" s="215"/>
      <c r="TQA9" s="215"/>
      <c r="TQB9" s="215"/>
      <c r="TQC9" s="215"/>
      <c r="TQD9" s="215"/>
      <c r="TQE9" s="215"/>
      <c r="TQF9" s="215"/>
      <c r="TQG9" s="215"/>
      <c r="TQH9" s="215"/>
      <c r="TQI9" s="215"/>
      <c r="TQJ9" s="215"/>
      <c r="TQK9" s="215"/>
      <c r="TQL9" s="215"/>
      <c r="TQM9" s="215"/>
      <c r="TQN9" s="215"/>
      <c r="TQO9" s="215"/>
      <c r="TQP9" s="215"/>
      <c r="TQQ9" s="215"/>
      <c r="TQR9" s="215"/>
      <c r="TQS9" s="215"/>
      <c r="TQT9" s="215"/>
      <c r="TQU9" s="215"/>
      <c r="TQV9" s="215"/>
      <c r="TQW9" s="215"/>
      <c r="TQX9" s="215"/>
      <c r="TQY9" s="215"/>
      <c r="TQZ9" s="215"/>
      <c r="TRA9" s="215"/>
      <c r="TRB9" s="215"/>
      <c r="TRC9" s="215"/>
      <c r="TRD9" s="215"/>
      <c r="TRE9" s="215"/>
      <c r="TRF9" s="215"/>
      <c r="TRG9" s="215"/>
      <c r="TRH9" s="215"/>
      <c r="TRI9" s="215"/>
      <c r="TRJ9" s="215"/>
      <c r="TRK9" s="215"/>
      <c r="TRL9" s="215"/>
      <c r="TRM9" s="215"/>
      <c r="TRN9" s="215"/>
      <c r="TRO9" s="215"/>
      <c r="TRP9" s="215"/>
      <c r="TRQ9" s="215"/>
      <c r="TRR9" s="215"/>
      <c r="TRS9" s="215"/>
      <c r="TRT9" s="215"/>
      <c r="TRU9" s="215"/>
      <c r="TRV9" s="215"/>
      <c r="TRW9" s="215"/>
      <c r="TRX9" s="215"/>
      <c r="TRY9" s="215"/>
      <c r="TRZ9" s="215"/>
      <c r="TSA9" s="215"/>
      <c r="TSB9" s="215"/>
      <c r="TSC9" s="215"/>
      <c r="TSD9" s="215"/>
      <c r="TSE9" s="215"/>
      <c r="TSF9" s="215"/>
      <c r="TSG9" s="215"/>
      <c r="TSH9" s="215"/>
      <c r="TSI9" s="215"/>
      <c r="TSJ9" s="215"/>
      <c r="TSK9" s="215"/>
      <c r="TSL9" s="215"/>
      <c r="TSM9" s="215"/>
      <c r="TSN9" s="215"/>
      <c r="TSO9" s="215"/>
      <c r="TSP9" s="215"/>
      <c r="TSQ9" s="215"/>
      <c r="TSR9" s="215"/>
      <c r="TSS9" s="215"/>
      <c r="TST9" s="215"/>
      <c r="TSU9" s="215"/>
      <c r="TSV9" s="215"/>
      <c r="TSW9" s="215"/>
      <c r="TSX9" s="215"/>
      <c r="TSY9" s="215"/>
      <c r="TSZ9" s="215"/>
      <c r="TTA9" s="215"/>
      <c r="TTB9" s="215"/>
      <c r="TTC9" s="215"/>
      <c r="TTD9" s="215"/>
      <c r="TTE9" s="215"/>
      <c r="TTF9" s="215"/>
      <c r="TTG9" s="215"/>
      <c r="TTH9" s="215"/>
      <c r="TTI9" s="215"/>
      <c r="TTJ9" s="215"/>
      <c r="TTK9" s="215"/>
      <c r="TTL9" s="215"/>
      <c r="TTM9" s="215"/>
      <c r="TTN9" s="215"/>
      <c r="TTO9" s="215"/>
      <c r="TTP9" s="215"/>
      <c r="TTQ9" s="215"/>
      <c r="TTR9" s="215"/>
      <c r="TTS9" s="215"/>
      <c r="TTT9" s="215"/>
      <c r="TTU9" s="215"/>
      <c r="TTV9" s="215"/>
      <c r="TTW9" s="215"/>
      <c r="TTX9" s="215"/>
      <c r="TTY9" s="215"/>
      <c r="TTZ9" s="215"/>
      <c r="TUA9" s="215"/>
      <c r="TUB9" s="215"/>
      <c r="TUC9" s="215"/>
      <c r="TUD9" s="215"/>
      <c r="TUE9" s="215"/>
      <c r="TUF9" s="215"/>
      <c r="TUG9" s="215"/>
      <c r="TUH9" s="215"/>
      <c r="TUI9" s="215"/>
      <c r="TUJ9" s="215"/>
      <c r="TUK9" s="215"/>
      <c r="TUL9" s="215"/>
      <c r="TUM9" s="215"/>
      <c r="TUN9" s="215"/>
      <c r="TUO9" s="215"/>
      <c r="TUP9" s="215"/>
      <c r="TUQ9" s="215"/>
      <c r="TUR9" s="215"/>
      <c r="TUS9" s="215"/>
      <c r="TUT9" s="215"/>
      <c r="TUU9" s="215"/>
      <c r="TUV9" s="215"/>
      <c r="TUW9" s="215"/>
      <c r="TUX9" s="215"/>
      <c r="TUY9" s="215"/>
      <c r="TUZ9" s="215"/>
      <c r="TVA9" s="215"/>
      <c r="TVB9" s="215"/>
      <c r="TVC9" s="215"/>
      <c r="TVD9" s="215"/>
      <c r="TVE9" s="215"/>
      <c r="TVF9" s="215"/>
      <c r="TVG9" s="215"/>
      <c r="TVH9" s="215"/>
      <c r="TVI9" s="215"/>
      <c r="TVJ9" s="215"/>
      <c r="TVK9" s="215"/>
      <c r="TVL9" s="215"/>
      <c r="TVM9" s="215"/>
      <c r="TVN9" s="215"/>
      <c r="TVO9" s="215"/>
      <c r="TVP9" s="215"/>
      <c r="TVQ9" s="215"/>
      <c r="TVR9" s="215"/>
      <c r="TVS9" s="215"/>
      <c r="TVT9" s="215"/>
      <c r="TVU9" s="215"/>
      <c r="TVV9" s="215"/>
      <c r="TVW9" s="215"/>
      <c r="TVX9" s="215"/>
      <c r="TVY9" s="215"/>
      <c r="TVZ9" s="215"/>
      <c r="TWA9" s="215"/>
      <c r="TWB9" s="215"/>
      <c r="TWC9" s="215"/>
      <c r="TWD9" s="215"/>
      <c r="TWE9" s="215"/>
      <c r="TWF9" s="215"/>
      <c r="TWG9" s="215"/>
      <c r="TWH9" s="215"/>
      <c r="TWI9" s="215"/>
      <c r="TWJ9" s="215"/>
      <c r="TWK9" s="215"/>
      <c r="TWL9" s="215"/>
      <c r="TWM9" s="215"/>
      <c r="TWN9" s="215"/>
      <c r="TWO9" s="215"/>
      <c r="TWP9" s="215"/>
      <c r="TWQ9" s="215"/>
      <c r="TWR9" s="215"/>
      <c r="TWS9" s="215"/>
      <c r="TWT9" s="215"/>
      <c r="TWU9" s="215"/>
      <c r="TWV9" s="215"/>
      <c r="TWW9" s="215"/>
      <c r="TWX9" s="215"/>
      <c r="TWY9" s="215"/>
      <c r="TWZ9" s="215"/>
      <c r="TXA9" s="215"/>
      <c r="TXB9" s="215"/>
      <c r="TXC9" s="215"/>
      <c r="TXD9" s="215"/>
      <c r="TXE9" s="215"/>
      <c r="TXF9" s="215"/>
      <c r="TXG9" s="215"/>
      <c r="TXH9" s="215"/>
      <c r="TXI9" s="215"/>
      <c r="TXJ9" s="215"/>
      <c r="TXK9" s="215"/>
      <c r="TXL9" s="215"/>
      <c r="TXM9" s="215"/>
      <c r="TXN9" s="215"/>
      <c r="TXO9" s="215"/>
      <c r="TXP9" s="215"/>
      <c r="TXQ9" s="215"/>
      <c r="TXR9" s="215"/>
      <c r="TXS9" s="215"/>
      <c r="TXT9" s="215"/>
      <c r="TXU9" s="215"/>
      <c r="TXV9" s="215"/>
      <c r="TXW9" s="215"/>
      <c r="TXX9" s="215"/>
      <c r="TXY9" s="215"/>
      <c r="TXZ9" s="215"/>
      <c r="TYA9" s="215"/>
      <c r="TYB9" s="215"/>
      <c r="TYC9" s="215"/>
      <c r="TYD9" s="215"/>
      <c r="TYE9" s="215"/>
      <c r="TYF9" s="215"/>
      <c r="TYG9" s="215"/>
      <c r="TYH9" s="215"/>
      <c r="TYI9" s="215"/>
      <c r="TYJ9" s="215"/>
      <c r="TYK9" s="215"/>
      <c r="TYL9" s="215"/>
      <c r="TYM9" s="215"/>
      <c r="TYN9" s="215"/>
      <c r="TYO9" s="215"/>
      <c r="TYP9" s="215"/>
      <c r="TYQ9" s="215"/>
      <c r="TYR9" s="215"/>
      <c r="TYS9" s="215"/>
      <c r="TYT9" s="215"/>
      <c r="TYU9" s="215"/>
      <c r="TYV9" s="215"/>
      <c r="TYW9" s="215"/>
      <c r="TYX9" s="215"/>
      <c r="TYY9" s="215"/>
      <c r="TYZ9" s="215"/>
      <c r="TZA9" s="215"/>
      <c r="TZB9" s="215"/>
      <c r="TZC9" s="215"/>
      <c r="TZD9" s="215"/>
      <c r="TZE9" s="215"/>
      <c r="TZF9" s="215"/>
      <c r="TZG9" s="215"/>
      <c r="TZH9" s="215"/>
      <c r="TZI9" s="215"/>
      <c r="TZJ9" s="215"/>
      <c r="TZK9" s="215"/>
      <c r="TZL9" s="215"/>
      <c r="TZM9" s="215"/>
      <c r="TZN9" s="215"/>
      <c r="TZO9" s="215"/>
      <c r="TZP9" s="215"/>
      <c r="TZQ9" s="215"/>
      <c r="TZR9" s="215"/>
      <c r="TZS9" s="215"/>
      <c r="TZT9" s="215"/>
      <c r="TZU9" s="215"/>
      <c r="TZV9" s="215"/>
      <c r="TZW9" s="215"/>
      <c r="TZX9" s="215"/>
      <c r="TZY9" s="215"/>
      <c r="TZZ9" s="215"/>
      <c r="UAA9" s="215"/>
      <c r="UAB9" s="215"/>
      <c r="UAC9" s="215"/>
      <c r="UAD9" s="215"/>
      <c r="UAE9" s="215"/>
      <c r="UAF9" s="215"/>
      <c r="UAG9" s="215"/>
      <c r="UAH9" s="215"/>
      <c r="UAI9" s="215"/>
      <c r="UAJ9" s="215"/>
      <c r="UAK9" s="215"/>
      <c r="UAL9" s="215"/>
      <c r="UAM9" s="215"/>
      <c r="UAN9" s="215"/>
      <c r="UAO9" s="215"/>
      <c r="UAP9" s="215"/>
      <c r="UAQ9" s="215"/>
      <c r="UAR9" s="215"/>
      <c r="UAS9" s="215"/>
      <c r="UAT9" s="215"/>
      <c r="UAU9" s="215"/>
      <c r="UAV9" s="215"/>
      <c r="UAW9" s="215"/>
      <c r="UAX9" s="215"/>
      <c r="UAY9" s="215"/>
      <c r="UAZ9" s="215"/>
      <c r="UBA9" s="215"/>
      <c r="UBB9" s="215"/>
      <c r="UBC9" s="215"/>
      <c r="UBD9" s="215"/>
      <c r="UBE9" s="215"/>
      <c r="UBF9" s="215"/>
      <c r="UBG9" s="215"/>
      <c r="UBH9" s="215"/>
      <c r="UBI9" s="215"/>
      <c r="UBJ9" s="215"/>
      <c r="UBK9" s="215"/>
      <c r="UBL9" s="215"/>
      <c r="UBM9" s="215"/>
      <c r="UBN9" s="215"/>
      <c r="UBO9" s="215"/>
      <c r="UBP9" s="215"/>
      <c r="UBQ9" s="215"/>
      <c r="UBR9" s="215"/>
      <c r="UBS9" s="215"/>
      <c r="UBT9" s="215"/>
      <c r="UBU9" s="215"/>
      <c r="UBV9" s="215"/>
      <c r="UBW9" s="215"/>
      <c r="UBX9" s="215"/>
      <c r="UBY9" s="215"/>
      <c r="UBZ9" s="215"/>
      <c r="UCA9" s="215"/>
      <c r="UCB9" s="215"/>
      <c r="UCC9" s="215"/>
      <c r="UCD9" s="215"/>
      <c r="UCE9" s="215"/>
      <c r="UCF9" s="215"/>
      <c r="UCG9" s="215"/>
      <c r="UCH9" s="215"/>
      <c r="UCI9" s="215"/>
      <c r="UCJ9" s="215"/>
      <c r="UCK9" s="215"/>
      <c r="UCL9" s="215"/>
      <c r="UCM9" s="215"/>
      <c r="UCN9" s="215"/>
      <c r="UCO9" s="215"/>
      <c r="UCP9" s="215"/>
      <c r="UCQ9" s="215"/>
      <c r="UCR9" s="215"/>
      <c r="UCS9" s="215"/>
      <c r="UCT9" s="215"/>
      <c r="UCU9" s="215"/>
      <c r="UCV9" s="215"/>
      <c r="UCW9" s="215"/>
      <c r="UCX9" s="215"/>
      <c r="UCY9" s="215"/>
      <c r="UCZ9" s="215"/>
      <c r="UDA9" s="215"/>
      <c r="UDB9" s="215"/>
      <c r="UDC9" s="215"/>
      <c r="UDD9" s="215"/>
      <c r="UDE9" s="215"/>
      <c r="UDF9" s="215"/>
      <c r="UDG9" s="215"/>
      <c r="UDH9" s="215"/>
      <c r="UDI9" s="215"/>
      <c r="UDJ9" s="215"/>
      <c r="UDK9" s="215"/>
      <c r="UDL9" s="215"/>
      <c r="UDM9" s="215"/>
      <c r="UDN9" s="215"/>
      <c r="UDO9" s="215"/>
      <c r="UDP9" s="215"/>
      <c r="UDQ9" s="215"/>
      <c r="UDR9" s="215"/>
      <c r="UDS9" s="215"/>
      <c r="UDT9" s="215"/>
      <c r="UDU9" s="215"/>
      <c r="UDV9" s="215"/>
      <c r="UDW9" s="215"/>
      <c r="UDX9" s="215"/>
      <c r="UDY9" s="215"/>
      <c r="UDZ9" s="215"/>
      <c r="UEA9" s="215"/>
      <c r="UEB9" s="215"/>
      <c r="UEC9" s="215"/>
      <c r="UED9" s="215"/>
      <c r="UEE9" s="215"/>
      <c r="UEF9" s="215"/>
      <c r="UEG9" s="215"/>
      <c r="UEH9" s="215"/>
      <c r="UEI9" s="215"/>
      <c r="UEJ9" s="215"/>
      <c r="UEK9" s="215"/>
      <c r="UEL9" s="215"/>
      <c r="UEM9" s="215"/>
      <c r="UEN9" s="215"/>
      <c r="UEO9" s="215"/>
      <c r="UEP9" s="215"/>
      <c r="UEQ9" s="215"/>
      <c r="UER9" s="215"/>
      <c r="UES9" s="215"/>
      <c r="UET9" s="215"/>
      <c r="UEU9" s="215"/>
      <c r="UEV9" s="215"/>
      <c r="UEW9" s="215"/>
      <c r="UEX9" s="215"/>
      <c r="UEY9" s="215"/>
      <c r="UEZ9" s="215"/>
      <c r="UFA9" s="215"/>
      <c r="UFB9" s="215"/>
      <c r="UFC9" s="215"/>
      <c r="UFD9" s="215"/>
      <c r="UFE9" s="215"/>
      <c r="UFF9" s="215"/>
      <c r="UFG9" s="215"/>
      <c r="UFH9" s="215"/>
      <c r="UFI9" s="215"/>
      <c r="UFJ9" s="215"/>
      <c r="UFK9" s="215"/>
      <c r="UFL9" s="215"/>
      <c r="UFM9" s="215"/>
      <c r="UFN9" s="215"/>
      <c r="UFO9" s="215"/>
      <c r="UFP9" s="215"/>
      <c r="UFQ9" s="215"/>
      <c r="UFR9" s="215"/>
      <c r="UFS9" s="215"/>
      <c r="UFT9" s="215"/>
      <c r="UFU9" s="215"/>
      <c r="UFV9" s="215"/>
      <c r="UFW9" s="215"/>
      <c r="UFX9" s="215"/>
      <c r="UFY9" s="215"/>
      <c r="UFZ9" s="215"/>
      <c r="UGA9" s="215"/>
      <c r="UGB9" s="215"/>
      <c r="UGC9" s="215"/>
      <c r="UGD9" s="215"/>
      <c r="UGE9" s="215"/>
      <c r="UGF9" s="215"/>
      <c r="UGG9" s="215"/>
      <c r="UGH9" s="215"/>
      <c r="UGI9" s="215"/>
      <c r="UGJ9" s="215"/>
      <c r="UGK9" s="215"/>
      <c r="UGL9" s="215"/>
      <c r="UGM9" s="215"/>
      <c r="UGN9" s="215"/>
      <c r="UGO9" s="215"/>
      <c r="UGP9" s="215"/>
      <c r="UGQ9" s="215"/>
      <c r="UGR9" s="215"/>
      <c r="UGS9" s="215"/>
      <c r="UGT9" s="215"/>
      <c r="UGU9" s="215"/>
      <c r="UGV9" s="215"/>
      <c r="UGW9" s="215"/>
      <c r="UGX9" s="215"/>
      <c r="UGY9" s="215"/>
      <c r="UGZ9" s="215"/>
      <c r="UHA9" s="215"/>
      <c r="UHB9" s="215"/>
      <c r="UHC9" s="215"/>
      <c r="UHD9" s="215"/>
      <c r="UHE9" s="215"/>
      <c r="UHF9" s="215"/>
      <c r="UHG9" s="215"/>
      <c r="UHH9" s="215"/>
      <c r="UHI9" s="215"/>
      <c r="UHJ9" s="215"/>
      <c r="UHK9" s="215"/>
      <c r="UHL9" s="215"/>
      <c r="UHM9" s="215"/>
      <c r="UHN9" s="215"/>
      <c r="UHO9" s="215"/>
      <c r="UHP9" s="215"/>
      <c r="UHQ9" s="215"/>
      <c r="UHR9" s="215"/>
      <c r="UHS9" s="215"/>
      <c r="UHT9" s="215"/>
      <c r="UHU9" s="215"/>
      <c r="UHV9" s="215"/>
      <c r="UHW9" s="215"/>
      <c r="UHX9" s="215"/>
      <c r="UHY9" s="215"/>
      <c r="UHZ9" s="215"/>
      <c r="UIA9" s="215"/>
      <c r="UIB9" s="215"/>
      <c r="UIC9" s="215"/>
      <c r="UID9" s="215"/>
      <c r="UIE9" s="215"/>
      <c r="UIF9" s="215"/>
      <c r="UIG9" s="215"/>
      <c r="UIH9" s="215"/>
      <c r="UII9" s="215"/>
      <c r="UIJ9" s="215"/>
      <c r="UIK9" s="215"/>
      <c r="UIL9" s="215"/>
      <c r="UIM9" s="215"/>
      <c r="UIN9" s="215"/>
      <c r="UIO9" s="215"/>
      <c r="UIP9" s="215"/>
      <c r="UIQ9" s="215"/>
      <c r="UIR9" s="215"/>
      <c r="UIS9" s="215"/>
      <c r="UIT9" s="215"/>
      <c r="UIU9" s="215"/>
      <c r="UIV9" s="215"/>
      <c r="UIW9" s="215"/>
      <c r="UIX9" s="215"/>
      <c r="UIY9" s="215"/>
      <c r="UIZ9" s="215"/>
      <c r="UJA9" s="215"/>
      <c r="UJB9" s="215"/>
      <c r="UJC9" s="215"/>
      <c r="UJD9" s="215"/>
      <c r="UJE9" s="215"/>
      <c r="UJF9" s="215"/>
      <c r="UJG9" s="215"/>
      <c r="UJH9" s="215"/>
      <c r="UJI9" s="215"/>
      <c r="UJJ9" s="215"/>
      <c r="UJK9" s="215"/>
      <c r="UJL9" s="215"/>
      <c r="UJM9" s="215"/>
      <c r="UJN9" s="215"/>
      <c r="UJO9" s="215"/>
      <c r="UJP9" s="215"/>
      <c r="UJQ9" s="215"/>
      <c r="UJR9" s="215"/>
      <c r="UJS9" s="215"/>
      <c r="UJT9" s="215"/>
      <c r="UJU9" s="215"/>
      <c r="UJV9" s="215"/>
      <c r="UJW9" s="215"/>
      <c r="UJX9" s="215"/>
      <c r="UJY9" s="215"/>
      <c r="UJZ9" s="215"/>
      <c r="UKA9" s="215"/>
      <c r="UKB9" s="215"/>
      <c r="UKC9" s="215"/>
      <c r="UKD9" s="215"/>
      <c r="UKE9" s="215"/>
      <c r="UKF9" s="215"/>
      <c r="UKG9" s="215"/>
      <c r="UKH9" s="215"/>
      <c r="UKI9" s="215"/>
      <c r="UKJ9" s="215"/>
      <c r="UKK9" s="215"/>
      <c r="UKL9" s="215"/>
      <c r="UKM9" s="215"/>
      <c r="UKN9" s="215"/>
      <c r="UKO9" s="215"/>
      <c r="UKP9" s="215"/>
      <c r="UKQ9" s="215"/>
      <c r="UKR9" s="215"/>
      <c r="UKS9" s="215"/>
      <c r="UKT9" s="215"/>
      <c r="UKU9" s="215"/>
      <c r="UKV9" s="215"/>
      <c r="UKW9" s="215"/>
      <c r="UKX9" s="215"/>
      <c r="UKY9" s="215"/>
      <c r="UKZ9" s="215"/>
      <c r="ULA9" s="215"/>
      <c r="ULB9" s="215"/>
      <c r="ULC9" s="215"/>
      <c r="ULD9" s="215"/>
      <c r="ULE9" s="215"/>
      <c r="ULF9" s="215"/>
      <c r="ULG9" s="215"/>
      <c r="ULH9" s="215"/>
      <c r="ULI9" s="215"/>
      <c r="ULJ9" s="215"/>
      <c r="ULK9" s="215"/>
      <c r="ULL9" s="215"/>
      <c r="ULM9" s="215"/>
      <c r="ULN9" s="215"/>
      <c r="ULO9" s="215"/>
      <c r="ULP9" s="215"/>
      <c r="ULQ9" s="215"/>
      <c r="ULR9" s="215"/>
      <c r="ULS9" s="215"/>
      <c r="ULT9" s="215"/>
      <c r="ULU9" s="215"/>
      <c r="ULV9" s="215"/>
      <c r="ULW9" s="215"/>
      <c r="ULX9" s="215"/>
      <c r="ULY9" s="215"/>
      <c r="ULZ9" s="215"/>
      <c r="UMA9" s="215"/>
      <c r="UMB9" s="215"/>
      <c r="UMC9" s="215"/>
      <c r="UMD9" s="215"/>
      <c r="UME9" s="215"/>
      <c r="UMF9" s="215"/>
      <c r="UMG9" s="215"/>
      <c r="UMH9" s="215"/>
      <c r="UMI9" s="215"/>
      <c r="UMJ9" s="215"/>
      <c r="UMK9" s="215"/>
      <c r="UML9" s="215"/>
      <c r="UMM9" s="215"/>
      <c r="UMN9" s="215"/>
      <c r="UMO9" s="215"/>
      <c r="UMP9" s="215"/>
      <c r="UMQ9" s="215"/>
      <c r="UMR9" s="215"/>
      <c r="UMS9" s="215"/>
      <c r="UMT9" s="215"/>
      <c r="UMU9" s="215"/>
      <c r="UMV9" s="215"/>
      <c r="UMW9" s="215"/>
      <c r="UMX9" s="215"/>
      <c r="UMY9" s="215"/>
      <c r="UMZ9" s="215"/>
      <c r="UNA9" s="215"/>
      <c r="UNB9" s="215"/>
      <c r="UNC9" s="215"/>
      <c r="UND9" s="215"/>
      <c r="UNE9" s="215"/>
      <c r="UNF9" s="215"/>
      <c r="UNG9" s="215"/>
      <c r="UNH9" s="215"/>
      <c r="UNI9" s="215"/>
      <c r="UNJ9" s="215"/>
      <c r="UNK9" s="215"/>
      <c r="UNL9" s="215"/>
      <c r="UNM9" s="215"/>
      <c r="UNN9" s="215"/>
      <c r="UNO9" s="215"/>
      <c r="UNP9" s="215"/>
      <c r="UNQ9" s="215"/>
      <c r="UNR9" s="215"/>
      <c r="UNS9" s="215"/>
      <c r="UNT9" s="215"/>
      <c r="UNU9" s="215"/>
      <c r="UNV9" s="215"/>
      <c r="UNW9" s="215"/>
      <c r="UNX9" s="215"/>
      <c r="UNY9" s="215"/>
      <c r="UNZ9" s="215"/>
      <c r="UOA9" s="215"/>
      <c r="UOB9" s="215"/>
      <c r="UOC9" s="215"/>
      <c r="UOD9" s="215"/>
      <c r="UOE9" s="215"/>
      <c r="UOF9" s="215"/>
      <c r="UOG9" s="215"/>
      <c r="UOH9" s="215"/>
      <c r="UOI9" s="215"/>
      <c r="UOJ9" s="215"/>
      <c r="UOK9" s="215"/>
      <c r="UOL9" s="215"/>
      <c r="UOM9" s="215"/>
      <c r="UON9" s="215"/>
      <c r="UOO9" s="215"/>
      <c r="UOP9" s="215"/>
      <c r="UOQ9" s="215"/>
      <c r="UOR9" s="215"/>
      <c r="UOS9" s="215"/>
      <c r="UOT9" s="215"/>
      <c r="UOU9" s="215"/>
      <c r="UOV9" s="215"/>
      <c r="UOW9" s="215"/>
      <c r="UOX9" s="215"/>
      <c r="UOY9" s="215"/>
      <c r="UOZ9" s="215"/>
      <c r="UPA9" s="215"/>
      <c r="UPB9" s="215"/>
      <c r="UPC9" s="215"/>
      <c r="UPD9" s="215"/>
      <c r="UPE9" s="215"/>
      <c r="UPF9" s="215"/>
      <c r="UPG9" s="215"/>
      <c r="UPH9" s="215"/>
      <c r="UPI9" s="215"/>
      <c r="UPJ9" s="215"/>
      <c r="UPK9" s="215"/>
      <c r="UPL9" s="215"/>
      <c r="UPM9" s="215"/>
      <c r="UPN9" s="215"/>
      <c r="UPO9" s="215"/>
      <c r="UPP9" s="215"/>
      <c r="UPQ9" s="215"/>
      <c r="UPR9" s="215"/>
      <c r="UPS9" s="215"/>
      <c r="UPT9" s="215"/>
      <c r="UPU9" s="215"/>
      <c r="UPV9" s="215"/>
      <c r="UPW9" s="215"/>
      <c r="UPX9" s="215"/>
      <c r="UPY9" s="215"/>
      <c r="UPZ9" s="215"/>
      <c r="UQA9" s="215"/>
      <c r="UQB9" s="215"/>
      <c r="UQC9" s="215"/>
      <c r="UQD9" s="215"/>
      <c r="UQE9" s="215"/>
      <c r="UQF9" s="215"/>
      <c r="UQG9" s="215"/>
      <c r="UQH9" s="215"/>
      <c r="UQI9" s="215"/>
      <c r="UQJ9" s="215"/>
      <c r="UQK9" s="215"/>
      <c r="UQL9" s="215"/>
      <c r="UQM9" s="215"/>
      <c r="UQN9" s="215"/>
      <c r="UQO9" s="215"/>
      <c r="UQP9" s="215"/>
      <c r="UQQ9" s="215"/>
      <c r="UQR9" s="215"/>
      <c r="UQS9" s="215"/>
      <c r="UQT9" s="215"/>
      <c r="UQU9" s="215"/>
      <c r="UQV9" s="215"/>
      <c r="UQW9" s="215"/>
      <c r="UQX9" s="215"/>
      <c r="UQY9" s="215"/>
      <c r="UQZ9" s="215"/>
      <c r="URA9" s="215"/>
      <c r="URB9" s="215"/>
      <c r="URC9" s="215"/>
      <c r="URD9" s="215"/>
      <c r="URE9" s="215"/>
      <c r="URF9" s="215"/>
      <c r="URG9" s="215"/>
      <c r="URH9" s="215"/>
      <c r="URI9" s="215"/>
      <c r="URJ9" s="215"/>
      <c r="URK9" s="215"/>
      <c r="URL9" s="215"/>
      <c r="URM9" s="215"/>
      <c r="URN9" s="215"/>
      <c r="URO9" s="215"/>
      <c r="URP9" s="215"/>
      <c r="URQ9" s="215"/>
      <c r="URR9" s="215"/>
      <c r="URS9" s="215"/>
      <c r="URT9" s="215"/>
      <c r="URU9" s="215"/>
      <c r="URV9" s="215"/>
      <c r="URW9" s="215"/>
      <c r="URX9" s="215"/>
      <c r="URY9" s="215"/>
      <c r="URZ9" s="215"/>
      <c r="USA9" s="215"/>
      <c r="USB9" s="215"/>
      <c r="USC9" s="215"/>
      <c r="USD9" s="215"/>
      <c r="USE9" s="215"/>
      <c r="USF9" s="215"/>
      <c r="USG9" s="215"/>
      <c r="USH9" s="215"/>
      <c r="USI9" s="215"/>
      <c r="USJ9" s="215"/>
      <c r="USK9" s="215"/>
      <c r="USL9" s="215"/>
      <c r="USM9" s="215"/>
      <c r="USN9" s="215"/>
      <c r="USO9" s="215"/>
      <c r="USP9" s="215"/>
      <c r="USQ9" s="215"/>
      <c r="USR9" s="215"/>
      <c r="USS9" s="215"/>
      <c r="UST9" s="215"/>
      <c r="USU9" s="215"/>
      <c r="USV9" s="215"/>
      <c r="USW9" s="215"/>
      <c r="USX9" s="215"/>
      <c r="USY9" s="215"/>
      <c r="USZ9" s="215"/>
      <c r="UTA9" s="215"/>
      <c r="UTB9" s="215"/>
      <c r="UTC9" s="215"/>
      <c r="UTD9" s="215"/>
      <c r="UTE9" s="215"/>
      <c r="UTF9" s="215"/>
      <c r="UTG9" s="215"/>
      <c r="UTH9" s="215"/>
      <c r="UTI9" s="215"/>
      <c r="UTJ9" s="215"/>
      <c r="UTK9" s="215"/>
      <c r="UTL9" s="215"/>
      <c r="UTM9" s="215"/>
      <c r="UTN9" s="215"/>
      <c r="UTO9" s="215"/>
      <c r="UTP9" s="215"/>
      <c r="UTQ9" s="215"/>
      <c r="UTR9" s="215"/>
      <c r="UTS9" s="215"/>
      <c r="UTT9" s="215"/>
      <c r="UTU9" s="215"/>
      <c r="UTV9" s="215"/>
      <c r="UTW9" s="215"/>
      <c r="UTX9" s="215"/>
      <c r="UTY9" s="215"/>
      <c r="UTZ9" s="215"/>
      <c r="UUA9" s="215"/>
      <c r="UUB9" s="215"/>
      <c r="UUC9" s="215"/>
      <c r="UUD9" s="215"/>
      <c r="UUE9" s="215"/>
      <c r="UUF9" s="215"/>
      <c r="UUG9" s="215"/>
      <c r="UUH9" s="215"/>
      <c r="UUI9" s="215"/>
      <c r="UUJ9" s="215"/>
      <c r="UUK9" s="215"/>
      <c r="UUL9" s="215"/>
      <c r="UUM9" s="215"/>
      <c r="UUN9" s="215"/>
      <c r="UUO9" s="215"/>
      <c r="UUP9" s="215"/>
      <c r="UUQ9" s="215"/>
      <c r="UUR9" s="215"/>
      <c r="UUS9" s="215"/>
      <c r="UUT9" s="215"/>
      <c r="UUU9" s="215"/>
      <c r="UUV9" s="215"/>
      <c r="UUW9" s="215"/>
      <c r="UUX9" s="215"/>
      <c r="UUY9" s="215"/>
      <c r="UUZ9" s="215"/>
      <c r="UVA9" s="215"/>
      <c r="UVB9" s="215"/>
      <c r="UVC9" s="215"/>
      <c r="UVD9" s="215"/>
      <c r="UVE9" s="215"/>
      <c r="UVF9" s="215"/>
      <c r="UVG9" s="215"/>
      <c r="UVH9" s="215"/>
      <c r="UVI9" s="215"/>
      <c r="UVJ9" s="215"/>
      <c r="UVK9" s="215"/>
      <c r="UVL9" s="215"/>
      <c r="UVM9" s="215"/>
      <c r="UVN9" s="215"/>
      <c r="UVO9" s="215"/>
      <c r="UVP9" s="215"/>
      <c r="UVQ9" s="215"/>
      <c r="UVR9" s="215"/>
      <c r="UVS9" s="215"/>
      <c r="UVT9" s="215"/>
      <c r="UVU9" s="215"/>
      <c r="UVV9" s="215"/>
      <c r="UVW9" s="215"/>
      <c r="UVX9" s="215"/>
      <c r="UVY9" s="215"/>
      <c r="UVZ9" s="215"/>
      <c r="UWA9" s="215"/>
      <c r="UWB9" s="215"/>
      <c r="UWC9" s="215"/>
      <c r="UWD9" s="215"/>
      <c r="UWE9" s="215"/>
      <c r="UWF9" s="215"/>
      <c r="UWG9" s="215"/>
      <c r="UWH9" s="215"/>
      <c r="UWI9" s="215"/>
      <c r="UWJ9" s="215"/>
      <c r="UWK9" s="215"/>
      <c r="UWL9" s="215"/>
      <c r="UWM9" s="215"/>
      <c r="UWN9" s="215"/>
      <c r="UWO9" s="215"/>
      <c r="UWP9" s="215"/>
      <c r="UWQ9" s="215"/>
      <c r="UWR9" s="215"/>
      <c r="UWS9" s="215"/>
      <c r="UWT9" s="215"/>
      <c r="UWU9" s="215"/>
      <c r="UWV9" s="215"/>
      <c r="UWW9" s="215"/>
      <c r="UWX9" s="215"/>
      <c r="UWY9" s="215"/>
      <c r="UWZ9" s="215"/>
      <c r="UXA9" s="215"/>
      <c r="UXB9" s="215"/>
      <c r="UXC9" s="215"/>
      <c r="UXD9" s="215"/>
      <c r="UXE9" s="215"/>
      <c r="UXF9" s="215"/>
      <c r="UXG9" s="215"/>
      <c r="UXH9" s="215"/>
      <c r="UXI9" s="215"/>
      <c r="UXJ9" s="215"/>
      <c r="UXK9" s="215"/>
      <c r="UXL9" s="215"/>
      <c r="UXM9" s="215"/>
      <c r="UXN9" s="215"/>
      <c r="UXO9" s="215"/>
      <c r="UXP9" s="215"/>
      <c r="UXQ9" s="215"/>
      <c r="UXR9" s="215"/>
      <c r="UXS9" s="215"/>
      <c r="UXT9" s="215"/>
      <c r="UXU9" s="215"/>
      <c r="UXV9" s="215"/>
      <c r="UXW9" s="215"/>
      <c r="UXX9" s="215"/>
      <c r="UXY9" s="215"/>
      <c r="UXZ9" s="215"/>
      <c r="UYA9" s="215"/>
      <c r="UYB9" s="215"/>
      <c r="UYC9" s="215"/>
      <c r="UYD9" s="215"/>
      <c r="UYE9" s="215"/>
      <c r="UYF9" s="215"/>
      <c r="UYG9" s="215"/>
      <c r="UYH9" s="215"/>
      <c r="UYI9" s="215"/>
      <c r="UYJ9" s="215"/>
      <c r="UYK9" s="215"/>
      <c r="UYL9" s="215"/>
      <c r="UYM9" s="215"/>
      <c r="UYN9" s="215"/>
      <c r="UYO9" s="215"/>
      <c r="UYP9" s="215"/>
      <c r="UYQ9" s="215"/>
      <c r="UYR9" s="215"/>
      <c r="UYS9" s="215"/>
      <c r="UYT9" s="215"/>
      <c r="UYU9" s="215"/>
      <c r="UYV9" s="215"/>
      <c r="UYW9" s="215"/>
      <c r="UYX9" s="215"/>
      <c r="UYY9" s="215"/>
      <c r="UYZ9" s="215"/>
      <c r="UZA9" s="215"/>
      <c r="UZB9" s="215"/>
      <c r="UZC9" s="215"/>
      <c r="UZD9" s="215"/>
      <c r="UZE9" s="215"/>
      <c r="UZF9" s="215"/>
      <c r="UZG9" s="215"/>
      <c r="UZH9" s="215"/>
      <c r="UZI9" s="215"/>
      <c r="UZJ9" s="215"/>
      <c r="UZK9" s="215"/>
      <c r="UZL9" s="215"/>
      <c r="UZM9" s="215"/>
      <c r="UZN9" s="215"/>
      <c r="UZO9" s="215"/>
      <c r="UZP9" s="215"/>
      <c r="UZQ9" s="215"/>
      <c r="UZR9" s="215"/>
      <c r="UZS9" s="215"/>
      <c r="UZT9" s="215"/>
      <c r="UZU9" s="215"/>
      <c r="UZV9" s="215"/>
      <c r="UZW9" s="215"/>
      <c r="UZX9" s="215"/>
      <c r="UZY9" s="215"/>
      <c r="UZZ9" s="215"/>
      <c r="VAA9" s="215"/>
      <c r="VAB9" s="215"/>
      <c r="VAC9" s="215"/>
      <c r="VAD9" s="215"/>
      <c r="VAE9" s="215"/>
      <c r="VAF9" s="215"/>
      <c r="VAG9" s="215"/>
      <c r="VAH9" s="215"/>
      <c r="VAI9" s="215"/>
      <c r="VAJ9" s="215"/>
      <c r="VAK9" s="215"/>
      <c r="VAL9" s="215"/>
      <c r="VAM9" s="215"/>
      <c r="VAN9" s="215"/>
      <c r="VAO9" s="215"/>
      <c r="VAP9" s="215"/>
      <c r="VAQ9" s="215"/>
      <c r="VAR9" s="215"/>
      <c r="VAS9" s="215"/>
      <c r="VAT9" s="215"/>
      <c r="VAU9" s="215"/>
      <c r="VAV9" s="215"/>
      <c r="VAW9" s="215"/>
      <c r="VAX9" s="215"/>
      <c r="VAY9" s="215"/>
      <c r="VAZ9" s="215"/>
      <c r="VBA9" s="215"/>
      <c r="VBB9" s="215"/>
      <c r="VBC9" s="215"/>
      <c r="VBD9" s="215"/>
      <c r="VBE9" s="215"/>
      <c r="VBF9" s="215"/>
      <c r="VBG9" s="215"/>
      <c r="VBH9" s="215"/>
      <c r="VBI9" s="215"/>
      <c r="VBJ9" s="215"/>
      <c r="VBK9" s="215"/>
      <c r="VBL9" s="215"/>
      <c r="VBM9" s="215"/>
      <c r="VBN9" s="215"/>
      <c r="VBO9" s="215"/>
      <c r="VBP9" s="215"/>
      <c r="VBQ9" s="215"/>
      <c r="VBR9" s="215"/>
      <c r="VBS9" s="215"/>
      <c r="VBT9" s="215"/>
      <c r="VBU9" s="215"/>
      <c r="VBV9" s="215"/>
      <c r="VBW9" s="215"/>
      <c r="VBX9" s="215"/>
      <c r="VBY9" s="215"/>
      <c r="VBZ9" s="215"/>
      <c r="VCA9" s="215"/>
      <c r="VCB9" s="215"/>
      <c r="VCC9" s="215"/>
      <c r="VCD9" s="215"/>
      <c r="VCE9" s="215"/>
      <c r="VCF9" s="215"/>
      <c r="VCG9" s="215"/>
      <c r="VCH9" s="215"/>
      <c r="VCI9" s="215"/>
      <c r="VCJ9" s="215"/>
      <c r="VCK9" s="215"/>
      <c r="VCL9" s="215"/>
      <c r="VCM9" s="215"/>
      <c r="VCN9" s="215"/>
      <c r="VCO9" s="215"/>
      <c r="VCP9" s="215"/>
      <c r="VCQ9" s="215"/>
      <c r="VCR9" s="215"/>
      <c r="VCS9" s="215"/>
      <c r="VCT9" s="215"/>
      <c r="VCU9" s="215"/>
      <c r="VCV9" s="215"/>
      <c r="VCW9" s="215"/>
      <c r="VCX9" s="215"/>
      <c r="VCY9" s="215"/>
      <c r="VCZ9" s="215"/>
      <c r="VDA9" s="215"/>
      <c r="VDB9" s="215"/>
      <c r="VDC9" s="215"/>
      <c r="VDD9" s="215"/>
      <c r="VDE9" s="215"/>
      <c r="VDF9" s="215"/>
      <c r="VDG9" s="215"/>
      <c r="VDH9" s="215"/>
      <c r="VDI9" s="215"/>
      <c r="VDJ9" s="215"/>
      <c r="VDK9" s="215"/>
      <c r="VDL9" s="215"/>
      <c r="VDM9" s="215"/>
      <c r="VDN9" s="215"/>
      <c r="VDO9" s="215"/>
      <c r="VDP9" s="215"/>
      <c r="VDQ9" s="215"/>
      <c r="VDR9" s="215"/>
      <c r="VDS9" s="215"/>
      <c r="VDT9" s="215"/>
      <c r="VDU9" s="215"/>
      <c r="VDV9" s="215"/>
      <c r="VDW9" s="215"/>
      <c r="VDX9" s="215"/>
      <c r="VDY9" s="215"/>
      <c r="VDZ9" s="215"/>
      <c r="VEA9" s="215"/>
      <c r="VEB9" s="215"/>
      <c r="VEC9" s="215"/>
      <c r="VED9" s="215"/>
      <c r="VEE9" s="215"/>
      <c r="VEF9" s="215"/>
      <c r="VEG9" s="215"/>
      <c r="VEH9" s="215"/>
      <c r="VEI9" s="215"/>
      <c r="VEJ9" s="215"/>
      <c r="VEK9" s="215"/>
      <c r="VEL9" s="215"/>
      <c r="VEM9" s="215"/>
      <c r="VEN9" s="215"/>
      <c r="VEO9" s="215"/>
      <c r="VEP9" s="215"/>
      <c r="VEQ9" s="215"/>
      <c r="VER9" s="215"/>
      <c r="VES9" s="215"/>
      <c r="VET9" s="215"/>
      <c r="VEU9" s="215"/>
      <c r="VEV9" s="215"/>
      <c r="VEW9" s="215"/>
      <c r="VEX9" s="215"/>
      <c r="VEY9" s="215"/>
      <c r="VEZ9" s="215"/>
      <c r="VFA9" s="215"/>
      <c r="VFB9" s="215"/>
      <c r="VFC9" s="215"/>
      <c r="VFD9" s="215"/>
      <c r="VFE9" s="215"/>
      <c r="VFF9" s="215"/>
      <c r="VFG9" s="215"/>
      <c r="VFH9" s="215"/>
      <c r="VFI9" s="215"/>
      <c r="VFJ9" s="215"/>
      <c r="VFK9" s="215"/>
      <c r="VFL9" s="215"/>
      <c r="VFM9" s="215"/>
      <c r="VFN9" s="215"/>
      <c r="VFO9" s="215"/>
      <c r="VFP9" s="215"/>
      <c r="VFQ9" s="215"/>
      <c r="VFR9" s="215"/>
      <c r="VFS9" s="215"/>
      <c r="VFT9" s="215"/>
      <c r="VFU9" s="215"/>
      <c r="VFV9" s="215"/>
      <c r="VFW9" s="215"/>
      <c r="VFX9" s="215"/>
      <c r="VFY9" s="215"/>
      <c r="VFZ9" s="215"/>
      <c r="VGA9" s="215"/>
      <c r="VGB9" s="215"/>
      <c r="VGC9" s="215"/>
      <c r="VGD9" s="215"/>
      <c r="VGE9" s="215"/>
      <c r="VGF9" s="215"/>
      <c r="VGG9" s="215"/>
      <c r="VGH9" s="215"/>
      <c r="VGI9" s="215"/>
      <c r="VGJ9" s="215"/>
      <c r="VGK9" s="215"/>
      <c r="VGL9" s="215"/>
      <c r="VGM9" s="215"/>
      <c r="VGN9" s="215"/>
      <c r="VGO9" s="215"/>
      <c r="VGP9" s="215"/>
      <c r="VGQ9" s="215"/>
      <c r="VGR9" s="215"/>
      <c r="VGS9" s="215"/>
      <c r="VGT9" s="215"/>
      <c r="VGU9" s="215"/>
      <c r="VGV9" s="215"/>
      <c r="VGW9" s="215"/>
      <c r="VGX9" s="215"/>
      <c r="VGY9" s="215"/>
      <c r="VGZ9" s="215"/>
      <c r="VHA9" s="215"/>
      <c r="VHB9" s="215"/>
      <c r="VHC9" s="215"/>
      <c r="VHD9" s="215"/>
      <c r="VHE9" s="215"/>
      <c r="VHF9" s="215"/>
      <c r="VHG9" s="215"/>
      <c r="VHH9" s="215"/>
      <c r="VHI9" s="215"/>
      <c r="VHJ9" s="215"/>
      <c r="VHK9" s="215"/>
      <c r="VHL9" s="215"/>
      <c r="VHM9" s="215"/>
      <c r="VHN9" s="215"/>
      <c r="VHO9" s="215"/>
      <c r="VHP9" s="215"/>
      <c r="VHQ9" s="215"/>
      <c r="VHR9" s="215"/>
      <c r="VHS9" s="215"/>
      <c r="VHT9" s="215"/>
      <c r="VHU9" s="215"/>
      <c r="VHV9" s="215"/>
      <c r="VHW9" s="215"/>
      <c r="VHX9" s="215"/>
      <c r="VHY9" s="215"/>
      <c r="VHZ9" s="215"/>
      <c r="VIA9" s="215"/>
      <c r="VIB9" s="215"/>
      <c r="VIC9" s="215"/>
      <c r="VID9" s="215"/>
      <c r="VIE9" s="215"/>
      <c r="VIF9" s="215"/>
      <c r="VIG9" s="215"/>
      <c r="VIH9" s="215"/>
      <c r="VII9" s="215"/>
      <c r="VIJ9" s="215"/>
      <c r="VIK9" s="215"/>
      <c r="VIL9" s="215"/>
      <c r="VIM9" s="215"/>
      <c r="VIN9" s="215"/>
      <c r="VIO9" s="215"/>
      <c r="VIP9" s="215"/>
      <c r="VIQ9" s="215"/>
      <c r="VIR9" s="215"/>
      <c r="VIS9" s="215"/>
      <c r="VIT9" s="215"/>
      <c r="VIU9" s="215"/>
      <c r="VIV9" s="215"/>
      <c r="VIW9" s="215"/>
      <c r="VIX9" s="215"/>
      <c r="VIY9" s="215"/>
      <c r="VIZ9" s="215"/>
      <c r="VJA9" s="215"/>
      <c r="VJB9" s="215"/>
      <c r="VJC9" s="215"/>
      <c r="VJD9" s="215"/>
      <c r="VJE9" s="215"/>
      <c r="VJF9" s="215"/>
      <c r="VJG9" s="215"/>
      <c r="VJH9" s="215"/>
      <c r="VJI9" s="215"/>
      <c r="VJJ9" s="215"/>
      <c r="VJK9" s="215"/>
      <c r="VJL9" s="215"/>
      <c r="VJM9" s="215"/>
      <c r="VJN9" s="215"/>
      <c r="VJO9" s="215"/>
      <c r="VJP9" s="215"/>
      <c r="VJQ9" s="215"/>
      <c r="VJR9" s="215"/>
      <c r="VJS9" s="215"/>
      <c r="VJT9" s="215"/>
      <c r="VJU9" s="215"/>
      <c r="VJV9" s="215"/>
      <c r="VJW9" s="215"/>
      <c r="VJX9" s="215"/>
      <c r="VJY9" s="215"/>
      <c r="VJZ9" s="215"/>
      <c r="VKA9" s="215"/>
      <c r="VKB9" s="215"/>
      <c r="VKC9" s="215"/>
      <c r="VKD9" s="215"/>
      <c r="VKE9" s="215"/>
      <c r="VKF9" s="215"/>
      <c r="VKG9" s="215"/>
      <c r="VKH9" s="215"/>
      <c r="VKI9" s="215"/>
      <c r="VKJ9" s="215"/>
      <c r="VKK9" s="215"/>
      <c r="VKL9" s="215"/>
      <c r="VKM9" s="215"/>
      <c r="VKN9" s="215"/>
      <c r="VKO9" s="215"/>
      <c r="VKP9" s="215"/>
      <c r="VKQ9" s="215"/>
      <c r="VKR9" s="215"/>
      <c r="VKS9" s="215"/>
      <c r="VKT9" s="215"/>
      <c r="VKU9" s="215"/>
      <c r="VKV9" s="215"/>
      <c r="VKW9" s="215"/>
      <c r="VKX9" s="215"/>
      <c r="VKY9" s="215"/>
      <c r="VKZ9" s="215"/>
      <c r="VLA9" s="215"/>
      <c r="VLB9" s="215"/>
      <c r="VLC9" s="215"/>
      <c r="VLD9" s="215"/>
      <c r="VLE9" s="215"/>
      <c r="VLF9" s="215"/>
      <c r="VLG9" s="215"/>
      <c r="VLH9" s="215"/>
      <c r="VLI9" s="215"/>
      <c r="VLJ9" s="215"/>
      <c r="VLK9" s="215"/>
      <c r="VLL9" s="215"/>
      <c r="VLM9" s="215"/>
      <c r="VLN9" s="215"/>
      <c r="VLO9" s="215"/>
      <c r="VLP9" s="215"/>
      <c r="VLQ9" s="215"/>
      <c r="VLR9" s="215"/>
      <c r="VLS9" s="215"/>
      <c r="VLT9" s="215"/>
      <c r="VLU9" s="215"/>
      <c r="VLV9" s="215"/>
      <c r="VLW9" s="215"/>
      <c r="VLX9" s="215"/>
      <c r="VLY9" s="215"/>
      <c r="VLZ9" s="215"/>
      <c r="VMA9" s="215"/>
      <c r="VMB9" s="215"/>
      <c r="VMC9" s="215"/>
      <c r="VMD9" s="215"/>
      <c r="VME9" s="215"/>
      <c r="VMF9" s="215"/>
      <c r="VMG9" s="215"/>
      <c r="VMH9" s="215"/>
      <c r="VMI9" s="215"/>
      <c r="VMJ9" s="215"/>
      <c r="VMK9" s="215"/>
      <c r="VML9" s="215"/>
      <c r="VMM9" s="215"/>
      <c r="VMN9" s="215"/>
      <c r="VMO9" s="215"/>
      <c r="VMP9" s="215"/>
      <c r="VMQ9" s="215"/>
      <c r="VMR9" s="215"/>
      <c r="VMS9" s="215"/>
      <c r="VMT9" s="215"/>
      <c r="VMU9" s="215"/>
      <c r="VMV9" s="215"/>
      <c r="VMW9" s="215"/>
      <c r="VMX9" s="215"/>
      <c r="VMY9" s="215"/>
      <c r="VMZ9" s="215"/>
      <c r="VNA9" s="215"/>
      <c r="VNB9" s="215"/>
      <c r="VNC9" s="215"/>
      <c r="VND9" s="215"/>
      <c r="VNE9" s="215"/>
      <c r="VNF9" s="215"/>
      <c r="VNG9" s="215"/>
      <c r="VNH9" s="215"/>
      <c r="VNI9" s="215"/>
      <c r="VNJ9" s="215"/>
      <c r="VNK9" s="215"/>
      <c r="VNL9" s="215"/>
      <c r="VNM9" s="215"/>
      <c r="VNN9" s="215"/>
      <c r="VNO9" s="215"/>
      <c r="VNP9" s="215"/>
      <c r="VNQ9" s="215"/>
      <c r="VNR9" s="215"/>
      <c r="VNS9" s="215"/>
      <c r="VNT9" s="215"/>
      <c r="VNU9" s="215"/>
      <c r="VNV9" s="215"/>
      <c r="VNW9" s="215"/>
      <c r="VNX9" s="215"/>
      <c r="VNY9" s="215"/>
      <c r="VNZ9" s="215"/>
      <c r="VOA9" s="215"/>
      <c r="VOB9" s="215"/>
      <c r="VOC9" s="215"/>
      <c r="VOD9" s="215"/>
      <c r="VOE9" s="215"/>
      <c r="VOF9" s="215"/>
      <c r="VOG9" s="215"/>
      <c r="VOH9" s="215"/>
      <c r="VOI9" s="215"/>
      <c r="VOJ9" s="215"/>
      <c r="VOK9" s="215"/>
      <c r="VOL9" s="215"/>
      <c r="VOM9" s="215"/>
      <c r="VON9" s="215"/>
      <c r="VOO9" s="215"/>
      <c r="VOP9" s="215"/>
      <c r="VOQ9" s="215"/>
      <c r="VOR9" s="215"/>
      <c r="VOS9" s="215"/>
      <c r="VOT9" s="215"/>
      <c r="VOU9" s="215"/>
      <c r="VOV9" s="215"/>
      <c r="VOW9" s="215"/>
      <c r="VOX9" s="215"/>
      <c r="VOY9" s="215"/>
      <c r="VOZ9" s="215"/>
      <c r="VPA9" s="215"/>
      <c r="VPB9" s="215"/>
      <c r="VPC9" s="215"/>
      <c r="VPD9" s="215"/>
      <c r="VPE9" s="215"/>
      <c r="VPF9" s="215"/>
      <c r="VPG9" s="215"/>
      <c r="VPH9" s="215"/>
      <c r="VPI9" s="215"/>
      <c r="VPJ9" s="215"/>
      <c r="VPK9" s="215"/>
      <c r="VPL9" s="215"/>
      <c r="VPM9" s="215"/>
      <c r="VPN9" s="215"/>
      <c r="VPO9" s="215"/>
      <c r="VPP9" s="215"/>
      <c r="VPQ9" s="215"/>
      <c r="VPR9" s="215"/>
      <c r="VPS9" s="215"/>
      <c r="VPT9" s="215"/>
      <c r="VPU9" s="215"/>
      <c r="VPV9" s="215"/>
      <c r="VPW9" s="215"/>
      <c r="VPX9" s="215"/>
      <c r="VPY9" s="215"/>
      <c r="VPZ9" s="215"/>
      <c r="VQA9" s="215"/>
      <c r="VQB9" s="215"/>
      <c r="VQC9" s="215"/>
      <c r="VQD9" s="215"/>
      <c r="VQE9" s="215"/>
      <c r="VQF9" s="215"/>
      <c r="VQG9" s="215"/>
      <c r="VQH9" s="215"/>
      <c r="VQI9" s="215"/>
      <c r="VQJ9" s="215"/>
      <c r="VQK9" s="215"/>
      <c r="VQL9" s="215"/>
      <c r="VQM9" s="215"/>
      <c r="VQN9" s="215"/>
      <c r="VQO9" s="215"/>
      <c r="VQP9" s="215"/>
      <c r="VQQ9" s="215"/>
      <c r="VQR9" s="215"/>
      <c r="VQS9" s="215"/>
      <c r="VQT9" s="215"/>
      <c r="VQU9" s="215"/>
      <c r="VQV9" s="215"/>
      <c r="VQW9" s="215"/>
      <c r="VQX9" s="215"/>
      <c r="VQY9" s="215"/>
      <c r="VQZ9" s="215"/>
      <c r="VRA9" s="215"/>
      <c r="VRB9" s="215"/>
      <c r="VRC9" s="215"/>
      <c r="VRD9" s="215"/>
      <c r="VRE9" s="215"/>
      <c r="VRF9" s="215"/>
      <c r="VRG9" s="215"/>
      <c r="VRH9" s="215"/>
      <c r="VRI9" s="215"/>
      <c r="VRJ9" s="215"/>
      <c r="VRK9" s="215"/>
      <c r="VRL9" s="215"/>
      <c r="VRM9" s="215"/>
      <c r="VRN9" s="215"/>
      <c r="VRO9" s="215"/>
      <c r="VRP9" s="215"/>
      <c r="VRQ9" s="215"/>
      <c r="VRR9" s="215"/>
      <c r="VRS9" s="215"/>
      <c r="VRT9" s="215"/>
      <c r="VRU9" s="215"/>
      <c r="VRV9" s="215"/>
      <c r="VRW9" s="215"/>
      <c r="VRX9" s="215"/>
      <c r="VRY9" s="215"/>
      <c r="VRZ9" s="215"/>
      <c r="VSA9" s="215"/>
      <c r="VSB9" s="215"/>
      <c r="VSC9" s="215"/>
      <c r="VSD9" s="215"/>
      <c r="VSE9" s="215"/>
      <c r="VSF9" s="215"/>
      <c r="VSG9" s="215"/>
      <c r="VSH9" s="215"/>
      <c r="VSI9" s="215"/>
      <c r="VSJ9" s="215"/>
      <c r="VSK9" s="215"/>
      <c r="VSL9" s="215"/>
      <c r="VSM9" s="215"/>
      <c r="VSN9" s="215"/>
      <c r="VSO9" s="215"/>
      <c r="VSP9" s="215"/>
      <c r="VSQ9" s="215"/>
      <c r="VSR9" s="215"/>
      <c r="VSS9" s="215"/>
      <c r="VST9" s="215"/>
      <c r="VSU9" s="215"/>
      <c r="VSV9" s="215"/>
      <c r="VSW9" s="215"/>
      <c r="VSX9" s="215"/>
      <c r="VSY9" s="215"/>
      <c r="VSZ9" s="215"/>
      <c r="VTA9" s="215"/>
      <c r="VTB9" s="215"/>
      <c r="VTC9" s="215"/>
      <c r="VTD9" s="215"/>
      <c r="VTE9" s="215"/>
      <c r="VTF9" s="215"/>
      <c r="VTG9" s="215"/>
      <c r="VTH9" s="215"/>
      <c r="VTI9" s="215"/>
      <c r="VTJ9" s="215"/>
      <c r="VTK9" s="215"/>
      <c r="VTL9" s="215"/>
      <c r="VTM9" s="215"/>
      <c r="VTN9" s="215"/>
      <c r="VTO9" s="215"/>
      <c r="VTP9" s="215"/>
      <c r="VTQ9" s="215"/>
      <c r="VTR9" s="215"/>
      <c r="VTS9" s="215"/>
      <c r="VTT9" s="215"/>
      <c r="VTU9" s="215"/>
      <c r="VTV9" s="215"/>
      <c r="VTW9" s="215"/>
      <c r="VTX9" s="215"/>
      <c r="VTY9" s="215"/>
      <c r="VTZ9" s="215"/>
      <c r="VUA9" s="215"/>
      <c r="VUB9" s="215"/>
      <c r="VUC9" s="215"/>
      <c r="VUD9" s="215"/>
      <c r="VUE9" s="215"/>
      <c r="VUF9" s="215"/>
      <c r="VUG9" s="215"/>
      <c r="VUH9" s="215"/>
      <c r="VUI9" s="215"/>
      <c r="VUJ9" s="215"/>
      <c r="VUK9" s="215"/>
      <c r="VUL9" s="215"/>
      <c r="VUM9" s="215"/>
      <c r="VUN9" s="215"/>
      <c r="VUO9" s="215"/>
      <c r="VUP9" s="215"/>
      <c r="VUQ9" s="215"/>
      <c r="VUR9" s="215"/>
      <c r="VUS9" s="215"/>
      <c r="VUT9" s="215"/>
      <c r="VUU9" s="215"/>
      <c r="VUV9" s="215"/>
      <c r="VUW9" s="215"/>
      <c r="VUX9" s="215"/>
      <c r="VUY9" s="215"/>
      <c r="VUZ9" s="215"/>
      <c r="VVA9" s="215"/>
      <c r="VVB9" s="215"/>
      <c r="VVC9" s="215"/>
      <c r="VVD9" s="215"/>
      <c r="VVE9" s="215"/>
      <c r="VVF9" s="215"/>
      <c r="VVG9" s="215"/>
      <c r="VVH9" s="215"/>
      <c r="VVI9" s="215"/>
      <c r="VVJ9" s="215"/>
      <c r="VVK9" s="215"/>
      <c r="VVL9" s="215"/>
      <c r="VVM9" s="215"/>
      <c r="VVN9" s="215"/>
      <c r="VVO9" s="215"/>
      <c r="VVP9" s="215"/>
      <c r="VVQ9" s="215"/>
      <c r="VVR9" s="215"/>
      <c r="VVS9" s="215"/>
      <c r="VVT9" s="215"/>
      <c r="VVU9" s="215"/>
      <c r="VVV9" s="215"/>
      <c r="VVW9" s="215"/>
      <c r="VVX9" s="215"/>
      <c r="VVY9" s="215"/>
      <c r="VVZ9" s="215"/>
      <c r="VWA9" s="215"/>
      <c r="VWB9" s="215"/>
      <c r="VWC9" s="215"/>
      <c r="VWD9" s="215"/>
      <c r="VWE9" s="215"/>
      <c r="VWF9" s="215"/>
      <c r="VWG9" s="215"/>
      <c r="VWH9" s="215"/>
      <c r="VWI9" s="215"/>
      <c r="VWJ9" s="215"/>
      <c r="VWK9" s="215"/>
      <c r="VWL9" s="215"/>
      <c r="VWM9" s="215"/>
      <c r="VWN9" s="215"/>
      <c r="VWO9" s="215"/>
      <c r="VWP9" s="215"/>
      <c r="VWQ9" s="215"/>
      <c r="VWR9" s="215"/>
      <c r="VWS9" s="215"/>
      <c r="VWT9" s="215"/>
      <c r="VWU9" s="215"/>
      <c r="VWV9" s="215"/>
      <c r="VWW9" s="215"/>
      <c r="VWX9" s="215"/>
      <c r="VWY9" s="215"/>
      <c r="VWZ9" s="215"/>
      <c r="VXA9" s="215"/>
      <c r="VXB9" s="215"/>
      <c r="VXC9" s="215"/>
      <c r="VXD9" s="215"/>
      <c r="VXE9" s="215"/>
      <c r="VXF9" s="215"/>
      <c r="VXG9" s="215"/>
      <c r="VXH9" s="215"/>
      <c r="VXI9" s="215"/>
      <c r="VXJ9" s="215"/>
      <c r="VXK9" s="215"/>
      <c r="VXL9" s="215"/>
      <c r="VXM9" s="215"/>
      <c r="VXN9" s="215"/>
      <c r="VXO9" s="215"/>
      <c r="VXP9" s="215"/>
      <c r="VXQ9" s="215"/>
      <c r="VXR9" s="215"/>
      <c r="VXS9" s="215"/>
      <c r="VXT9" s="215"/>
      <c r="VXU9" s="215"/>
      <c r="VXV9" s="215"/>
      <c r="VXW9" s="215"/>
      <c r="VXX9" s="215"/>
      <c r="VXY9" s="215"/>
      <c r="VXZ9" s="215"/>
      <c r="VYA9" s="215"/>
      <c r="VYB9" s="215"/>
      <c r="VYC9" s="215"/>
      <c r="VYD9" s="215"/>
      <c r="VYE9" s="215"/>
      <c r="VYF9" s="215"/>
      <c r="VYG9" s="215"/>
      <c r="VYH9" s="215"/>
      <c r="VYI9" s="215"/>
      <c r="VYJ9" s="215"/>
      <c r="VYK9" s="215"/>
      <c r="VYL9" s="215"/>
      <c r="VYM9" s="215"/>
      <c r="VYN9" s="215"/>
      <c r="VYO9" s="215"/>
      <c r="VYP9" s="215"/>
      <c r="VYQ9" s="215"/>
      <c r="VYR9" s="215"/>
      <c r="VYS9" s="215"/>
      <c r="VYT9" s="215"/>
      <c r="VYU9" s="215"/>
      <c r="VYV9" s="215"/>
      <c r="VYW9" s="215"/>
      <c r="VYX9" s="215"/>
      <c r="VYY9" s="215"/>
      <c r="VYZ9" s="215"/>
      <c r="VZA9" s="215"/>
      <c r="VZB9" s="215"/>
      <c r="VZC9" s="215"/>
      <c r="VZD9" s="215"/>
      <c r="VZE9" s="215"/>
      <c r="VZF9" s="215"/>
      <c r="VZG9" s="215"/>
      <c r="VZH9" s="215"/>
      <c r="VZI9" s="215"/>
      <c r="VZJ9" s="215"/>
      <c r="VZK9" s="215"/>
      <c r="VZL9" s="215"/>
      <c r="VZM9" s="215"/>
      <c r="VZN9" s="215"/>
      <c r="VZO9" s="215"/>
      <c r="VZP9" s="215"/>
      <c r="VZQ9" s="215"/>
      <c r="VZR9" s="215"/>
      <c r="VZS9" s="215"/>
      <c r="VZT9" s="215"/>
      <c r="VZU9" s="215"/>
      <c r="VZV9" s="215"/>
      <c r="VZW9" s="215"/>
      <c r="VZX9" s="215"/>
      <c r="VZY9" s="215"/>
      <c r="VZZ9" s="215"/>
      <c r="WAA9" s="215"/>
      <c r="WAB9" s="215"/>
      <c r="WAC9" s="215"/>
      <c r="WAD9" s="215"/>
      <c r="WAE9" s="215"/>
      <c r="WAF9" s="215"/>
      <c r="WAG9" s="215"/>
      <c r="WAH9" s="215"/>
      <c r="WAI9" s="215"/>
      <c r="WAJ9" s="215"/>
      <c r="WAK9" s="215"/>
      <c r="WAL9" s="215"/>
      <c r="WAM9" s="215"/>
      <c r="WAN9" s="215"/>
      <c r="WAO9" s="215"/>
      <c r="WAP9" s="215"/>
      <c r="WAQ9" s="215"/>
      <c r="WAR9" s="215"/>
      <c r="WAS9" s="215"/>
      <c r="WAT9" s="215"/>
      <c r="WAU9" s="215"/>
      <c r="WAV9" s="215"/>
      <c r="WAW9" s="215"/>
      <c r="WAX9" s="215"/>
      <c r="WAY9" s="215"/>
      <c r="WAZ9" s="215"/>
      <c r="WBA9" s="215"/>
      <c r="WBB9" s="215"/>
      <c r="WBC9" s="215"/>
      <c r="WBD9" s="215"/>
      <c r="WBE9" s="215"/>
      <c r="WBF9" s="215"/>
      <c r="WBG9" s="215"/>
      <c r="WBH9" s="215"/>
      <c r="WBI9" s="215"/>
      <c r="WBJ9" s="215"/>
      <c r="WBK9" s="215"/>
      <c r="WBL9" s="215"/>
      <c r="WBM9" s="215"/>
      <c r="WBN9" s="215"/>
      <c r="WBO9" s="215"/>
      <c r="WBP9" s="215"/>
      <c r="WBQ9" s="215"/>
      <c r="WBR9" s="215"/>
      <c r="WBS9" s="215"/>
      <c r="WBT9" s="215"/>
      <c r="WBU9" s="215"/>
      <c r="WBV9" s="215"/>
      <c r="WBW9" s="215"/>
      <c r="WBX9" s="215"/>
      <c r="WBY9" s="215"/>
      <c r="WBZ9" s="215"/>
      <c r="WCA9" s="215"/>
      <c r="WCB9" s="215"/>
      <c r="WCC9" s="215"/>
      <c r="WCD9" s="215"/>
      <c r="WCE9" s="215"/>
      <c r="WCF9" s="215"/>
      <c r="WCG9" s="215"/>
      <c r="WCH9" s="215"/>
      <c r="WCI9" s="215"/>
      <c r="WCJ9" s="215"/>
      <c r="WCK9" s="215"/>
      <c r="WCL9" s="215"/>
      <c r="WCM9" s="215"/>
      <c r="WCN9" s="215"/>
      <c r="WCO9" s="215"/>
      <c r="WCP9" s="215"/>
      <c r="WCQ9" s="215"/>
      <c r="WCR9" s="215"/>
      <c r="WCS9" s="215"/>
      <c r="WCT9" s="215"/>
      <c r="WCU9" s="215"/>
      <c r="WCV9" s="215"/>
      <c r="WCW9" s="215"/>
      <c r="WCX9" s="215"/>
      <c r="WCY9" s="215"/>
      <c r="WCZ9" s="215"/>
      <c r="WDA9" s="215"/>
      <c r="WDB9" s="215"/>
      <c r="WDC9" s="215"/>
      <c r="WDD9" s="215"/>
      <c r="WDE9" s="215"/>
      <c r="WDF9" s="215"/>
      <c r="WDG9" s="215"/>
      <c r="WDH9" s="215"/>
      <c r="WDI9" s="215"/>
      <c r="WDJ9" s="215"/>
      <c r="WDK9" s="215"/>
      <c r="WDL9" s="215"/>
      <c r="WDM9" s="215"/>
      <c r="WDN9" s="215"/>
      <c r="WDO9" s="215"/>
      <c r="WDP9" s="215"/>
      <c r="WDQ9" s="215"/>
      <c r="WDR9" s="215"/>
      <c r="WDS9" s="215"/>
      <c r="WDT9" s="215"/>
      <c r="WDU9" s="215"/>
      <c r="WDV9" s="215"/>
      <c r="WDW9" s="215"/>
      <c r="WDX9" s="215"/>
      <c r="WDY9" s="215"/>
      <c r="WDZ9" s="215"/>
      <c r="WEA9" s="215"/>
      <c r="WEB9" s="215"/>
      <c r="WEC9" s="215"/>
      <c r="WED9" s="215"/>
      <c r="WEE9" s="215"/>
      <c r="WEF9" s="215"/>
      <c r="WEG9" s="215"/>
      <c r="WEH9" s="215"/>
      <c r="WEI9" s="215"/>
      <c r="WEJ9" s="215"/>
      <c r="WEK9" s="215"/>
      <c r="WEL9" s="215"/>
      <c r="WEM9" s="215"/>
      <c r="WEN9" s="215"/>
      <c r="WEO9" s="215"/>
      <c r="WEP9" s="215"/>
      <c r="WEQ9" s="215"/>
      <c r="WER9" s="215"/>
      <c r="WES9" s="215"/>
      <c r="WET9" s="215"/>
      <c r="WEU9" s="215"/>
      <c r="WEV9" s="215"/>
      <c r="WEW9" s="215"/>
      <c r="WEX9" s="215"/>
      <c r="WEY9" s="215"/>
      <c r="WEZ9" s="215"/>
      <c r="WFA9" s="215"/>
      <c r="WFB9" s="215"/>
      <c r="WFC9" s="215"/>
      <c r="WFD9" s="215"/>
      <c r="WFE9" s="215"/>
      <c r="WFF9" s="215"/>
      <c r="WFG9" s="215"/>
      <c r="WFH9" s="215"/>
      <c r="WFI9" s="215"/>
      <c r="WFJ9" s="215"/>
      <c r="WFK9" s="215"/>
      <c r="WFL9" s="215"/>
      <c r="WFM9" s="215"/>
      <c r="WFN9" s="215"/>
      <c r="WFO9" s="215"/>
      <c r="WFP9" s="215"/>
      <c r="WFQ9" s="215"/>
      <c r="WFR9" s="215"/>
      <c r="WFS9" s="215"/>
      <c r="WFT9" s="215"/>
      <c r="WFU9" s="215"/>
      <c r="WFV9" s="215"/>
      <c r="WFW9" s="215"/>
      <c r="WFX9" s="215"/>
      <c r="WFY9" s="215"/>
      <c r="WFZ9" s="215"/>
      <c r="WGA9" s="215"/>
      <c r="WGB9" s="215"/>
      <c r="WGC9" s="215"/>
      <c r="WGD9" s="215"/>
      <c r="WGE9" s="215"/>
      <c r="WGF9" s="215"/>
      <c r="WGG9" s="215"/>
      <c r="WGH9" s="215"/>
      <c r="WGI9" s="215"/>
      <c r="WGJ9" s="215"/>
      <c r="WGK9" s="215"/>
      <c r="WGL9" s="215"/>
      <c r="WGM9" s="215"/>
      <c r="WGN9" s="215"/>
      <c r="WGO9" s="215"/>
      <c r="WGP9" s="215"/>
      <c r="WGQ9" s="215"/>
      <c r="WGR9" s="215"/>
      <c r="WGS9" s="215"/>
      <c r="WGT9" s="215"/>
      <c r="WGU9" s="215"/>
      <c r="WGV9" s="215"/>
      <c r="WGW9" s="215"/>
      <c r="WGX9" s="215"/>
      <c r="WGY9" s="215"/>
      <c r="WGZ9" s="215"/>
      <c r="WHA9" s="215"/>
      <c r="WHB9" s="215"/>
      <c r="WHC9" s="215"/>
      <c r="WHD9" s="215"/>
      <c r="WHE9" s="215"/>
      <c r="WHF9" s="215"/>
      <c r="WHG9" s="215"/>
      <c r="WHH9" s="215"/>
      <c r="WHI9" s="215"/>
      <c r="WHJ9" s="215"/>
      <c r="WHK9" s="215"/>
      <c r="WHL9" s="215"/>
      <c r="WHM9" s="215"/>
      <c r="WHN9" s="215"/>
      <c r="WHO9" s="215"/>
      <c r="WHP9" s="215"/>
      <c r="WHQ9" s="215"/>
      <c r="WHR9" s="215"/>
      <c r="WHS9" s="215"/>
      <c r="WHT9" s="215"/>
      <c r="WHU9" s="215"/>
      <c r="WHV9" s="215"/>
      <c r="WHW9" s="215"/>
      <c r="WHX9" s="215"/>
      <c r="WHY9" s="215"/>
      <c r="WHZ9" s="215"/>
      <c r="WIA9" s="215"/>
      <c r="WIB9" s="215"/>
      <c r="WIC9" s="215"/>
      <c r="WID9" s="215"/>
      <c r="WIE9" s="215"/>
      <c r="WIF9" s="215"/>
      <c r="WIG9" s="215"/>
      <c r="WIH9" s="215"/>
      <c r="WII9" s="215"/>
      <c r="WIJ9" s="215"/>
      <c r="WIK9" s="215"/>
      <c r="WIL9" s="215"/>
      <c r="WIM9" s="215"/>
      <c r="WIN9" s="215"/>
      <c r="WIO9" s="215"/>
      <c r="WIP9" s="215"/>
      <c r="WIQ9" s="215"/>
      <c r="WIR9" s="215"/>
      <c r="WIS9" s="215"/>
      <c r="WIT9" s="215"/>
      <c r="WIU9" s="215"/>
      <c r="WIV9" s="215"/>
      <c r="WIW9" s="215"/>
      <c r="WIX9" s="215"/>
      <c r="WIY9" s="215"/>
      <c r="WIZ9" s="215"/>
      <c r="WJA9" s="215"/>
      <c r="WJB9" s="215"/>
      <c r="WJC9" s="215"/>
      <c r="WJD9" s="215"/>
      <c r="WJE9" s="215"/>
      <c r="WJF9" s="215"/>
      <c r="WJG9" s="215"/>
      <c r="WJH9" s="215"/>
      <c r="WJI9" s="215"/>
      <c r="WJJ9" s="215"/>
      <c r="WJK9" s="215"/>
      <c r="WJL9" s="215"/>
      <c r="WJM9" s="215"/>
      <c r="WJN9" s="215"/>
      <c r="WJO9" s="215"/>
      <c r="WJP9" s="215"/>
      <c r="WJQ9" s="215"/>
      <c r="WJR9" s="215"/>
      <c r="WJS9" s="215"/>
      <c r="WJT9" s="215"/>
      <c r="WJU9" s="215"/>
      <c r="WJV9" s="215"/>
      <c r="WJW9" s="215"/>
      <c r="WJX9" s="215"/>
      <c r="WJY9" s="215"/>
      <c r="WJZ9" s="215"/>
      <c r="WKA9" s="215"/>
      <c r="WKB9" s="215"/>
      <c r="WKC9" s="215"/>
      <c r="WKD9" s="215"/>
      <c r="WKE9" s="215"/>
      <c r="WKF9" s="215"/>
      <c r="WKG9" s="215"/>
      <c r="WKH9" s="215"/>
      <c r="WKI9" s="215"/>
      <c r="WKJ9" s="215"/>
      <c r="WKK9" s="215"/>
      <c r="WKL9" s="215"/>
      <c r="WKM9" s="215"/>
      <c r="WKN9" s="215"/>
      <c r="WKO9" s="215"/>
      <c r="WKP9" s="215"/>
      <c r="WKQ9" s="215"/>
      <c r="WKR9" s="215"/>
      <c r="WKS9" s="215"/>
      <c r="WKT9" s="215"/>
      <c r="WKU9" s="215"/>
      <c r="WKV9" s="215"/>
      <c r="WKW9" s="215"/>
      <c r="WKX9" s="215"/>
      <c r="WKY9" s="215"/>
      <c r="WKZ9" s="215"/>
      <c r="WLA9" s="215"/>
      <c r="WLB9" s="215"/>
      <c r="WLC9" s="215"/>
      <c r="WLD9" s="215"/>
      <c r="WLE9" s="215"/>
      <c r="WLF9" s="215"/>
      <c r="WLG9" s="215"/>
      <c r="WLH9" s="215"/>
      <c r="WLI9" s="215"/>
      <c r="WLJ9" s="215"/>
      <c r="WLK9" s="215"/>
      <c r="WLL9" s="215"/>
      <c r="WLM9" s="215"/>
      <c r="WLN9" s="215"/>
      <c r="WLO9" s="215"/>
      <c r="WLP9" s="215"/>
      <c r="WLQ9" s="215"/>
      <c r="WLR9" s="215"/>
      <c r="WLS9" s="215"/>
      <c r="WLT9" s="215"/>
      <c r="WLU9" s="215"/>
      <c r="WLV9" s="215"/>
      <c r="WLW9" s="215"/>
      <c r="WLX9" s="215"/>
      <c r="WLY9" s="215"/>
      <c r="WLZ9" s="215"/>
      <c r="WMA9" s="215"/>
      <c r="WMB9" s="215"/>
      <c r="WMC9" s="215"/>
      <c r="WMD9" s="215"/>
      <c r="WME9" s="215"/>
      <c r="WMF9" s="215"/>
      <c r="WMG9" s="215"/>
      <c r="WMH9" s="215"/>
      <c r="WMI9" s="215"/>
      <c r="WMJ9" s="215"/>
      <c r="WMK9" s="215"/>
      <c r="WML9" s="215"/>
      <c r="WMM9" s="215"/>
      <c r="WMN9" s="215"/>
      <c r="WMO9" s="215"/>
      <c r="WMP9" s="215"/>
      <c r="WMQ9" s="215"/>
      <c r="WMR9" s="215"/>
      <c r="WMS9" s="215"/>
      <c r="WMT9" s="215"/>
      <c r="WMU9" s="215"/>
      <c r="WMV9" s="215"/>
      <c r="WMW9" s="215"/>
      <c r="WMX9" s="215"/>
      <c r="WMY9" s="215"/>
      <c r="WMZ9" s="215"/>
      <c r="WNA9" s="215"/>
      <c r="WNB9" s="215"/>
      <c r="WNC9" s="215"/>
      <c r="WND9" s="215"/>
      <c r="WNE9" s="215"/>
      <c r="WNF9" s="215"/>
      <c r="WNG9" s="215"/>
      <c r="WNH9" s="215"/>
      <c r="WNI9" s="215"/>
      <c r="WNJ9" s="215"/>
      <c r="WNK9" s="215"/>
      <c r="WNL9" s="215"/>
      <c r="WNM9" s="215"/>
      <c r="WNN9" s="215"/>
      <c r="WNO9" s="215"/>
      <c r="WNP9" s="215"/>
      <c r="WNQ9" s="215"/>
      <c r="WNR9" s="215"/>
      <c r="WNS9" s="215"/>
      <c r="WNT9" s="215"/>
      <c r="WNU9" s="215"/>
      <c r="WNV9" s="215"/>
      <c r="WNW9" s="215"/>
      <c r="WNX9" s="215"/>
      <c r="WNY9" s="215"/>
      <c r="WNZ9" s="215"/>
      <c r="WOA9" s="215"/>
      <c r="WOB9" s="215"/>
      <c r="WOC9" s="215"/>
      <c r="WOD9" s="215"/>
      <c r="WOE9" s="215"/>
      <c r="WOF9" s="215"/>
      <c r="WOG9" s="215"/>
      <c r="WOH9" s="215"/>
      <c r="WOI9" s="215"/>
      <c r="WOJ9" s="215"/>
      <c r="WOK9" s="215"/>
      <c r="WOL9" s="215"/>
      <c r="WOM9" s="215"/>
      <c r="WON9" s="215"/>
      <c r="WOO9" s="215"/>
      <c r="WOP9" s="215"/>
      <c r="WOQ9" s="215"/>
      <c r="WOR9" s="215"/>
      <c r="WOS9" s="215"/>
      <c r="WOT9" s="215"/>
      <c r="WOU9" s="215"/>
      <c r="WOV9" s="215"/>
      <c r="WOW9" s="215"/>
      <c r="WOX9" s="215"/>
      <c r="WOY9" s="215"/>
      <c r="WOZ9" s="215"/>
      <c r="WPA9" s="215"/>
      <c r="WPB9" s="215"/>
      <c r="WPC9" s="215"/>
      <c r="WPD9" s="215"/>
      <c r="WPE9" s="215"/>
      <c r="WPF9" s="215"/>
      <c r="WPG9" s="215"/>
      <c r="WPH9" s="215"/>
      <c r="WPI9" s="215"/>
      <c r="WPJ9" s="215"/>
      <c r="WPK9" s="215"/>
      <c r="WPL9" s="215"/>
      <c r="WPM9" s="215"/>
      <c r="WPN9" s="215"/>
      <c r="WPO9" s="215"/>
      <c r="WPP9" s="215"/>
      <c r="WPQ9" s="215"/>
      <c r="WPR9" s="215"/>
      <c r="WPS9" s="215"/>
      <c r="WPT9" s="215"/>
      <c r="WPU9" s="215"/>
      <c r="WPV9" s="215"/>
      <c r="WPW9" s="215"/>
      <c r="WPX9" s="215"/>
      <c r="WPY9" s="215"/>
      <c r="WPZ9" s="215"/>
      <c r="WQA9" s="215"/>
      <c r="WQB9" s="215"/>
      <c r="WQC9" s="215"/>
      <c r="WQD9" s="215"/>
      <c r="WQE9" s="215"/>
      <c r="WQF9" s="215"/>
      <c r="WQG9" s="215"/>
      <c r="WQH9" s="215"/>
      <c r="WQI9" s="215"/>
      <c r="WQJ9" s="215"/>
      <c r="WQK9" s="215"/>
      <c r="WQL9" s="215"/>
      <c r="WQM9" s="215"/>
      <c r="WQN9" s="215"/>
      <c r="WQO9" s="215"/>
      <c r="WQP9" s="215"/>
      <c r="WQQ9" s="215"/>
      <c r="WQR9" s="215"/>
      <c r="WQS9" s="215"/>
      <c r="WQT9" s="215"/>
      <c r="WQU9" s="215"/>
      <c r="WQV9" s="215"/>
      <c r="WQW9" s="215"/>
      <c r="WQX9" s="215"/>
      <c r="WQY9" s="215"/>
      <c r="WQZ9" s="215"/>
      <c r="WRA9" s="215"/>
      <c r="WRB9" s="215"/>
      <c r="WRC9" s="215"/>
      <c r="WRD9" s="215"/>
      <c r="WRE9" s="215"/>
      <c r="WRF9" s="215"/>
      <c r="WRG9" s="215"/>
      <c r="WRH9" s="215"/>
      <c r="WRI9" s="215"/>
      <c r="WRJ9" s="215"/>
      <c r="WRK9" s="215"/>
      <c r="WRL9" s="215"/>
      <c r="WRM9" s="215"/>
      <c r="WRN9" s="215"/>
      <c r="WRO9" s="215"/>
      <c r="WRP9" s="215"/>
      <c r="WRQ9" s="215"/>
      <c r="WRR9" s="215"/>
      <c r="WRS9" s="215"/>
      <c r="WRT9" s="215"/>
      <c r="WRU9" s="215"/>
      <c r="WRV9" s="215"/>
      <c r="WRW9" s="215"/>
      <c r="WRX9" s="215"/>
      <c r="WRY9" s="215"/>
      <c r="WRZ9" s="215"/>
      <c r="WSA9" s="215"/>
      <c r="WSB9" s="215"/>
      <c r="WSC9" s="215"/>
      <c r="WSD9" s="215"/>
      <c r="WSE9" s="215"/>
      <c r="WSF9" s="215"/>
      <c r="WSG9" s="215"/>
      <c r="WSH9" s="215"/>
      <c r="WSI9" s="215"/>
      <c r="WSJ9" s="215"/>
      <c r="WSK9" s="215"/>
      <c r="WSL9" s="215"/>
      <c r="WSM9" s="215"/>
      <c r="WSN9" s="215"/>
      <c r="WSO9" s="215"/>
      <c r="WSP9" s="215"/>
      <c r="WSQ9" s="215"/>
      <c r="WSR9" s="215"/>
      <c r="WSS9" s="215"/>
      <c r="WST9" s="215"/>
      <c r="WSU9" s="215"/>
      <c r="WSV9" s="215"/>
      <c r="WSW9" s="215"/>
      <c r="WSX9" s="215"/>
      <c r="WSY9" s="215"/>
      <c r="WSZ9" s="215"/>
      <c r="WTA9" s="215"/>
      <c r="WTB9" s="215"/>
      <c r="WTC9" s="215"/>
      <c r="WTD9" s="215"/>
      <c r="WTE9" s="215"/>
      <c r="WTF9" s="215"/>
      <c r="WTG9" s="215"/>
      <c r="WTH9" s="215"/>
      <c r="WTI9" s="215"/>
      <c r="WTJ9" s="215"/>
      <c r="WTK9" s="215"/>
      <c r="WTL9" s="215"/>
      <c r="WTM9" s="215"/>
      <c r="WTN9" s="215"/>
      <c r="WTO9" s="215"/>
      <c r="WTP9" s="215"/>
      <c r="WTQ9" s="215"/>
      <c r="WTR9" s="215"/>
      <c r="WTS9" s="215"/>
      <c r="WTT9" s="215"/>
      <c r="WTU9" s="215"/>
      <c r="WTV9" s="215"/>
      <c r="WTW9" s="215"/>
      <c r="WTX9" s="215"/>
      <c r="WTY9" s="215"/>
      <c r="WTZ9" s="215"/>
      <c r="WUA9" s="215"/>
      <c r="WUB9" s="215"/>
      <c r="WUC9" s="215"/>
      <c r="WUD9" s="215"/>
      <c r="WUE9" s="215"/>
      <c r="WUF9" s="215"/>
      <c r="WUG9" s="215"/>
      <c r="WUH9" s="215"/>
      <c r="WUI9" s="215"/>
      <c r="WUJ9" s="215"/>
      <c r="WUK9" s="215"/>
      <c r="WUL9" s="215"/>
      <c r="WUM9" s="215"/>
      <c r="WUN9" s="215"/>
      <c r="WUO9" s="215"/>
      <c r="WUP9" s="215"/>
      <c r="WUQ9" s="215"/>
      <c r="WUR9" s="215"/>
      <c r="WUS9" s="215"/>
      <c r="WUT9" s="215"/>
      <c r="WUU9" s="215"/>
      <c r="WUV9" s="215"/>
      <c r="WUW9" s="215"/>
      <c r="WUX9" s="215"/>
      <c r="WUY9" s="215"/>
      <c r="WUZ9" s="215"/>
      <c r="WVA9" s="215"/>
      <c r="WVB9" s="215"/>
      <c r="WVC9" s="215"/>
      <c r="WVD9" s="215"/>
      <c r="WVE9" s="215"/>
      <c r="WVF9" s="215"/>
      <c r="WVG9" s="215"/>
      <c r="WVH9" s="215"/>
      <c r="WVI9" s="215"/>
      <c r="WVJ9" s="215"/>
      <c r="WVK9" s="215"/>
      <c r="WVL9" s="215"/>
      <c r="WVM9" s="215"/>
      <c r="WVN9" s="215"/>
      <c r="WVO9" s="215"/>
      <c r="WVP9" s="215"/>
      <c r="WVQ9" s="215"/>
      <c r="WVR9" s="215"/>
      <c r="WVS9" s="215"/>
      <c r="WVT9" s="215"/>
      <c r="WVU9" s="215"/>
      <c r="WVV9" s="215"/>
      <c r="WVW9" s="215"/>
      <c r="WVX9" s="215"/>
      <c r="WVY9" s="215"/>
      <c r="WVZ9" s="215"/>
      <c r="WWA9" s="215"/>
      <c r="WWB9" s="215"/>
      <c r="WWC9" s="215"/>
      <c r="WWD9" s="215"/>
      <c r="WWE9" s="215"/>
      <c r="WWF9" s="215"/>
      <c r="WWG9" s="215"/>
      <c r="WWH9" s="215"/>
      <c r="WWI9" s="215"/>
      <c r="WWJ9" s="215"/>
      <c r="WWK9" s="215"/>
      <c r="WWL9" s="215"/>
      <c r="WWM9" s="215"/>
      <c r="WWN9" s="215"/>
      <c r="WWO9" s="215"/>
      <c r="WWP9" s="215"/>
      <c r="WWQ9" s="215"/>
      <c r="WWR9" s="215"/>
      <c r="WWS9" s="215"/>
      <c r="WWT9" s="215"/>
      <c r="WWU9" s="215"/>
      <c r="WWV9" s="215"/>
      <c r="WWW9" s="215"/>
      <c r="WWX9" s="215"/>
      <c r="WWY9" s="215"/>
      <c r="WWZ9" s="215"/>
      <c r="WXA9" s="215"/>
      <c r="WXB9" s="215"/>
      <c r="WXC9" s="215"/>
      <c r="WXD9" s="215"/>
      <c r="WXE9" s="215"/>
      <c r="WXF9" s="215"/>
      <c r="WXG9" s="215"/>
      <c r="WXH9" s="215"/>
      <c r="WXI9" s="215"/>
      <c r="WXJ9" s="215"/>
      <c r="WXK9" s="215"/>
      <c r="WXL9" s="215"/>
      <c r="WXM9" s="215"/>
      <c r="WXN9" s="215"/>
      <c r="WXO9" s="215"/>
      <c r="WXP9" s="215"/>
      <c r="WXQ9" s="215"/>
      <c r="WXR9" s="215"/>
      <c r="WXS9" s="215"/>
      <c r="WXT9" s="215"/>
      <c r="WXU9" s="215"/>
      <c r="WXV9" s="215"/>
      <c r="WXW9" s="215"/>
      <c r="WXX9" s="215"/>
      <c r="WXY9" s="215"/>
      <c r="WXZ9" s="215"/>
      <c r="WYA9" s="215"/>
      <c r="WYB9" s="215"/>
      <c r="WYC9" s="215"/>
      <c r="WYD9" s="215"/>
      <c r="WYE9" s="215"/>
      <c r="WYF9" s="215"/>
      <c r="WYG9" s="215"/>
      <c r="WYH9" s="215"/>
      <c r="WYI9" s="215"/>
      <c r="WYJ9" s="215"/>
      <c r="WYK9" s="215"/>
      <c r="WYL9" s="215"/>
      <c r="WYM9" s="215"/>
      <c r="WYN9" s="215"/>
      <c r="WYO9" s="215"/>
      <c r="WYP9" s="215"/>
      <c r="WYQ9" s="215"/>
      <c r="WYR9" s="215"/>
      <c r="WYS9" s="215"/>
      <c r="WYT9" s="215"/>
      <c r="WYU9" s="215"/>
      <c r="WYV9" s="215"/>
      <c r="WYW9" s="215"/>
      <c r="WYX9" s="215"/>
      <c r="WYY9" s="215"/>
      <c r="WYZ9" s="215"/>
      <c r="WZA9" s="215"/>
      <c r="WZB9" s="215"/>
      <c r="WZC9" s="215"/>
      <c r="WZD9" s="215"/>
      <c r="WZE9" s="215"/>
      <c r="WZF9" s="215"/>
      <c r="WZG9" s="215"/>
      <c r="WZH9" s="215"/>
      <c r="WZI9" s="215"/>
      <c r="WZJ9" s="215"/>
      <c r="WZK9" s="215"/>
      <c r="WZL9" s="215"/>
      <c r="WZM9" s="215"/>
      <c r="WZN9" s="215"/>
      <c r="WZO9" s="215"/>
      <c r="WZP9" s="215"/>
      <c r="WZQ9" s="215"/>
      <c r="WZR9" s="215"/>
      <c r="WZS9" s="215"/>
      <c r="WZT9" s="215"/>
      <c r="WZU9" s="215"/>
      <c r="WZV9" s="215"/>
      <c r="WZW9" s="215"/>
      <c r="WZX9" s="215"/>
      <c r="WZY9" s="215"/>
      <c r="WZZ9" s="215"/>
      <c r="XAA9" s="215"/>
      <c r="XAB9" s="215"/>
      <c r="XAC9" s="215"/>
      <c r="XAD9" s="215"/>
      <c r="XAE9" s="215"/>
      <c r="XAF9" s="215"/>
      <c r="XAG9" s="215"/>
      <c r="XAH9" s="215"/>
      <c r="XAI9" s="215"/>
      <c r="XAJ9" s="215"/>
      <c r="XAK9" s="215"/>
      <c r="XAL9" s="215"/>
      <c r="XAM9" s="215"/>
      <c r="XAN9" s="215"/>
      <c r="XAO9" s="215"/>
      <c r="XAP9" s="215"/>
      <c r="XAQ9" s="215"/>
      <c r="XAR9" s="215"/>
      <c r="XAS9" s="215"/>
      <c r="XAT9" s="215"/>
      <c r="XAU9" s="215"/>
      <c r="XAV9" s="215"/>
      <c r="XAW9" s="215"/>
      <c r="XAX9" s="215"/>
      <c r="XAY9" s="215"/>
      <c r="XAZ9" s="215"/>
      <c r="XBA9" s="215"/>
      <c r="XBB9" s="215"/>
      <c r="XBC9" s="215"/>
      <c r="XBD9" s="215"/>
      <c r="XBE9" s="215"/>
      <c r="XBF9" s="215"/>
      <c r="XBG9" s="215"/>
      <c r="XBH9" s="215"/>
      <c r="XBI9" s="215"/>
      <c r="XBJ9" s="215"/>
      <c r="XBK9" s="215"/>
      <c r="XBL9" s="215"/>
      <c r="XBM9" s="215"/>
      <c r="XBN9" s="215"/>
      <c r="XBO9" s="215"/>
      <c r="XBP9" s="215"/>
      <c r="XBQ9" s="215"/>
      <c r="XBR9" s="215"/>
      <c r="XBS9" s="215"/>
      <c r="XBT9" s="215"/>
      <c r="XBU9" s="215"/>
      <c r="XBV9" s="215"/>
      <c r="XBW9" s="215"/>
      <c r="XBX9" s="215"/>
      <c r="XBY9" s="215"/>
      <c r="XBZ9" s="215"/>
      <c r="XCA9" s="215"/>
      <c r="XCB9" s="215"/>
      <c r="XCC9" s="215"/>
      <c r="XCD9" s="215"/>
      <c r="XCE9" s="215"/>
      <c r="XCF9" s="215"/>
      <c r="XCG9" s="215"/>
      <c r="XCH9" s="215"/>
      <c r="XCI9" s="215"/>
      <c r="XCJ9" s="215"/>
      <c r="XCK9" s="215"/>
      <c r="XCL9" s="215"/>
      <c r="XCM9" s="215"/>
      <c r="XCN9" s="215"/>
      <c r="XCO9" s="215"/>
      <c r="XCP9" s="215"/>
      <c r="XCQ9" s="215"/>
      <c r="XCR9" s="215"/>
      <c r="XCS9" s="215"/>
      <c r="XCT9" s="215"/>
      <c r="XCU9" s="215"/>
      <c r="XCV9" s="215"/>
      <c r="XCW9" s="215"/>
      <c r="XCX9" s="215"/>
      <c r="XCY9" s="215"/>
      <c r="XCZ9" s="215"/>
      <c r="XDA9" s="215"/>
      <c r="XDB9" s="215"/>
      <c r="XDC9" s="215"/>
      <c r="XDD9" s="215"/>
      <c r="XDE9" s="215"/>
      <c r="XDF9" s="215"/>
      <c r="XDG9" s="215"/>
      <c r="XDH9" s="215"/>
      <c r="XDI9" s="215"/>
      <c r="XDJ9" s="215"/>
      <c r="XDK9" s="215"/>
      <c r="XDL9" s="215"/>
      <c r="XDM9" s="215"/>
      <c r="XDN9" s="215"/>
      <c r="XDO9" s="215"/>
      <c r="XDP9" s="215"/>
      <c r="XDQ9" s="215"/>
      <c r="XDR9" s="215"/>
      <c r="XDS9" s="215"/>
      <c r="XDT9" s="215"/>
      <c r="XDU9" s="215"/>
      <c r="XDV9" s="215"/>
      <c r="XDW9" s="215"/>
      <c r="XDX9" s="215"/>
      <c r="XDY9" s="215"/>
      <c r="XDZ9" s="215"/>
      <c r="XEA9" s="215"/>
      <c r="XEB9" s="215"/>
      <c r="XEC9" s="215"/>
      <c r="XED9" s="215"/>
      <c r="XEE9" s="215"/>
      <c r="XEF9" s="215"/>
      <c r="XEG9" s="215"/>
      <c r="XEH9" s="215"/>
      <c r="XEI9" s="215"/>
      <c r="XEJ9" s="215"/>
      <c r="XEK9" s="215"/>
      <c r="XEL9" s="215"/>
      <c r="XEM9" s="215"/>
      <c r="XEN9" s="215"/>
      <c r="XEO9" s="215"/>
      <c r="XEP9" s="215"/>
      <c r="XEQ9" s="215"/>
      <c r="XER9" s="215"/>
      <c r="XES9" s="215"/>
      <c r="XET9" s="215"/>
      <c r="XEU9" s="215"/>
      <c r="XEV9" s="215"/>
      <c r="XEW9" s="215"/>
      <c r="XEX9" s="215"/>
      <c r="XEY9" s="215"/>
      <c r="XEZ9" s="215"/>
    </row>
    <row r="10" spans="1:16380" ht="16.5">
      <c r="A10" s="206"/>
      <c r="B10" s="206"/>
      <c r="C10" s="207"/>
      <c r="D10" s="207"/>
      <c r="E10" s="208"/>
      <c r="F10" s="209"/>
      <c r="G10" s="224"/>
      <c r="H10" s="224"/>
      <c r="I10" s="224"/>
      <c r="J10" s="291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  <c r="CO10" s="214"/>
      <c r="CP10" s="214"/>
      <c r="CQ10" s="214"/>
      <c r="CR10" s="214"/>
      <c r="CS10" s="214"/>
      <c r="CT10" s="214"/>
      <c r="CU10" s="214"/>
      <c r="CV10" s="214"/>
      <c r="CW10" s="214"/>
      <c r="CX10" s="214"/>
      <c r="CY10" s="214"/>
      <c r="CZ10" s="214"/>
      <c r="DA10" s="214"/>
      <c r="DB10" s="214"/>
      <c r="DC10" s="214"/>
      <c r="DD10" s="214"/>
      <c r="DE10" s="214"/>
      <c r="DF10" s="214"/>
      <c r="DG10" s="214"/>
      <c r="DH10" s="214"/>
      <c r="DI10" s="214"/>
      <c r="DJ10" s="214"/>
      <c r="DK10" s="214"/>
      <c r="DL10" s="214"/>
      <c r="DM10" s="214"/>
      <c r="DN10" s="214"/>
      <c r="DO10" s="214"/>
      <c r="DP10" s="214"/>
      <c r="DQ10" s="214"/>
      <c r="DR10" s="214"/>
      <c r="DS10" s="214"/>
      <c r="DT10" s="214"/>
      <c r="DU10" s="214"/>
      <c r="DV10" s="214"/>
      <c r="DW10" s="214"/>
      <c r="DX10" s="214"/>
      <c r="DY10" s="214"/>
      <c r="DZ10" s="214"/>
      <c r="EA10" s="214"/>
      <c r="EB10" s="214"/>
      <c r="EC10" s="214"/>
      <c r="ED10" s="214"/>
      <c r="EE10" s="214"/>
      <c r="EF10" s="214"/>
      <c r="EG10" s="214"/>
      <c r="EH10" s="214"/>
      <c r="EI10" s="214"/>
      <c r="EJ10" s="214"/>
      <c r="EK10" s="214"/>
      <c r="EL10" s="214"/>
      <c r="EM10" s="214"/>
      <c r="EN10" s="214"/>
      <c r="EO10" s="214"/>
      <c r="EP10" s="214"/>
      <c r="EQ10" s="214"/>
      <c r="ER10" s="214"/>
      <c r="ES10" s="214"/>
      <c r="ET10" s="214"/>
      <c r="EU10" s="214"/>
      <c r="EV10" s="214"/>
      <c r="EW10" s="214"/>
      <c r="EX10" s="214"/>
      <c r="EY10" s="214"/>
      <c r="EZ10" s="214"/>
      <c r="FA10" s="214"/>
      <c r="FB10" s="214"/>
      <c r="FC10" s="214"/>
      <c r="FD10" s="214"/>
      <c r="FE10" s="214"/>
      <c r="FF10" s="214"/>
      <c r="FG10" s="214"/>
      <c r="FH10" s="214"/>
      <c r="FI10" s="214"/>
      <c r="FJ10" s="214"/>
      <c r="FK10" s="214"/>
      <c r="FL10" s="214"/>
      <c r="FM10" s="214"/>
      <c r="FN10" s="214"/>
      <c r="FO10" s="214"/>
      <c r="FP10" s="214"/>
      <c r="FQ10" s="214"/>
      <c r="FR10" s="214"/>
      <c r="FS10" s="214"/>
      <c r="FT10" s="214"/>
      <c r="FU10" s="214"/>
      <c r="FV10" s="214"/>
      <c r="FW10" s="214"/>
      <c r="FX10" s="214"/>
      <c r="FY10" s="214"/>
      <c r="FZ10" s="214"/>
      <c r="GA10" s="214"/>
      <c r="GB10" s="214"/>
      <c r="GC10" s="214"/>
      <c r="GD10" s="214"/>
      <c r="GE10" s="214"/>
      <c r="GF10" s="214"/>
      <c r="GG10" s="214"/>
      <c r="GH10" s="214"/>
      <c r="GI10" s="214"/>
      <c r="GJ10" s="214"/>
      <c r="GK10" s="214"/>
      <c r="GL10" s="214"/>
      <c r="GM10" s="214"/>
      <c r="GN10" s="214"/>
      <c r="GO10" s="214"/>
      <c r="GP10" s="214"/>
      <c r="GQ10" s="214"/>
      <c r="GR10" s="214"/>
      <c r="GS10" s="214"/>
      <c r="GT10" s="214"/>
      <c r="GU10" s="214"/>
      <c r="GV10" s="214"/>
      <c r="GW10" s="214"/>
      <c r="GX10" s="214"/>
      <c r="GY10" s="214"/>
      <c r="GZ10" s="214"/>
      <c r="HA10" s="214"/>
      <c r="HB10" s="214"/>
      <c r="HC10" s="214"/>
      <c r="HD10" s="214"/>
      <c r="HE10" s="214"/>
      <c r="HF10" s="214"/>
      <c r="HG10" s="214"/>
      <c r="HH10" s="214"/>
      <c r="HI10" s="214"/>
      <c r="HJ10" s="214"/>
      <c r="HK10" s="214"/>
      <c r="HL10" s="214"/>
      <c r="HM10" s="214"/>
      <c r="HN10" s="214"/>
      <c r="HO10" s="214"/>
      <c r="HP10" s="214"/>
      <c r="HQ10" s="214"/>
      <c r="HR10" s="214"/>
      <c r="HS10" s="214"/>
      <c r="HT10" s="214"/>
      <c r="HU10" s="214"/>
      <c r="HV10" s="214"/>
      <c r="HW10" s="214"/>
      <c r="HX10" s="214"/>
      <c r="HY10" s="214"/>
      <c r="HZ10" s="214"/>
      <c r="IA10" s="214"/>
      <c r="IB10" s="214"/>
      <c r="IC10" s="214"/>
      <c r="ID10" s="214"/>
      <c r="IE10" s="214"/>
      <c r="IF10" s="214"/>
      <c r="IG10" s="214"/>
      <c r="IH10" s="214"/>
      <c r="II10" s="214"/>
      <c r="IJ10" s="214"/>
      <c r="IK10" s="214"/>
      <c r="IL10" s="214"/>
      <c r="IM10" s="214"/>
      <c r="IN10" s="214"/>
      <c r="IO10" s="214"/>
      <c r="IP10" s="214"/>
      <c r="IQ10" s="214"/>
      <c r="IR10" s="214"/>
      <c r="IS10" s="214"/>
      <c r="IT10" s="214"/>
      <c r="IU10" s="214"/>
      <c r="IV10" s="214"/>
      <c r="IW10" s="214"/>
      <c r="IX10" s="214"/>
      <c r="IY10" s="214"/>
      <c r="IZ10" s="214"/>
      <c r="JA10" s="214"/>
      <c r="JB10" s="214"/>
      <c r="JC10" s="214"/>
      <c r="JD10" s="214"/>
      <c r="JE10" s="214"/>
      <c r="JF10" s="214"/>
      <c r="JG10" s="214"/>
      <c r="JH10" s="214"/>
      <c r="JI10" s="214"/>
      <c r="JJ10" s="214"/>
      <c r="JK10" s="214"/>
      <c r="JL10" s="214"/>
      <c r="JM10" s="214"/>
      <c r="JN10" s="214"/>
      <c r="JO10" s="214"/>
      <c r="JP10" s="214"/>
      <c r="JQ10" s="214"/>
      <c r="JR10" s="214"/>
      <c r="JS10" s="214"/>
      <c r="JT10" s="214"/>
      <c r="JU10" s="214"/>
      <c r="JV10" s="214"/>
      <c r="JW10" s="214"/>
      <c r="JX10" s="214"/>
      <c r="JY10" s="214"/>
      <c r="JZ10" s="214"/>
      <c r="KA10" s="214"/>
      <c r="KB10" s="214"/>
      <c r="KC10" s="214"/>
      <c r="KD10" s="214"/>
      <c r="KE10" s="214"/>
      <c r="KF10" s="214"/>
      <c r="KG10" s="214"/>
      <c r="KH10" s="214"/>
      <c r="KI10" s="214"/>
      <c r="KJ10" s="214"/>
      <c r="KK10" s="214"/>
      <c r="KL10" s="214"/>
      <c r="KM10" s="214"/>
      <c r="KN10" s="214"/>
      <c r="KO10" s="214"/>
      <c r="KP10" s="214"/>
      <c r="KQ10" s="214"/>
      <c r="KR10" s="214"/>
      <c r="KS10" s="214"/>
      <c r="KT10" s="214"/>
      <c r="KU10" s="214"/>
      <c r="KV10" s="214"/>
      <c r="KW10" s="214"/>
      <c r="KX10" s="214"/>
      <c r="KY10" s="214"/>
      <c r="KZ10" s="214"/>
      <c r="LA10" s="214"/>
      <c r="LB10" s="214"/>
      <c r="LC10" s="214"/>
      <c r="LD10" s="214"/>
      <c r="LE10" s="214"/>
      <c r="LF10" s="214"/>
      <c r="LG10" s="214"/>
      <c r="LH10" s="214"/>
      <c r="LI10" s="214"/>
      <c r="LJ10" s="214"/>
      <c r="LK10" s="214"/>
      <c r="LL10" s="214"/>
      <c r="LM10" s="214"/>
      <c r="LN10" s="214"/>
      <c r="LO10" s="214"/>
      <c r="LP10" s="214"/>
      <c r="LQ10" s="214"/>
      <c r="LR10" s="214"/>
      <c r="LS10" s="214"/>
      <c r="LT10" s="214"/>
      <c r="LU10" s="214"/>
      <c r="LV10" s="214"/>
      <c r="LW10" s="214"/>
      <c r="LX10" s="214"/>
      <c r="LY10" s="214"/>
      <c r="LZ10" s="214"/>
      <c r="MA10" s="214"/>
      <c r="MB10" s="214"/>
      <c r="MC10" s="214"/>
      <c r="MD10" s="214"/>
      <c r="ME10" s="214"/>
      <c r="MF10" s="214"/>
      <c r="MG10" s="214"/>
      <c r="MH10" s="214"/>
      <c r="MI10" s="214"/>
      <c r="MJ10" s="214"/>
      <c r="MK10" s="214"/>
      <c r="ML10" s="214"/>
      <c r="MM10" s="214"/>
      <c r="MN10" s="214"/>
      <c r="MO10" s="214"/>
      <c r="MP10" s="214"/>
      <c r="MQ10" s="214"/>
      <c r="MR10" s="214"/>
      <c r="MS10" s="214"/>
      <c r="MT10" s="214"/>
      <c r="MU10" s="214"/>
      <c r="MV10" s="214"/>
      <c r="MW10" s="214"/>
      <c r="MX10" s="214"/>
      <c r="MY10" s="214"/>
      <c r="MZ10" s="214"/>
      <c r="NA10" s="214"/>
      <c r="NB10" s="214"/>
      <c r="NC10" s="214"/>
      <c r="ND10" s="214"/>
      <c r="NE10" s="214"/>
      <c r="NF10" s="214"/>
      <c r="NG10" s="214"/>
      <c r="NH10" s="214"/>
      <c r="NI10" s="214"/>
      <c r="NJ10" s="214"/>
      <c r="NK10" s="214"/>
      <c r="NL10" s="214"/>
      <c r="NM10" s="214"/>
      <c r="NN10" s="214"/>
      <c r="NO10" s="214"/>
      <c r="NP10" s="214"/>
      <c r="NQ10" s="214"/>
      <c r="NR10" s="214"/>
      <c r="NS10" s="214"/>
      <c r="NT10" s="214"/>
      <c r="NU10" s="214"/>
      <c r="NV10" s="214"/>
      <c r="NW10" s="214"/>
      <c r="NX10" s="214"/>
      <c r="NY10" s="214"/>
      <c r="NZ10" s="214"/>
      <c r="OA10" s="214"/>
      <c r="OB10" s="214"/>
      <c r="OC10" s="214"/>
      <c r="OD10" s="214"/>
      <c r="OE10" s="214"/>
      <c r="OF10" s="214"/>
      <c r="OG10" s="214"/>
      <c r="OH10" s="214"/>
      <c r="OI10" s="214"/>
      <c r="OJ10" s="214"/>
      <c r="OK10" s="214"/>
      <c r="OL10" s="214"/>
      <c r="OM10" s="214"/>
      <c r="ON10" s="214"/>
      <c r="OO10" s="214"/>
      <c r="OP10" s="214"/>
      <c r="OQ10" s="214"/>
      <c r="OR10" s="214"/>
      <c r="OS10" s="214"/>
      <c r="OT10" s="214"/>
      <c r="OU10" s="214"/>
      <c r="OV10" s="214"/>
      <c r="OW10" s="214"/>
      <c r="OX10" s="214"/>
      <c r="OY10" s="214"/>
      <c r="OZ10" s="214"/>
      <c r="PA10" s="214"/>
      <c r="PB10" s="214"/>
      <c r="PC10" s="214"/>
      <c r="PD10" s="214"/>
      <c r="PE10" s="214"/>
      <c r="PF10" s="214"/>
      <c r="PG10" s="214"/>
      <c r="PH10" s="214"/>
      <c r="PI10" s="214"/>
      <c r="PJ10" s="214"/>
      <c r="PK10" s="214"/>
      <c r="PL10" s="214"/>
      <c r="PM10" s="214"/>
      <c r="PN10" s="214"/>
      <c r="PO10" s="214"/>
      <c r="PP10" s="214"/>
      <c r="PQ10" s="214"/>
      <c r="PR10" s="214"/>
      <c r="PS10" s="214"/>
      <c r="PT10" s="214"/>
      <c r="PU10" s="214"/>
      <c r="PV10" s="214"/>
      <c r="PW10" s="214"/>
      <c r="PX10" s="214"/>
      <c r="PY10" s="214"/>
      <c r="PZ10" s="214"/>
      <c r="QA10" s="214"/>
      <c r="QB10" s="214"/>
      <c r="QC10" s="214"/>
      <c r="QD10" s="214"/>
      <c r="QE10" s="214"/>
      <c r="QF10" s="214"/>
      <c r="QG10" s="214"/>
      <c r="QH10" s="214"/>
      <c r="QI10" s="214"/>
      <c r="QJ10" s="214"/>
      <c r="QK10" s="214"/>
      <c r="QL10" s="214"/>
      <c r="QM10" s="214"/>
      <c r="QN10" s="214"/>
      <c r="QO10" s="214"/>
      <c r="QP10" s="214"/>
      <c r="QQ10" s="214"/>
      <c r="QR10" s="214"/>
      <c r="QS10" s="214"/>
      <c r="QT10" s="214"/>
      <c r="QU10" s="214"/>
      <c r="QV10" s="214"/>
      <c r="QW10" s="214"/>
      <c r="QX10" s="214"/>
      <c r="QY10" s="214"/>
      <c r="QZ10" s="214"/>
      <c r="RA10" s="214"/>
      <c r="RB10" s="214"/>
      <c r="RC10" s="214"/>
      <c r="RD10" s="214"/>
      <c r="RE10" s="214"/>
      <c r="RF10" s="214"/>
      <c r="RG10" s="214"/>
      <c r="RH10" s="214"/>
      <c r="RI10" s="214"/>
      <c r="RJ10" s="214"/>
      <c r="RK10" s="214"/>
      <c r="RL10" s="214"/>
      <c r="RM10" s="214"/>
      <c r="RN10" s="214"/>
      <c r="RO10" s="214"/>
      <c r="RP10" s="214"/>
      <c r="RQ10" s="214"/>
      <c r="RR10" s="214"/>
      <c r="RS10" s="214"/>
      <c r="RT10" s="214"/>
      <c r="RU10" s="214"/>
      <c r="RV10" s="214"/>
      <c r="RW10" s="214"/>
      <c r="RX10" s="214"/>
      <c r="RY10" s="214"/>
      <c r="RZ10" s="214"/>
      <c r="SA10" s="214"/>
      <c r="SB10" s="214"/>
      <c r="SC10" s="214"/>
      <c r="SD10" s="214"/>
      <c r="SE10" s="214"/>
      <c r="SF10" s="214"/>
      <c r="SG10" s="214"/>
      <c r="SH10" s="214"/>
      <c r="SI10" s="214"/>
      <c r="SJ10" s="214"/>
      <c r="SK10" s="214"/>
      <c r="SL10" s="214"/>
      <c r="SM10" s="214"/>
      <c r="SN10" s="214"/>
      <c r="SO10" s="214"/>
      <c r="SP10" s="214"/>
      <c r="SQ10" s="214"/>
      <c r="SR10" s="214"/>
      <c r="SS10" s="214"/>
      <c r="ST10" s="214"/>
      <c r="SU10" s="214"/>
      <c r="SV10" s="214"/>
      <c r="SW10" s="214"/>
      <c r="SX10" s="214"/>
      <c r="SY10" s="214"/>
      <c r="SZ10" s="214"/>
      <c r="TA10" s="214"/>
      <c r="TB10" s="214"/>
      <c r="TC10" s="214"/>
      <c r="TD10" s="214"/>
      <c r="TE10" s="214"/>
      <c r="TF10" s="214"/>
      <c r="TG10" s="214"/>
      <c r="TH10" s="214"/>
      <c r="TI10" s="214"/>
      <c r="TJ10" s="214"/>
      <c r="TK10" s="214"/>
      <c r="TL10" s="214"/>
      <c r="TM10" s="214"/>
      <c r="TN10" s="214"/>
      <c r="TO10" s="214"/>
      <c r="TP10" s="214"/>
      <c r="TQ10" s="214"/>
      <c r="TR10" s="214"/>
      <c r="TS10" s="214"/>
      <c r="TT10" s="214"/>
      <c r="TU10" s="214"/>
      <c r="TV10" s="214"/>
      <c r="TW10" s="214"/>
      <c r="TX10" s="214"/>
      <c r="TY10" s="214"/>
      <c r="TZ10" s="214"/>
      <c r="UA10" s="214"/>
      <c r="UB10" s="214"/>
      <c r="UC10" s="214"/>
      <c r="UD10" s="214"/>
      <c r="UE10" s="214"/>
      <c r="UF10" s="214"/>
      <c r="UG10" s="214"/>
      <c r="UH10" s="214"/>
      <c r="UI10" s="214"/>
      <c r="UJ10" s="214"/>
      <c r="UK10" s="214"/>
      <c r="UL10" s="214"/>
      <c r="UM10" s="214"/>
      <c r="UN10" s="214"/>
      <c r="UO10" s="214"/>
      <c r="UP10" s="214"/>
      <c r="UQ10" s="214"/>
      <c r="UR10" s="214"/>
      <c r="US10" s="214"/>
      <c r="UT10" s="214"/>
      <c r="UU10" s="214"/>
      <c r="UV10" s="214"/>
      <c r="UW10" s="214"/>
      <c r="UX10" s="214"/>
      <c r="UY10" s="214"/>
      <c r="UZ10" s="214"/>
      <c r="VA10" s="214"/>
      <c r="VB10" s="214"/>
      <c r="VC10" s="214"/>
      <c r="VD10" s="214"/>
      <c r="VE10" s="214"/>
      <c r="VF10" s="214"/>
      <c r="VG10" s="214"/>
      <c r="VH10" s="214"/>
      <c r="VI10" s="214"/>
      <c r="VJ10" s="214"/>
      <c r="VK10" s="214"/>
      <c r="VL10" s="214"/>
      <c r="VM10" s="214"/>
      <c r="VN10" s="214"/>
      <c r="VO10" s="214"/>
      <c r="VP10" s="214"/>
      <c r="VQ10" s="214"/>
      <c r="VR10" s="214"/>
      <c r="VS10" s="214"/>
      <c r="VT10" s="214"/>
      <c r="VU10" s="214"/>
      <c r="VV10" s="214"/>
      <c r="VW10" s="214"/>
      <c r="VX10" s="214"/>
      <c r="VY10" s="214"/>
      <c r="VZ10" s="214"/>
      <c r="WA10" s="214"/>
      <c r="WB10" s="214"/>
      <c r="WC10" s="214"/>
      <c r="WD10" s="214"/>
      <c r="WE10" s="214"/>
      <c r="WF10" s="214"/>
      <c r="WG10" s="214"/>
      <c r="WH10" s="214"/>
      <c r="WI10" s="214"/>
      <c r="WJ10" s="214"/>
      <c r="WK10" s="214"/>
      <c r="WL10" s="214"/>
      <c r="WM10" s="214"/>
      <c r="WN10" s="214"/>
      <c r="WO10" s="214"/>
      <c r="WP10" s="214"/>
      <c r="WQ10" s="214"/>
      <c r="WR10" s="214"/>
      <c r="WS10" s="214"/>
      <c r="WT10" s="214"/>
      <c r="WU10" s="214"/>
      <c r="WV10" s="214"/>
      <c r="WW10" s="214"/>
      <c r="WX10" s="214"/>
      <c r="WY10" s="214"/>
      <c r="WZ10" s="214"/>
      <c r="XA10" s="214"/>
      <c r="XB10" s="214"/>
      <c r="XC10" s="214"/>
      <c r="XD10" s="214"/>
      <c r="XE10" s="214"/>
      <c r="XF10" s="214"/>
      <c r="XG10" s="214"/>
      <c r="XH10" s="214"/>
      <c r="XI10" s="214"/>
      <c r="XJ10" s="214"/>
      <c r="XK10" s="214"/>
      <c r="XL10" s="214"/>
      <c r="XM10" s="214"/>
      <c r="XN10" s="214"/>
      <c r="XO10" s="214"/>
      <c r="XP10" s="214"/>
      <c r="XQ10" s="214"/>
      <c r="XR10" s="214"/>
      <c r="XS10" s="214"/>
      <c r="XT10" s="214"/>
      <c r="XU10" s="214"/>
      <c r="XV10" s="214"/>
      <c r="XW10" s="214"/>
      <c r="XX10" s="214"/>
      <c r="XY10" s="214"/>
      <c r="XZ10" s="214"/>
      <c r="YA10" s="214"/>
      <c r="YB10" s="214"/>
      <c r="YC10" s="214"/>
      <c r="YD10" s="214"/>
      <c r="YE10" s="214"/>
      <c r="YF10" s="214"/>
      <c r="YG10" s="214"/>
      <c r="YH10" s="214"/>
      <c r="YI10" s="214"/>
      <c r="YJ10" s="214"/>
      <c r="YK10" s="214"/>
      <c r="YL10" s="214"/>
      <c r="YM10" s="214"/>
      <c r="YN10" s="214"/>
      <c r="YO10" s="214"/>
      <c r="YP10" s="214"/>
      <c r="YQ10" s="214"/>
      <c r="YR10" s="214"/>
      <c r="YS10" s="214"/>
      <c r="YT10" s="214"/>
      <c r="YU10" s="214"/>
      <c r="YV10" s="214"/>
      <c r="YW10" s="214"/>
      <c r="YX10" s="214"/>
      <c r="YY10" s="214"/>
      <c r="YZ10" s="214"/>
      <c r="ZA10" s="214"/>
      <c r="ZB10" s="214"/>
      <c r="ZC10" s="214"/>
      <c r="ZD10" s="214"/>
      <c r="ZE10" s="214"/>
      <c r="ZF10" s="214"/>
      <c r="ZG10" s="214"/>
      <c r="ZH10" s="214"/>
      <c r="ZI10" s="214"/>
      <c r="ZJ10" s="214"/>
      <c r="ZK10" s="214"/>
      <c r="ZL10" s="214"/>
      <c r="ZM10" s="214"/>
      <c r="ZN10" s="214"/>
      <c r="ZO10" s="214"/>
      <c r="ZP10" s="214"/>
      <c r="ZQ10" s="214"/>
      <c r="ZR10" s="214"/>
      <c r="ZS10" s="214"/>
      <c r="ZT10" s="214"/>
      <c r="ZU10" s="214"/>
      <c r="ZV10" s="214"/>
      <c r="ZW10" s="214"/>
      <c r="ZX10" s="214"/>
      <c r="ZY10" s="214"/>
      <c r="ZZ10" s="214"/>
      <c r="AAA10" s="214"/>
      <c r="AAB10" s="214"/>
      <c r="AAC10" s="214"/>
      <c r="AAD10" s="214"/>
      <c r="AAE10" s="214"/>
      <c r="AAF10" s="214"/>
      <c r="AAG10" s="214"/>
      <c r="AAH10" s="214"/>
      <c r="AAI10" s="214"/>
      <c r="AAJ10" s="214"/>
      <c r="AAK10" s="214"/>
      <c r="AAL10" s="214"/>
      <c r="AAM10" s="214"/>
      <c r="AAN10" s="214"/>
      <c r="AAO10" s="214"/>
      <c r="AAP10" s="214"/>
      <c r="AAQ10" s="214"/>
      <c r="AAR10" s="214"/>
      <c r="AAS10" s="214"/>
      <c r="AAT10" s="214"/>
      <c r="AAU10" s="214"/>
      <c r="AAV10" s="214"/>
      <c r="AAW10" s="214"/>
      <c r="AAX10" s="214"/>
      <c r="AAY10" s="214"/>
      <c r="AAZ10" s="214"/>
      <c r="ABA10" s="214"/>
      <c r="ABB10" s="214"/>
      <c r="ABC10" s="214"/>
      <c r="ABD10" s="214"/>
      <c r="ABE10" s="214"/>
      <c r="ABF10" s="214"/>
      <c r="ABG10" s="214"/>
      <c r="ABH10" s="214"/>
      <c r="ABI10" s="214"/>
      <c r="ABJ10" s="214"/>
      <c r="ABK10" s="214"/>
      <c r="ABL10" s="214"/>
      <c r="ABM10" s="214"/>
      <c r="ABN10" s="214"/>
      <c r="ABO10" s="214"/>
      <c r="ABP10" s="214"/>
      <c r="ABQ10" s="214"/>
      <c r="ABR10" s="214"/>
      <c r="ABS10" s="214"/>
      <c r="ABT10" s="214"/>
      <c r="ABU10" s="214"/>
      <c r="ABV10" s="214"/>
      <c r="ABW10" s="214"/>
      <c r="ABX10" s="214"/>
      <c r="ABY10" s="214"/>
      <c r="ABZ10" s="214"/>
      <c r="ACA10" s="214"/>
      <c r="ACB10" s="214"/>
      <c r="ACC10" s="214"/>
      <c r="ACD10" s="214"/>
      <c r="ACE10" s="214"/>
      <c r="ACF10" s="214"/>
      <c r="ACG10" s="214"/>
      <c r="ACH10" s="214"/>
      <c r="ACI10" s="214"/>
      <c r="ACJ10" s="214"/>
      <c r="ACK10" s="214"/>
      <c r="ACL10" s="214"/>
      <c r="ACM10" s="214"/>
      <c r="ACN10" s="214"/>
      <c r="ACO10" s="214"/>
      <c r="ACP10" s="214"/>
      <c r="ACQ10" s="214"/>
      <c r="ACR10" s="214"/>
      <c r="ACS10" s="214"/>
      <c r="ACT10" s="214"/>
      <c r="ACU10" s="214"/>
      <c r="ACV10" s="214"/>
      <c r="ACW10" s="214"/>
      <c r="ACX10" s="214"/>
      <c r="ACY10" s="214"/>
      <c r="ACZ10" s="214"/>
      <c r="ADA10" s="214"/>
      <c r="ADB10" s="214"/>
      <c r="ADC10" s="214"/>
      <c r="ADD10" s="214"/>
      <c r="ADE10" s="214"/>
      <c r="ADF10" s="214"/>
      <c r="ADG10" s="214"/>
      <c r="ADH10" s="214"/>
      <c r="ADI10" s="214"/>
      <c r="ADJ10" s="214"/>
      <c r="ADK10" s="214"/>
      <c r="ADL10" s="214"/>
      <c r="ADM10" s="214"/>
      <c r="ADN10" s="214"/>
      <c r="ADO10" s="214"/>
      <c r="ADP10" s="214"/>
      <c r="ADQ10" s="214"/>
      <c r="ADR10" s="214"/>
      <c r="ADS10" s="214"/>
      <c r="ADT10" s="214"/>
      <c r="ADU10" s="214"/>
      <c r="ADV10" s="214"/>
      <c r="ADW10" s="214"/>
      <c r="ADX10" s="214"/>
      <c r="ADY10" s="214"/>
      <c r="ADZ10" s="214"/>
      <c r="AEA10" s="214"/>
      <c r="AEB10" s="214"/>
      <c r="AEC10" s="214"/>
      <c r="AED10" s="214"/>
      <c r="AEE10" s="214"/>
      <c r="AEF10" s="214"/>
      <c r="AEG10" s="214"/>
      <c r="AEH10" s="214"/>
      <c r="AEI10" s="214"/>
      <c r="AEJ10" s="214"/>
      <c r="AEK10" s="214"/>
      <c r="AEL10" s="214"/>
      <c r="AEM10" s="214"/>
      <c r="AEN10" s="214"/>
      <c r="AEO10" s="214"/>
      <c r="AEP10" s="214"/>
      <c r="AEQ10" s="214"/>
      <c r="AER10" s="214"/>
      <c r="AES10" s="214"/>
      <c r="AET10" s="214"/>
      <c r="AEU10" s="214"/>
      <c r="AEV10" s="214"/>
      <c r="AEW10" s="214"/>
      <c r="AEX10" s="214"/>
      <c r="AEY10" s="214"/>
      <c r="AEZ10" s="214"/>
      <c r="AFA10" s="214"/>
      <c r="AFB10" s="214"/>
      <c r="AFC10" s="214"/>
      <c r="AFD10" s="214"/>
      <c r="AFE10" s="214"/>
      <c r="AFF10" s="214"/>
      <c r="AFG10" s="214"/>
      <c r="AFH10" s="214"/>
      <c r="AFI10" s="214"/>
      <c r="AFJ10" s="214"/>
      <c r="AFK10" s="214"/>
      <c r="AFL10" s="214"/>
      <c r="AFM10" s="214"/>
      <c r="AFN10" s="214"/>
      <c r="AFO10" s="214"/>
      <c r="AFP10" s="214"/>
      <c r="AFQ10" s="214"/>
      <c r="AFR10" s="214"/>
      <c r="AFS10" s="214"/>
      <c r="AFT10" s="214"/>
      <c r="AFU10" s="214"/>
      <c r="AFV10" s="214"/>
      <c r="AFW10" s="214"/>
      <c r="AFX10" s="214"/>
      <c r="AFY10" s="214"/>
      <c r="AFZ10" s="214"/>
      <c r="AGA10" s="214"/>
      <c r="AGB10" s="214"/>
      <c r="AGC10" s="214"/>
      <c r="AGD10" s="214"/>
      <c r="AGE10" s="214"/>
      <c r="AGF10" s="214"/>
      <c r="AGG10" s="214"/>
      <c r="AGH10" s="214"/>
      <c r="AGI10" s="214"/>
      <c r="AGJ10" s="214"/>
      <c r="AGK10" s="214"/>
      <c r="AGL10" s="214"/>
      <c r="AGM10" s="214"/>
      <c r="AGN10" s="214"/>
      <c r="AGO10" s="214"/>
      <c r="AGP10" s="214"/>
      <c r="AGQ10" s="214"/>
      <c r="AGR10" s="214"/>
      <c r="AGS10" s="214"/>
      <c r="AGT10" s="214"/>
      <c r="AGU10" s="214"/>
      <c r="AGV10" s="214"/>
      <c r="AGW10" s="214"/>
      <c r="AGX10" s="214"/>
      <c r="AGY10" s="214"/>
      <c r="AGZ10" s="214"/>
      <c r="AHA10" s="214"/>
      <c r="AHB10" s="214"/>
      <c r="AHC10" s="214"/>
      <c r="AHD10" s="214"/>
      <c r="AHE10" s="214"/>
      <c r="AHF10" s="214"/>
      <c r="AHG10" s="214"/>
      <c r="AHH10" s="214"/>
      <c r="AHI10" s="214"/>
      <c r="AHJ10" s="214"/>
      <c r="AHK10" s="214"/>
      <c r="AHL10" s="214"/>
      <c r="AHM10" s="214"/>
      <c r="AHN10" s="214"/>
      <c r="AHO10" s="214"/>
      <c r="AHP10" s="214"/>
      <c r="AHQ10" s="214"/>
      <c r="AHR10" s="214"/>
      <c r="AHS10" s="214"/>
      <c r="AHT10" s="214"/>
      <c r="AHU10" s="214"/>
      <c r="AHV10" s="214"/>
      <c r="AHW10" s="214"/>
      <c r="AHX10" s="214"/>
      <c r="AHY10" s="214"/>
      <c r="AHZ10" s="214"/>
      <c r="AIA10" s="214"/>
      <c r="AIB10" s="214"/>
      <c r="AIC10" s="214"/>
      <c r="AID10" s="214"/>
      <c r="AIE10" s="214"/>
      <c r="AIF10" s="214"/>
      <c r="AIG10" s="214"/>
      <c r="AIH10" s="214"/>
      <c r="AII10" s="214"/>
      <c r="AIJ10" s="214"/>
      <c r="AIK10" s="214"/>
      <c r="AIL10" s="214"/>
      <c r="AIM10" s="214"/>
      <c r="AIN10" s="214"/>
      <c r="AIO10" s="214"/>
      <c r="AIP10" s="214"/>
      <c r="AIQ10" s="214"/>
      <c r="AIR10" s="214"/>
      <c r="AIS10" s="214"/>
      <c r="AIT10" s="214"/>
      <c r="AIU10" s="214"/>
      <c r="AIV10" s="214"/>
      <c r="AIW10" s="214"/>
      <c r="AIX10" s="214"/>
      <c r="AIY10" s="214"/>
      <c r="AIZ10" s="214"/>
      <c r="AJA10" s="214"/>
      <c r="AJB10" s="214"/>
      <c r="AJC10" s="214"/>
      <c r="AJD10" s="214"/>
      <c r="AJE10" s="214"/>
      <c r="AJF10" s="214"/>
      <c r="AJG10" s="214"/>
      <c r="AJH10" s="214"/>
      <c r="AJI10" s="214"/>
      <c r="AJJ10" s="214"/>
      <c r="AJK10" s="214"/>
      <c r="AJL10" s="214"/>
      <c r="AJM10" s="214"/>
      <c r="AJN10" s="214"/>
      <c r="AJO10" s="214"/>
      <c r="AJP10" s="214"/>
      <c r="AJQ10" s="214"/>
      <c r="AJR10" s="214"/>
      <c r="AJS10" s="214"/>
      <c r="AJT10" s="214"/>
      <c r="AJU10" s="214"/>
      <c r="AJV10" s="214"/>
      <c r="AJW10" s="214"/>
      <c r="AJX10" s="214"/>
      <c r="AJY10" s="214"/>
      <c r="AJZ10" s="214"/>
      <c r="AKA10" s="214"/>
      <c r="AKB10" s="214"/>
      <c r="AKC10" s="214"/>
      <c r="AKD10" s="214"/>
      <c r="AKE10" s="214"/>
      <c r="AKF10" s="214"/>
      <c r="AKG10" s="214"/>
      <c r="AKH10" s="214"/>
      <c r="AKI10" s="214"/>
      <c r="AKJ10" s="214"/>
      <c r="AKK10" s="214"/>
      <c r="AKL10" s="214"/>
      <c r="AKM10" s="214"/>
      <c r="AKN10" s="214"/>
      <c r="AKO10" s="214"/>
      <c r="AKP10" s="214"/>
      <c r="AKQ10" s="214"/>
      <c r="AKR10" s="214"/>
      <c r="AKS10" s="214"/>
      <c r="AKT10" s="214"/>
      <c r="AKU10" s="214"/>
      <c r="AKV10" s="214"/>
      <c r="AKW10" s="214"/>
      <c r="AKX10" s="214"/>
      <c r="AKY10" s="214"/>
      <c r="AKZ10" s="214"/>
      <c r="ALA10" s="214"/>
      <c r="ALB10" s="214"/>
      <c r="ALC10" s="214"/>
      <c r="ALD10" s="214"/>
      <c r="ALE10" s="214"/>
      <c r="ALF10" s="214"/>
      <c r="ALG10" s="214"/>
      <c r="ALH10" s="214"/>
      <c r="ALI10" s="214"/>
      <c r="ALJ10" s="214"/>
      <c r="ALK10" s="214"/>
      <c r="ALL10" s="214"/>
      <c r="ALM10" s="214"/>
      <c r="ALN10" s="214"/>
      <c r="ALO10" s="214"/>
      <c r="ALP10" s="214"/>
      <c r="ALQ10" s="214"/>
      <c r="ALR10" s="214"/>
      <c r="ALS10" s="214"/>
      <c r="ALT10" s="214"/>
      <c r="ALU10" s="214"/>
      <c r="ALV10" s="214"/>
      <c r="ALW10" s="214"/>
      <c r="ALX10" s="214"/>
      <c r="ALY10" s="214"/>
      <c r="ALZ10" s="214"/>
      <c r="AMA10" s="214"/>
      <c r="AMB10" s="214"/>
      <c r="AMC10" s="214"/>
      <c r="AMD10" s="214"/>
      <c r="AME10" s="214"/>
      <c r="AMF10" s="214"/>
      <c r="AMG10" s="214"/>
      <c r="AMH10" s="214"/>
      <c r="AMI10" s="214"/>
      <c r="AMJ10" s="214"/>
      <c r="AMK10" s="214"/>
      <c r="AML10" s="214"/>
      <c r="AMM10" s="214"/>
      <c r="AMN10" s="214"/>
      <c r="AMO10" s="214"/>
      <c r="AMP10" s="214"/>
      <c r="AMQ10" s="214"/>
      <c r="AMR10" s="214"/>
      <c r="AMS10" s="214"/>
      <c r="AMT10" s="214"/>
      <c r="AMU10" s="214"/>
      <c r="AMV10" s="214"/>
      <c r="AMW10" s="214"/>
      <c r="AMX10" s="214"/>
      <c r="AMY10" s="214"/>
      <c r="AMZ10" s="214"/>
      <c r="ANA10" s="214"/>
      <c r="ANB10" s="214"/>
      <c r="ANC10" s="214"/>
      <c r="AND10" s="214"/>
      <c r="ANE10" s="214"/>
      <c r="ANF10" s="214"/>
      <c r="ANG10" s="214"/>
      <c r="ANH10" s="214"/>
      <c r="ANI10" s="214"/>
      <c r="ANJ10" s="214"/>
      <c r="ANK10" s="214"/>
      <c r="ANL10" s="214"/>
      <c r="ANM10" s="214"/>
      <c r="ANN10" s="214"/>
      <c r="ANO10" s="214"/>
      <c r="ANP10" s="214"/>
      <c r="ANQ10" s="214"/>
      <c r="ANR10" s="214"/>
      <c r="ANS10" s="214"/>
      <c r="ANT10" s="214"/>
      <c r="ANU10" s="214"/>
      <c r="ANV10" s="214"/>
      <c r="ANW10" s="214"/>
      <c r="ANX10" s="214"/>
      <c r="ANY10" s="214"/>
      <c r="ANZ10" s="214"/>
      <c r="AOA10" s="214"/>
      <c r="AOB10" s="214"/>
      <c r="AOC10" s="214"/>
      <c r="AOD10" s="214"/>
      <c r="AOE10" s="214"/>
      <c r="AOF10" s="214"/>
      <c r="AOG10" s="214"/>
      <c r="AOH10" s="214"/>
      <c r="AOI10" s="214"/>
      <c r="AOJ10" s="214"/>
      <c r="AOK10" s="214"/>
      <c r="AOL10" s="214"/>
      <c r="AOM10" s="214"/>
      <c r="AON10" s="214"/>
      <c r="AOO10" s="214"/>
      <c r="AOP10" s="214"/>
      <c r="AOQ10" s="214"/>
      <c r="AOR10" s="214"/>
      <c r="AOS10" s="214"/>
      <c r="AOT10" s="214"/>
      <c r="AOU10" s="214"/>
      <c r="AOV10" s="214"/>
      <c r="AOW10" s="214"/>
      <c r="AOX10" s="214"/>
      <c r="AOY10" s="214"/>
      <c r="AOZ10" s="214"/>
      <c r="APA10" s="214"/>
      <c r="APB10" s="214"/>
      <c r="APC10" s="214"/>
      <c r="APD10" s="214"/>
      <c r="APE10" s="214"/>
      <c r="APF10" s="214"/>
      <c r="APG10" s="214"/>
      <c r="APH10" s="214"/>
      <c r="API10" s="214"/>
      <c r="APJ10" s="214"/>
      <c r="APK10" s="214"/>
      <c r="APL10" s="214"/>
      <c r="APM10" s="214"/>
      <c r="APN10" s="214"/>
      <c r="APO10" s="214"/>
      <c r="APP10" s="214"/>
      <c r="APQ10" s="214"/>
      <c r="APR10" s="214"/>
      <c r="APS10" s="214"/>
      <c r="APT10" s="214"/>
      <c r="APU10" s="214"/>
      <c r="APV10" s="214"/>
      <c r="APW10" s="214"/>
      <c r="APX10" s="214"/>
      <c r="APY10" s="214"/>
      <c r="APZ10" s="214"/>
      <c r="AQA10" s="214"/>
      <c r="AQB10" s="214"/>
      <c r="AQC10" s="214"/>
      <c r="AQD10" s="214"/>
      <c r="AQE10" s="214"/>
      <c r="AQF10" s="214"/>
      <c r="AQG10" s="214"/>
      <c r="AQH10" s="214"/>
      <c r="AQI10" s="214"/>
      <c r="AQJ10" s="214"/>
      <c r="AQK10" s="214"/>
      <c r="AQL10" s="214"/>
      <c r="AQM10" s="214"/>
      <c r="AQN10" s="214"/>
      <c r="AQO10" s="214"/>
      <c r="AQP10" s="214"/>
      <c r="AQQ10" s="214"/>
      <c r="AQR10" s="214"/>
      <c r="AQS10" s="214"/>
      <c r="AQT10" s="214"/>
      <c r="AQU10" s="214"/>
      <c r="AQV10" s="214"/>
      <c r="AQW10" s="214"/>
      <c r="AQX10" s="214"/>
      <c r="AQY10" s="214"/>
      <c r="AQZ10" s="214"/>
      <c r="ARA10" s="214"/>
      <c r="ARB10" s="214"/>
      <c r="ARC10" s="214"/>
      <c r="ARD10" s="214"/>
      <c r="ARE10" s="214"/>
      <c r="ARF10" s="214"/>
      <c r="ARG10" s="214"/>
      <c r="ARH10" s="214"/>
      <c r="ARI10" s="214"/>
      <c r="ARJ10" s="214"/>
      <c r="ARK10" s="214"/>
      <c r="ARL10" s="214"/>
      <c r="ARM10" s="214"/>
      <c r="ARN10" s="214"/>
      <c r="ARO10" s="214"/>
      <c r="ARP10" s="214"/>
      <c r="ARQ10" s="214"/>
      <c r="ARR10" s="214"/>
      <c r="ARS10" s="214"/>
      <c r="ART10" s="214"/>
      <c r="ARU10" s="214"/>
      <c r="ARV10" s="214"/>
      <c r="ARW10" s="214"/>
      <c r="ARX10" s="214"/>
      <c r="ARY10" s="214"/>
      <c r="ARZ10" s="214"/>
      <c r="ASA10" s="214"/>
      <c r="ASB10" s="214"/>
      <c r="ASC10" s="214"/>
      <c r="ASD10" s="214"/>
      <c r="ASE10" s="214"/>
      <c r="ASF10" s="214"/>
      <c r="ASG10" s="214"/>
      <c r="ASH10" s="214"/>
      <c r="ASI10" s="214"/>
      <c r="ASJ10" s="214"/>
      <c r="ASK10" s="214"/>
      <c r="ASL10" s="214"/>
      <c r="ASM10" s="214"/>
      <c r="ASN10" s="214"/>
      <c r="ASO10" s="214"/>
      <c r="ASP10" s="214"/>
      <c r="ASQ10" s="214"/>
      <c r="ASR10" s="214"/>
      <c r="ASS10" s="214"/>
      <c r="AST10" s="214"/>
      <c r="ASU10" s="214"/>
      <c r="ASV10" s="214"/>
      <c r="ASW10" s="214"/>
      <c r="ASX10" s="214"/>
      <c r="ASY10" s="214"/>
      <c r="ASZ10" s="214"/>
      <c r="ATA10" s="214"/>
      <c r="ATB10" s="214"/>
      <c r="ATC10" s="214"/>
      <c r="ATD10" s="214"/>
      <c r="ATE10" s="214"/>
      <c r="ATF10" s="214"/>
      <c r="ATG10" s="214"/>
      <c r="ATH10" s="214"/>
      <c r="ATI10" s="214"/>
      <c r="ATJ10" s="214"/>
      <c r="ATK10" s="214"/>
      <c r="ATL10" s="214"/>
      <c r="ATM10" s="214"/>
      <c r="ATN10" s="214"/>
      <c r="ATO10" s="214"/>
      <c r="ATP10" s="214"/>
      <c r="ATQ10" s="214"/>
      <c r="ATR10" s="214"/>
      <c r="ATS10" s="214"/>
      <c r="ATT10" s="214"/>
      <c r="ATU10" s="214"/>
      <c r="ATV10" s="214"/>
      <c r="ATW10" s="214"/>
      <c r="ATX10" s="214"/>
      <c r="ATY10" s="214"/>
      <c r="ATZ10" s="214"/>
      <c r="AUA10" s="214"/>
      <c r="AUB10" s="214"/>
      <c r="AUC10" s="214"/>
      <c r="AUD10" s="214"/>
      <c r="AUE10" s="214"/>
      <c r="AUF10" s="214"/>
      <c r="AUG10" s="214"/>
      <c r="AUH10" s="214"/>
      <c r="AUI10" s="214"/>
      <c r="AUJ10" s="214"/>
      <c r="AUK10" s="214"/>
      <c r="AUL10" s="214"/>
      <c r="AUM10" s="214"/>
      <c r="AUN10" s="214"/>
      <c r="AUO10" s="214"/>
      <c r="AUP10" s="214"/>
      <c r="AUQ10" s="214"/>
      <c r="AUR10" s="214"/>
      <c r="AUS10" s="214"/>
      <c r="AUT10" s="214"/>
      <c r="AUU10" s="214"/>
      <c r="AUV10" s="214"/>
      <c r="AUW10" s="214"/>
      <c r="AUX10" s="214"/>
      <c r="AUY10" s="214"/>
      <c r="AUZ10" s="214"/>
      <c r="AVA10" s="214"/>
      <c r="AVB10" s="214"/>
      <c r="AVC10" s="214"/>
      <c r="AVD10" s="214"/>
      <c r="AVE10" s="214"/>
      <c r="AVF10" s="214"/>
      <c r="AVG10" s="214"/>
      <c r="AVH10" s="214"/>
      <c r="AVI10" s="214"/>
      <c r="AVJ10" s="214"/>
      <c r="AVK10" s="214"/>
      <c r="AVL10" s="214"/>
      <c r="AVM10" s="214"/>
      <c r="AVN10" s="214"/>
      <c r="AVO10" s="214"/>
      <c r="AVP10" s="214"/>
      <c r="AVQ10" s="214"/>
      <c r="AVR10" s="214"/>
      <c r="AVS10" s="214"/>
      <c r="AVT10" s="214"/>
      <c r="AVU10" s="214"/>
      <c r="AVV10" s="214"/>
      <c r="AVW10" s="214"/>
      <c r="AVX10" s="214"/>
      <c r="AVY10" s="214"/>
      <c r="AVZ10" s="214"/>
      <c r="AWA10" s="214"/>
      <c r="AWB10" s="214"/>
      <c r="AWC10" s="214"/>
      <c r="AWD10" s="214"/>
      <c r="AWE10" s="214"/>
      <c r="AWF10" s="214"/>
      <c r="AWG10" s="214"/>
      <c r="AWH10" s="214"/>
      <c r="AWI10" s="214"/>
      <c r="AWJ10" s="214"/>
      <c r="AWK10" s="214"/>
      <c r="AWL10" s="214"/>
      <c r="AWM10" s="214"/>
      <c r="AWN10" s="214"/>
      <c r="AWO10" s="214"/>
      <c r="AWP10" s="214"/>
      <c r="AWQ10" s="214"/>
      <c r="AWR10" s="214"/>
      <c r="AWS10" s="214"/>
      <c r="AWT10" s="214"/>
      <c r="AWU10" s="214"/>
      <c r="AWV10" s="214"/>
      <c r="AWW10" s="214"/>
      <c r="AWX10" s="214"/>
      <c r="AWY10" s="214"/>
      <c r="AWZ10" s="214"/>
      <c r="AXA10" s="214"/>
      <c r="AXB10" s="214"/>
      <c r="AXC10" s="214"/>
      <c r="AXD10" s="214"/>
      <c r="AXE10" s="214"/>
      <c r="AXF10" s="214"/>
      <c r="AXG10" s="214"/>
      <c r="AXH10" s="214"/>
      <c r="AXI10" s="214"/>
      <c r="AXJ10" s="214"/>
      <c r="AXK10" s="214"/>
      <c r="AXL10" s="214"/>
      <c r="AXM10" s="214"/>
      <c r="AXN10" s="214"/>
      <c r="AXO10" s="214"/>
      <c r="AXP10" s="214"/>
      <c r="AXQ10" s="214"/>
      <c r="AXR10" s="214"/>
      <c r="AXS10" s="214"/>
      <c r="AXT10" s="214"/>
      <c r="AXU10" s="214"/>
      <c r="AXV10" s="214"/>
      <c r="AXW10" s="214"/>
      <c r="AXX10" s="214"/>
      <c r="AXY10" s="214"/>
      <c r="AXZ10" s="214"/>
      <c r="AYA10" s="214"/>
      <c r="AYB10" s="214"/>
      <c r="AYC10" s="214"/>
      <c r="AYD10" s="214"/>
      <c r="AYE10" s="214"/>
      <c r="AYF10" s="214"/>
      <c r="AYG10" s="214"/>
      <c r="AYH10" s="214"/>
      <c r="AYI10" s="214"/>
      <c r="AYJ10" s="214"/>
      <c r="AYK10" s="214"/>
      <c r="AYL10" s="214"/>
      <c r="AYM10" s="214"/>
      <c r="AYN10" s="214"/>
      <c r="AYO10" s="214"/>
      <c r="AYP10" s="214"/>
      <c r="AYQ10" s="214"/>
      <c r="AYR10" s="214"/>
      <c r="AYS10" s="214"/>
      <c r="AYT10" s="214"/>
      <c r="AYU10" s="214"/>
      <c r="AYV10" s="214"/>
      <c r="AYW10" s="214"/>
      <c r="AYX10" s="214"/>
      <c r="AYY10" s="214"/>
      <c r="AYZ10" s="214"/>
      <c r="AZA10" s="214"/>
      <c r="AZB10" s="214"/>
      <c r="AZC10" s="214"/>
      <c r="AZD10" s="214"/>
      <c r="AZE10" s="214"/>
      <c r="AZF10" s="214"/>
      <c r="AZG10" s="214"/>
      <c r="AZH10" s="214"/>
      <c r="AZI10" s="214"/>
      <c r="AZJ10" s="214"/>
      <c r="AZK10" s="214"/>
      <c r="AZL10" s="214"/>
      <c r="AZM10" s="214"/>
      <c r="AZN10" s="214"/>
      <c r="AZO10" s="214"/>
      <c r="AZP10" s="214"/>
      <c r="AZQ10" s="214"/>
      <c r="AZR10" s="214"/>
      <c r="AZS10" s="214"/>
      <c r="AZT10" s="214"/>
      <c r="AZU10" s="214"/>
      <c r="AZV10" s="214"/>
      <c r="AZW10" s="214"/>
      <c r="AZX10" s="214"/>
      <c r="AZY10" s="214"/>
      <c r="AZZ10" s="214"/>
      <c r="BAA10" s="214"/>
      <c r="BAB10" s="214"/>
      <c r="BAC10" s="214"/>
      <c r="BAD10" s="214"/>
      <c r="BAE10" s="214"/>
      <c r="BAF10" s="214"/>
      <c r="BAG10" s="214"/>
      <c r="BAH10" s="214"/>
      <c r="BAI10" s="214"/>
      <c r="BAJ10" s="214"/>
      <c r="BAK10" s="214"/>
      <c r="BAL10" s="214"/>
      <c r="BAM10" s="214"/>
      <c r="BAN10" s="214"/>
      <c r="BAO10" s="214"/>
      <c r="BAP10" s="214"/>
      <c r="BAQ10" s="214"/>
      <c r="BAR10" s="214"/>
      <c r="BAS10" s="214"/>
      <c r="BAT10" s="214"/>
      <c r="BAU10" s="214"/>
      <c r="BAV10" s="214"/>
      <c r="BAW10" s="214"/>
      <c r="BAX10" s="214"/>
      <c r="BAY10" s="214"/>
      <c r="BAZ10" s="214"/>
      <c r="BBA10" s="214"/>
      <c r="BBB10" s="214"/>
      <c r="BBC10" s="214"/>
      <c r="BBD10" s="214"/>
      <c r="BBE10" s="214"/>
      <c r="BBF10" s="214"/>
      <c r="BBG10" s="214"/>
      <c r="BBH10" s="214"/>
      <c r="BBI10" s="214"/>
      <c r="BBJ10" s="214"/>
      <c r="BBK10" s="214"/>
      <c r="BBL10" s="214"/>
      <c r="BBM10" s="214"/>
      <c r="BBN10" s="214"/>
      <c r="BBO10" s="214"/>
      <c r="BBP10" s="214"/>
      <c r="BBQ10" s="214"/>
      <c r="BBR10" s="214"/>
      <c r="BBS10" s="214"/>
      <c r="BBT10" s="214"/>
      <c r="BBU10" s="214"/>
      <c r="BBV10" s="214"/>
      <c r="BBW10" s="214"/>
      <c r="BBX10" s="214"/>
      <c r="BBY10" s="214"/>
      <c r="BBZ10" s="214"/>
      <c r="BCA10" s="214"/>
      <c r="BCB10" s="214"/>
      <c r="BCC10" s="214"/>
      <c r="BCD10" s="214"/>
      <c r="BCE10" s="214"/>
      <c r="BCF10" s="214"/>
      <c r="BCG10" s="214"/>
      <c r="BCH10" s="214"/>
      <c r="BCI10" s="214"/>
      <c r="BCJ10" s="214"/>
      <c r="BCK10" s="214"/>
      <c r="BCL10" s="214"/>
      <c r="BCM10" s="214"/>
      <c r="BCN10" s="214"/>
      <c r="BCO10" s="214"/>
      <c r="BCP10" s="214"/>
      <c r="BCQ10" s="214"/>
      <c r="BCR10" s="214"/>
      <c r="BCS10" s="214"/>
      <c r="BCT10" s="214"/>
      <c r="BCU10" s="214"/>
      <c r="BCV10" s="214"/>
      <c r="BCW10" s="214"/>
      <c r="BCX10" s="214"/>
      <c r="BCY10" s="214"/>
      <c r="BCZ10" s="214"/>
      <c r="BDA10" s="214"/>
      <c r="BDB10" s="214"/>
      <c r="BDC10" s="214"/>
      <c r="BDD10" s="214"/>
      <c r="BDE10" s="214"/>
      <c r="BDF10" s="214"/>
      <c r="BDG10" s="214"/>
      <c r="BDH10" s="214"/>
      <c r="BDI10" s="214"/>
      <c r="BDJ10" s="214"/>
      <c r="BDK10" s="214"/>
      <c r="BDL10" s="214"/>
      <c r="BDM10" s="214"/>
      <c r="BDN10" s="214"/>
      <c r="BDO10" s="214"/>
      <c r="BDP10" s="214"/>
      <c r="BDQ10" s="214"/>
      <c r="BDR10" s="214"/>
      <c r="BDS10" s="214"/>
      <c r="BDT10" s="214"/>
      <c r="BDU10" s="214"/>
      <c r="BDV10" s="214"/>
      <c r="BDW10" s="214"/>
      <c r="BDX10" s="214"/>
      <c r="BDY10" s="214"/>
      <c r="BDZ10" s="214"/>
      <c r="BEA10" s="214"/>
      <c r="BEB10" s="214"/>
      <c r="BEC10" s="214"/>
      <c r="BED10" s="214"/>
      <c r="BEE10" s="214"/>
      <c r="BEF10" s="214"/>
      <c r="BEG10" s="214"/>
      <c r="BEH10" s="214"/>
      <c r="BEI10" s="214"/>
      <c r="BEJ10" s="214"/>
      <c r="BEK10" s="214"/>
      <c r="BEL10" s="214"/>
      <c r="BEM10" s="214"/>
      <c r="BEN10" s="214"/>
      <c r="BEO10" s="214"/>
      <c r="BEP10" s="214"/>
      <c r="BEQ10" s="214"/>
      <c r="BER10" s="214"/>
      <c r="BES10" s="214"/>
      <c r="BET10" s="214"/>
      <c r="BEU10" s="214"/>
      <c r="BEV10" s="214"/>
      <c r="BEW10" s="214"/>
      <c r="BEX10" s="214"/>
      <c r="BEY10" s="214"/>
      <c r="BEZ10" s="214"/>
      <c r="BFA10" s="214"/>
      <c r="BFB10" s="214"/>
      <c r="BFC10" s="214"/>
      <c r="BFD10" s="214"/>
      <c r="BFE10" s="214"/>
      <c r="BFF10" s="214"/>
      <c r="BFG10" s="214"/>
      <c r="BFH10" s="214"/>
      <c r="BFI10" s="214"/>
      <c r="BFJ10" s="214"/>
      <c r="BFK10" s="214"/>
      <c r="BFL10" s="214"/>
      <c r="BFM10" s="214"/>
      <c r="BFN10" s="214"/>
      <c r="BFO10" s="214"/>
      <c r="BFP10" s="214"/>
      <c r="BFQ10" s="214"/>
      <c r="BFR10" s="214"/>
      <c r="BFS10" s="214"/>
      <c r="BFT10" s="214"/>
      <c r="BFU10" s="214"/>
      <c r="BFV10" s="214"/>
      <c r="BFW10" s="214"/>
      <c r="BFX10" s="214"/>
      <c r="BFY10" s="214"/>
      <c r="BFZ10" s="214"/>
      <c r="BGA10" s="214"/>
      <c r="BGB10" s="214"/>
      <c r="BGC10" s="214"/>
      <c r="BGD10" s="214"/>
      <c r="BGE10" s="214"/>
      <c r="BGF10" s="214"/>
      <c r="BGG10" s="214"/>
      <c r="BGH10" s="214"/>
      <c r="BGI10" s="214"/>
      <c r="BGJ10" s="214"/>
      <c r="BGK10" s="214"/>
      <c r="BGL10" s="214"/>
      <c r="BGM10" s="214"/>
      <c r="BGN10" s="214"/>
      <c r="BGO10" s="214"/>
      <c r="BGP10" s="214"/>
      <c r="BGQ10" s="214"/>
      <c r="BGR10" s="214"/>
      <c r="BGS10" s="214"/>
      <c r="BGT10" s="214"/>
      <c r="BGU10" s="214"/>
      <c r="BGV10" s="214"/>
      <c r="BGW10" s="214"/>
      <c r="BGX10" s="214"/>
      <c r="BGY10" s="214"/>
      <c r="BGZ10" s="214"/>
      <c r="BHA10" s="214"/>
      <c r="BHB10" s="214"/>
      <c r="BHC10" s="214"/>
      <c r="BHD10" s="214"/>
      <c r="BHE10" s="214"/>
      <c r="BHF10" s="214"/>
      <c r="BHG10" s="214"/>
      <c r="BHH10" s="214"/>
      <c r="BHI10" s="214"/>
      <c r="BHJ10" s="214"/>
      <c r="BHK10" s="214"/>
      <c r="BHL10" s="214"/>
      <c r="BHM10" s="214"/>
      <c r="BHN10" s="214"/>
      <c r="BHO10" s="214"/>
      <c r="BHP10" s="214"/>
      <c r="BHQ10" s="214"/>
      <c r="BHR10" s="214"/>
      <c r="BHS10" s="214"/>
      <c r="BHT10" s="214"/>
      <c r="BHU10" s="214"/>
      <c r="BHV10" s="214"/>
      <c r="BHW10" s="214"/>
      <c r="BHX10" s="214"/>
      <c r="BHY10" s="214"/>
      <c r="BHZ10" s="214"/>
      <c r="BIA10" s="214"/>
      <c r="BIB10" s="214"/>
      <c r="BIC10" s="214"/>
      <c r="BID10" s="214"/>
      <c r="BIE10" s="214"/>
      <c r="BIF10" s="214"/>
      <c r="BIG10" s="214"/>
      <c r="BIH10" s="214"/>
      <c r="BII10" s="214"/>
      <c r="BIJ10" s="214"/>
      <c r="BIK10" s="214"/>
      <c r="BIL10" s="214"/>
      <c r="BIM10" s="214"/>
      <c r="BIN10" s="214"/>
      <c r="BIO10" s="214"/>
      <c r="BIP10" s="214"/>
      <c r="BIQ10" s="214"/>
      <c r="BIR10" s="214"/>
      <c r="BIS10" s="214"/>
      <c r="BIT10" s="214"/>
      <c r="BIU10" s="214"/>
      <c r="BIV10" s="214"/>
      <c r="BIW10" s="214"/>
      <c r="BIX10" s="214"/>
      <c r="BIY10" s="214"/>
      <c r="BIZ10" s="214"/>
      <c r="BJA10" s="214"/>
      <c r="BJB10" s="214"/>
      <c r="BJC10" s="214"/>
      <c r="BJD10" s="214"/>
      <c r="BJE10" s="214"/>
      <c r="BJF10" s="214"/>
      <c r="BJG10" s="214"/>
      <c r="BJH10" s="214"/>
      <c r="BJI10" s="214"/>
      <c r="BJJ10" s="214"/>
      <c r="BJK10" s="214"/>
      <c r="BJL10" s="214"/>
      <c r="BJM10" s="214"/>
      <c r="BJN10" s="214"/>
      <c r="BJO10" s="214"/>
      <c r="BJP10" s="214"/>
      <c r="BJQ10" s="214"/>
      <c r="BJR10" s="214"/>
      <c r="BJS10" s="214"/>
      <c r="BJT10" s="214"/>
      <c r="BJU10" s="214"/>
      <c r="BJV10" s="214"/>
      <c r="BJW10" s="214"/>
      <c r="BJX10" s="214"/>
      <c r="BJY10" s="214"/>
      <c r="BJZ10" s="214"/>
      <c r="BKA10" s="214"/>
      <c r="BKB10" s="214"/>
      <c r="BKC10" s="214"/>
      <c r="BKD10" s="214"/>
      <c r="BKE10" s="214"/>
      <c r="BKF10" s="214"/>
      <c r="BKG10" s="214"/>
      <c r="BKH10" s="214"/>
      <c r="BKI10" s="214"/>
      <c r="BKJ10" s="214"/>
      <c r="BKK10" s="214"/>
      <c r="BKL10" s="214"/>
      <c r="BKM10" s="214"/>
      <c r="BKN10" s="214"/>
      <c r="BKO10" s="214"/>
      <c r="BKP10" s="214"/>
      <c r="BKQ10" s="214"/>
      <c r="BKR10" s="214"/>
      <c r="BKS10" s="214"/>
      <c r="BKT10" s="214"/>
      <c r="BKU10" s="214"/>
      <c r="BKV10" s="214"/>
      <c r="BKW10" s="214"/>
      <c r="BKX10" s="214"/>
      <c r="BKY10" s="214"/>
      <c r="BKZ10" s="214"/>
      <c r="BLA10" s="214"/>
      <c r="BLB10" s="214"/>
      <c r="BLC10" s="214"/>
      <c r="BLD10" s="214"/>
      <c r="BLE10" s="214"/>
      <c r="BLF10" s="214"/>
      <c r="BLG10" s="214"/>
      <c r="BLH10" s="214"/>
      <c r="BLI10" s="214"/>
      <c r="BLJ10" s="214"/>
      <c r="BLK10" s="214"/>
      <c r="BLL10" s="214"/>
      <c r="BLM10" s="214"/>
      <c r="BLN10" s="214"/>
      <c r="BLO10" s="214"/>
      <c r="BLP10" s="214"/>
      <c r="BLQ10" s="214"/>
      <c r="BLR10" s="214"/>
      <c r="BLS10" s="214"/>
      <c r="BLT10" s="214"/>
      <c r="BLU10" s="214"/>
      <c r="BLV10" s="214"/>
      <c r="BLW10" s="214"/>
      <c r="BLX10" s="214"/>
      <c r="BLY10" s="214"/>
      <c r="BLZ10" s="214"/>
      <c r="BMA10" s="214"/>
      <c r="BMB10" s="214"/>
      <c r="BMC10" s="214"/>
      <c r="BMD10" s="214"/>
      <c r="BME10" s="214"/>
      <c r="BMF10" s="214"/>
      <c r="BMG10" s="214"/>
      <c r="BMH10" s="214"/>
      <c r="BMI10" s="214"/>
      <c r="BMJ10" s="214"/>
      <c r="BMK10" s="214"/>
      <c r="BML10" s="214"/>
      <c r="BMM10" s="214"/>
      <c r="BMN10" s="214"/>
      <c r="BMO10" s="214"/>
      <c r="BMP10" s="214"/>
      <c r="BMQ10" s="214"/>
      <c r="BMR10" s="214"/>
      <c r="BMS10" s="214"/>
      <c r="BMT10" s="214"/>
      <c r="BMU10" s="214"/>
      <c r="BMV10" s="214"/>
      <c r="BMW10" s="214"/>
      <c r="BMX10" s="214"/>
      <c r="BMY10" s="214"/>
      <c r="BMZ10" s="214"/>
      <c r="BNA10" s="214"/>
      <c r="BNB10" s="214"/>
      <c r="BNC10" s="214"/>
      <c r="BND10" s="214"/>
      <c r="BNE10" s="214"/>
      <c r="BNF10" s="214"/>
      <c r="BNG10" s="214"/>
      <c r="BNH10" s="214"/>
      <c r="BNI10" s="214"/>
      <c r="BNJ10" s="214"/>
      <c r="BNK10" s="214"/>
      <c r="BNL10" s="214"/>
      <c r="BNM10" s="214"/>
      <c r="BNN10" s="214"/>
      <c r="BNO10" s="214"/>
      <c r="BNP10" s="214"/>
      <c r="BNQ10" s="214"/>
      <c r="BNR10" s="214"/>
      <c r="BNS10" s="214"/>
      <c r="BNT10" s="214"/>
      <c r="BNU10" s="214"/>
      <c r="BNV10" s="214"/>
      <c r="BNW10" s="214"/>
      <c r="BNX10" s="214"/>
      <c r="BNY10" s="214"/>
      <c r="BNZ10" s="214"/>
      <c r="BOA10" s="214"/>
      <c r="BOB10" s="214"/>
      <c r="BOC10" s="214"/>
      <c r="BOD10" s="214"/>
      <c r="BOE10" s="214"/>
      <c r="BOF10" s="214"/>
      <c r="BOG10" s="214"/>
      <c r="BOH10" s="214"/>
      <c r="BOI10" s="214"/>
      <c r="BOJ10" s="214"/>
      <c r="BOK10" s="214"/>
      <c r="BOL10" s="214"/>
      <c r="BOM10" s="214"/>
      <c r="BON10" s="214"/>
      <c r="BOO10" s="214"/>
      <c r="BOP10" s="214"/>
      <c r="BOQ10" s="214"/>
      <c r="BOR10" s="214"/>
      <c r="BOS10" s="214"/>
      <c r="BOT10" s="214"/>
      <c r="BOU10" s="214"/>
      <c r="BOV10" s="214"/>
      <c r="BOW10" s="214"/>
      <c r="BOX10" s="214"/>
      <c r="BOY10" s="214"/>
      <c r="BOZ10" s="214"/>
      <c r="BPA10" s="214"/>
      <c r="BPB10" s="214"/>
      <c r="BPC10" s="214"/>
      <c r="BPD10" s="214"/>
      <c r="BPE10" s="214"/>
      <c r="BPF10" s="214"/>
      <c r="BPG10" s="214"/>
      <c r="BPH10" s="214"/>
      <c r="BPI10" s="214"/>
      <c r="BPJ10" s="214"/>
      <c r="BPK10" s="214"/>
      <c r="BPL10" s="214"/>
      <c r="BPM10" s="214"/>
      <c r="BPN10" s="214"/>
      <c r="BPO10" s="214"/>
      <c r="BPP10" s="214"/>
      <c r="BPQ10" s="214"/>
      <c r="BPR10" s="214"/>
      <c r="BPS10" s="214"/>
      <c r="BPT10" s="214"/>
      <c r="BPU10" s="214"/>
      <c r="BPV10" s="214"/>
      <c r="BPW10" s="214"/>
      <c r="BPX10" s="214"/>
      <c r="BPY10" s="214"/>
      <c r="BPZ10" s="214"/>
      <c r="BQA10" s="214"/>
      <c r="BQB10" s="214"/>
      <c r="BQC10" s="214"/>
      <c r="BQD10" s="214"/>
      <c r="BQE10" s="214"/>
      <c r="BQF10" s="214"/>
      <c r="BQG10" s="214"/>
      <c r="BQH10" s="214"/>
      <c r="BQI10" s="214"/>
      <c r="BQJ10" s="214"/>
      <c r="BQK10" s="214"/>
      <c r="BQL10" s="214"/>
      <c r="BQM10" s="214"/>
      <c r="BQN10" s="214"/>
      <c r="BQO10" s="214"/>
      <c r="BQP10" s="214"/>
      <c r="BQQ10" s="214"/>
      <c r="BQR10" s="214"/>
      <c r="BQS10" s="214"/>
      <c r="BQT10" s="214"/>
      <c r="BQU10" s="214"/>
      <c r="BQV10" s="214"/>
      <c r="BQW10" s="214"/>
      <c r="BQX10" s="214"/>
      <c r="BQY10" s="214"/>
      <c r="BQZ10" s="214"/>
      <c r="BRA10" s="214"/>
      <c r="BRB10" s="214"/>
      <c r="BRC10" s="214"/>
      <c r="BRD10" s="214"/>
      <c r="BRE10" s="214"/>
      <c r="BRF10" s="214"/>
      <c r="BRG10" s="214"/>
      <c r="BRH10" s="214"/>
      <c r="BRI10" s="214"/>
      <c r="BRJ10" s="214"/>
      <c r="BRK10" s="214"/>
      <c r="BRL10" s="214"/>
      <c r="BRM10" s="214"/>
      <c r="BRN10" s="214"/>
      <c r="BRO10" s="214"/>
      <c r="BRP10" s="214"/>
      <c r="BRQ10" s="214"/>
      <c r="BRR10" s="214"/>
      <c r="BRS10" s="214"/>
      <c r="BRT10" s="214"/>
      <c r="BRU10" s="214"/>
      <c r="BRV10" s="214"/>
      <c r="BRW10" s="214"/>
      <c r="BRX10" s="214"/>
      <c r="BRY10" s="214"/>
      <c r="BRZ10" s="214"/>
      <c r="BSA10" s="214"/>
      <c r="BSB10" s="214"/>
      <c r="BSC10" s="214"/>
      <c r="BSD10" s="214"/>
      <c r="BSE10" s="214"/>
      <c r="BSF10" s="214"/>
      <c r="BSG10" s="214"/>
      <c r="BSH10" s="214"/>
      <c r="BSI10" s="214"/>
      <c r="BSJ10" s="214"/>
      <c r="BSK10" s="214"/>
      <c r="BSL10" s="214"/>
      <c r="BSM10" s="214"/>
      <c r="BSN10" s="214"/>
      <c r="BSO10" s="214"/>
      <c r="BSP10" s="214"/>
      <c r="BSQ10" s="214"/>
      <c r="BSR10" s="214"/>
      <c r="BSS10" s="214"/>
      <c r="BST10" s="214"/>
      <c r="BSU10" s="214"/>
      <c r="BSV10" s="214"/>
      <c r="BSW10" s="214"/>
      <c r="BSX10" s="214"/>
      <c r="BSY10" s="214"/>
      <c r="BSZ10" s="214"/>
      <c r="BTA10" s="214"/>
      <c r="BTB10" s="214"/>
      <c r="BTC10" s="214"/>
      <c r="BTD10" s="214"/>
      <c r="BTE10" s="214"/>
      <c r="BTF10" s="214"/>
      <c r="BTG10" s="214"/>
      <c r="BTH10" s="214"/>
      <c r="BTI10" s="214"/>
      <c r="BTJ10" s="214"/>
      <c r="BTK10" s="214"/>
      <c r="BTL10" s="214"/>
      <c r="BTM10" s="214"/>
      <c r="BTN10" s="214"/>
      <c r="BTO10" s="214"/>
      <c r="BTP10" s="214"/>
      <c r="BTQ10" s="214"/>
      <c r="BTR10" s="214"/>
      <c r="BTS10" s="214"/>
      <c r="BTT10" s="214"/>
      <c r="BTU10" s="214"/>
      <c r="BTV10" s="214"/>
      <c r="BTW10" s="214"/>
      <c r="BTX10" s="214"/>
      <c r="BTY10" s="214"/>
      <c r="BTZ10" s="214"/>
      <c r="BUA10" s="214"/>
      <c r="BUB10" s="214"/>
      <c r="BUC10" s="214"/>
      <c r="BUD10" s="214"/>
      <c r="BUE10" s="214"/>
      <c r="BUF10" s="214"/>
      <c r="BUG10" s="214"/>
      <c r="BUH10" s="214"/>
      <c r="BUI10" s="214"/>
      <c r="BUJ10" s="214"/>
      <c r="BUK10" s="214"/>
      <c r="BUL10" s="214"/>
      <c r="BUM10" s="214"/>
      <c r="BUN10" s="214"/>
      <c r="BUO10" s="214"/>
      <c r="BUP10" s="214"/>
      <c r="BUQ10" s="214"/>
      <c r="BUR10" s="214"/>
      <c r="BUS10" s="214"/>
      <c r="BUT10" s="214"/>
      <c r="BUU10" s="214"/>
      <c r="BUV10" s="214"/>
      <c r="BUW10" s="214"/>
      <c r="BUX10" s="214"/>
      <c r="BUY10" s="214"/>
      <c r="BUZ10" s="214"/>
      <c r="BVA10" s="214"/>
      <c r="BVB10" s="214"/>
      <c r="BVC10" s="214"/>
      <c r="BVD10" s="214"/>
      <c r="BVE10" s="214"/>
      <c r="BVF10" s="214"/>
      <c r="BVG10" s="214"/>
      <c r="BVH10" s="214"/>
      <c r="BVI10" s="214"/>
      <c r="BVJ10" s="214"/>
      <c r="BVK10" s="214"/>
      <c r="BVL10" s="214"/>
      <c r="BVM10" s="214"/>
      <c r="BVN10" s="214"/>
      <c r="BVO10" s="214"/>
      <c r="BVP10" s="214"/>
      <c r="BVQ10" s="214"/>
      <c r="BVR10" s="214"/>
      <c r="BVS10" s="214"/>
      <c r="BVT10" s="214"/>
      <c r="BVU10" s="214"/>
      <c r="BVV10" s="214"/>
      <c r="BVW10" s="214"/>
      <c r="BVX10" s="214"/>
      <c r="BVY10" s="214"/>
      <c r="BVZ10" s="214"/>
      <c r="BWA10" s="214"/>
      <c r="BWB10" s="214"/>
      <c r="BWC10" s="214"/>
      <c r="BWD10" s="214"/>
      <c r="BWE10" s="214"/>
      <c r="BWF10" s="214"/>
      <c r="BWG10" s="214"/>
      <c r="BWH10" s="214"/>
      <c r="BWI10" s="214"/>
      <c r="BWJ10" s="214"/>
      <c r="BWK10" s="214"/>
      <c r="BWL10" s="214"/>
      <c r="BWM10" s="214"/>
      <c r="BWN10" s="214"/>
      <c r="BWO10" s="214"/>
      <c r="BWP10" s="214"/>
      <c r="BWQ10" s="214"/>
      <c r="BWR10" s="214"/>
      <c r="BWS10" s="214"/>
      <c r="BWT10" s="214"/>
      <c r="BWU10" s="214"/>
      <c r="BWV10" s="214"/>
      <c r="BWW10" s="214"/>
      <c r="BWX10" s="214"/>
      <c r="BWY10" s="214"/>
      <c r="BWZ10" s="214"/>
      <c r="BXA10" s="214"/>
      <c r="BXB10" s="214"/>
      <c r="BXC10" s="214"/>
      <c r="BXD10" s="214"/>
      <c r="BXE10" s="214"/>
      <c r="BXF10" s="214"/>
      <c r="BXG10" s="214"/>
      <c r="BXH10" s="214"/>
      <c r="BXI10" s="214"/>
      <c r="BXJ10" s="214"/>
      <c r="BXK10" s="214"/>
      <c r="BXL10" s="214"/>
      <c r="BXM10" s="214"/>
      <c r="BXN10" s="214"/>
      <c r="BXO10" s="214"/>
      <c r="BXP10" s="214"/>
      <c r="BXQ10" s="214"/>
      <c r="BXR10" s="214"/>
      <c r="BXS10" s="214"/>
      <c r="BXT10" s="214"/>
      <c r="BXU10" s="214"/>
      <c r="BXV10" s="214"/>
      <c r="BXW10" s="214"/>
      <c r="BXX10" s="214"/>
      <c r="BXY10" s="214"/>
      <c r="BXZ10" s="214"/>
      <c r="BYA10" s="214"/>
      <c r="BYB10" s="214"/>
      <c r="BYC10" s="214"/>
      <c r="BYD10" s="214"/>
      <c r="BYE10" s="214"/>
      <c r="BYF10" s="214"/>
      <c r="BYG10" s="214"/>
      <c r="BYH10" s="214"/>
      <c r="BYI10" s="214"/>
      <c r="BYJ10" s="214"/>
      <c r="BYK10" s="214"/>
      <c r="BYL10" s="214"/>
      <c r="BYM10" s="214"/>
      <c r="BYN10" s="214"/>
      <c r="BYO10" s="214"/>
      <c r="BYP10" s="214"/>
      <c r="BYQ10" s="214"/>
      <c r="BYR10" s="214"/>
      <c r="BYS10" s="214"/>
      <c r="BYT10" s="214"/>
      <c r="BYU10" s="214"/>
      <c r="BYV10" s="214"/>
      <c r="BYW10" s="214"/>
      <c r="BYX10" s="214"/>
      <c r="BYY10" s="214"/>
      <c r="BYZ10" s="214"/>
      <c r="BZA10" s="214"/>
      <c r="BZB10" s="214"/>
      <c r="BZC10" s="214"/>
      <c r="BZD10" s="214"/>
      <c r="BZE10" s="214"/>
      <c r="BZF10" s="214"/>
      <c r="BZG10" s="214"/>
      <c r="BZH10" s="214"/>
      <c r="BZI10" s="214"/>
      <c r="BZJ10" s="214"/>
      <c r="BZK10" s="214"/>
      <c r="BZL10" s="214"/>
      <c r="BZM10" s="214"/>
      <c r="BZN10" s="214"/>
      <c r="BZO10" s="214"/>
      <c r="BZP10" s="214"/>
      <c r="BZQ10" s="214"/>
      <c r="BZR10" s="214"/>
      <c r="BZS10" s="214"/>
      <c r="BZT10" s="214"/>
      <c r="BZU10" s="214"/>
      <c r="BZV10" s="214"/>
      <c r="BZW10" s="214"/>
      <c r="BZX10" s="214"/>
      <c r="BZY10" s="214"/>
      <c r="BZZ10" s="214"/>
      <c r="CAA10" s="214"/>
      <c r="CAB10" s="214"/>
      <c r="CAC10" s="214"/>
      <c r="CAD10" s="214"/>
      <c r="CAE10" s="214"/>
      <c r="CAF10" s="214"/>
      <c r="CAG10" s="214"/>
      <c r="CAH10" s="214"/>
      <c r="CAI10" s="214"/>
      <c r="CAJ10" s="214"/>
      <c r="CAK10" s="214"/>
      <c r="CAL10" s="214"/>
      <c r="CAM10" s="214"/>
      <c r="CAN10" s="214"/>
      <c r="CAO10" s="214"/>
      <c r="CAP10" s="214"/>
      <c r="CAQ10" s="214"/>
      <c r="CAR10" s="214"/>
      <c r="CAS10" s="214"/>
      <c r="CAT10" s="214"/>
      <c r="CAU10" s="214"/>
      <c r="CAV10" s="214"/>
      <c r="CAW10" s="214"/>
      <c r="CAX10" s="214"/>
      <c r="CAY10" s="214"/>
      <c r="CAZ10" s="214"/>
      <c r="CBA10" s="214"/>
      <c r="CBB10" s="214"/>
      <c r="CBC10" s="214"/>
      <c r="CBD10" s="214"/>
      <c r="CBE10" s="214"/>
      <c r="CBF10" s="214"/>
      <c r="CBG10" s="214"/>
      <c r="CBH10" s="214"/>
      <c r="CBI10" s="214"/>
      <c r="CBJ10" s="214"/>
      <c r="CBK10" s="214"/>
      <c r="CBL10" s="214"/>
      <c r="CBM10" s="214"/>
      <c r="CBN10" s="214"/>
      <c r="CBO10" s="214"/>
      <c r="CBP10" s="214"/>
      <c r="CBQ10" s="214"/>
      <c r="CBR10" s="214"/>
      <c r="CBS10" s="214"/>
      <c r="CBT10" s="214"/>
      <c r="CBU10" s="214"/>
      <c r="CBV10" s="214"/>
      <c r="CBW10" s="214"/>
      <c r="CBX10" s="214"/>
      <c r="CBY10" s="214"/>
      <c r="CBZ10" s="214"/>
      <c r="CCA10" s="214"/>
      <c r="CCB10" s="214"/>
      <c r="CCC10" s="214"/>
      <c r="CCD10" s="214"/>
      <c r="CCE10" s="214"/>
      <c r="CCF10" s="214"/>
      <c r="CCG10" s="214"/>
      <c r="CCH10" s="214"/>
      <c r="CCI10" s="214"/>
      <c r="CCJ10" s="214"/>
      <c r="CCK10" s="214"/>
      <c r="CCL10" s="214"/>
      <c r="CCM10" s="214"/>
      <c r="CCN10" s="214"/>
      <c r="CCO10" s="214"/>
      <c r="CCP10" s="214"/>
      <c r="CCQ10" s="214"/>
      <c r="CCR10" s="214"/>
      <c r="CCS10" s="214"/>
      <c r="CCT10" s="214"/>
      <c r="CCU10" s="214"/>
      <c r="CCV10" s="214"/>
      <c r="CCW10" s="214"/>
      <c r="CCX10" s="214"/>
      <c r="CCY10" s="214"/>
      <c r="CCZ10" s="214"/>
      <c r="CDA10" s="214"/>
      <c r="CDB10" s="214"/>
      <c r="CDC10" s="214"/>
      <c r="CDD10" s="214"/>
      <c r="CDE10" s="214"/>
      <c r="CDF10" s="214"/>
      <c r="CDG10" s="214"/>
      <c r="CDH10" s="214"/>
      <c r="CDI10" s="214"/>
      <c r="CDJ10" s="214"/>
      <c r="CDK10" s="214"/>
      <c r="CDL10" s="214"/>
      <c r="CDM10" s="214"/>
      <c r="CDN10" s="214"/>
      <c r="CDO10" s="214"/>
      <c r="CDP10" s="214"/>
      <c r="CDQ10" s="214"/>
      <c r="CDR10" s="214"/>
      <c r="CDS10" s="214"/>
      <c r="CDT10" s="214"/>
      <c r="CDU10" s="214"/>
      <c r="CDV10" s="214"/>
      <c r="CDW10" s="214"/>
      <c r="CDX10" s="214"/>
      <c r="CDY10" s="214"/>
      <c r="CDZ10" s="214"/>
      <c r="CEA10" s="214"/>
      <c r="CEB10" s="214"/>
      <c r="CEC10" s="214"/>
      <c r="CED10" s="214"/>
      <c r="CEE10" s="214"/>
      <c r="CEF10" s="214"/>
      <c r="CEG10" s="214"/>
      <c r="CEH10" s="214"/>
      <c r="CEI10" s="214"/>
      <c r="CEJ10" s="214"/>
      <c r="CEK10" s="214"/>
      <c r="CEL10" s="214"/>
      <c r="CEM10" s="214"/>
      <c r="CEN10" s="214"/>
      <c r="CEO10" s="214"/>
      <c r="CEP10" s="214"/>
      <c r="CEQ10" s="214"/>
      <c r="CER10" s="214"/>
      <c r="CES10" s="214"/>
      <c r="CET10" s="214"/>
      <c r="CEU10" s="214"/>
      <c r="CEV10" s="214"/>
      <c r="CEW10" s="214"/>
      <c r="CEX10" s="214"/>
      <c r="CEY10" s="214"/>
      <c r="CEZ10" s="214"/>
      <c r="CFA10" s="214"/>
      <c r="CFB10" s="214"/>
      <c r="CFC10" s="214"/>
      <c r="CFD10" s="214"/>
      <c r="CFE10" s="214"/>
      <c r="CFF10" s="214"/>
      <c r="CFG10" s="214"/>
      <c r="CFH10" s="214"/>
      <c r="CFI10" s="214"/>
      <c r="CFJ10" s="214"/>
      <c r="CFK10" s="214"/>
      <c r="CFL10" s="214"/>
      <c r="CFM10" s="214"/>
      <c r="CFN10" s="214"/>
      <c r="CFO10" s="214"/>
      <c r="CFP10" s="214"/>
      <c r="CFQ10" s="214"/>
      <c r="CFR10" s="214"/>
      <c r="CFS10" s="214"/>
      <c r="CFT10" s="214"/>
      <c r="CFU10" s="214"/>
      <c r="CFV10" s="214"/>
      <c r="CFW10" s="214"/>
      <c r="CFX10" s="214"/>
      <c r="CFY10" s="214"/>
      <c r="CFZ10" s="214"/>
      <c r="CGA10" s="214"/>
      <c r="CGB10" s="214"/>
      <c r="CGC10" s="214"/>
      <c r="CGD10" s="214"/>
      <c r="CGE10" s="214"/>
      <c r="CGF10" s="214"/>
      <c r="CGG10" s="214"/>
      <c r="CGH10" s="214"/>
      <c r="CGI10" s="214"/>
      <c r="CGJ10" s="214"/>
      <c r="CGK10" s="214"/>
      <c r="CGL10" s="214"/>
      <c r="CGM10" s="214"/>
      <c r="CGN10" s="214"/>
      <c r="CGO10" s="214"/>
      <c r="CGP10" s="214"/>
      <c r="CGQ10" s="214"/>
      <c r="CGR10" s="214"/>
      <c r="CGS10" s="214"/>
      <c r="CGT10" s="214"/>
      <c r="CGU10" s="214"/>
      <c r="CGV10" s="214"/>
      <c r="CGW10" s="214"/>
      <c r="CGX10" s="214"/>
      <c r="CGY10" s="214"/>
      <c r="CGZ10" s="214"/>
      <c r="CHA10" s="214"/>
      <c r="CHB10" s="214"/>
      <c r="CHC10" s="214"/>
      <c r="CHD10" s="214"/>
      <c r="CHE10" s="214"/>
      <c r="CHF10" s="214"/>
      <c r="CHG10" s="214"/>
      <c r="CHH10" s="214"/>
      <c r="CHI10" s="214"/>
      <c r="CHJ10" s="214"/>
      <c r="CHK10" s="214"/>
      <c r="CHL10" s="214"/>
      <c r="CHM10" s="214"/>
      <c r="CHN10" s="214"/>
      <c r="CHO10" s="214"/>
      <c r="CHP10" s="214"/>
      <c r="CHQ10" s="214"/>
      <c r="CHR10" s="214"/>
      <c r="CHS10" s="214"/>
      <c r="CHT10" s="214"/>
      <c r="CHU10" s="214"/>
      <c r="CHV10" s="214"/>
      <c r="CHW10" s="214"/>
      <c r="CHX10" s="214"/>
      <c r="CHY10" s="214"/>
      <c r="CHZ10" s="214"/>
      <c r="CIA10" s="214"/>
      <c r="CIB10" s="214"/>
      <c r="CIC10" s="214"/>
      <c r="CID10" s="214"/>
      <c r="CIE10" s="214"/>
      <c r="CIF10" s="214"/>
      <c r="CIG10" s="214"/>
      <c r="CIH10" s="214"/>
      <c r="CII10" s="214"/>
      <c r="CIJ10" s="214"/>
      <c r="CIK10" s="214"/>
      <c r="CIL10" s="214"/>
      <c r="CIM10" s="214"/>
      <c r="CIN10" s="214"/>
      <c r="CIO10" s="214"/>
      <c r="CIP10" s="214"/>
      <c r="CIQ10" s="214"/>
      <c r="CIR10" s="214"/>
      <c r="CIS10" s="214"/>
      <c r="CIT10" s="214"/>
      <c r="CIU10" s="214"/>
      <c r="CIV10" s="214"/>
      <c r="CIW10" s="214"/>
      <c r="CIX10" s="214"/>
      <c r="CIY10" s="214"/>
      <c r="CIZ10" s="214"/>
      <c r="CJA10" s="214"/>
      <c r="CJB10" s="214"/>
      <c r="CJC10" s="214"/>
      <c r="CJD10" s="214"/>
      <c r="CJE10" s="214"/>
      <c r="CJF10" s="214"/>
      <c r="CJG10" s="214"/>
      <c r="CJH10" s="214"/>
      <c r="CJI10" s="214"/>
      <c r="CJJ10" s="214"/>
      <c r="CJK10" s="214"/>
      <c r="CJL10" s="214"/>
      <c r="CJM10" s="214"/>
      <c r="CJN10" s="214"/>
      <c r="CJO10" s="214"/>
      <c r="CJP10" s="214"/>
      <c r="CJQ10" s="214"/>
      <c r="CJR10" s="214"/>
      <c r="CJS10" s="214"/>
      <c r="CJT10" s="214"/>
      <c r="CJU10" s="214"/>
      <c r="CJV10" s="214"/>
      <c r="CJW10" s="214"/>
      <c r="CJX10" s="214"/>
      <c r="CJY10" s="214"/>
      <c r="CJZ10" s="214"/>
      <c r="CKA10" s="214"/>
      <c r="CKB10" s="214"/>
      <c r="CKC10" s="214"/>
      <c r="CKD10" s="214"/>
      <c r="CKE10" s="214"/>
      <c r="CKF10" s="214"/>
      <c r="CKG10" s="214"/>
      <c r="CKH10" s="214"/>
      <c r="CKI10" s="214"/>
      <c r="CKJ10" s="214"/>
      <c r="CKK10" s="214"/>
      <c r="CKL10" s="214"/>
      <c r="CKM10" s="214"/>
      <c r="CKN10" s="214"/>
      <c r="CKO10" s="214"/>
      <c r="CKP10" s="214"/>
      <c r="CKQ10" s="214"/>
      <c r="CKR10" s="214"/>
      <c r="CKS10" s="214"/>
      <c r="CKT10" s="214"/>
      <c r="CKU10" s="214"/>
      <c r="CKV10" s="214"/>
      <c r="CKW10" s="214"/>
      <c r="CKX10" s="214"/>
      <c r="CKY10" s="214"/>
      <c r="CKZ10" s="214"/>
      <c r="CLA10" s="214"/>
      <c r="CLB10" s="214"/>
      <c r="CLC10" s="214"/>
      <c r="CLD10" s="214"/>
      <c r="CLE10" s="214"/>
      <c r="CLF10" s="214"/>
      <c r="CLG10" s="214"/>
      <c r="CLH10" s="214"/>
      <c r="CLI10" s="214"/>
      <c r="CLJ10" s="214"/>
      <c r="CLK10" s="214"/>
      <c r="CLL10" s="214"/>
      <c r="CLM10" s="214"/>
      <c r="CLN10" s="214"/>
      <c r="CLO10" s="214"/>
      <c r="CLP10" s="214"/>
      <c r="CLQ10" s="214"/>
      <c r="CLR10" s="214"/>
      <c r="CLS10" s="214"/>
      <c r="CLT10" s="214"/>
      <c r="CLU10" s="214"/>
      <c r="CLV10" s="214"/>
      <c r="CLW10" s="214"/>
      <c r="CLX10" s="214"/>
      <c r="CLY10" s="214"/>
      <c r="CLZ10" s="214"/>
      <c r="CMA10" s="214"/>
      <c r="CMB10" s="214"/>
      <c r="CMC10" s="214"/>
      <c r="CMD10" s="214"/>
      <c r="CME10" s="214"/>
      <c r="CMF10" s="214"/>
      <c r="CMG10" s="214"/>
      <c r="CMH10" s="214"/>
      <c r="CMI10" s="214"/>
      <c r="CMJ10" s="214"/>
      <c r="CMK10" s="214"/>
      <c r="CML10" s="214"/>
      <c r="CMM10" s="214"/>
      <c r="CMN10" s="214"/>
      <c r="CMO10" s="214"/>
      <c r="CMP10" s="214"/>
      <c r="CMQ10" s="214"/>
      <c r="CMR10" s="214"/>
      <c r="CMS10" s="214"/>
      <c r="CMT10" s="214"/>
      <c r="CMU10" s="214"/>
      <c r="CMV10" s="214"/>
      <c r="CMW10" s="214"/>
      <c r="CMX10" s="214"/>
      <c r="CMY10" s="214"/>
      <c r="CMZ10" s="214"/>
      <c r="CNA10" s="214"/>
      <c r="CNB10" s="214"/>
      <c r="CNC10" s="214"/>
      <c r="CND10" s="214"/>
      <c r="CNE10" s="214"/>
      <c r="CNF10" s="214"/>
      <c r="CNG10" s="214"/>
      <c r="CNH10" s="214"/>
      <c r="CNI10" s="214"/>
      <c r="CNJ10" s="214"/>
      <c r="CNK10" s="214"/>
      <c r="CNL10" s="214"/>
      <c r="CNM10" s="214"/>
      <c r="CNN10" s="214"/>
      <c r="CNO10" s="214"/>
      <c r="CNP10" s="214"/>
      <c r="CNQ10" s="214"/>
      <c r="CNR10" s="214"/>
      <c r="CNS10" s="214"/>
      <c r="CNT10" s="214"/>
      <c r="CNU10" s="214"/>
      <c r="CNV10" s="214"/>
      <c r="CNW10" s="214"/>
      <c r="CNX10" s="214"/>
      <c r="CNY10" s="214"/>
      <c r="CNZ10" s="214"/>
      <c r="COA10" s="214"/>
      <c r="COB10" s="214"/>
      <c r="COC10" s="214"/>
      <c r="COD10" s="214"/>
      <c r="COE10" s="214"/>
      <c r="COF10" s="214"/>
      <c r="COG10" s="214"/>
      <c r="COH10" s="214"/>
      <c r="COI10" s="214"/>
      <c r="COJ10" s="214"/>
      <c r="COK10" s="214"/>
      <c r="COL10" s="214"/>
      <c r="COM10" s="214"/>
      <c r="CON10" s="214"/>
      <c r="COO10" s="214"/>
      <c r="COP10" s="214"/>
      <c r="COQ10" s="214"/>
      <c r="COR10" s="214"/>
      <c r="COS10" s="214"/>
      <c r="COT10" s="214"/>
      <c r="COU10" s="214"/>
      <c r="COV10" s="214"/>
      <c r="COW10" s="214"/>
      <c r="COX10" s="214"/>
      <c r="COY10" s="214"/>
      <c r="COZ10" s="214"/>
      <c r="CPA10" s="214"/>
      <c r="CPB10" s="214"/>
      <c r="CPC10" s="214"/>
      <c r="CPD10" s="214"/>
      <c r="CPE10" s="214"/>
      <c r="CPF10" s="214"/>
      <c r="CPG10" s="214"/>
      <c r="CPH10" s="214"/>
      <c r="CPI10" s="214"/>
      <c r="CPJ10" s="214"/>
      <c r="CPK10" s="214"/>
      <c r="CPL10" s="214"/>
      <c r="CPM10" s="214"/>
      <c r="CPN10" s="214"/>
      <c r="CPO10" s="214"/>
      <c r="CPP10" s="214"/>
      <c r="CPQ10" s="214"/>
      <c r="CPR10" s="214"/>
      <c r="CPS10" s="214"/>
      <c r="CPT10" s="214"/>
      <c r="CPU10" s="214"/>
      <c r="CPV10" s="214"/>
      <c r="CPW10" s="214"/>
      <c r="CPX10" s="214"/>
      <c r="CPY10" s="214"/>
      <c r="CPZ10" s="214"/>
      <c r="CQA10" s="214"/>
      <c r="CQB10" s="214"/>
      <c r="CQC10" s="214"/>
      <c r="CQD10" s="214"/>
      <c r="CQE10" s="214"/>
      <c r="CQF10" s="214"/>
      <c r="CQG10" s="214"/>
      <c r="CQH10" s="214"/>
      <c r="CQI10" s="214"/>
      <c r="CQJ10" s="214"/>
      <c r="CQK10" s="214"/>
      <c r="CQL10" s="214"/>
      <c r="CQM10" s="214"/>
      <c r="CQN10" s="214"/>
      <c r="CQO10" s="214"/>
      <c r="CQP10" s="214"/>
      <c r="CQQ10" s="214"/>
      <c r="CQR10" s="214"/>
      <c r="CQS10" s="214"/>
      <c r="CQT10" s="214"/>
      <c r="CQU10" s="214"/>
      <c r="CQV10" s="214"/>
      <c r="CQW10" s="214"/>
      <c r="CQX10" s="214"/>
      <c r="CQY10" s="214"/>
      <c r="CQZ10" s="214"/>
      <c r="CRA10" s="214"/>
      <c r="CRB10" s="214"/>
      <c r="CRC10" s="214"/>
      <c r="CRD10" s="214"/>
      <c r="CRE10" s="214"/>
      <c r="CRF10" s="214"/>
      <c r="CRG10" s="214"/>
      <c r="CRH10" s="214"/>
      <c r="CRI10" s="214"/>
      <c r="CRJ10" s="214"/>
      <c r="CRK10" s="214"/>
      <c r="CRL10" s="214"/>
      <c r="CRM10" s="214"/>
      <c r="CRN10" s="214"/>
      <c r="CRO10" s="214"/>
      <c r="CRP10" s="214"/>
      <c r="CRQ10" s="214"/>
      <c r="CRR10" s="214"/>
      <c r="CRS10" s="214"/>
      <c r="CRT10" s="214"/>
      <c r="CRU10" s="214"/>
      <c r="CRV10" s="214"/>
      <c r="CRW10" s="214"/>
      <c r="CRX10" s="214"/>
      <c r="CRY10" s="214"/>
      <c r="CRZ10" s="214"/>
      <c r="CSA10" s="214"/>
      <c r="CSB10" s="214"/>
      <c r="CSC10" s="214"/>
      <c r="CSD10" s="214"/>
      <c r="CSE10" s="214"/>
      <c r="CSF10" s="214"/>
      <c r="CSG10" s="214"/>
      <c r="CSH10" s="214"/>
      <c r="CSI10" s="214"/>
      <c r="CSJ10" s="214"/>
      <c r="CSK10" s="214"/>
      <c r="CSL10" s="214"/>
      <c r="CSM10" s="214"/>
      <c r="CSN10" s="214"/>
      <c r="CSO10" s="214"/>
      <c r="CSP10" s="214"/>
      <c r="CSQ10" s="214"/>
      <c r="CSR10" s="214"/>
      <c r="CSS10" s="214"/>
      <c r="CST10" s="214"/>
      <c r="CSU10" s="214"/>
      <c r="CSV10" s="214"/>
      <c r="CSW10" s="214"/>
      <c r="CSX10" s="214"/>
      <c r="CSY10" s="214"/>
      <c r="CSZ10" s="214"/>
      <c r="CTA10" s="214"/>
      <c r="CTB10" s="214"/>
      <c r="CTC10" s="214"/>
      <c r="CTD10" s="214"/>
      <c r="CTE10" s="214"/>
      <c r="CTF10" s="214"/>
      <c r="CTG10" s="214"/>
      <c r="CTH10" s="214"/>
      <c r="CTI10" s="214"/>
      <c r="CTJ10" s="214"/>
      <c r="CTK10" s="214"/>
      <c r="CTL10" s="214"/>
      <c r="CTM10" s="214"/>
      <c r="CTN10" s="214"/>
      <c r="CTO10" s="214"/>
      <c r="CTP10" s="214"/>
      <c r="CTQ10" s="214"/>
      <c r="CTR10" s="214"/>
      <c r="CTS10" s="214"/>
      <c r="CTT10" s="214"/>
      <c r="CTU10" s="214"/>
      <c r="CTV10" s="214"/>
      <c r="CTW10" s="214"/>
      <c r="CTX10" s="214"/>
      <c r="CTY10" s="214"/>
      <c r="CTZ10" s="214"/>
      <c r="CUA10" s="214"/>
      <c r="CUB10" s="214"/>
      <c r="CUC10" s="214"/>
      <c r="CUD10" s="214"/>
      <c r="CUE10" s="214"/>
      <c r="CUF10" s="214"/>
      <c r="CUG10" s="214"/>
      <c r="CUH10" s="214"/>
      <c r="CUI10" s="214"/>
      <c r="CUJ10" s="214"/>
      <c r="CUK10" s="214"/>
      <c r="CUL10" s="214"/>
      <c r="CUM10" s="214"/>
      <c r="CUN10" s="214"/>
      <c r="CUO10" s="214"/>
      <c r="CUP10" s="214"/>
      <c r="CUQ10" s="214"/>
      <c r="CUR10" s="214"/>
      <c r="CUS10" s="214"/>
      <c r="CUT10" s="214"/>
      <c r="CUU10" s="214"/>
      <c r="CUV10" s="214"/>
      <c r="CUW10" s="214"/>
      <c r="CUX10" s="214"/>
      <c r="CUY10" s="214"/>
      <c r="CUZ10" s="214"/>
      <c r="CVA10" s="214"/>
      <c r="CVB10" s="214"/>
      <c r="CVC10" s="214"/>
      <c r="CVD10" s="214"/>
      <c r="CVE10" s="214"/>
      <c r="CVF10" s="214"/>
      <c r="CVG10" s="214"/>
      <c r="CVH10" s="214"/>
      <c r="CVI10" s="214"/>
      <c r="CVJ10" s="214"/>
      <c r="CVK10" s="214"/>
      <c r="CVL10" s="214"/>
      <c r="CVM10" s="214"/>
      <c r="CVN10" s="214"/>
      <c r="CVO10" s="214"/>
      <c r="CVP10" s="214"/>
      <c r="CVQ10" s="214"/>
      <c r="CVR10" s="214"/>
      <c r="CVS10" s="214"/>
      <c r="CVT10" s="214"/>
      <c r="CVU10" s="214"/>
      <c r="CVV10" s="214"/>
      <c r="CVW10" s="214"/>
      <c r="CVX10" s="214"/>
      <c r="CVY10" s="214"/>
      <c r="CVZ10" s="214"/>
      <c r="CWA10" s="214"/>
      <c r="CWB10" s="214"/>
      <c r="CWC10" s="214"/>
      <c r="CWD10" s="214"/>
      <c r="CWE10" s="214"/>
      <c r="CWF10" s="214"/>
      <c r="CWG10" s="214"/>
      <c r="CWH10" s="214"/>
      <c r="CWI10" s="214"/>
      <c r="CWJ10" s="214"/>
      <c r="CWK10" s="214"/>
      <c r="CWL10" s="214"/>
      <c r="CWM10" s="214"/>
      <c r="CWN10" s="214"/>
      <c r="CWO10" s="214"/>
      <c r="CWP10" s="214"/>
      <c r="CWQ10" s="214"/>
      <c r="CWR10" s="214"/>
      <c r="CWS10" s="214"/>
      <c r="CWT10" s="214"/>
      <c r="CWU10" s="214"/>
      <c r="CWV10" s="214"/>
      <c r="CWW10" s="214"/>
      <c r="CWX10" s="214"/>
      <c r="CWY10" s="214"/>
      <c r="CWZ10" s="214"/>
      <c r="CXA10" s="214"/>
      <c r="CXB10" s="214"/>
      <c r="CXC10" s="214"/>
      <c r="CXD10" s="214"/>
      <c r="CXE10" s="214"/>
      <c r="CXF10" s="214"/>
      <c r="CXG10" s="214"/>
      <c r="CXH10" s="214"/>
      <c r="CXI10" s="214"/>
      <c r="CXJ10" s="214"/>
      <c r="CXK10" s="214"/>
      <c r="CXL10" s="214"/>
      <c r="CXM10" s="214"/>
      <c r="CXN10" s="214"/>
      <c r="CXO10" s="214"/>
      <c r="CXP10" s="214"/>
      <c r="CXQ10" s="214"/>
      <c r="CXR10" s="214"/>
      <c r="CXS10" s="214"/>
      <c r="CXT10" s="214"/>
      <c r="CXU10" s="214"/>
      <c r="CXV10" s="214"/>
      <c r="CXW10" s="214"/>
      <c r="CXX10" s="214"/>
      <c r="CXY10" s="214"/>
      <c r="CXZ10" s="214"/>
      <c r="CYA10" s="214"/>
      <c r="CYB10" s="214"/>
      <c r="CYC10" s="214"/>
      <c r="CYD10" s="214"/>
      <c r="CYE10" s="214"/>
      <c r="CYF10" s="214"/>
      <c r="CYG10" s="214"/>
      <c r="CYH10" s="214"/>
      <c r="CYI10" s="214"/>
      <c r="CYJ10" s="214"/>
      <c r="CYK10" s="214"/>
      <c r="CYL10" s="214"/>
      <c r="CYM10" s="214"/>
      <c r="CYN10" s="214"/>
      <c r="CYO10" s="214"/>
      <c r="CYP10" s="214"/>
      <c r="CYQ10" s="214"/>
      <c r="CYR10" s="214"/>
      <c r="CYS10" s="214"/>
      <c r="CYT10" s="214"/>
      <c r="CYU10" s="214"/>
      <c r="CYV10" s="214"/>
      <c r="CYW10" s="214"/>
      <c r="CYX10" s="214"/>
      <c r="CYY10" s="214"/>
      <c r="CYZ10" s="214"/>
      <c r="CZA10" s="214"/>
      <c r="CZB10" s="214"/>
      <c r="CZC10" s="214"/>
      <c r="CZD10" s="214"/>
      <c r="CZE10" s="214"/>
      <c r="CZF10" s="214"/>
      <c r="CZG10" s="214"/>
      <c r="CZH10" s="214"/>
      <c r="CZI10" s="214"/>
      <c r="CZJ10" s="214"/>
      <c r="CZK10" s="214"/>
      <c r="CZL10" s="214"/>
      <c r="CZM10" s="214"/>
      <c r="CZN10" s="214"/>
      <c r="CZO10" s="214"/>
      <c r="CZP10" s="214"/>
      <c r="CZQ10" s="214"/>
      <c r="CZR10" s="214"/>
      <c r="CZS10" s="214"/>
      <c r="CZT10" s="214"/>
      <c r="CZU10" s="214"/>
      <c r="CZV10" s="214"/>
      <c r="CZW10" s="214"/>
      <c r="CZX10" s="214"/>
      <c r="CZY10" s="214"/>
      <c r="CZZ10" s="214"/>
      <c r="DAA10" s="214"/>
      <c r="DAB10" s="214"/>
      <c r="DAC10" s="214"/>
      <c r="DAD10" s="214"/>
      <c r="DAE10" s="214"/>
      <c r="DAF10" s="214"/>
      <c r="DAG10" s="214"/>
      <c r="DAH10" s="214"/>
      <c r="DAI10" s="214"/>
      <c r="DAJ10" s="214"/>
      <c r="DAK10" s="214"/>
      <c r="DAL10" s="214"/>
      <c r="DAM10" s="214"/>
      <c r="DAN10" s="214"/>
      <c r="DAO10" s="214"/>
      <c r="DAP10" s="214"/>
      <c r="DAQ10" s="214"/>
      <c r="DAR10" s="214"/>
      <c r="DAS10" s="214"/>
      <c r="DAT10" s="214"/>
      <c r="DAU10" s="214"/>
      <c r="DAV10" s="214"/>
      <c r="DAW10" s="214"/>
      <c r="DAX10" s="214"/>
      <c r="DAY10" s="214"/>
      <c r="DAZ10" s="214"/>
      <c r="DBA10" s="214"/>
      <c r="DBB10" s="214"/>
      <c r="DBC10" s="214"/>
      <c r="DBD10" s="214"/>
      <c r="DBE10" s="214"/>
      <c r="DBF10" s="214"/>
      <c r="DBG10" s="214"/>
      <c r="DBH10" s="214"/>
      <c r="DBI10" s="214"/>
      <c r="DBJ10" s="214"/>
      <c r="DBK10" s="214"/>
      <c r="DBL10" s="214"/>
      <c r="DBM10" s="214"/>
      <c r="DBN10" s="214"/>
      <c r="DBO10" s="214"/>
      <c r="DBP10" s="214"/>
      <c r="DBQ10" s="214"/>
      <c r="DBR10" s="214"/>
      <c r="DBS10" s="214"/>
      <c r="DBT10" s="214"/>
      <c r="DBU10" s="214"/>
      <c r="DBV10" s="214"/>
      <c r="DBW10" s="214"/>
      <c r="DBX10" s="214"/>
      <c r="DBY10" s="214"/>
      <c r="DBZ10" s="214"/>
      <c r="DCA10" s="214"/>
      <c r="DCB10" s="214"/>
      <c r="DCC10" s="214"/>
      <c r="DCD10" s="214"/>
      <c r="DCE10" s="214"/>
      <c r="DCF10" s="214"/>
      <c r="DCG10" s="214"/>
      <c r="DCH10" s="214"/>
      <c r="DCI10" s="214"/>
      <c r="DCJ10" s="214"/>
      <c r="DCK10" s="214"/>
      <c r="DCL10" s="214"/>
      <c r="DCM10" s="214"/>
      <c r="DCN10" s="214"/>
      <c r="DCO10" s="214"/>
      <c r="DCP10" s="214"/>
      <c r="DCQ10" s="214"/>
      <c r="DCR10" s="214"/>
      <c r="DCS10" s="214"/>
      <c r="DCT10" s="214"/>
      <c r="DCU10" s="214"/>
      <c r="DCV10" s="214"/>
      <c r="DCW10" s="214"/>
      <c r="DCX10" s="214"/>
      <c r="DCY10" s="214"/>
      <c r="DCZ10" s="214"/>
      <c r="DDA10" s="214"/>
      <c r="DDB10" s="214"/>
      <c r="DDC10" s="214"/>
      <c r="DDD10" s="214"/>
      <c r="DDE10" s="214"/>
      <c r="DDF10" s="214"/>
      <c r="DDG10" s="214"/>
      <c r="DDH10" s="214"/>
      <c r="DDI10" s="214"/>
      <c r="DDJ10" s="214"/>
      <c r="DDK10" s="214"/>
      <c r="DDL10" s="214"/>
      <c r="DDM10" s="214"/>
      <c r="DDN10" s="214"/>
      <c r="DDO10" s="214"/>
      <c r="DDP10" s="214"/>
      <c r="DDQ10" s="214"/>
      <c r="DDR10" s="214"/>
      <c r="DDS10" s="214"/>
      <c r="DDT10" s="214"/>
      <c r="DDU10" s="214"/>
      <c r="DDV10" s="214"/>
      <c r="DDW10" s="214"/>
      <c r="DDX10" s="214"/>
      <c r="DDY10" s="214"/>
      <c r="DDZ10" s="214"/>
      <c r="DEA10" s="214"/>
      <c r="DEB10" s="214"/>
      <c r="DEC10" s="214"/>
      <c r="DED10" s="214"/>
      <c r="DEE10" s="214"/>
      <c r="DEF10" s="214"/>
      <c r="DEG10" s="214"/>
      <c r="DEH10" s="214"/>
      <c r="DEI10" s="214"/>
      <c r="DEJ10" s="214"/>
      <c r="DEK10" s="214"/>
      <c r="DEL10" s="214"/>
      <c r="DEM10" s="214"/>
      <c r="DEN10" s="214"/>
      <c r="DEO10" s="214"/>
      <c r="DEP10" s="214"/>
      <c r="DEQ10" s="214"/>
      <c r="DER10" s="214"/>
      <c r="DES10" s="214"/>
      <c r="DET10" s="214"/>
      <c r="DEU10" s="214"/>
      <c r="DEV10" s="214"/>
      <c r="DEW10" s="214"/>
      <c r="DEX10" s="214"/>
      <c r="DEY10" s="214"/>
      <c r="DEZ10" s="214"/>
      <c r="DFA10" s="214"/>
      <c r="DFB10" s="214"/>
      <c r="DFC10" s="214"/>
      <c r="DFD10" s="214"/>
      <c r="DFE10" s="214"/>
      <c r="DFF10" s="214"/>
      <c r="DFG10" s="214"/>
      <c r="DFH10" s="214"/>
      <c r="DFI10" s="214"/>
      <c r="DFJ10" s="214"/>
      <c r="DFK10" s="214"/>
      <c r="DFL10" s="214"/>
      <c r="DFM10" s="214"/>
      <c r="DFN10" s="214"/>
      <c r="DFO10" s="214"/>
      <c r="DFP10" s="214"/>
      <c r="DFQ10" s="214"/>
      <c r="DFR10" s="214"/>
      <c r="DFS10" s="214"/>
      <c r="DFT10" s="214"/>
      <c r="DFU10" s="214"/>
      <c r="DFV10" s="214"/>
      <c r="DFW10" s="214"/>
      <c r="DFX10" s="214"/>
      <c r="DFY10" s="214"/>
      <c r="DFZ10" s="214"/>
      <c r="DGA10" s="214"/>
      <c r="DGB10" s="214"/>
      <c r="DGC10" s="214"/>
      <c r="DGD10" s="214"/>
      <c r="DGE10" s="214"/>
      <c r="DGF10" s="214"/>
      <c r="DGG10" s="214"/>
      <c r="DGH10" s="214"/>
      <c r="DGI10" s="214"/>
      <c r="DGJ10" s="214"/>
      <c r="DGK10" s="214"/>
      <c r="DGL10" s="214"/>
      <c r="DGM10" s="214"/>
      <c r="DGN10" s="214"/>
      <c r="DGO10" s="214"/>
      <c r="DGP10" s="214"/>
      <c r="DGQ10" s="214"/>
      <c r="DGR10" s="214"/>
      <c r="DGS10" s="214"/>
      <c r="DGT10" s="214"/>
      <c r="DGU10" s="214"/>
      <c r="DGV10" s="214"/>
      <c r="DGW10" s="214"/>
      <c r="DGX10" s="214"/>
      <c r="DGY10" s="214"/>
      <c r="DGZ10" s="214"/>
      <c r="DHA10" s="214"/>
      <c r="DHB10" s="214"/>
      <c r="DHC10" s="214"/>
      <c r="DHD10" s="214"/>
      <c r="DHE10" s="214"/>
      <c r="DHF10" s="214"/>
      <c r="DHG10" s="214"/>
      <c r="DHH10" s="214"/>
      <c r="DHI10" s="214"/>
      <c r="DHJ10" s="214"/>
      <c r="DHK10" s="214"/>
      <c r="DHL10" s="214"/>
      <c r="DHM10" s="214"/>
      <c r="DHN10" s="214"/>
      <c r="DHO10" s="214"/>
      <c r="DHP10" s="214"/>
      <c r="DHQ10" s="214"/>
      <c r="DHR10" s="214"/>
      <c r="DHS10" s="214"/>
      <c r="DHT10" s="214"/>
      <c r="DHU10" s="214"/>
      <c r="DHV10" s="214"/>
      <c r="DHW10" s="214"/>
      <c r="DHX10" s="214"/>
      <c r="DHY10" s="214"/>
      <c r="DHZ10" s="214"/>
      <c r="DIA10" s="214"/>
      <c r="DIB10" s="214"/>
      <c r="DIC10" s="214"/>
      <c r="DID10" s="214"/>
      <c r="DIE10" s="214"/>
      <c r="DIF10" s="214"/>
      <c r="DIG10" s="214"/>
      <c r="DIH10" s="214"/>
      <c r="DII10" s="214"/>
      <c r="DIJ10" s="214"/>
      <c r="DIK10" s="214"/>
      <c r="DIL10" s="214"/>
      <c r="DIM10" s="214"/>
      <c r="DIN10" s="214"/>
      <c r="DIO10" s="214"/>
      <c r="DIP10" s="214"/>
      <c r="DIQ10" s="214"/>
      <c r="DIR10" s="214"/>
      <c r="DIS10" s="214"/>
      <c r="DIT10" s="214"/>
      <c r="DIU10" s="214"/>
      <c r="DIV10" s="214"/>
      <c r="DIW10" s="214"/>
      <c r="DIX10" s="214"/>
      <c r="DIY10" s="214"/>
      <c r="DIZ10" s="214"/>
      <c r="DJA10" s="214"/>
      <c r="DJB10" s="214"/>
      <c r="DJC10" s="214"/>
      <c r="DJD10" s="214"/>
      <c r="DJE10" s="214"/>
      <c r="DJF10" s="214"/>
      <c r="DJG10" s="214"/>
      <c r="DJH10" s="214"/>
      <c r="DJI10" s="214"/>
      <c r="DJJ10" s="214"/>
      <c r="DJK10" s="214"/>
      <c r="DJL10" s="214"/>
      <c r="DJM10" s="214"/>
      <c r="DJN10" s="214"/>
      <c r="DJO10" s="214"/>
      <c r="DJP10" s="214"/>
      <c r="DJQ10" s="214"/>
      <c r="DJR10" s="214"/>
      <c r="DJS10" s="214"/>
      <c r="DJT10" s="214"/>
      <c r="DJU10" s="214"/>
      <c r="DJV10" s="214"/>
      <c r="DJW10" s="214"/>
      <c r="DJX10" s="214"/>
      <c r="DJY10" s="214"/>
      <c r="DJZ10" s="214"/>
      <c r="DKA10" s="214"/>
      <c r="DKB10" s="214"/>
      <c r="DKC10" s="214"/>
      <c r="DKD10" s="214"/>
      <c r="DKE10" s="214"/>
      <c r="DKF10" s="214"/>
      <c r="DKG10" s="214"/>
      <c r="DKH10" s="214"/>
      <c r="DKI10" s="214"/>
      <c r="DKJ10" s="214"/>
      <c r="DKK10" s="214"/>
      <c r="DKL10" s="214"/>
      <c r="DKM10" s="214"/>
      <c r="DKN10" s="214"/>
      <c r="DKO10" s="214"/>
      <c r="DKP10" s="214"/>
      <c r="DKQ10" s="214"/>
      <c r="DKR10" s="214"/>
      <c r="DKS10" s="214"/>
      <c r="DKT10" s="214"/>
      <c r="DKU10" s="214"/>
      <c r="DKV10" s="214"/>
      <c r="DKW10" s="214"/>
      <c r="DKX10" s="214"/>
      <c r="DKY10" s="214"/>
      <c r="DKZ10" s="214"/>
      <c r="DLA10" s="214"/>
      <c r="DLB10" s="214"/>
      <c r="DLC10" s="214"/>
      <c r="DLD10" s="214"/>
      <c r="DLE10" s="214"/>
      <c r="DLF10" s="214"/>
      <c r="DLG10" s="214"/>
      <c r="DLH10" s="214"/>
      <c r="DLI10" s="214"/>
      <c r="DLJ10" s="214"/>
      <c r="DLK10" s="214"/>
      <c r="DLL10" s="214"/>
      <c r="DLM10" s="214"/>
      <c r="DLN10" s="214"/>
      <c r="DLO10" s="214"/>
      <c r="DLP10" s="214"/>
      <c r="DLQ10" s="214"/>
      <c r="DLR10" s="214"/>
      <c r="DLS10" s="214"/>
      <c r="DLT10" s="214"/>
      <c r="DLU10" s="214"/>
      <c r="DLV10" s="214"/>
      <c r="DLW10" s="214"/>
      <c r="DLX10" s="214"/>
      <c r="DLY10" s="214"/>
      <c r="DLZ10" s="214"/>
      <c r="DMA10" s="214"/>
      <c r="DMB10" s="214"/>
      <c r="DMC10" s="214"/>
      <c r="DMD10" s="214"/>
      <c r="DME10" s="214"/>
      <c r="DMF10" s="214"/>
      <c r="DMG10" s="214"/>
      <c r="DMH10" s="214"/>
      <c r="DMI10" s="214"/>
      <c r="DMJ10" s="214"/>
      <c r="DMK10" s="214"/>
      <c r="DML10" s="214"/>
      <c r="DMM10" s="214"/>
      <c r="DMN10" s="214"/>
      <c r="DMO10" s="214"/>
      <c r="DMP10" s="214"/>
      <c r="DMQ10" s="214"/>
      <c r="DMR10" s="214"/>
      <c r="DMS10" s="214"/>
      <c r="DMT10" s="214"/>
      <c r="DMU10" s="214"/>
      <c r="DMV10" s="214"/>
      <c r="DMW10" s="214"/>
      <c r="DMX10" s="214"/>
      <c r="DMY10" s="214"/>
      <c r="DMZ10" s="214"/>
      <c r="DNA10" s="214"/>
      <c r="DNB10" s="214"/>
      <c r="DNC10" s="214"/>
      <c r="DND10" s="214"/>
      <c r="DNE10" s="214"/>
      <c r="DNF10" s="214"/>
      <c r="DNG10" s="214"/>
      <c r="DNH10" s="214"/>
      <c r="DNI10" s="214"/>
      <c r="DNJ10" s="214"/>
      <c r="DNK10" s="214"/>
      <c r="DNL10" s="214"/>
      <c r="DNM10" s="214"/>
      <c r="DNN10" s="214"/>
      <c r="DNO10" s="214"/>
      <c r="DNP10" s="214"/>
      <c r="DNQ10" s="214"/>
      <c r="DNR10" s="214"/>
      <c r="DNS10" s="214"/>
      <c r="DNT10" s="214"/>
      <c r="DNU10" s="214"/>
      <c r="DNV10" s="214"/>
      <c r="DNW10" s="214"/>
      <c r="DNX10" s="214"/>
      <c r="DNY10" s="214"/>
      <c r="DNZ10" s="214"/>
      <c r="DOA10" s="214"/>
      <c r="DOB10" s="214"/>
      <c r="DOC10" s="214"/>
      <c r="DOD10" s="214"/>
      <c r="DOE10" s="214"/>
      <c r="DOF10" s="214"/>
      <c r="DOG10" s="214"/>
      <c r="DOH10" s="214"/>
      <c r="DOI10" s="214"/>
      <c r="DOJ10" s="214"/>
      <c r="DOK10" s="214"/>
      <c r="DOL10" s="214"/>
      <c r="DOM10" s="214"/>
      <c r="DON10" s="214"/>
      <c r="DOO10" s="214"/>
      <c r="DOP10" s="214"/>
      <c r="DOQ10" s="214"/>
      <c r="DOR10" s="214"/>
      <c r="DOS10" s="214"/>
      <c r="DOT10" s="214"/>
      <c r="DOU10" s="214"/>
      <c r="DOV10" s="214"/>
      <c r="DOW10" s="214"/>
      <c r="DOX10" s="214"/>
      <c r="DOY10" s="214"/>
      <c r="DOZ10" s="214"/>
      <c r="DPA10" s="214"/>
      <c r="DPB10" s="214"/>
      <c r="DPC10" s="214"/>
      <c r="DPD10" s="214"/>
      <c r="DPE10" s="214"/>
      <c r="DPF10" s="214"/>
      <c r="DPG10" s="214"/>
      <c r="DPH10" s="214"/>
      <c r="DPI10" s="214"/>
      <c r="DPJ10" s="214"/>
      <c r="DPK10" s="214"/>
      <c r="DPL10" s="214"/>
      <c r="DPM10" s="214"/>
      <c r="DPN10" s="214"/>
      <c r="DPO10" s="214"/>
      <c r="DPP10" s="214"/>
      <c r="DPQ10" s="214"/>
      <c r="DPR10" s="214"/>
      <c r="DPS10" s="214"/>
      <c r="DPT10" s="214"/>
      <c r="DPU10" s="214"/>
      <c r="DPV10" s="214"/>
      <c r="DPW10" s="214"/>
      <c r="DPX10" s="214"/>
      <c r="DPY10" s="214"/>
      <c r="DPZ10" s="214"/>
      <c r="DQA10" s="214"/>
      <c r="DQB10" s="214"/>
      <c r="DQC10" s="214"/>
      <c r="DQD10" s="214"/>
      <c r="DQE10" s="214"/>
      <c r="DQF10" s="214"/>
      <c r="DQG10" s="214"/>
      <c r="DQH10" s="214"/>
      <c r="DQI10" s="214"/>
      <c r="DQJ10" s="214"/>
      <c r="DQK10" s="214"/>
      <c r="DQL10" s="214"/>
      <c r="DQM10" s="214"/>
      <c r="DQN10" s="214"/>
      <c r="DQO10" s="214"/>
      <c r="DQP10" s="214"/>
      <c r="DQQ10" s="214"/>
      <c r="DQR10" s="214"/>
      <c r="DQS10" s="214"/>
      <c r="DQT10" s="214"/>
      <c r="DQU10" s="214"/>
      <c r="DQV10" s="214"/>
      <c r="DQW10" s="214"/>
      <c r="DQX10" s="214"/>
      <c r="DQY10" s="214"/>
      <c r="DQZ10" s="214"/>
      <c r="DRA10" s="214"/>
      <c r="DRB10" s="214"/>
      <c r="DRC10" s="214"/>
      <c r="DRD10" s="214"/>
      <c r="DRE10" s="214"/>
      <c r="DRF10" s="214"/>
      <c r="DRG10" s="214"/>
      <c r="DRH10" s="214"/>
      <c r="DRI10" s="214"/>
      <c r="DRJ10" s="214"/>
      <c r="DRK10" s="214"/>
      <c r="DRL10" s="214"/>
      <c r="DRM10" s="214"/>
      <c r="DRN10" s="214"/>
      <c r="DRO10" s="214"/>
      <c r="DRP10" s="214"/>
      <c r="DRQ10" s="214"/>
      <c r="DRR10" s="214"/>
      <c r="DRS10" s="214"/>
      <c r="DRT10" s="214"/>
      <c r="DRU10" s="214"/>
      <c r="DRV10" s="214"/>
      <c r="DRW10" s="214"/>
      <c r="DRX10" s="214"/>
      <c r="DRY10" s="214"/>
      <c r="DRZ10" s="214"/>
      <c r="DSA10" s="214"/>
      <c r="DSB10" s="214"/>
      <c r="DSC10" s="214"/>
      <c r="DSD10" s="214"/>
      <c r="DSE10" s="214"/>
      <c r="DSF10" s="214"/>
      <c r="DSG10" s="214"/>
      <c r="DSH10" s="214"/>
      <c r="DSI10" s="214"/>
      <c r="DSJ10" s="214"/>
      <c r="DSK10" s="214"/>
      <c r="DSL10" s="214"/>
      <c r="DSM10" s="214"/>
      <c r="DSN10" s="214"/>
      <c r="DSO10" s="214"/>
      <c r="DSP10" s="214"/>
      <c r="DSQ10" s="214"/>
      <c r="DSR10" s="214"/>
      <c r="DSS10" s="214"/>
      <c r="DST10" s="214"/>
      <c r="DSU10" s="214"/>
      <c r="DSV10" s="214"/>
      <c r="DSW10" s="214"/>
      <c r="DSX10" s="214"/>
      <c r="DSY10" s="214"/>
      <c r="DSZ10" s="214"/>
      <c r="DTA10" s="214"/>
      <c r="DTB10" s="214"/>
      <c r="DTC10" s="214"/>
      <c r="DTD10" s="214"/>
      <c r="DTE10" s="214"/>
      <c r="DTF10" s="214"/>
      <c r="DTG10" s="214"/>
      <c r="DTH10" s="214"/>
      <c r="DTI10" s="214"/>
      <c r="DTJ10" s="214"/>
      <c r="DTK10" s="214"/>
      <c r="DTL10" s="214"/>
      <c r="DTM10" s="214"/>
      <c r="DTN10" s="214"/>
      <c r="DTO10" s="214"/>
      <c r="DTP10" s="214"/>
      <c r="DTQ10" s="214"/>
      <c r="DTR10" s="214"/>
      <c r="DTS10" s="214"/>
      <c r="DTT10" s="214"/>
      <c r="DTU10" s="214"/>
      <c r="DTV10" s="214"/>
      <c r="DTW10" s="214"/>
      <c r="DTX10" s="214"/>
      <c r="DTY10" s="214"/>
      <c r="DTZ10" s="214"/>
      <c r="DUA10" s="214"/>
      <c r="DUB10" s="214"/>
      <c r="DUC10" s="214"/>
      <c r="DUD10" s="214"/>
      <c r="DUE10" s="214"/>
      <c r="DUF10" s="214"/>
      <c r="DUG10" s="214"/>
      <c r="DUH10" s="214"/>
      <c r="DUI10" s="214"/>
      <c r="DUJ10" s="214"/>
      <c r="DUK10" s="214"/>
      <c r="DUL10" s="214"/>
      <c r="DUM10" s="214"/>
      <c r="DUN10" s="214"/>
      <c r="DUO10" s="214"/>
      <c r="DUP10" s="214"/>
      <c r="DUQ10" s="214"/>
      <c r="DUR10" s="214"/>
      <c r="DUS10" s="214"/>
      <c r="DUT10" s="214"/>
      <c r="DUU10" s="214"/>
      <c r="DUV10" s="214"/>
      <c r="DUW10" s="214"/>
      <c r="DUX10" s="214"/>
      <c r="DUY10" s="214"/>
      <c r="DUZ10" s="214"/>
      <c r="DVA10" s="214"/>
      <c r="DVB10" s="214"/>
      <c r="DVC10" s="214"/>
      <c r="DVD10" s="214"/>
      <c r="DVE10" s="214"/>
      <c r="DVF10" s="214"/>
      <c r="DVG10" s="214"/>
      <c r="DVH10" s="214"/>
      <c r="DVI10" s="214"/>
      <c r="DVJ10" s="214"/>
      <c r="DVK10" s="214"/>
      <c r="DVL10" s="214"/>
      <c r="DVM10" s="214"/>
      <c r="DVN10" s="214"/>
      <c r="DVO10" s="214"/>
      <c r="DVP10" s="214"/>
      <c r="DVQ10" s="214"/>
      <c r="DVR10" s="214"/>
      <c r="DVS10" s="214"/>
      <c r="DVT10" s="214"/>
      <c r="DVU10" s="214"/>
      <c r="DVV10" s="214"/>
      <c r="DVW10" s="214"/>
      <c r="DVX10" s="214"/>
      <c r="DVY10" s="214"/>
      <c r="DVZ10" s="214"/>
      <c r="DWA10" s="214"/>
      <c r="DWB10" s="214"/>
      <c r="DWC10" s="214"/>
      <c r="DWD10" s="214"/>
      <c r="DWE10" s="214"/>
      <c r="DWF10" s="214"/>
      <c r="DWG10" s="214"/>
      <c r="DWH10" s="214"/>
      <c r="DWI10" s="214"/>
      <c r="DWJ10" s="214"/>
      <c r="DWK10" s="214"/>
      <c r="DWL10" s="214"/>
      <c r="DWM10" s="214"/>
      <c r="DWN10" s="214"/>
      <c r="DWO10" s="214"/>
      <c r="DWP10" s="214"/>
      <c r="DWQ10" s="214"/>
      <c r="DWR10" s="214"/>
      <c r="DWS10" s="214"/>
      <c r="DWT10" s="214"/>
      <c r="DWU10" s="214"/>
      <c r="DWV10" s="214"/>
      <c r="DWW10" s="214"/>
      <c r="DWX10" s="214"/>
      <c r="DWY10" s="214"/>
      <c r="DWZ10" s="214"/>
      <c r="DXA10" s="214"/>
      <c r="DXB10" s="214"/>
      <c r="DXC10" s="214"/>
      <c r="DXD10" s="214"/>
      <c r="DXE10" s="214"/>
      <c r="DXF10" s="214"/>
      <c r="DXG10" s="214"/>
      <c r="DXH10" s="214"/>
      <c r="DXI10" s="214"/>
      <c r="DXJ10" s="214"/>
      <c r="DXK10" s="214"/>
      <c r="DXL10" s="214"/>
      <c r="DXM10" s="214"/>
      <c r="DXN10" s="214"/>
      <c r="DXO10" s="214"/>
      <c r="DXP10" s="214"/>
      <c r="DXQ10" s="214"/>
      <c r="DXR10" s="214"/>
      <c r="DXS10" s="214"/>
      <c r="DXT10" s="214"/>
      <c r="DXU10" s="214"/>
      <c r="DXV10" s="214"/>
      <c r="DXW10" s="214"/>
      <c r="DXX10" s="214"/>
      <c r="DXY10" s="214"/>
      <c r="DXZ10" s="214"/>
      <c r="DYA10" s="214"/>
      <c r="DYB10" s="214"/>
      <c r="DYC10" s="214"/>
      <c r="DYD10" s="214"/>
      <c r="DYE10" s="214"/>
      <c r="DYF10" s="214"/>
      <c r="DYG10" s="214"/>
      <c r="DYH10" s="214"/>
      <c r="DYI10" s="214"/>
      <c r="DYJ10" s="214"/>
      <c r="DYK10" s="214"/>
      <c r="DYL10" s="214"/>
      <c r="DYM10" s="214"/>
      <c r="DYN10" s="214"/>
      <c r="DYO10" s="214"/>
      <c r="DYP10" s="214"/>
      <c r="DYQ10" s="214"/>
      <c r="DYR10" s="214"/>
      <c r="DYS10" s="214"/>
      <c r="DYT10" s="214"/>
      <c r="DYU10" s="214"/>
      <c r="DYV10" s="214"/>
      <c r="DYW10" s="214"/>
      <c r="DYX10" s="214"/>
      <c r="DYY10" s="214"/>
      <c r="DYZ10" s="214"/>
      <c r="DZA10" s="214"/>
      <c r="DZB10" s="214"/>
      <c r="DZC10" s="214"/>
      <c r="DZD10" s="214"/>
      <c r="DZE10" s="214"/>
      <c r="DZF10" s="214"/>
      <c r="DZG10" s="214"/>
      <c r="DZH10" s="214"/>
      <c r="DZI10" s="214"/>
      <c r="DZJ10" s="214"/>
      <c r="DZK10" s="214"/>
      <c r="DZL10" s="214"/>
      <c r="DZM10" s="214"/>
      <c r="DZN10" s="214"/>
      <c r="DZO10" s="214"/>
      <c r="DZP10" s="214"/>
      <c r="DZQ10" s="214"/>
      <c r="DZR10" s="214"/>
      <c r="DZS10" s="214"/>
      <c r="DZT10" s="214"/>
      <c r="DZU10" s="214"/>
      <c r="DZV10" s="214"/>
      <c r="DZW10" s="214"/>
      <c r="DZX10" s="214"/>
      <c r="DZY10" s="214"/>
      <c r="DZZ10" s="214"/>
      <c r="EAA10" s="214"/>
      <c r="EAB10" s="214"/>
      <c r="EAC10" s="214"/>
      <c r="EAD10" s="214"/>
      <c r="EAE10" s="214"/>
      <c r="EAF10" s="214"/>
      <c r="EAG10" s="214"/>
      <c r="EAH10" s="214"/>
      <c r="EAI10" s="214"/>
      <c r="EAJ10" s="214"/>
      <c r="EAK10" s="214"/>
      <c r="EAL10" s="214"/>
      <c r="EAM10" s="214"/>
      <c r="EAN10" s="214"/>
      <c r="EAO10" s="214"/>
      <c r="EAP10" s="214"/>
      <c r="EAQ10" s="214"/>
      <c r="EAR10" s="214"/>
      <c r="EAS10" s="214"/>
      <c r="EAT10" s="214"/>
      <c r="EAU10" s="214"/>
      <c r="EAV10" s="214"/>
      <c r="EAW10" s="214"/>
      <c r="EAX10" s="214"/>
      <c r="EAY10" s="214"/>
      <c r="EAZ10" s="214"/>
      <c r="EBA10" s="214"/>
      <c r="EBB10" s="214"/>
      <c r="EBC10" s="214"/>
      <c r="EBD10" s="214"/>
      <c r="EBE10" s="214"/>
      <c r="EBF10" s="214"/>
      <c r="EBG10" s="214"/>
      <c r="EBH10" s="214"/>
      <c r="EBI10" s="214"/>
      <c r="EBJ10" s="214"/>
      <c r="EBK10" s="214"/>
      <c r="EBL10" s="214"/>
      <c r="EBM10" s="214"/>
      <c r="EBN10" s="214"/>
      <c r="EBO10" s="214"/>
      <c r="EBP10" s="214"/>
      <c r="EBQ10" s="214"/>
      <c r="EBR10" s="214"/>
      <c r="EBS10" s="214"/>
      <c r="EBT10" s="214"/>
      <c r="EBU10" s="214"/>
      <c r="EBV10" s="214"/>
      <c r="EBW10" s="214"/>
      <c r="EBX10" s="214"/>
      <c r="EBY10" s="214"/>
      <c r="EBZ10" s="214"/>
      <c r="ECA10" s="214"/>
      <c r="ECB10" s="214"/>
      <c r="ECC10" s="214"/>
      <c r="ECD10" s="214"/>
      <c r="ECE10" s="214"/>
      <c r="ECF10" s="214"/>
      <c r="ECG10" s="214"/>
      <c r="ECH10" s="214"/>
      <c r="ECI10" s="214"/>
      <c r="ECJ10" s="214"/>
      <c r="ECK10" s="214"/>
      <c r="ECL10" s="214"/>
      <c r="ECM10" s="214"/>
      <c r="ECN10" s="214"/>
      <c r="ECO10" s="214"/>
      <c r="ECP10" s="214"/>
      <c r="ECQ10" s="214"/>
      <c r="ECR10" s="214"/>
      <c r="ECS10" s="214"/>
      <c r="ECT10" s="214"/>
      <c r="ECU10" s="214"/>
      <c r="ECV10" s="214"/>
      <c r="ECW10" s="214"/>
      <c r="ECX10" s="214"/>
      <c r="ECY10" s="214"/>
      <c r="ECZ10" s="214"/>
      <c r="EDA10" s="214"/>
      <c r="EDB10" s="214"/>
      <c r="EDC10" s="214"/>
      <c r="EDD10" s="214"/>
      <c r="EDE10" s="214"/>
      <c r="EDF10" s="214"/>
      <c r="EDG10" s="214"/>
      <c r="EDH10" s="214"/>
      <c r="EDI10" s="214"/>
      <c r="EDJ10" s="214"/>
      <c r="EDK10" s="214"/>
      <c r="EDL10" s="214"/>
      <c r="EDM10" s="214"/>
      <c r="EDN10" s="214"/>
      <c r="EDO10" s="214"/>
      <c r="EDP10" s="214"/>
      <c r="EDQ10" s="214"/>
      <c r="EDR10" s="214"/>
      <c r="EDS10" s="214"/>
      <c r="EDT10" s="214"/>
      <c r="EDU10" s="214"/>
      <c r="EDV10" s="214"/>
      <c r="EDW10" s="214"/>
      <c r="EDX10" s="214"/>
      <c r="EDY10" s="214"/>
      <c r="EDZ10" s="214"/>
      <c r="EEA10" s="214"/>
      <c r="EEB10" s="214"/>
      <c r="EEC10" s="214"/>
      <c r="EED10" s="214"/>
      <c r="EEE10" s="214"/>
      <c r="EEF10" s="214"/>
      <c r="EEG10" s="214"/>
      <c r="EEH10" s="214"/>
      <c r="EEI10" s="214"/>
      <c r="EEJ10" s="214"/>
      <c r="EEK10" s="214"/>
      <c r="EEL10" s="214"/>
      <c r="EEM10" s="214"/>
      <c r="EEN10" s="214"/>
      <c r="EEO10" s="214"/>
      <c r="EEP10" s="214"/>
      <c r="EEQ10" s="214"/>
      <c r="EER10" s="214"/>
      <c r="EES10" s="214"/>
      <c r="EET10" s="214"/>
      <c r="EEU10" s="214"/>
      <c r="EEV10" s="214"/>
      <c r="EEW10" s="214"/>
      <c r="EEX10" s="214"/>
      <c r="EEY10" s="214"/>
      <c r="EEZ10" s="214"/>
      <c r="EFA10" s="214"/>
      <c r="EFB10" s="214"/>
      <c r="EFC10" s="214"/>
      <c r="EFD10" s="214"/>
      <c r="EFE10" s="214"/>
      <c r="EFF10" s="214"/>
      <c r="EFG10" s="214"/>
      <c r="EFH10" s="214"/>
      <c r="EFI10" s="214"/>
      <c r="EFJ10" s="214"/>
      <c r="EFK10" s="214"/>
      <c r="EFL10" s="214"/>
      <c r="EFM10" s="214"/>
      <c r="EFN10" s="214"/>
      <c r="EFO10" s="214"/>
      <c r="EFP10" s="214"/>
      <c r="EFQ10" s="214"/>
      <c r="EFR10" s="214"/>
      <c r="EFS10" s="214"/>
      <c r="EFT10" s="214"/>
      <c r="EFU10" s="214"/>
      <c r="EFV10" s="214"/>
      <c r="EFW10" s="214"/>
      <c r="EFX10" s="214"/>
      <c r="EFY10" s="214"/>
      <c r="EFZ10" s="214"/>
      <c r="EGA10" s="214"/>
      <c r="EGB10" s="214"/>
      <c r="EGC10" s="214"/>
      <c r="EGD10" s="214"/>
      <c r="EGE10" s="214"/>
      <c r="EGF10" s="214"/>
      <c r="EGG10" s="214"/>
      <c r="EGH10" s="214"/>
      <c r="EGI10" s="214"/>
      <c r="EGJ10" s="214"/>
      <c r="EGK10" s="214"/>
      <c r="EGL10" s="214"/>
      <c r="EGM10" s="214"/>
      <c r="EGN10" s="214"/>
      <c r="EGO10" s="214"/>
      <c r="EGP10" s="214"/>
      <c r="EGQ10" s="214"/>
      <c r="EGR10" s="214"/>
      <c r="EGS10" s="214"/>
      <c r="EGT10" s="214"/>
      <c r="EGU10" s="214"/>
      <c r="EGV10" s="214"/>
      <c r="EGW10" s="214"/>
      <c r="EGX10" s="214"/>
      <c r="EGY10" s="214"/>
      <c r="EGZ10" s="214"/>
      <c r="EHA10" s="214"/>
      <c r="EHB10" s="214"/>
      <c r="EHC10" s="214"/>
      <c r="EHD10" s="214"/>
      <c r="EHE10" s="214"/>
      <c r="EHF10" s="214"/>
      <c r="EHG10" s="214"/>
      <c r="EHH10" s="214"/>
      <c r="EHI10" s="214"/>
      <c r="EHJ10" s="214"/>
      <c r="EHK10" s="214"/>
      <c r="EHL10" s="214"/>
      <c r="EHM10" s="214"/>
      <c r="EHN10" s="214"/>
      <c r="EHO10" s="214"/>
      <c r="EHP10" s="214"/>
      <c r="EHQ10" s="214"/>
      <c r="EHR10" s="214"/>
      <c r="EHS10" s="214"/>
      <c r="EHT10" s="214"/>
      <c r="EHU10" s="214"/>
      <c r="EHV10" s="214"/>
      <c r="EHW10" s="214"/>
      <c r="EHX10" s="214"/>
      <c r="EHY10" s="214"/>
      <c r="EHZ10" s="214"/>
      <c r="EIA10" s="214"/>
      <c r="EIB10" s="214"/>
      <c r="EIC10" s="214"/>
      <c r="EID10" s="214"/>
      <c r="EIE10" s="214"/>
      <c r="EIF10" s="214"/>
      <c r="EIG10" s="214"/>
      <c r="EIH10" s="214"/>
      <c r="EII10" s="214"/>
      <c r="EIJ10" s="214"/>
      <c r="EIK10" s="214"/>
      <c r="EIL10" s="214"/>
      <c r="EIM10" s="214"/>
      <c r="EIN10" s="214"/>
      <c r="EIO10" s="214"/>
      <c r="EIP10" s="214"/>
      <c r="EIQ10" s="214"/>
      <c r="EIR10" s="214"/>
      <c r="EIS10" s="214"/>
      <c r="EIT10" s="214"/>
      <c r="EIU10" s="214"/>
      <c r="EIV10" s="214"/>
      <c r="EIW10" s="214"/>
      <c r="EIX10" s="214"/>
      <c r="EIY10" s="214"/>
      <c r="EIZ10" s="214"/>
      <c r="EJA10" s="214"/>
      <c r="EJB10" s="214"/>
      <c r="EJC10" s="214"/>
      <c r="EJD10" s="214"/>
      <c r="EJE10" s="214"/>
      <c r="EJF10" s="214"/>
      <c r="EJG10" s="214"/>
      <c r="EJH10" s="214"/>
      <c r="EJI10" s="214"/>
      <c r="EJJ10" s="214"/>
      <c r="EJK10" s="214"/>
      <c r="EJL10" s="214"/>
      <c r="EJM10" s="214"/>
      <c r="EJN10" s="214"/>
      <c r="EJO10" s="214"/>
      <c r="EJP10" s="214"/>
      <c r="EJQ10" s="214"/>
      <c r="EJR10" s="214"/>
      <c r="EJS10" s="214"/>
      <c r="EJT10" s="214"/>
      <c r="EJU10" s="214"/>
      <c r="EJV10" s="214"/>
      <c r="EJW10" s="214"/>
      <c r="EJX10" s="214"/>
      <c r="EJY10" s="214"/>
      <c r="EJZ10" s="214"/>
      <c r="EKA10" s="214"/>
      <c r="EKB10" s="214"/>
      <c r="EKC10" s="214"/>
      <c r="EKD10" s="214"/>
      <c r="EKE10" s="214"/>
      <c r="EKF10" s="214"/>
      <c r="EKG10" s="214"/>
      <c r="EKH10" s="214"/>
      <c r="EKI10" s="214"/>
      <c r="EKJ10" s="214"/>
      <c r="EKK10" s="214"/>
      <c r="EKL10" s="214"/>
      <c r="EKM10" s="214"/>
      <c r="EKN10" s="214"/>
      <c r="EKO10" s="214"/>
      <c r="EKP10" s="214"/>
      <c r="EKQ10" s="214"/>
      <c r="EKR10" s="214"/>
      <c r="EKS10" s="214"/>
      <c r="EKT10" s="214"/>
      <c r="EKU10" s="214"/>
      <c r="EKV10" s="214"/>
      <c r="EKW10" s="214"/>
      <c r="EKX10" s="214"/>
      <c r="EKY10" s="214"/>
      <c r="EKZ10" s="214"/>
      <c r="ELA10" s="214"/>
      <c r="ELB10" s="214"/>
      <c r="ELC10" s="214"/>
      <c r="ELD10" s="214"/>
      <c r="ELE10" s="214"/>
      <c r="ELF10" s="214"/>
      <c r="ELG10" s="214"/>
      <c r="ELH10" s="214"/>
      <c r="ELI10" s="214"/>
      <c r="ELJ10" s="214"/>
      <c r="ELK10" s="214"/>
      <c r="ELL10" s="214"/>
      <c r="ELM10" s="214"/>
      <c r="ELN10" s="214"/>
      <c r="ELO10" s="214"/>
      <c r="ELP10" s="214"/>
      <c r="ELQ10" s="214"/>
      <c r="ELR10" s="214"/>
      <c r="ELS10" s="214"/>
      <c r="ELT10" s="214"/>
      <c r="ELU10" s="214"/>
      <c r="ELV10" s="214"/>
      <c r="ELW10" s="214"/>
      <c r="ELX10" s="214"/>
      <c r="ELY10" s="214"/>
      <c r="ELZ10" s="214"/>
      <c r="EMA10" s="214"/>
      <c r="EMB10" s="214"/>
      <c r="EMC10" s="214"/>
      <c r="EMD10" s="214"/>
      <c r="EME10" s="214"/>
      <c r="EMF10" s="214"/>
      <c r="EMG10" s="214"/>
      <c r="EMH10" s="214"/>
      <c r="EMI10" s="214"/>
      <c r="EMJ10" s="214"/>
      <c r="EMK10" s="214"/>
      <c r="EML10" s="214"/>
      <c r="EMM10" s="214"/>
      <c r="EMN10" s="214"/>
      <c r="EMO10" s="214"/>
      <c r="EMP10" s="214"/>
      <c r="EMQ10" s="214"/>
      <c r="EMR10" s="214"/>
      <c r="EMS10" s="214"/>
      <c r="EMT10" s="214"/>
      <c r="EMU10" s="214"/>
      <c r="EMV10" s="214"/>
      <c r="EMW10" s="214"/>
      <c r="EMX10" s="214"/>
      <c r="EMY10" s="214"/>
      <c r="EMZ10" s="214"/>
      <c r="ENA10" s="214"/>
      <c r="ENB10" s="214"/>
      <c r="ENC10" s="214"/>
      <c r="END10" s="214"/>
      <c r="ENE10" s="214"/>
      <c r="ENF10" s="214"/>
      <c r="ENG10" s="214"/>
      <c r="ENH10" s="214"/>
      <c r="ENI10" s="214"/>
      <c r="ENJ10" s="214"/>
      <c r="ENK10" s="214"/>
      <c r="ENL10" s="214"/>
      <c r="ENM10" s="214"/>
      <c r="ENN10" s="214"/>
      <c r="ENO10" s="214"/>
      <c r="ENP10" s="214"/>
      <c r="ENQ10" s="214"/>
      <c r="ENR10" s="214"/>
      <c r="ENS10" s="214"/>
      <c r="ENT10" s="214"/>
      <c r="ENU10" s="214"/>
      <c r="ENV10" s="214"/>
      <c r="ENW10" s="214"/>
      <c r="ENX10" s="214"/>
      <c r="ENY10" s="214"/>
      <c r="ENZ10" s="214"/>
      <c r="EOA10" s="214"/>
      <c r="EOB10" s="214"/>
      <c r="EOC10" s="214"/>
      <c r="EOD10" s="214"/>
      <c r="EOE10" s="214"/>
      <c r="EOF10" s="214"/>
      <c r="EOG10" s="214"/>
      <c r="EOH10" s="214"/>
      <c r="EOI10" s="214"/>
      <c r="EOJ10" s="214"/>
      <c r="EOK10" s="214"/>
      <c r="EOL10" s="214"/>
      <c r="EOM10" s="214"/>
      <c r="EON10" s="214"/>
      <c r="EOO10" s="214"/>
      <c r="EOP10" s="214"/>
      <c r="EOQ10" s="214"/>
      <c r="EOR10" s="214"/>
      <c r="EOS10" s="214"/>
      <c r="EOT10" s="214"/>
      <c r="EOU10" s="214"/>
      <c r="EOV10" s="214"/>
      <c r="EOW10" s="214"/>
      <c r="EOX10" s="214"/>
      <c r="EOY10" s="214"/>
      <c r="EOZ10" s="214"/>
      <c r="EPA10" s="214"/>
      <c r="EPB10" s="214"/>
      <c r="EPC10" s="214"/>
      <c r="EPD10" s="214"/>
      <c r="EPE10" s="214"/>
      <c r="EPF10" s="214"/>
      <c r="EPG10" s="214"/>
      <c r="EPH10" s="214"/>
      <c r="EPI10" s="214"/>
      <c r="EPJ10" s="214"/>
      <c r="EPK10" s="214"/>
      <c r="EPL10" s="214"/>
      <c r="EPM10" s="214"/>
      <c r="EPN10" s="214"/>
      <c r="EPO10" s="214"/>
      <c r="EPP10" s="214"/>
      <c r="EPQ10" s="214"/>
      <c r="EPR10" s="214"/>
      <c r="EPS10" s="214"/>
      <c r="EPT10" s="214"/>
      <c r="EPU10" s="214"/>
      <c r="EPV10" s="214"/>
      <c r="EPW10" s="214"/>
      <c r="EPX10" s="214"/>
      <c r="EPY10" s="214"/>
      <c r="EPZ10" s="214"/>
      <c r="EQA10" s="214"/>
      <c r="EQB10" s="214"/>
      <c r="EQC10" s="214"/>
      <c r="EQD10" s="214"/>
      <c r="EQE10" s="214"/>
      <c r="EQF10" s="214"/>
      <c r="EQG10" s="214"/>
      <c r="EQH10" s="214"/>
      <c r="EQI10" s="214"/>
      <c r="EQJ10" s="214"/>
      <c r="EQK10" s="214"/>
      <c r="EQL10" s="214"/>
      <c r="EQM10" s="214"/>
      <c r="EQN10" s="214"/>
      <c r="EQO10" s="214"/>
      <c r="EQP10" s="214"/>
      <c r="EQQ10" s="214"/>
      <c r="EQR10" s="214"/>
      <c r="EQS10" s="214"/>
      <c r="EQT10" s="214"/>
      <c r="EQU10" s="214"/>
      <c r="EQV10" s="214"/>
      <c r="EQW10" s="214"/>
      <c r="EQX10" s="214"/>
      <c r="EQY10" s="214"/>
      <c r="EQZ10" s="214"/>
      <c r="ERA10" s="214"/>
      <c r="ERB10" s="214"/>
      <c r="ERC10" s="214"/>
      <c r="ERD10" s="214"/>
      <c r="ERE10" s="214"/>
      <c r="ERF10" s="214"/>
      <c r="ERG10" s="214"/>
      <c r="ERH10" s="214"/>
      <c r="ERI10" s="214"/>
      <c r="ERJ10" s="214"/>
      <c r="ERK10" s="214"/>
      <c r="ERL10" s="214"/>
      <c r="ERM10" s="214"/>
      <c r="ERN10" s="214"/>
      <c r="ERO10" s="214"/>
      <c r="ERP10" s="214"/>
      <c r="ERQ10" s="214"/>
      <c r="ERR10" s="214"/>
      <c r="ERS10" s="214"/>
      <c r="ERT10" s="214"/>
      <c r="ERU10" s="214"/>
      <c r="ERV10" s="214"/>
      <c r="ERW10" s="214"/>
      <c r="ERX10" s="214"/>
      <c r="ERY10" s="214"/>
      <c r="ERZ10" s="214"/>
      <c r="ESA10" s="214"/>
      <c r="ESB10" s="214"/>
      <c r="ESC10" s="214"/>
      <c r="ESD10" s="214"/>
      <c r="ESE10" s="214"/>
      <c r="ESF10" s="214"/>
      <c r="ESG10" s="214"/>
      <c r="ESH10" s="214"/>
      <c r="ESI10" s="214"/>
      <c r="ESJ10" s="214"/>
      <c r="ESK10" s="214"/>
      <c r="ESL10" s="214"/>
      <c r="ESM10" s="214"/>
      <c r="ESN10" s="214"/>
      <c r="ESO10" s="214"/>
      <c r="ESP10" s="214"/>
      <c r="ESQ10" s="214"/>
      <c r="ESR10" s="214"/>
      <c r="ESS10" s="214"/>
      <c r="EST10" s="214"/>
      <c r="ESU10" s="214"/>
      <c r="ESV10" s="214"/>
      <c r="ESW10" s="214"/>
      <c r="ESX10" s="214"/>
      <c r="ESY10" s="214"/>
      <c r="ESZ10" s="214"/>
      <c r="ETA10" s="214"/>
      <c r="ETB10" s="214"/>
      <c r="ETC10" s="214"/>
      <c r="ETD10" s="214"/>
      <c r="ETE10" s="214"/>
      <c r="ETF10" s="214"/>
      <c r="ETG10" s="214"/>
      <c r="ETH10" s="214"/>
      <c r="ETI10" s="214"/>
      <c r="ETJ10" s="214"/>
      <c r="ETK10" s="214"/>
      <c r="ETL10" s="214"/>
      <c r="ETM10" s="214"/>
      <c r="ETN10" s="214"/>
      <c r="ETO10" s="214"/>
      <c r="ETP10" s="214"/>
      <c r="ETQ10" s="214"/>
      <c r="ETR10" s="214"/>
      <c r="ETS10" s="214"/>
      <c r="ETT10" s="214"/>
      <c r="ETU10" s="214"/>
      <c r="ETV10" s="214"/>
      <c r="ETW10" s="214"/>
      <c r="ETX10" s="214"/>
      <c r="ETY10" s="214"/>
      <c r="ETZ10" s="214"/>
      <c r="EUA10" s="214"/>
      <c r="EUB10" s="214"/>
      <c r="EUC10" s="214"/>
      <c r="EUD10" s="214"/>
      <c r="EUE10" s="214"/>
      <c r="EUF10" s="214"/>
      <c r="EUG10" s="214"/>
      <c r="EUH10" s="214"/>
      <c r="EUI10" s="214"/>
      <c r="EUJ10" s="214"/>
      <c r="EUK10" s="214"/>
      <c r="EUL10" s="214"/>
      <c r="EUM10" s="214"/>
      <c r="EUN10" s="214"/>
      <c r="EUO10" s="214"/>
      <c r="EUP10" s="214"/>
      <c r="EUQ10" s="214"/>
      <c r="EUR10" s="214"/>
      <c r="EUS10" s="214"/>
      <c r="EUT10" s="214"/>
      <c r="EUU10" s="214"/>
      <c r="EUV10" s="214"/>
      <c r="EUW10" s="214"/>
      <c r="EUX10" s="214"/>
      <c r="EUY10" s="214"/>
      <c r="EUZ10" s="214"/>
      <c r="EVA10" s="214"/>
      <c r="EVB10" s="214"/>
      <c r="EVC10" s="214"/>
      <c r="EVD10" s="214"/>
      <c r="EVE10" s="214"/>
      <c r="EVF10" s="214"/>
      <c r="EVG10" s="214"/>
      <c r="EVH10" s="214"/>
      <c r="EVI10" s="214"/>
      <c r="EVJ10" s="214"/>
      <c r="EVK10" s="214"/>
      <c r="EVL10" s="214"/>
      <c r="EVM10" s="214"/>
      <c r="EVN10" s="214"/>
      <c r="EVO10" s="214"/>
      <c r="EVP10" s="214"/>
      <c r="EVQ10" s="214"/>
      <c r="EVR10" s="214"/>
      <c r="EVS10" s="214"/>
      <c r="EVT10" s="214"/>
      <c r="EVU10" s="214"/>
      <c r="EVV10" s="214"/>
      <c r="EVW10" s="214"/>
      <c r="EVX10" s="214"/>
      <c r="EVY10" s="214"/>
      <c r="EVZ10" s="214"/>
      <c r="EWA10" s="214"/>
      <c r="EWB10" s="214"/>
      <c r="EWC10" s="214"/>
      <c r="EWD10" s="214"/>
      <c r="EWE10" s="214"/>
      <c r="EWF10" s="214"/>
      <c r="EWG10" s="214"/>
      <c r="EWH10" s="214"/>
      <c r="EWI10" s="214"/>
      <c r="EWJ10" s="214"/>
      <c r="EWK10" s="214"/>
      <c r="EWL10" s="214"/>
      <c r="EWM10" s="214"/>
      <c r="EWN10" s="214"/>
      <c r="EWO10" s="214"/>
      <c r="EWP10" s="214"/>
      <c r="EWQ10" s="214"/>
      <c r="EWR10" s="214"/>
      <c r="EWS10" s="214"/>
      <c r="EWT10" s="214"/>
      <c r="EWU10" s="214"/>
      <c r="EWV10" s="214"/>
      <c r="EWW10" s="214"/>
      <c r="EWX10" s="214"/>
      <c r="EWY10" s="214"/>
      <c r="EWZ10" s="214"/>
      <c r="EXA10" s="214"/>
      <c r="EXB10" s="214"/>
      <c r="EXC10" s="214"/>
      <c r="EXD10" s="214"/>
      <c r="EXE10" s="214"/>
      <c r="EXF10" s="214"/>
      <c r="EXG10" s="214"/>
      <c r="EXH10" s="214"/>
      <c r="EXI10" s="214"/>
      <c r="EXJ10" s="214"/>
      <c r="EXK10" s="214"/>
      <c r="EXL10" s="214"/>
      <c r="EXM10" s="214"/>
      <c r="EXN10" s="214"/>
      <c r="EXO10" s="214"/>
      <c r="EXP10" s="214"/>
      <c r="EXQ10" s="214"/>
      <c r="EXR10" s="214"/>
      <c r="EXS10" s="214"/>
      <c r="EXT10" s="214"/>
      <c r="EXU10" s="214"/>
      <c r="EXV10" s="214"/>
      <c r="EXW10" s="214"/>
      <c r="EXX10" s="214"/>
      <c r="EXY10" s="214"/>
      <c r="EXZ10" s="214"/>
      <c r="EYA10" s="214"/>
      <c r="EYB10" s="214"/>
      <c r="EYC10" s="214"/>
      <c r="EYD10" s="214"/>
      <c r="EYE10" s="214"/>
      <c r="EYF10" s="214"/>
      <c r="EYG10" s="214"/>
      <c r="EYH10" s="214"/>
      <c r="EYI10" s="214"/>
      <c r="EYJ10" s="214"/>
      <c r="EYK10" s="214"/>
      <c r="EYL10" s="214"/>
      <c r="EYM10" s="214"/>
      <c r="EYN10" s="214"/>
      <c r="EYO10" s="214"/>
      <c r="EYP10" s="214"/>
      <c r="EYQ10" s="214"/>
      <c r="EYR10" s="214"/>
      <c r="EYS10" s="214"/>
      <c r="EYT10" s="214"/>
      <c r="EYU10" s="214"/>
      <c r="EYV10" s="214"/>
      <c r="EYW10" s="214"/>
      <c r="EYX10" s="214"/>
      <c r="EYY10" s="214"/>
      <c r="EYZ10" s="214"/>
      <c r="EZA10" s="214"/>
      <c r="EZB10" s="214"/>
      <c r="EZC10" s="214"/>
      <c r="EZD10" s="214"/>
      <c r="EZE10" s="214"/>
      <c r="EZF10" s="214"/>
      <c r="EZG10" s="214"/>
      <c r="EZH10" s="214"/>
      <c r="EZI10" s="214"/>
      <c r="EZJ10" s="214"/>
      <c r="EZK10" s="214"/>
      <c r="EZL10" s="214"/>
      <c r="EZM10" s="214"/>
      <c r="EZN10" s="214"/>
      <c r="EZO10" s="214"/>
      <c r="EZP10" s="214"/>
      <c r="EZQ10" s="214"/>
      <c r="EZR10" s="214"/>
      <c r="EZS10" s="214"/>
      <c r="EZT10" s="214"/>
      <c r="EZU10" s="214"/>
      <c r="EZV10" s="214"/>
      <c r="EZW10" s="214"/>
      <c r="EZX10" s="214"/>
      <c r="EZY10" s="214"/>
      <c r="EZZ10" s="214"/>
      <c r="FAA10" s="214"/>
      <c r="FAB10" s="214"/>
      <c r="FAC10" s="214"/>
      <c r="FAD10" s="214"/>
      <c r="FAE10" s="214"/>
      <c r="FAF10" s="214"/>
      <c r="FAG10" s="214"/>
      <c r="FAH10" s="214"/>
      <c r="FAI10" s="214"/>
      <c r="FAJ10" s="214"/>
      <c r="FAK10" s="214"/>
      <c r="FAL10" s="214"/>
      <c r="FAM10" s="214"/>
      <c r="FAN10" s="214"/>
      <c r="FAO10" s="214"/>
      <c r="FAP10" s="214"/>
      <c r="FAQ10" s="214"/>
      <c r="FAR10" s="214"/>
      <c r="FAS10" s="214"/>
      <c r="FAT10" s="214"/>
      <c r="FAU10" s="214"/>
      <c r="FAV10" s="214"/>
      <c r="FAW10" s="214"/>
      <c r="FAX10" s="214"/>
      <c r="FAY10" s="214"/>
      <c r="FAZ10" s="214"/>
      <c r="FBA10" s="214"/>
      <c r="FBB10" s="214"/>
      <c r="FBC10" s="214"/>
      <c r="FBD10" s="214"/>
      <c r="FBE10" s="214"/>
      <c r="FBF10" s="214"/>
      <c r="FBG10" s="214"/>
      <c r="FBH10" s="214"/>
      <c r="FBI10" s="214"/>
      <c r="FBJ10" s="214"/>
      <c r="FBK10" s="214"/>
      <c r="FBL10" s="214"/>
      <c r="FBM10" s="214"/>
      <c r="FBN10" s="214"/>
      <c r="FBO10" s="214"/>
      <c r="FBP10" s="214"/>
      <c r="FBQ10" s="214"/>
      <c r="FBR10" s="214"/>
      <c r="FBS10" s="214"/>
      <c r="FBT10" s="214"/>
      <c r="FBU10" s="214"/>
      <c r="FBV10" s="214"/>
      <c r="FBW10" s="214"/>
      <c r="FBX10" s="214"/>
      <c r="FBY10" s="214"/>
      <c r="FBZ10" s="214"/>
      <c r="FCA10" s="214"/>
      <c r="FCB10" s="214"/>
      <c r="FCC10" s="214"/>
      <c r="FCD10" s="214"/>
      <c r="FCE10" s="214"/>
      <c r="FCF10" s="214"/>
      <c r="FCG10" s="214"/>
      <c r="FCH10" s="214"/>
      <c r="FCI10" s="214"/>
      <c r="FCJ10" s="214"/>
      <c r="FCK10" s="214"/>
      <c r="FCL10" s="214"/>
      <c r="FCM10" s="214"/>
      <c r="FCN10" s="214"/>
      <c r="FCO10" s="214"/>
      <c r="FCP10" s="214"/>
      <c r="FCQ10" s="214"/>
      <c r="FCR10" s="214"/>
      <c r="FCS10" s="214"/>
      <c r="FCT10" s="214"/>
      <c r="FCU10" s="214"/>
      <c r="FCV10" s="214"/>
      <c r="FCW10" s="214"/>
      <c r="FCX10" s="214"/>
      <c r="FCY10" s="214"/>
      <c r="FCZ10" s="214"/>
      <c r="FDA10" s="214"/>
      <c r="FDB10" s="214"/>
      <c r="FDC10" s="214"/>
      <c r="FDD10" s="214"/>
      <c r="FDE10" s="214"/>
      <c r="FDF10" s="214"/>
      <c r="FDG10" s="214"/>
      <c r="FDH10" s="214"/>
      <c r="FDI10" s="214"/>
      <c r="FDJ10" s="214"/>
      <c r="FDK10" s="214"/>
      <c r="FDL10" s="214"/>
      <c r="FDM10" s="214"/>
      <c r="FDN10" s="214"/>
      <c r="FDO10" s="214"/>
      <c r="FDP10" s="214"/>
      <c r="FDQ10" s="214"/>
      <c r="FDR10" s="214"/>
      <c r="FDS10" s="214"/>
      <c r="FDT10" s="214"/>
      <c r="FDU10" s="214"/>
      <c r="FDV10" s="214"/>
      <c r="FDW10" s="214"/>
      <c r="FDX10" s="214"/>
      <c r="FDY10" s="214"/>
      <c r="FDZ10" s="214"/>
      <c r="FEA10" s="214"/>
      <c r="FEB10" s="214"/>
      <c r="FEC10" s="214"/>
      <c r="FED10" s="214"/>
      <c r="FEE10" s="214"/>
      <c r="FEF10" s="214"/>
      <c r="FEG10" s="214"/>
      <c r="FEH10" s="214"/>
      <c r="FEI10" s="214"/>
      <c r="FEJ10" s="214"/>
      <c r="FEK10" s="214"/>
      <c r="FEL10" s="214"/>
      <c r="FEM10" s="214"/>
      <c r="FEN10" s="214"/>
      <c r="FEO10" s="214"/>
      <c r="FEP10" s="214"/>
      <c r="FEQ10" s="214"/>
      <c r="FER10" s="214"/>
      <c r="FES10" s="214"/>
      <c r="FET10" s="214"/>
      <c r="FEU10" s="214"/>
      <c r="FEV10" s="214"/>
      <c r="FEW10" s="214"/>
      <c r="FEX10" s="214"/>
      <c r="FEY10" s="214"/>
      <c r="FEZ10" s="214"/>
      <c r="FFA10" s="214"/>
      <c r="FFB10" s="214"/>
      <c r="FFC10" s="214"/>
      <c r="FFD10" s="214"/>
      <c r="FFE10" s="214"/>
      <c r="FFF10" s="214"/>
      <c r="FFG10" s="214"/>
      <c r="FFH10" s="214"/>
      <c r="FFI10" s="214"/>
      <c r="FFJ10" s="214"/>
      <c r="FFK10" s="214"/>
      <c r="FFL10" s="214"/>
      <c r="FFM10" s="214"/>
      <c r="FFN10" s="214"/>
      <c r="FFO10" s="214"/>
      <c r="FFP10" s="214"/>
      <c r="FFQ10" s="214"/>
      <c r="FFR10" s="214"/>
      <c r="FFS10" s="214"/>
      <c r="FFT10" s="214"/>
      <c r="FFU10" s="214"/>
      <c r="FFV10" s="214"/>
      <c r="FFW10" s="214"/>
      <c r="FFX10" s="214"/>
      <c r="FFY10" s="214"/>
      <c r="FFZ10" s="214"/>
      <c r="FGA10" s="214"/>
      <c r="FGB10" s="214"/>
      <c r="FGC10" s="214"/>
      <c r="FGD10" s="214"/>
      <c r="FGE10" s="214"/>
      <c r="FGF10" s="214"/>
      <c r="FGG10" s="214"/>
      <c r="FGH10" s="214"/>
      <c r="FGI10" s="214"/>
      <c r="FGJ10" s="214"/>
      <c r="FGK10" s="214"/>
      <c r="FGL10" s="214"/>
      <c r="FGM10" s="214"/>
      <c r="FGN10" s="214"/>
      <c r="FGO10" s="214"/>
      <c r="FGP10" s="214"/>
      <c r="FGQ10" s="214"/>
      <c r="FGR10" s="214"/>
      <c r="FGS10" s="214"/>
      <c r="FGT10" s="214"/>
      <c r="FGU10" s="214"/>
      <c r="FGV10" s="214"/>
      <c r="FGW10" s="214"/>
      <c r="FGX10" s="214"/>
      <c r="FGY10" s="214"/>
      <c r="FGZ10" s="214"/>
      <c r="FHA10" s="214"/>
      <c r="FHB10" s="214"/>
      <c r="FHC10" s="214"/>
      <c r="FHD10" s="214"/>
      <c r="FHE10" s="214"/>
      <c r="FHF10" s="214"/>
      <c r="FHG10" s="214"/>
      <c r="FHH10" s="214"/>
      <c r="FHI10" s="214"/>
      <c r="FHJ10" s="214"/>
      <c r="FHK10" s="214"/>
      <c r="FHL10" s="214"/>
      <c r="FHM10" s="214"/>
      <c r="FHN10" s="214"/>
      <c r="FHO10" s="214"/>
      <c r="FHP10" s="214"/>
      <c r="FHQ10" s="214"/>
      <c r="FHR10" s="214"/>
      <c r="FHS10" s="214"/>
      <c r="FHT10" s="214"/>
      <c r="FHU10" s="214"/>
      <c r="FHV10" s="214"/>
      <c r="FHW10" s="214"/>
      <c r="FHX10" s="214"/>
      <c r="FHY10" s="214"/>
      <c r="FHZ10" s="214"/>
      <c r="FIA10" s="214"/>
      <c r="FIB10" s="214"/>
      <c r="FIC10" s="214"/>
      <c r="FID10" s="214"/>
      <c r="FIE10" s="214"/>
      <c r="FIF10" s="214"/>
      <c r="FIG10" s="214"/>
      <c r="FIH10" s="214"/>
      <c r="FII10" s="214"/>
      <c r="FIJ10" s="214"/>
      <c r="FIK10" s="214"/>
      <c r="FIL10" s="214"/>
      <c r="FIM10" s="214"/>
      <c r="FIN10" s="214"/>
      <c r="FIO10" s="214"/>
      <c r="FIP10" s="214"/>
      <c r="FIQ10" s="214"/>
      <c r="FIR10" s="214"/>
      <c r="FIS10" s="214"/>
      <c r="FIT10" s="214"/>
      <c r="FIU10" s="214"/>
      <c r="FIV10" s="214"/>
      <c r="FIW10" s="214"/>
      <c r="FIX10" s="214"/>
      <c r="FIY10" s="214"/>
      <c r="FIZ10" s="214"/>
      <c r="FJA10" s="214"/>
      <c r="FJB10" s="214"/>
      <c r="FJC10" s="214"/>
      <c r="FJD10" s="214"/>
      <c r="FJE10" s="214"/>
      <c r="FJF10" s="214"/>
      <c r="FJG10" s="214"/>
      <c r="FJH10" s="214"/>
      <c r="FJI10" s="214"/>
      <c r="FJJ10" s="214"/>
      <c r="FJK10" s="214"/>
      <c r="FJL10" s="214"/>
      <c r="FJM10" s="214"/>
      <c r="FJN10" s="214"/>
      <c r="FJO10" s="214"/>
      <c r="FJP10" s="214"/>
      <c r="FJQ10" s="214"/>
      <c r="FJR10" s="214"/>
      <c r="FJS10" s="214"/>
      <c r="FJT10" s="214"/>
      <c r="FJU10" s="214"/>
      <c r="FJV10" s="214"/>
      <c r="FJW10" s="214"/>
      <c r="FJX10" s="214"/>
      <c r="FJY10" s="214"/>
      <c r="FJZ10" s="214"/>
      <c r="FKA10" s="214"/>
      <c r="FKB10" s="214"/>
      <c r="FKC10" s="214"/>
      <c r="FKD10" s="214"/>
      <c r="FKE10" s="214"/>
      <c r="FKF10" s="214"/>
      <c r="FKG10" s="214"/>
      <c r="FKH10" s="214"/>
      <c r="FKI10" s="214"/>
      <c r="FKJ10" s="214"/>
      <c r="FKK10" s="214"/>
      <c r="FKL10" s="214"/>
      <c r="FKM10" s="214"/>
      <c r="FKN10" s="214"/>
      <c r="FKO10" s="214"/>
      <c r="FKP10" s="214"/>
      <c r="FKQ10" s="214"/>
      <c r="FKR10" s="214"/>
      <c r="FKS10" s="214"/>
      <c r="FKT10" s="214"/>
      <c r="FKU10" s="214"/>
      <c r="FKV10" s="214"/>
      <c r="FKW10" s="214"/>
      <c r="FKX10" s="214"/>
      <c r="FKY10" s="214"/>
      <c r="FKZ10" s="214"/>
      <c r="FLA10" s="214"/>
      <c r="FLB10" s="214"/>
      <c r="FLC10" s="214"/>
      <c r="FLD10" s="214"/>
      <c r="FLE10" s="214"/>
      <c r="FLF10" s="214"/>
      <c r="FLG10" s="214"/>
      <c r="FLH10" s="214"/>
      <c r="FLI10" s="214"/>
      <c r="FLJ10" s="214"/>
      <c r="FLK10" s="214"/>
      <c r="FLL10" s="214"/>
      <c r="FLM10" s="214"/>
      <c r="FLN10" s="214"/>
      <c r="FLO10" s="214"/>
      <c r="FLP10" s="214"/>
      <c r="FLQ10" s="214"/>
      <c r="FLR10" s="214"/>
      <c r="FLS10" s="214"/>
      <c r="FLT10" s="214"/>
      <c r="FLU10" s="214"/>
      <c r="FLV10" s="214"/>
      <c r="FLW10" s="214"/>
      <c r="FLX10" s="214"/>
      <c r="FLY10" s="214"/>
      <c r="FLZ10" s="214"/>
      <c r="FMA10" s="214"/>
      <c r="FMB10" s="214"/>
      <c r="FMC10" s="214"/>
      <c r="FMD10" s="214"/>
      <c r="FME10" s="214"/>
      <c r="FMF10" s="214"/>
      <c r="FMG10" s="214"/>
      <c r="FMH10" s="214"/>
      <c r="FMI10" s="214"/>
      <c r="FMJ10" s="214"/>
      <c r="FMK10" s="214"/>
      <c r="FML10" s="214"/>
      <c r="FMM10" s="214"/>
      <c r="FMN10" s="214"/>
      <c r="FMO10" s="214"/>
      <c r="FMP10" s="214"/>
      <c r="FMQ10" s="214"/>
      <c r="FMR10" s="214"/>
      <c r="FMS10" s="214"/>
      <c r="FMT10" s="214"/>
      <c r="FMU10" s="214"/>
      <c r="FMV10" s="214"/>
      <c r="FMW10" s="214"/>
      <c r="FMX10" s="214"/>
      <c r="FMY10" s="214"/>
      <c r="FMZ10" s="214"/>
      <c r="FNA10" s="214"/>
      <c r="FNB10" s="214"/>
      <c r="FNC10" s="214"/>
      <c r="FND10" s="214"/>
      <c r="FNE10" s="214"/>
      <c r="FNF10" s="214"/>
      <c r="FNG10" s="214"/>
      <c r="FNH10" s="214"/>
      <c r="FNI10" s="214"/>
      <c r="FNJ10" s="214"/>
      <c r="FNK10" s="214"/>
      <c r="FNL10" s="214"/>
      <c r="FNM10" s="214"/>
      <c r="FNN10" s="214"/>
      <c r="FNO10" s="214"/>
      <c r="FNP10" s="214"/>
      <c r="FNQ10" s="214"/>
      <c r="FNR10" s="214"/>
      <c r="FNS10" s="214"/>
      <c r="FNT10" s="214"/>
      <c r="FNU10" s="214"/>
      <c r="FNV10" s="214"/>
      <c r="FNW10" s="214"/>
      <c r="FNX10" s="214"/>
      <c r="FNY10" s="214"/>
      <c r="FNZ10" s="214"/>
      <c r="FOA10" s="214"/>
      <c r="FOB10" s="214"/>
      <c r="FOC10" s="214"/>
      <c r="FOD10" s="214"/>
      <c r="FOE10" s="214"/>
      <c r="FOF10" s="214"/>
      <c r="FOG10" s="214"/>
      <c r="FOH10" s="214"/>
      <c r="FOI10" s="214"/>
      <c r="FOJ10" s="214"/>
      <c r="FOK10" s="214"/>
      <c r="FOL10" s="214"/>
      <c r="FOM10" s="214"/>
      <c r="FON10" s="214"/>
      <c r="FOO10" s="214"/>
      <c r="FOP10" s="214"/>
      <c r="FOQ10" s="214"/>
      <c r="FOR10" s="214"/>
      <c r="FOS10" s="214"/>
      <c r="FOT10" s="214"/>
      <c r="FOU10" s="214"/>
      <c r="FOV10" s="214"/>
      <c r="FOW10" s="214"/>
      <c r="FOX10" s="214"/>
      <c r="FOY10" s="214"/>
      <c r="FOZ10" s="214"/>
      <c r="FPA10" s="214"/>
      <c r="FPB10" s="214"/>
      <c r="FPC10" s="214"/>
      <c r="FPD10" s="214"/>
      <c r="FPE10" s="214"/>
      <c r="FPF10" s="214"/>
      <c r="FPG10" s="214"/>
      <c r="FPH10" s="214"/>
      <c r="FPI10" s="214"/>
      <c r="FPJ10" s="214"/>
      <c r="FPK10" s="214"/>
      <c r="FPL10" s="214"/>
      <c r="FPM10" s="214"/>
      <c r="FPN10" s="214"/>
      <c r="FPO10" s="214"/>
      <c r="FPP10" s="214"/>
      <c r="FPQ10" s="214"/>
      <c r="FPR10" s="214"/>
      <c r="FPS10" s="214"/>
      <c r="FPT10" s="214"/>
      <c r="FPU10" s="214"/>
      <c r="FPV10" s="214"/>
      <c r="FPW10" s="214"/>
      <c r="FPX10" s="214"/>
      <c r="FPY10" s="214"/>
      <c r="FPZ10" s="214"/>
      <c r="FQA10" s="214"/>
      <c r="FQB10" s="214"/>
      <c r="FQC10" s="214"/>
      <c r="FQD10" s="214"/>
      <c r="FQE10" s="214"/>
      <c r="FQF10" s="214"/>
      <c r="FQG10" s="214"/>
      <c r="FQH10" s="214"/>
      <c r="FQI10" s="214"/>
      <c r="FQJ10" s="214"/>
      <c r="FQK10" s="214"/>
      <c r="FQL10" s="214"/>
      <c r="FQM10" s="214"/>
      <c r="FQN10" s="214"/>
      <c r="FQO10" s="214"/>
      <c r="FQP10" s="214"/>
      <c r="FQQ10" s="214"/>
      <c r="FQR10" s="214"/>
      <c r="FQS10" s="214"/>
      <c r="FQT10" s="214"/>
      <c r="FQU10" s="214"/>
      <c r="FQV10" s="214"/>
      <c r="FQW10" s="214"/>
      <c r="FQX10" s="214"/>
      <c r="FQY10" s="214"/>
      <c r="FQZ10" s="214"/>
      <c r="FRA10" s="214"/>
      <c r="FRB10" s="214"/>
      <c r="FRC10" s="214"/>
      <c r="FRD10" s="214"/>
      <c r="FRE10" s="214"/>
      <c r="FRF10" s="214"/>
      <c r="FRG10" s="214"/>
      <c r="FRH10" s="214"/>
      <c r="FRI10" s="214"/>
      <c r="FRJ10" s="214"/>
      <c r="FRK10" s="214"/>
      <c r="FRL10" s="214"/>
      <c r="FRM10" s="214"/>
      <c r="FRN10" s="214"/>
      <c r="FRO10" s="214"/>
      <c r="FRP10" s="214"/>
      <c r="FRQ10" s="214"/>
      <c r="FRR10" s="214"/>
      <c r="FRS10" s="214"/>
      <c r="FRT10" s="214"/>
      <c r="FRU10" s="214"/>
      <c r="FRV10" s="214"/>
      <c r="FRW10" s="214"/>
      <c r="FRX10" s="214"/>
      <c r="FRY10" s="214"/>
      <c r="FRZ10" s="214"/>
      <c r="FSA10" s="214"/>
      <c r="FSB10" s="214"/>
      <c r="FSC10" s="214"/>
      <c r="FSD10" s="214"/>
      <c r="FSE10" s="214"/>
      <c r="FSF10" s="214"/>
      <c r="FSG10" s="214"/>
      <c r="FSH10" s="214"/>
      <c r="FSI10" s="214"/>
      <c r="FSJ10" s="214"/>
      <c r="FSK10" s="214"/>
      <c r="FSL10" s="214"/>
      <c r="FSM10" s="214"/>
      <c r="FSN10" s="214"/>
      <c r="FSO10" s="214"/>
      <c r="FSP10" s="214"/>
      <c r="FSQ10" s="214"/>
      <c r="FSR10" s="214"/>
      <c r="FSS10" s="214"/>
      <c r="FST10" s="214"/>
      <c r="FSU10" s="214"/>
      <c r="FSV10" s="214"/>
      <c r="FSW10" s="214"/>
      <c r="FSX10" s="214"/>
      <c r="FSY10" s="214"/>
      <c r="FSZ10" s="214"/>
      <c r="FTA10" s="214"/>
      <c r="FTB10" s="214"/>
      <c r="FTC10" s="214"/>
      <c r="FTD10" s="214"/>
      <c r="FTE10" s="214"/>
      <c r="FTF10" s="214"/>
      <c r="FTG10" s="214"/>
      <c r="FTH10" s="214"/>
      <c r="FTI10" s="214"/>
      <c r="FTJ10" s="214"/>
      <c r="FTK10" s="214"/>
      <c r="FTL10" s="214"/>
      <c r="FTM10" s="214"/>
      <c r="FTN10" s="214"/>
      <c r="FTO10" s="214"/>
      <c r="FTP10" s="214"/>
      <c r="FTQ10" s="214"/>
      <c r="FTR10" s="214"/>
      <c r="FTS10" s="214"/>
      <c r="FTT10" s="214"/>
      <c r="FTU10" s="214"/>
      <c r="FTV10" s="214"/>
      <c r="FTW10" s="214"/>
      <c r="FTX10" s="214"/>
      <c r="FTY10" s="214"/>
      <c r="FTZ10" s="214"/>
      <c r="FUA10" s="214"/>
      <c r="FUB10" s="214"/>
      <c r="FUC10" s="214"/>
      <c r="FUD10" s="214"/>
      <c r="FUE10" s="214"/>
      <c r="FUF10" s="214"/>
      <c r="FUG10" s="214"/>
      <c r="FUH10" s="214"/>
      <c r="FUI10" s="214"/>
      <c r="FUJ10" s="214"/>
      <c r="FUK10" s="214"/>
      <c r="FUL10" s="214"/>
      <c r="FUM10" s="214"/>
      <c r="FUN10" s="214"/>
      <c r="FUO10" s="214"/>
      <c r="FUP10" s="214"/>
      <c r="FUQ10" s="214"/>
      <c r="FUR10" s="214"/>
      <c r="FUS10" s="214"/>
      <c r="FUT10" s="214"/>
      <c r="FUU10" s="214"/>
      <c r="FUV10" s="214"/>
      <c r="FUW10" s="214"/>
      <c r="FUX10" s="214"/>
      <c r="FUY10" s="214"/>
      <c r="FUZ10" s="214"/>
      <c r="FVA10" s="214"/>
      <c r="FVB10" s="214"/>
      <c r="FVC10" s="214"/>
      <c r="FVD10" s="214"/>
      <c r="FVE10" s="214"/>
      <c r="FVF10" s="214"/>
      <c r="FVG10" s="214"/>
      <c r="FVH10" s="214"/>
      <c r="FVI10" s="214"/>
      <c r="FVJ10" s="214"/>
      <c r="FVK10" s="214"/>
      <c r="FVL10" s="214"/>
      <c r="FVM10" s="214"/>
      <c r="FVN10" s="214"/>
      <c r="FVO10" s="214"/>
      <c r="FVP10" s="214"/>
      <c r="FVQ10" s="214"/>
      <c r="FVR10" s="214"/>
      <c r="FVS10" s="214"/>
      <c r="FVT10" s="214"/>
      <c r="FVU10" s="214"/>
      <c r="FVV10" s="214"/>
      <c r="FVW10" s="214"/>
      <c r="FVX10" s="214"/>
      <c r="FVY10" s="214"/>
      <c r="FVZ10" s="214"/>
      <c r="FWA10" s="214"/>
      <c r="FWB10" s="214"/>
      <c r="FWC10" s="214"/>
      <c r="FWD10" s="214"/>
      <c r="FWE10" s="214"/>
      <c r="FWF10" s="214"/>
      <c r="FWG10" s="214"/>
      <c r="FWH10" s="214"/>
      <c r="FWI10" s="214"/>
      <c r="FWJ10" s="214"/>
      <c r="FWK10" s="214"/>
      <c r="FWL10" s="214"/>
      <c r="FWM10" s="214"/>
      <c r="FWN10" s="214"/>
      <c r="FWO10" s="214"/>
      <c r="FWP10" s="214"/>
      <c r="FWQ10" s="214"/>
      <c r="FWR10" s="214"/>
      <c r="FWS10" s="214"/>
      <c r="FWT10" s="214"/>
      <c r="FWU10" s="214"/>
      <c r="FWV10" s="214"/>
      <c r="FWW10" s="214"/>
      <c r="FWX10" s="214"/>
      <c r="FWY10" s="214"/>
      <c r="FWZ10" s="214"/>
      <c r="FXA10" s="214"/>
      <c r="FXB10" s="214"/>
      <c r="FXC10" s="214"/>
      <c r="FXD10" s="214"/>
      <c r="FXE10" s="214"/>
      <c r="FXF10" s="214"/>
      <c r="FXG10" s="214"/>
      <c r="FXH10" s="214"/>
      <c r="FXI10" s="214"/>
      <c r="FXJ10" s="214"/>
      <c r="FXK10" s="214"/>
      <c r="FXL10" s="214"/>
      <c r="FXM10" s="214"/>
      <c r="FXN10" s="214"/>
      <c r="FXO10" s="214"/>
      <c r="FXP10" s="214"/>
      <c r="FXQ10" s="214"/>
      <c r="FXR10" s="214"/>
      <c r="FXS10" s="214"/>
      <c r="FXT10" s="214"/>
      <c r="FXU10" s="214"/>
      <c r="FXV10" s="214"/>
      <c r="FXW10" s="214"/>
      <c r="FXX10" s="214"/>
      <c r="FXY10" s="214"/>
      <c r="FXZ10" s="214"/>
      <c r="FYA10" s="214"/>
      <c r="FYB10" s="214"/>
      <c r="FYC10" s="214"/>
      <c r="FYD10" s="214"/>
      <c r="FYE10" s="214"/>
      <c r="FYF10" s="214"/>
      <c r="FYG10" s="214"/>
      <c r="FYH10" s="214"/>
      <c r="FYI10" s="214"/>
      <c r="FYJ10" s="214"/>
      <c r="FYK10" s="214"/>
      <c r="FYL10" s="214"/>
      <c r="FYM10" s="214"/>
      <c r="FYN10" s="214"/>
      <c r="FYO10" s="214"/>
      <c r="FYP10" s="214"/>
      <c r="FYQ10" s="214"/>
      <c r="FYR10" s="214"/>
      <c r="FYS10" s="214"/>
      <c r="FYT10" s="214"/>
      <c r="FYU10" s="214"/>
      <c r="FYV10" s="214"/>
      <c r="FYW10" s="214"/>
      <c r="FYX10" s="214"/>
      <c r="FYY10" s="214"/>
      <c r="FYZ10" s="214"/>
      <c r="FZA10" s="214"/>
      <c r="FZB10" s="214"/>
      <c r="FZC10" s="214"/>
      <c r="FZD10" s="214"/>
      <c r="FZE10" s="214"/>
      <c r="FZF10" s="214"/>
      <c r="FZG10" s="214"/>
      <c r="FZH10" s="214"/>
      <c r="FZI10" s="214"/>
      <c r="FZJ10" s="214"/>
      <c r="FZK10" s="214"/>
      <c r="FZL10" s="214"/>
      <c r="FZM10" s="214"/>
      <c r="FZN10" s="214"/>
      <c r="FZO10" s="214"/>
      <c r="FZP10" s="214"/>
      <c r="FZQ10" s="214"/>
      <c r="FZR10" s="214"/>
      <c r="FZS10" s="214"/>
      <c r="FZT10" s="214"/>
      <c r="FZU10" s="214"/>
      <c r="FZV10" s="214"/>
      <c r="FZW10" s="214"/>
      <c r="FZX10" s="214"/>
      <c r="FZY10" s="214"/>
      <c r="FZZ10" s="214"/>
      <c r="GAA10" s="214"/>
      <c r="GAB10" s="214"/>
      <c r="GAC10" s="214"/>
      <c r="GAD10" s="214"/>
      <c r="GAE10" s="214"/>
      <c r="GAF10" s="214"/>
      <c r="GAG10" s="214"/>
      <c r="GAH10" s="214"/>
      <c r="GAI10" s="214"/>
      <c r="GAJ10" s="214"/>
      <c r="GAK10" s="214"/>
      <c r="GAL10" s="214"/>
      <c r="GAM10" s="214"/>
      <c r="GAN10" s="214"/>
      <c r="GAO10" s="214"/>
      <c r="GAP10" s="214"/>
      <c r="GAQ10" s="214"/>
      <c r="GAR10" s="214"/>
      <c r="GAS10" s="214"/>
      <c r="GAT10" s="214"/>
      <c r="GAU10" s="214"/>
      <c r="GAV10" s="214"/>
      <c r="GAW10" s="214"/>
      <c r="GAX10" s="214"/>
      <c r="GAY10" s="214"/>
      <c r="GAZ10" s="214"/>
      <c r="GBA10" s="214"/>
      <c r="GBB10" s="214"/>
      <c r="GBC10" s="214"/>
      <c r="GBD10" s="214"/>
      <c r="GBE10" s="214"/>
      <c r="GBF10" s="214"/>
      <c r="GBG10" s="214"/>
      <c r="GBH10" s="214"/>
      <c r="GBI10" s="214"/>
      <c r="GBJ10" s="214"/>
      <c r="GBK10" s="214"/>
      <c r="GBL10" s="214"/>
      <c r="GBM10" s="214"/>
      <c r="GBN10" s="214"/>
      <c r="GBO10" s="214"/>
      <c r="GBP10" s="214"/>
      <c r="GBQ10" s="214"/>
      <c r="GBR10" s="214"/>
      <c r="GBS10" s="214"/>
      <c r="GBT10" s="214"/>
      <c r="GBU10" s="214"/>
      <c r="GBV10" s="214"/>
      <c r="GBW10" s="214"/>
      <c r="GBX10" s="214"/>
      <c r="GBY10" s="214"/>
      <c r="GBZ10" s="214"/>
      <c r="GCA10" s="214"/>
      <c r="GCB10" s="214"/>
      <c r="GCC10" s="214"/>
      <c r="GCD10" s="214"/>
      <c r="GCE10" s="214"/>
      <c r="GCF10" s="214"/>
      <c r="GCG10" s="214"/>
      <c r="GCH10" s="214"/>
      <c r="GCI10" s="214"/>
      <c r="GCJ10" s="214"/>
      <c r="GCK10" s="214"/>
      <c r="GCL10" s="214"/>
      <c r="GCM10" s="214"/>
      <c r="GCN10" s="214"/>
      <c r="GCO10" s="214"/>
      <c r="GCP10" s="214"/>
      <c r="GCQ10" s="214"/>
      <c r="GCR10" s="214"/>
      <c r="GCS10" s="214"/>
      <c r="GCT10" s="214"/>
      <c r="GCU10" s="214"/>
      <c r="GCV10" s="214"/>
      <c r="GCW10" s="214"/>
      <c r="GCX10" s="214"/>
      <c r="GCY10" s="214"/>
      <c r="GCZ10" s="214"/>
      <c r="GDA10" s="214"/>
      <c r="GDB10" s="214"/>
      <c r="GDC10" s="214"/>
      <c r="GDD10" s="214"/>
      <c r="GDE10" s="214"/>
      <c r="GDF10" s="214"/>
      <c r="GDG10" s="214"/>
      <c r="GDH10" s="214"/>
      <c r="GDI10" s="214"/>
      <c r="GDJ10" s="214"/>
      <c r="GDK10" s="214"/>
      <c r="GDL10" s="214"/>
      <c r="GDM10" s="214"/>
      <c r="GDN10" s="214"/>
      <c r="GDO10" s="214"/>
      <c r="GDP10" s="214"/>
      <c r="GDQ10" s="214"/>
      <c r="GDR10" s="214"/>
      <c r="GDS10" s="214"/>
      <c r="GDT10" s="214"/>
      <c r="GDU10" s="214"/>
      <c r="GDV10" s="214"/>
      <c r="GDW10" s="214"/>
      <c r="GDX10" s="214"/>
      <c r="GDY10" s="214"/>
      <c r="GDZ10" s="214"/>
      <c r="GEA10" s="214"/>
      <c r="GEB10" s="214"/>
      <c r="GEC10" s="214"/>
      <c r="GED10" s="214"/>
      <c r="GEE10" s="214"/>
      <c r="GEF10" s="214"/>
      <c r="GEG10" s="214"/>
      <c r="GEH10" s="214"/>
      <c r="GEI10" s="214"/>
      <c r="GEJ10" s="214"/>
      <c r="GEK10" s="214"/>
      <c r="GEL10" s="214"/>
      <c r="GEM10" s="214"/>
      <c r="GEN10" s="214"/>
      <c r="GEO10" s="214"/>
      <c r="GEP10" s="214"/>
      <c r="GEQ10" s="214"/>
      <c r="GER10" s="214"/>
      <c r="GES10" s="214"/>
      <c r="GET10" s="214"/>
      <c r="GEU10" s="214"/>
      <c r="GEV10" s="214"/>
      <c r="GEW10" s="214"/>
      <c r="GEX10" s="214"/>
      <c r="GEY10" s="214"/>
      <c r="GEZ10" s="214"/>
      <c r="GFA10" s="214"/>
      <c r="GFB10" s="214"/>
      <c r="GFC10" s="214"/>
      <c r="GFD10" s="214"/>
      <c r="GFE10" s="214"/>
      <c r="GFF10" s="214"/>
      <c r="GFG10" s="214"/>
      <c r="GFH10" s="214"/>
      <c r="GFI10" s="214"/>
      <c r="GFJ10" s="214"/>
      <c r="GFK10" s="214"/>
      <c r="GFL10" s="214"/>
      <c r="GFM10" s="214"/>
      <c r="GFN10" s="214"/>
      <c r="GFO10" s="214"/>
      <c r="GFP10" s="214"/>
      <c r="GFQ10" s="214"/>
      <c r="GFR10" s="214"/>
      <c r="GFS10" s="214"/>
      <c r="GFT10" s="214"/>
      <c r="GFU10" s="214"/>
      <c r="GFV10" s="214"/>
      <c r="GFW10" s="214"/>
      <c r="GFX10" s="214"/>
      <c r="GFY10" s="214"/>
      <c r="GFZ10" s="214"/>
      <c r="GGA10" s="214"/>
      <c r="GGB10" s="214"/>
      <c r="GGC10" s="214"/>
      <c r="GGD10" s="214"/>
      <c r="GGE10" s="214"/>
      <c r="GGF10" s="214"/>
      <c r="GGG10" s="214"/>
      <c r="GGH10" s="214"/>
      <c r="GGI10" s="214"/>
      <c r="GGJ10" s="214"/>
      <c r="GGK10" s="214"/>
      <c r="GGL10" s="214"/>
      <c r="GGM10" s="214"/>
      <c r="GGN10" s="214"/>
      <c r="GGO10" s="214"/>
      <c r="GGP10" s="214"/>
      <c r="GGQ10" s="214"/>
      <c r="GGR10" s="214"/>
      <c r="GGS10" s="214"/>
      <c r="GGT10" s="214"/>
      <c r="GGU10" s="214"/>
      <c r="GGV10" s="214"/>
      <c r="GGW10" s="214"/>
      <c r="GGX10" s="214"/>
      <c r="GGY10" s="214"/>
      <c r="GGZ10" s="214"/>
      <c r="GHA10" s="214"/>
      <c r="GHB10" s="214"/>
      <c r="GHC10" s="214"/>
      <c r="GHD10" s="214"/>
      <c r="GHE10" s="214"/>
      <c r="GHF10" s="214"/>
      <c r="GHG10" s="214"/>
      <c r="GHH10" s="214"/>
      <c r="GHI10" s="214"/>
      <c r="GHJ10" s="214"/>
      <c r="GHK10" s="214"/>
      <c r="GHL10" s="214"/>
      <c r="GHM10" s="214"/>
      <c r="GHN10" s="214"/>
      <c r="GHO10" s="214"/>
      <c r="GHP10" s="214"/>
      <c r="GHQ10" s="214"/>
      <c r="GHR10" s="214"/>
      <c r="GHS10" s="214"/>
      <c r="GHT10" s="214"/>
      <c r="GHU10" s="214"/>
      <c r="GHV10" s="214"/>
      <c r="GHW10" s="214"/>
      <c r="GHX10" s="214"/>
      <c r="GHY10" s="214"/>
      <c r="GHZ10" s="214"/>
      <c r="GIA10" s="214"/>
      <c r="GIB10" s="214"/>
      <c r="GIC10" s="214"/>
      <c r="GID10" s="214"/>
      <c r="GIE10" s="214"/>
      <c r="GIF10" s="214"/>
      <c r="GIG10" s="214"/>
      <c r="GIH10" s="214"/>
      <c r="GII10" s="214"/>
      <c r="GIJ10" s="214"/>
      <c r="GIK10" s="214"/>
      <c r="GIL10" s="214"/>
      <c r="GIM10" s="214"/>
      <c r="GIN10" s="214"/>
      <c r="GIO10" s="214"/>
      <c r="GIP10" s="214"/>
      <c r="GIQ10" s="214"/>
      <c r="GIR10" s="214"/>
      <c r="GIS10" s="214"/>
      <c r="GIT10" s="214"/>
      <c r="GIU10" s="214"/>
      <c r="GIV10" s="214"/>
      <c r="GIW10" s="214"/>
      <c r="GIX10" s="214"/>
      <c r="GIY10" s="214"/>
      <c r="GIZ10" s="214"/>
      <c r="GJA10" s="214"/>
      <c r="GJB10" s="214"/>
      <c r="GJC10" s="214"/>
      <c r="GJD10" s="214"/>
      <c r="GJE10" s="214"/>
      <c r="GJF10" s="214"/>
      <c r="GJG10" s="214"/>
      <c r="GJH10" s="214"/>
      <c r="GJI10" s="214"/>
      <c r="GJJ10" s="214"/>
      <c r="GJK10" s="214"/>
      <c r="GJL10" s="214"/>
      <c r="GJM10" s="214"/>
      <c r="GJN10" s="214"/>
      <c r="GJO10" s="214"/>
      <c r="GJP10" s="214"/>
      <c r="GJQ10" s="214"/>
      <c r="GJR10" s="214"/>
      <c r="GJS10" s="214"/>
      <c r="GJT10" s="214"/>
      <c r="GJU10" s="214"/>
      <c r="GJV10" s="214"/>
      <c r="GJW10" s="214"/>
      <c r="GJX10" s="214"/>
      <c r="GJY10" s="214"/>
      <c r="GJZ10" s="214"/>
      <c r="GKA10" s="214"/>
      <c r="GKB10" s="214"/>
      <c r="GKC10" s="214"/>
      <c r="GKD10" s="214"/>
      <c r="GKE10" s="214"/>
      <c r="GKF10" s="214"/>
      <c r="GKG10" s="214"/>
      <c r="GKH10" s="214"/>
      <c r="GKI10" s="214"/>
      <c r="GKJ10" s="214"/>
      <c r="GKK10" s="214"/>
      <c r="GKL10" s="214"/>
      <c r="GKM10" s="214"/>
      <c r="GKN10" s="214"/>
      <c r="GKO10" s="214"/>
      <c r="GKP10" s="214"/>
      <c r="GKQ10" s="214"/>
      <c r="GKR10" s="214"/>
      <c r="GKS10" s="214"/>
      <c r="GKT10" s="214"/>
      <c r="GKU10" s="214"/>
      <c r="GKV10" s="214"/>
      <c r="GKW10" s="214"/>
      <c r="GKX10" s="214"/>
      <c r="GKY10" s="214"/>
      <c r="GKZ10" s="214"/>
      <c r="GLA10" s="214"/>
      <c r="GLB10" s="214"/>
      <c r="GLC10" s="214"/>
      <c r="GLD10" s="214"/>
      <c r="GLE10" s="214"/>
      <c r="GLF10" s="214"/>
      <c r="GLG10" s="214"/>
      <c r="GLH10" s="214"/>
      <c r="GLI10" s="214"/>
      <c r="GLJ10" s="214"/>
      <c r="GLK10" s="214"/>
      <c r="GLL10" s="214"/>
      <c r="GLM10" s="214"/>
      <c r="GLN10" s="214"/>
      <c r="GLO10" s="214"/>
      <c r="GLP10" s="214"/>
      <c r="GLQ10" s="214"/>
      <c r="GLR10" s="214"/>
      <c r="GLS10" s="214"/>
      <c r="GLT10" s="214"/>
      <c r="GLU10" s="214"/>
      <c r="GLV10" s="214"/>
      <c r="GLW10" s="214"/>
      <c r="GLX10" s="214"/>
      <c r="GLY10" s="214"/>
      <c r="GLZ10" s="214"/>
      <c r="GMA10" s="214"/>
      <c r="GMB10" s="214"/>
      <c r="GMC10" s="214"/>
      <c r="GMD10" s="214"/>
      <c r="GME10" s="214"/>
      <c r="GMF10" s="214"/>
      <c r="GMG10" s="214"/>
      <c r="GMH10" s="214"/>
      <c r="GMI10" s="214"/>
      <c r="GMJ10" s="214"/>
      <c r="GMK10" s="214"/>
      <c r="GML10" s="214"/>
      <c r="GMM10" s="214"/>
      <c r="GMN10" s="214"/>
      <c r="GMO10" s="214"/>
      <c r="GMP10" s="214"/>
      <c r="GMQ10" s="214"/>
      <c r="GMR10" s="214"/>
      <c r="GMS10" s="214"/>
      <c r="GMT10" s="214"/>
      <c r="GMU10" s="214"/>
      <c r="GMV10" s="214"/>
      <c r="GMW10" s="214"/>
      <c r="GMX10" s="214"/>
      <c r="GMY10" s="214"/>
      <c r="GMZ10" s="214"/>
      <c r="GNA10" s="214"/>
      <c r="GNB10" s="214"/>
      <c r="GNC10" s="214"/>
      <c r="GND10" s="214"/>
      <c r="GNE10" s="214"/>
      <c r="GNF10" s="214"/>
      <c r="GNG10" s="214"/>
      <c r="GNH10" s="214"/>
      <c r="GNI10" s="214"/>
      <c r="GNJ10" s="214"/>
      <c r="GNK10" s="214"/>
      <c r="GNL10" s="214"/>
      <c r="GNM10" s="214"/>
      <c r="GNN10" s="214"/>
      <c r="GNO10" s="214"/>
      <c r="GNP10" s="214"/>
      <c r="GNQ10" s="214"/>
      <c r="GNR10" s="214"/>
      <c r="GNS10" s="214"/>
      <c r="GNT10" s="214"/>
      <c r="GNU10" s="214"/>
      <c r="GNV10" s="214"/>
      <c r="GNW10" s="214"/>
      <c r="GNX10" s="214"/>
      <c r="GNY10" s="214"/>
      <c r="GNZ10" s="214"/>
      <c r="GOA10" s="214"/>
      <c r="GOB10" s="214"/>
      <c r="GOC10" s="214"/>
      <c r="GOD10" s="214"/>
      <c r="GOE10" s="214"/>
      <c r="GOF10" s="214"/>
      <c r="GOG10" s="214"/>
      <c r="GOH10" s="214"/>
      <c r="GOI10" s="214"/>
      <c r="GOJ10" s="214"/>
      <c r="GOK10" s="214"/>
      <c r="GOL10" s="214"/>
      <c r="GOM10" s="214"/>
      <c r="GON10" s="214"/>
      <c r="GOO10" s="214"/>
      <c r="GOP10" s="214"/>
      <c r="GOQ10" s="214"/>
      <c r="GOR10" s="214"/>
      <c r="GOS10" s="214"/>
      <c r="GOT10" s="214"/>
      <c r="GOU10" s="214"/>
      <c r="GOV10" s="214"/>
      <c r="GOW10" s="214"/>
      <c r="GOX10" s="214"/>
      <c r="GOY10" s="214"/>
      <c r="GOZ10" s="214"/>
      <c r="GPA10" s="214"/>
      <c r="GPB10" s="214"/>
      <c r="GPC10" s="214"/>
      <c r="GPD10" s="214"/>
      <c r="GPE10" s="214"/>
      <c r="GPF10" s="214"/>
      <c r="GPG10" s="214"/>
      <c r="GPH10" s="214"/>
      <c r="GPI10" s="214"/>
      <c r="GPJ10" s="214"/>
      <c r="GPK10" s="214"/>
      <c r="GPL10" s="214"/>
      <c r="GPM10" s="214"/>
      <c r="GPN10" s="214"/>
      <c r="GPO10" s="214"/>
      <c r="GPP10" s="214"/>
      <c r="GPQ10" s="214"/>
      <c r="GPR10" s="214"/>
      <c r="GPS10" s="214"/>
      <c r="GPT10" s="214"/>
      <c r="GPU10" s="214"/>
      <c r="GPV10" s="214"/>
      <c r="GPW10" s="214"/>
      <c r="GPX10" s="214"/>
      <c r="GPY10" s="214"/>
      <c r="GPZ10" s="214"/>
      <c r="GQA10" s="214"/>
      <c r="GQB10" s="214"/>
      <c r="GQC10" s="214"/>
      <c r="GQD10" s="214"/>
      <c r="GQE10" s="214"/>
      <c r="GQF10" s="214"/>
      <c r="GQG10" s="214"/>
      <c r="GQH10" s="214"/>
      <c r="GQI10" s="214"/>
      <c r="GQJ10" s="214"/>
      <c r="GQK10" s="214"/>
      <c r="GQL10" s="214"/>
      <c r="GQM10" s="214"/>
      <c r="GQN10" s="214"/>
      <c r="GQO10" s="214"/>
      <c r="GQP10" s="214"/>
      <c r="GQQ10" s="214"/>
      <c r="GQR10" s="214"/>
      <c r="GQS10" s="214"/>
      <c r="GQT10" s="214"/>
      <c r="GQU10" s="214"/>
      <c r="GQV10" s="214"/>
      <c r="GQW10" s="214"/>
      <c r="GQX10" s="214"/>
      <c r="GQY10" s="214"/>
      <c r="GQZ10" s="214"/>
      <c r="GRA10" s="214"/>
      <c r="GRB10" s="214"/>
      <c r="GRC10" s="214"/>
      <c r="GRD10" s="214"/>
      <c r="GRE10" s="214"/>
      <c r="GRF10" s="214"/>
      <c r="GRG10" s="214"/>
      <c r="GRH10" s="214"/>
      <c r="GRI10" s="214"/>
      <c r="GRJ10" s="214"/>
      <c r="GRK10" s="214"/>
      <c r="GRL10" s="214"/>
      <c r="GRM10" s="214"/>
      <c r="GRN10" s="214"/>
      <c r="GRO10" s="214"/>
      <c r="GRP10" s="214"/>
      <c r="GRQ10" s="214"/>
      <c r="GRR10" s="214"/>
      <c r="GRS10" s="214"/>
      <c r="GRT10" s="214"/>
      <c r="GRU10" s="214"/>
      <c r="GRV10" s="214"/>
      <c r="GRW10" s="214"/>
      <c r="GRX10" s="214"/>
      <c r="GRY10" s="214"/>
      <c r="GRZ10" s="214"/>
      <c r="GSA10" s="214"/>
      <c r="GSB10" s="214"/>
      <c r="GSC10" s="214"/>
      <c r="GSD10" s="214"/>
      <c r="GSE10" s="214"/>
      <c r="GSF10" s="214"/>
      <c r="GSG10" s="214"/>
      <c r="GSH10" s="214"/>
      <c r="GSI10" s="214"/>
      <c r="GSJ10" s="214"/>
      <c r="GSK10" s="214"/>
      <c r="GSL10" s="214"/>
      <c r="GSM10" s="214"/>
      <c r="GSN10" s="214"/>
      <c r="GSO10" s="214"/>
      <c r="GSP10" s="214"/>
      <c r="GSQ10" s="214"/>
      <c r="GSR10" s="214"/>
      <c r="GSS10" s="214"/>
      <c r="GST10" s="214"/>
      <c r="GSU10" s="214"/>
      <c r="GSV10" s="214"/>
      <c r="GSW10" s="214"/>
      <c r="GSX10" s="214"/>
      <c r="GSY10" s="214"/>
      <c r="GSZ10" s="214"/>
      <c r="GTA10" s="214"/>
      <c r="GTB10" s="214"/>
      <c r="GTC10" s="214"/>
      <c r="GTD10" s="214"/>
      <c r="GTE10" s="214"/>
      <c r="GTF10" s="214"/>
      <c r="GTG10" s="214"/>
      <c r="GTH10" s="214"/>
      <c r="GTI10" s="214"/>
      <c r="GTJ10" s="214"/>
      <c r="GTK10" s="214"/>
      <c r="GTL10" s="214"/>
      <c r="GTM10" s="214"/>
      <c r="GTN10" s="214"/>
      <c r="GTO10" s="214"/>
      <c r="GTP10" s="214"/>
      <c r="GTQ10" s="214"/>
      <c r="GTR10" s="214"/>
      <c r="GTS10" s="214"/>
      <c r="GTT10" s="214"/>
      <c r="GTU10" s="214"/>
      <c r="GTV10" s="214"/>
      <c r="GTW10" s="214"/>
      <c r="GTX10" s="214"/>
      <c r="GTY10" s="214"/>
      <c r="GTZ10" s="214"/>
      <c r="GUA10" s="214"/>
      <c r="GUB10" s="214"/>
      <c r="GUC10" s="214"/>
      <c r="GUD10" s="214"/>
      <c r="GUE10" s="214"/>
      <c r="GUF10" s="214"/>
      <c r="GUG10" s="214"/>
      <c r="GUH10" s="214"/>
      <c r="GUI10" s="214"/>
      <c r="GUJ10" s="214"/>
      <c r="GUK10" s="214"/>
      <c r="GUL10" s="214"/>
      <c r="GUM10" s="214"/>
      <c r="GUN10" s="214"/>
      <c r="GUO10" s="214"/>
      <c r="GUP10" s="214"/>
      <c r="GUQ10" s="214"/>
      <c r="GUR10" s="214"/>
      <c r="GUS10" s="214"/>
      <c r="GUT10" s="214"/>
      <c r="GUU10" s="214"/>
      <c r="GUV10" s="214"/>
      <c r="GUW10" s="214"/>
      <c r="GUX10" s="214"/>
      <c r="GUY10" s="214"/>
      <c r="GUZ10" s="214"/>
      <c r="GVA10" s="214"/>
      <c r="GVB10" s="214"/>
      <c r="GVC10" s="214"/>
      <c r="GVD10" s="214"/>
      <c r="GVE10" s="214"/>
      <c r="GVF10" s="214"/>
      <c r="GVG10" s="214"/>
      <c r="GVH10" s="214"/>
      <c r="GVI10" s="214"/>
      <c r="GVJ10" s="214"/>
      <c r="GVK10" s="214"/>
      <c r="GVL10" s="214"/>
      <c r="GVM10" s="214"/>
      <c r="GVN10" s="214"/>
      <c r="GVO10" s="214"/>
      <c r="GVP10" s="214"/>
      <c r="GVQ10" s="214"/>
      <c r="GVR10" s="214"/>
      <c r="GVS10" s="214"/>
      <c r="GVT10" s="214"/>
      <c r="GVU10" s="214"/>
      <c r="GVV10" s="214"/>
      <c r="GVW10" s="214"/>
      <c r="GVX10" s="214"/>
      <c r="GVY10" s="214"/>
      <c r="GVZ10" s="214"/>
      <c r="GWA10" s="214"/>
      <c r="GWB10" s="214"/>
      <c r="GWC10" s="214"/>
      <c r="GWD10" s="214"/>
      <c r="GWE10" s="214"/>
      <c r="GWF10" s="214"/>
      <c r="GWG10" s="214"/>
      <c r="GWH10" s="214"/>
      <c r="GWI10" s="214"/>
      <c r="GWJ10" s="214"/>
      <c r="GWK10" s="214"/>
      <c r="GWL10" s="214"/>
      <c r="GWM10" s="214"/>
      <c r="GWN10" s="214"/>
      <c r="GWO10" s="214"/>
      <c r="GWP10" s="214"/>
      <c r="GWQ10" s="214"/>
      <c r="GWR10" s="214"/>
      <c r="GWS10" s="214"/>
      <c r="GWT10" s="214"/>
      <c r="GWU10" s="214"/>
      <c r="GWV10" s="214"/>
      <c r="GWW10" s="214"/>
      <c r="GWX10" s="214"/>
      <c r="GWY10" s="214"/>
      <c r="GWZ10" s="214"/>
      <c r="GXA10" s="214"/>
      <c r="GXB10" s="214"/>
      <c r="GXC10" s="214"/>
      <c r="GXD10" s="214"/>
      <c r="GXE10" s="214"/>
      <c r="GXF10" s="214"/>
      <c r="GXG10" s="214"/>
      <c r="GXH10" s="214"/>
      <c r="GXI10" s="214"/>
      <c r="GXJ10" s="214"/>
      <c r="GXK10" s="214"/>
      <c r="GXL10" s="214"/>
      <c r="GXM10" s="214"/>
      <c r="GXN10" s="214"/>
      <c r="GXO10" s="214"/>
      <c r="GXP10" s="214"/>
      <c r="GXQ10" s="214"/>
      <c r="GXR10" s="214"/>
      <c r="GXS10" s="214"/>
      <c r="GXT10" s="214"/>
      <c r="GXU10" s="214"/>
      <c r="GXV10" s="214"/>
      <c r="GXW10" s="214"/>
      <c r="GXX10" s="214"/>
      <c r="GXY10" s="214"/>
      <c r="GXZ10" s="214"/>
      <c r="GYA10" s="214"/>
      <c r="GYB10" s="214"/>
      <c r="GYC10" s="214"/>
      <c r="GYD10" s="214"/>
      <c r="GYE10" s="214"/>
      <c r="GYF10" s="214"/>
      <c r="GYG10" s="214"/>
      <c r="GYH10" s="214"/>
      <c r="GYI10" s="214"/>
      <c r="GYJ10" s="214"/>
      <c r="GYK10" s="214"/>
      <c r="GYL10" s="214"/>
      <c r="GYM10" s="214"/>
      <c r="GYN10" s="214"/>
      <c r="GYO10" s="214"/>
      <c r="GYP10" s="214"/>
      <c r="GYQ10" s="214"/>
      <c r="GYR10" s="214"/>
      <c r="GYS10" s="214"/>
      <c r="GYT10" s="214"/>
      <c r="GYU10" s="214"/>
      <c r="GYV10" s="214"/>
      <c r="GYW10" s="214"/>
      <c r="GYX10" s="214"/>
      <c r="GYY10" s="214"/>
      <c r="GYZ10" s="214"/>
      <c r="GZA10" s="214"/>
      <c r="GZB10" s="214"/>
      <c r="GZC10" s="214"/>
      <c r="GZD10" s="214"/>
      <c r="GZE10" s="214"/>
      <c r="GZF10" s="214"/>
      <c r="GZG10" s="214"/>
      <c r="GZH10" s="214"/>
      <c r="GZI10" s="214"/>
      <c r="GZJ10" s="214"/>
      <c r="GZK10" s="214"/>
      <c r="GZL10" s="214"/>
      <c r="GZM10" s="214"/>
      <c r="GZN10" s="214"/>
      <c r="GZO10" s="214"/>
      <c r="GZP10" s="214"/>
      <c r="GZQ10" s="214"/>
      <c r="GZR10" s="214"/>
      <c r="GZS10" s="214"/>
      <c r="GZT10" s="214"/>
      <c r="GZU10" s="214"/>
      <c r="GZV10" s="214"/>
      <c r="GZW10" s="214"/>
      <c r="GZX10" s="214"/>
      <c r="GZY10" s="214"/>
      <c r="GZZ10" s="214"/>
      <c r="HAA10" s="214"/>
      <c r="HAB10" s="214"/>
      <c r="HAC10" s="214"/>
      <c r="HAD10" s="214"/>
      <c r="HAE10" s="214"/>
      <c r="HAF10" s="214"/>
      <c r="HAG10" s="214"/>
      <c r="HAH10" s="214"/>
      <c r="HAI10" s="214"/>
      <c r="HAJ10" s="214"/>
      <c r="HAK10" s="214"/>
      <c r="HAL10" s="214"/>
      <c r="HAM10" s="214"/>
      <c r="HAN10" s="214"/>
      <c r="HAO10" s="214"/>
      <c r="HAP10" s="214"/>
      <c r="HAQ10" s="214"/>
      <c r="HAR10" s="214"/>
      <c r="HAS10" s="214"/>
      <c r="HAT10" s="214"/>
      <c r="HAU10" s="214"/>
      <c r="HAV10" s="214"/>
      <c r="HAW10" s="214"/>
      <c r="HAX10" s="214"/>
      <c r="HAY10" s="214"/>
      <c r="HAZ10" s="214"/>
      <c r="HBA10" s="214"/>
      <c r="HBB10" s="214"/>
      <c r="HBC10" s="214"/>
      <c r="HBD10" s="214"/>
      <c r="HBE10" s="214"/>
      <c r="HBF10" s="214"/>
      <c r="HBG10" s="214"/>
      <c r="HBH10" s="214"/>
      <c r="HBI10" s="214"/>
      <c r="HBJ10" s="214"/>
      <c r="HBK10" s="214"/>
      <c r="HBL10" s="214"/>
      <c r="HBM10" s="214"/>
      <c r="HBN10" s="214"/>
      <c r="HBO10" s="214"/>
      <c r="HBP10" s="214"/>
      <c r="HBQ10" s="214"/>
      <c r="HBR10" s="214"/>
      <c r="HBS10" s="214"/>
      <c r="HBT10" s="214"/>
      <c r="HBU10" s="214"/>
      <c r="HBV10" s="214"/>
      <c r="HBW10" s="214"/>
      <c r="HBX10" s="214"/>
      <c r="HBY10" s="214"/>
      <c r="HBZ10" s="214"/>
      <c r="HCA10" s="214"/>
      <c r="HCB10" s="214"/>
      <c r="HCC10" s="214"/>
      <c r="HCD10" s="214"/>
      <c r="HCE10" s="214"/>
      <c r="HCF10" s="214"/>
      <c r="HCG10" s="214"/>
      <c r="HCH10" s="214"/>
      <c r="HCI10" s="214"/>
      <c r="HCJ10" s="214"/>
      <c r="HCK10" s="214"/>
      <c r="HCL10" s="214"/>
      <c r="HCM10" s="214"/>
      <c r="HCN10" s="214"/>
      <c r="HCO10" s="214"/>
      <c r="HCP10" s="214"/>
      <c r="HCQ10" s="214"/>
      <c r="HCR10" s="214"/>
      <c r="HCS10" s="214"/>
      <c r="HCT10" s="214"/>
      <c r="HCU10" s="214"/>
      <c r="HCV10" s="214"/>
      <c r="HCW10" s="214"/>
      <c r="HCX10" s="214"/>
      <c r="HCY10" s="214"/>
      <c r="HCZ10" s="214"/>
      <c r="HDA10" s="214"/>
      <c r="HDB10" s="214"/>
      <c r="HDC10" s="214"/>
      <c r="HDD10" s="214"/>
      <c r="HDE10" s="214"/>
      <c r="HDF10" s="214"/>
      <c r="HDG10" s="214"/>
      <c r="HDH10" s="214"/>
      <c r="HDI10" s="214"/>
      <c r="HDJ10" s="214"/>
      <c r="HDK10" s="214"/>
      <c r="HDL10" s="214"/>
      <c r="HDM10" s="214"/>
      <c r="HDN10" s="214"/>
      <c r="HDO10" s="214"/>
      <c r="HDP10" s="214"/>
      <c r="HDQ10" s="214"/>
      <c r="HDR10" s="214"/>
      <c r="HDS10" s="214"/>
      <c r="HDT10" s="214"/>
      <c r="HDU10" s="214"/>
      <c r="HDV10" s="214"/>
      <c r="HDW10" s="214"/>
      <c r="HDX10" s="214"/>
      <c r="HDY10" s="214"/>
      <c r="HDZ10" s="214"/>
      <c r="HEA10" s="214"/>
      <c r="HEB10" s="214"/>
      <c r="HEC10" s="214"/>
      <c r="HED10" s="214"/>
      <c r="HEE10" s="214"/>
      <c r="HEF10" s="214"/>
      <c r="HEG10" s="214"/>
      <c r="HEH10" s="214"/>
      <c r="HEI10" s="214"/>
      <c r="HEJ10" s="214"/>
      <c r="HEK10" s="214"/>
      <c r="HEL10" s="214"/>
      <c r="HEM10" s="214"/>
      <c r="HEN10" s="214"/>
      <c r="HEO10" s="214"/>
      <c r="HEP10" s="214"/>
      <c r="HEQ10" s="214"/>
      <c r="HER10" s="214"/>
      <c r="HES10" s="214"/>
      <c r="HET10" s="214"/>
      <c r="HEU10" s="214"/>
      <c r="HEV10" s="214"/>
      <c r="HEW10" s="214"/>
      <c r="HEX10" s="214"/>
      <c r="HEY10" s="214"/>
      <c r="HEZ10" s="214"/>
      <c r="HFA10" s="214"/>
      <c r="HFB10" s="214"/>
      <c r="HFC10" s="214"/>
      <c r="HFD10" s="214"/>
      <c r="HFE10" s="214"/>
      <c r="HFF10" s="214"/>
      <c r="HFG10" s="214"/>
      <c r="HFH10" s="214"/>
      <c r="HFI10" s="214"/>
      <c r="HFJ10" s="214"/>
      <c r="HFK10" s="214"/>
      <c r="HFL10" s="214"/>
      <c r="HFM10" s="214"/>
      <c r="HFN10" s="214"/>
      <c r="HFO10" s="214"/>
      <c r="HFP10" s="214"/>
      <c r="HFQ10" s="214"/>
      <c r="HFR10" s="214"/>
      <c r="HFS10" s="214"/>
      <c r="HFT10" s="214"/>
      <c r="HFU10" s="214"/>
      <c r="HFV10" s="214"/>
      <c r="HFW10" s="214"/>
      <c r="HFX10" s="214"/>
      <c r="HFY10" s="214"/>
      <c r="HFZ10" s="214"/>
      <c r="HGA10" s="214"/>
      <c r="HGB10" s="214"/>
      <c r="HGC10" s="214"/>
      <c r="HGD10" s="214"/>
      <c r="HGE10" s="214"/>
      <c r="HGF10" s="214"/>
      <c r="HGG10" s="214"/>
      <c r="HGH10" s="214"/>
      <c r="HGI10" s="214"/>
      <c r="HGJ10" s="214"/>
      <c r="HGK10" s="214"/>
      <c r="HGL10" s="214"/>
      <c r="HGM10" s="214"/>
      <c r="HGN10" s="214"/>
      <c r="HGO10" s="214"/>
      <c r="HGP10" s="214"/>
      <c r="HGQ10" s="214"/>
      <c r="HGR10" s="214"/>
      <c r="HGS10" s="214"/>
      <c r="HGT10" s="214"/>
      <c r="HGU10" s="214"/>
      <c r="HGV10" s="214"/>
      <c r="HGW10" s="214"/>
      <c r="HGX10" s="214"/>
      <c r="HGY10" s="214"/>
      <c r="HGZ10" s="214"/>
      <c r="HHA10" s="214"/>
      <c r="HHB10" s="214"/>
      <c r="HHC10" s="214"/>
      <c r="HHD10" s="214"/>
      <c r="HHE10" s="214"/>
      <c r="HHF10" s="214"/>
      <c r="HHG10" s="214"/>
      <c r="HHH10" s="214"/>
      <c r="HHI10" s="214"/>
      <c r="HHJ10" s="214"/>
      <c r="HHK10" s="214"/>
      <c r="HHL10" s="214"/>
      <c r="HHM10" s="214"/>
      <c r="HHN10" s="214"/>
      <c r="HHO10" s="214"/>
      <c r="HHP10" s="214"/>
      <c r="HHQ10" s="214"/>
      <c r="HHR10" s="214"/>
      <c r="HHS10" s="214"/>
      <c r="HHT10" s="214"/>
      <c r="HHU10" s="214"/>
      <c r="HHV10" s="214"/>
      <c r="HHW10" s="214"/>
      <c r="HHX10" s="214"/>
      <c r="HHY10" s="214"/>
      <c r="HHZ10" s="214"/>
      <c r="HIA10" s="214"/>
      <c r="HIB10" s="214"/>
      <c r="HIC10" s="214"/>
      <c r="HID10" s="214"/>
      <c r="HIE10" s="214"/>
      <c r="HIF10" s="214"/>
      <c r="HIG10" s="214"/>
      <c r="HIH10" s="214"/>
      <c r="HII10" s="214"/>
      <c r="HIJ10" s="214"/>
      <c r="HIK10" s="214"/>
      <c r="HIL10" s="214"/>
      <c r="HIM10" s="214"/>
      <c r="HIN10" s="214"/>
      <c r="HIO10" s="214"/>
      <c r="HIP10" s="214"/>
      <c r="HIQ10" s="214"/>
      <c r="HIR10" s="214"/>
      <c r="HIS10" s="214"/>
      <c r="HIT10" s="214"/>
      <c r="HIU10" s="214"/>
      <c r="HIV10" s="214"/>
      <c r="HIW10" s="214"/>
      <c r="HIX10" s="214"/>
      <c r="HIY10" s="214"/>
      <c r="HIZ10" s="214"/>
      <c r="HJA10" s="214"/>
      <c r="HJB10" s="214"/>
      <c r="HJC10" s="214"/>
      <c r="HJD10" s="214"/>
      <c r="HJE10" s="214"/>
      <c r="HJF10" s="214"/>
      <c r="HJG10" s="214"/>
      <c r="HJH10" s="214"/>
      <c r="HJI10" s="214"/>
      <c r="HJJ10" s="214"/>
      <c r="HJK10" s="214"/>
      <c r="HJL10" s="214"/>
      <c r="HJM10" s="214"/>
      <c r="HJN10" s="214"/>
      <c r="HJO10" s="214"/>
      <c r="HJP10" s="214"/>
      <c r="HJQ10" s="214"/>
      <c r="HJR10" s="214"/>
      <c r="HJS10" s="214"/>
      <c r="HJT10" s="214"/>
      <c r="HJU10" s="214"/>
      <c r="HJV10" s="214"/>
      <c r="HJW10" s="214"/>
      <c r="HJX10" s="214"/>
      <c r="HJY10" s="214"/>
      <c r="HJZ10" s="214"/>
      <c r="HKA10" s="214"/>
      <c r="HKB10" s="214"/>
      <c r="HKC10" s="214"/>
      <c r="HKD10" s="214"/>
      <c r="HKE10" s="214"/>
      <c r="HKF10" s="214"/>
      <c r="HKG10" s="214"/>
      <c r="HKH10" s="214"/>
      <c r="HKI10" s="214"/>
      <c r="HKJ10" s="214"/>
      <c r="HKK10" s="214"/>
      <c r="HKL10" s="214"/>
      <c r="HKM10" s="214"/>
      <c r="HKN10" s="214"/>
      <c r="HKO10" s="214"/>
      <c r="HKP10" s="214"/>
      <c r="HKQ10" s="214"/>
      <c r="HKR10" s="214"/>
      <c r="HKS10" s="214"/>
      <c r="HKT10" s="214"/>
      <c r="HKU10" s="214"/>
      <c r="HKV10" s="214"/>
      <c r="HKW10" s="214"/>
      <c r="HKX10" s="214"/>
      <c r="HKY10" s="214"/>
      <c r="HKZ10" s="214"/>
      <c r="HLA10" s="214"/>
      <c r="HLB10" s="214"/>
      <c r="HLC10" s="214"/>
      <c r="HLD10" s="214"/>
      <c r="HLE10" s="214"/>
      <c r="HLF10" s="214"/>
      <c r="HLG10" s="214"/>
      <c r="HLH10" s="214"/>
      <c r="HLI10" s="214"/>
      <c r="HLJ10" s="214"/>
      <c r="HLK10" s="214"/>
      <c r="HLL10" s="214"/>
      <c r="HLM10" s="214"/>
      <c r="HLN10" s="214"/>
      <c r="HLO10" s="214"/>
      <c r="HLP10" s="214"/>
      <c r="HLQ10" s="214"/>
      <c r="HLR10" s="214"/>
      <c r="HLS10" s="214"/>
      <c r="HLT10" s="214"/>
      <c r="HLU10" s="214"/>
      <c r="HLV10" s="214"/>
      <c r="HLW10" s="214"/>
      <c r="HLX10" s="214"/>
      <c r="HLY10" s="214"/>
      <c r="HLZ10" s="214"/>
      <c r="HMA10" s="214"/>
      <c r="HMB10" s="214"/>
      <c r="HMC10" s="214"/>
      <c r="HMD10" s="214"/>
      <c r="HME10" s="214"/>
      <c r="HMF10" s="214"/>
      <c r="HMG10" s="214"/>
      <c r="HMH10" s="214"/>
      <c r="HMI10" s="214"/>
      <c r="HMJ10" s="214"/>
      <c r="HMK10" s="214"/>
      <c r="HML10" s="214"/>
      <c r="HMM10" s="214"/>
      <c r="HMN10" s="214"/>
      <c r="HMO10" s="214"/>
      <c r="HMP10" s="214"/>
      <c r="HMQ10" s="214"/>
      <c r="HMR10" s="214"/>
      <c r="HMS10" s="214"/>
      <c r="HMT10" s="214"/>
      <c r="HMU10" s="214"/>
      <c r="HMV10" s="214"/>
      <c r="HMW10" s="214"/>
      <c r="HMX10" s="214"/>
      <c r="HMY10" s="214"/>
      <c r="HMZ10" s="214"/>
      <c r="HNA10" s="214"/>
      <c r="HNB10" s="214"/>
      <c r="HNC10" s="214"/>
      <c r="HND10" s="214"/>
      <c r="HNE10" s="214"/>
      <c r="HNF10" s="214"/>
      <c r="HNG10" s="214"/>
      <c r="HNH10" s="214"/>
      <c r="HNI10" s="214"/>
      <c r="HNJ10" s="214"/>
      <c r="HNK10" s="214"/>
      <c r="HNL10" s="214"/>
      <c r="HNM10" s="214"/>
      <c r="HNN10" s="214"/>
      <c r="HNO10" s="214"/>
      <c r="HNP10" s="214"/>
      <c r="HNQ10" s="214"/>
      <c r="HNR10" s="214"/>
      <c r="HNS10" s="214"/>
      <c r="HNT10" s="214"/>
      <c r="HNU10" s="214"/>
      <c r="HNV10" s="214"/>
      <c r="HNW10" s="214"/>
      <c r="HNX10" s="214"/>
      <c r="HNY10" s="214"/>
      <c r="HNZ10" s="214"/>
      <c r="HOA10" s="214"/>
      <c r="HOB10" s="214"/>
      <c r="HOC10" s="214"/>
      <c r="HOD10" s="214"/>
      <c r="HOE10" s="214"/>
      <c r="HOF10" s="214"/>
      <c r="HOG10" s="214"/>
      <c r="HOH10" s="214"/>
      <c r="HOI10" s="214"/>
      <c r="HOJ10" s="214"/>
      <c r="HOK10" s="214"/>
      <c r="HOL10" s="214"/>
      <c r="HOM10" s="214"/>
      <c r="HON10" s="214"/>
      <c r="HOO10" s="214"/>
      <c r="HOP10" s="214"/>
      <c r="HOQ10" s="214"/>
      <c r="HOR10" s="214"/>
      <c r="HOS10" s="214"/>
      <c r="HOT10" s="214"/>
      <c r="HOU10" s="214"/>
      <c r="HOV10" s="214"/>
      <c r="HOW10" s="214"/>
      <c r="HOX10" s="214"/>
      <c r="HOY10" s="214"/>
      <c r="HOZ10" s="214"/>
      <c r="HPA10" s="214"/>
      <c r="HPB10" s="214"/>
      <c r="HPC10" s="214"/>
      <c r="HPD10" s="214"/>
      <c r="HPE10" s="214"/>
      <c r="HPF10" s="214"/>
      <c r="HPG10" s="214"/>
      <c r="HPH10" s="214"/>
      <c r="HPI10" s="214"/>
      <c r="HPJ10" s="214"/>
      <c r="HPK10" s="214"/>
      <c r="HPL10" s="214"/>
      <c r="HPM10" s="214"/>
      <c r="HPN10" s="214"/>
      <c r="HPO10" s="214"/>
      <c r="HPP10" s="214"/>
      <c r="HPQ10" s="214"/>
      <c r="HPR10" s="214"/>
      <c r="HPS10" s="214"/>
      <c r="HPT10" s="214"/>
      <c r="HPU10" s="214"/>
      <c r="HPV10" s="214"/>
      <c r="HPW10" s="214"/>
      <c r="HPX10" s="214"/>
      <c r="HPY10" s="214"/>
      <c r="HPZ10" s="214"/>
      <c r="HQA10" s="214"/>
      <c r="HQB10" s="214"/>
      <c r="HQC10" s="214"/>
      <c r="HQD10" s="214"/>
      <c r="HQE10" s="214"/>
      <c r="HQF10" s="214"/>
      <c r="HQG10" s="214"/>
      <c r="HQH10" s="214"/>
      <c r="HQI10" s="214"/>
      <c r="HQJ10" s="214"/>
      <c r="HQK10" s="214"/>
      <c r="HQL10" s="214"/>
      <c r="HQM10" s="214"/>
      <c r="HQN10" s="214"/>
      <c r="HQO10" s="214"/>
      <c r="HQP10" s="214"/>
      <c r="HQQ10" s="214"/>
      <c r="HQR10" s="214"/>
      <c r="HQS10" s="214"/>
      <c r="HQT10" s="214"/>
      <c r="HQU10" s="214"/>
      <c r="HQV10" s="214"/>
      <c r="HQW10" s="214"/>
      <c r="HQX10" s="214"/>
      <c r="HQY10" s="214"/>
      <c r="HQZ10" s="214"/>
      <c r="HRA10" s="214"/>
      <c r="HRB10" s="214"/>
      <c r="HRC10" s="214"/>
      <c r="HRD10" s="214"/>
      <c r="HRE10" s="214"/>
      <c r="HRF10" s="214"/>
      <c r="HRG10" s="214"/>
      <c r="HRH10" s="214"/>
      <c r="HRI10" s="214"/>
      <c r="HRJ10" s="214"/>
      <c r="HRK10" s="214"/>
      <c r="HRL10" s="214"/>
      <c r="HRM10" s="214"/>
      <c r="HRN10" s="214"/>
      <c r="HRO10" s="214"/>
      <c r="HRP10" s="214"/>
      <c r="HRQ10" s="214"/>
      <c r="HRR10" s="214"/>
      <c r="HRS10" s="214"/>
      <c r="HRT10" s="214"/>
      <c r="HRU10" s="214"/>
      <c r="HRV10" s="214"/>
      <c r="HRW10" s="214"/>
      <c r="HRX10" s="214"/>
      <c r="HRY10" s="214"/>
      <c r="HRZ10" s="214"/>
      <c r="HSA10" s="214"/>
      <c r="HSB10" s="214"/>
      <c r="HSC10" s="214"/>
      <c r="HSD10" s="214"/>
      <c r="HSE10" s="214"/>
      <c r="HSF10" s="214"/>
      <c r="HSG10" s="214"/>
      <c r="HSH10" s="214"/>
      <c r="HSI10" s="214"/>
      <c r="HSJ10" s="214"/>
      <c r="HSK10" s="214"/>
      <c r="HSL10" s="214"/>
      <c r="HSM10" s="214"/>
      <c r="HSN10" s="214"/>
      <c r="HSO10" s="214"/>
      <c r="HSP10" s="214"/>
      <c r="HSQ10" s="214"/>
      <c r="HSR10" s="214"/>
      <c r="HSS10" s="214"/>
      <c r="HST10" s="214"/>
      <c r="HSU10" s="214"/>
      <c r="HSV10" s="214"/>
      <c r="HSW10" s="214"/>
      <c r="HSX10" s="214"/>
      <c r="HSY10" s="214"/>
      <c r="HSZ10" s="214"/>
      <c r="HTA10" s="214"/>
      <c r="HTB10" s="214"/>
      <c r="HTC10" s="214"/>
      <c r="HTD10" s="214"/>
      <c r="HTE10" s="214"/>
      <c r="HTF10" s="214"/>
      <c r="HTG10" s="214"/>
      <c r="HTH10" s="214"/>
      <c r="HTI10" s="214"/>
      <c r="HTJ10" s="214"/>
      <c r="HTK10" s="214"/>
      <c r="HTL10" s="214"/>
      <c r="HTM10" s="214"/>
      <c r="HTN10" s="214"/>
      <c r="HTO10" s="214"/>
      <c r="HTP10" s="214"/>
      <c r="HTQ10" s="214"/>
      <c r="HTR10" s="214"/>
      <c r="HTS10" s="214"/>
      <c r="HTT10" s="214"/>
      <c r="HTU10" s="214"/>
      <c r="HTV10" s="214"/>
      <c r="HTW10" s="214"/>
      <c r="HTX10" s="214"/>
      <c r="HTY10" s="214"/>
      <c r="HTZ10" s="214"/>
      <c r="HUA10" s="214"/>
      <c r="HUB10" s="214"/>
      <c r="HUC10" s="214"/>
      <c r="HUD10" s="214"/>
      <c r="HUE10" s="214"/>
      <c r="HUF10" s="214"/>
      <c r="HUG10" s="214"/>
      <c r="HUH10" s="214"/>
      <c r="HUI10" s="214"/>
      <c r="HUJ10" s="214"/>
      <c r="HUK10" s="214"/>
      <c r="HUL10" s="214"/>
      <c r="HUM10" s="214"/>
      <c r="HUN10" s="214"/>
      <c r="HUO10" s="214"/>
      <c r="HUP10" s="214"/>
      <c r="HUQ10" s="214"/>
      <c r="HUR10" s="214"/>
      <c r="HUS10" s="214"/>
      <c r="HUT10" s="214"/>
      <c r="HUU10" s="214"/>
      <c r="HUV10" s="214"/>
      <c r="HUW10" s="214"/>
      <c r="HUX10" s="214"/>
      <c r="HUY10" s="214"/>
      <c r="HUZ10" s="214"/>
      <c r="HVA10" s="214"/>
      <c r="HVB10" s="214"/>
      <c r="HVC10" s="214"/>
      <c r="HVD10" s="214"/>
      <c r="HVE10" s="214"/>
      <c r="HVF10" s="214"/>
      <c r="HVG10" s="214"/>
      <c r="HVH10" s="214"/>
      <c r="HVI10" s="214"/>
      <c r="HVJ10" s="214"/>
      <c r="HVK10" s="214"/>
      <c r="HVL10" s="214"/>
      <c r="HVM10" s="214"/>
      <c r="HVN10" s="214"/>
      <c r="HVO10" s="214"/>
      <c r="HVP10" s="214"/>
      <c r="HVQ10" s="214"/>
      <c r="HVR10" s="214"/>
      <c r="HVS10" s="214"/>
      <c r="HVT10" s="214"/>
      <c r="HVU10" s="214"/>
      <c r="HVV10" s="214"/>
      <c r="HVW10" s="214"/>
      <c r="HVX10" s="214"/>
      <c r="HVY10" s="214"/>
      <c r="HVZ10" s="214"/>
      <c r="HWA10" s="214"/>
      <c r="HWB10" s="214"/>
      <c r="HWC10" s="214"/>
      <c r="HWD10" s="214"/>
      <c r="HWE10" s="214"/>
      <c r="HWF10" s="214"/>
      <c r="HWG10" s="214"/>
      <c r="HWH10" s="214"/>
      <c r="HWI10" s="214"/>
      <c r="HWJ10" s="214"/>
      <c r="HWK10" s="214"/>
      <c r="HWL10" s="214"/>
      <c r="HWM10" s="214"/>
      <c r="HWN10" s="214"/>
      <c r="HWO10" s="214"/>
      <c r="HWP10" s="214"/>
      <c r="HWQ10" s="214"/>
      <c r="HWR10" s="214"/>
      <c r="HWS10" s="214"/>
      <c r="HWT10" s="214"/>
      <c r="HWU10" s="214"/>
      <c r="HWV10" s="214"/>
      <c r="HWW10" s="214"/>
      <c r="HWX10" s="214"/>
      <c r="HWY10" s="214"/>
      <c r="HWZ10" s="214"/>
      <c r="HXA10" s="214"/>
      <c r="HXB10" s="214"/>
      <c r="HXC10" s="214"/>
      <c r="HXD10" s="214"/>
      <c r="HXE10" s="214"/>
      <c r="HXF10" s="214"/>
      <c r="HXG10" s="214"/>
      <c r="HXH10" s="214"/>
      <c r="HXI10" s="214"/>
      <c r="HXJ10" s="214"/>
      <c r="HXK10" s="214"/>
      <c r="HXL10" s="214"/>
      <c r="HXM10" s="214"/>
      <c r="HXN10" s="214"/>
      <c r="HXO10" s="214"/>
      <c r="HXP10" s="214"/>
      <c r="HXQ10" s="214"/>
      <c r="HXR10" s="214"/>
      <c r="HXS10" s="214"/>
      <c r="HXT10" s="214"/>
      <c r="HXU10" s="214"/>
      <c r="HXV10" s="214"/>
      <c r="HXW10" s="214"/>
      <c r="HXX10" s="214"/>
      <c r="HXY10" s="214"/>
      <c r="HXZ10" s="214"/>
      <c r="HYA10" s="214"/>
      <c r="HYB10" s="214"/>
      <c r="HYC10" s="214"/>
      <c r="HYD10" s="214"/>
      <c r="HYE10" s="214"/>
      <c r="HYF10" s="214"/>
      <c r="HYG10" s="214"/>
      <c r="HYH10" s="214"/>
      <c r="HYI10" s="214"/>
      <c r="HYJ10" s="214"/>
      <c r="HYK10" s="214"/>
      <c r="HYL10" s="214"/>
      <c r="HYM10" s="214"/>
      <c r="HYN10" s="214"/>
      <c r="HYO10" s="214"/>
      <c r="HYP10" s="214"/>
      <c r="HYQ10" s="214"/>
      <c r="HYR10" s="214"/>
      <c r="HYS10" s="214"/>
      <c r="HYT10" s="214"/>
      <c r="HYU10" s="214"/>
      <c r="HYV10" s="214"/>
      <c r="HYW10" s="214"/>
      <c r="HYX10" s="214"/>
      <c r="HYY10" s="214"/>
      <c r="HYZ10" s="214"/>
      <c r="HZA10" s="214"/>
      <c r="HZB10" s="214"/>
      <c r="HZC10" s="214"/>
      <c r="HZD10" s="214"/>
      <c r="HZE10" s="214"/>
      <c r="HZF10" s="214"/>
      <c r="HZG10" s="214"/>
      <c r="HZH10" s="214"/>
      <c r="HZI10" s="214"/>
      <c r="HZJ10" s="214"/>
      <c r="HZK10" s="214"/>
      <c r="HZL10" s="214"/>
      <c r="HZM10" s="214"/>
      <c r="HZN10" s="214"/>
      <c r="HZO10" s="214"/>
      <c r="HZP10" s="214"/>
      <c r="HZQ10" s="214"/>
      <c r="HZR10" s="214"/>
      <c r="HZS10" s="214"/>
      <c r="HZT10" s="214"/>
      <c r="HZU10" s="214"/>
      <c r="HZV10" s="214"/>
      <c r="HZW10" s="214"/>
      <c r="HZX10" s="214"/>
      <c r="HZY10" s="214"/>
      <c r="HZZ10" s="214"/>
      <c r="IAA10" s="214"/>
      <c r="IAB10" s="214"/>
      <c r="IAC10" s="214"/>
      <c r="IAD10" s="214"/>
      <c r="IAE10" s="214"/>
      <c r="IAF10" s="214"/>
      <c r="IAG10" s="214"/>
      <c r="IAH10" s="214"/>
      <c r="IAI10" s="214"/>
      <c r="IAJ10" s="214"/>
      <c r="IAK10" s="214"/>
      <c r="IAL10" s="214"/>
      <c r="IAM10" s="214"/>
      <c r="IAN10" s="214"/>
      <c r="IAO10" s="214"/>
      <c r="IAP10" s="214"/>
      <c r="IAQ10" s="214"/>
      <c r="IAR10" s="214"/>
      <c r="IAS10" s="214"/>
      <c r="IAT10" s="214"/>
      <c r="IAU10" s="214"/>
      <c r="IAV10" s="214"/>
      <c r="IAW10" s="214"/>
      <c r="IAX10" s="214"/>
      <c r="IAY10" s="214"/>
      <c r="IAZ10" s="214"/>
      <c r="IBA10" s="214"/>
      <c r="IBB10" s="214"/>
      <c r="IBC10" s="214"/>
      <c r="IBD10" s="214"/>
      <c r="IBE10" s="214"/>
      <c r="IBF10" s="214"/>
      <c r="IBG10" s="214"/>
      <c r="IBH10" s="214"/>
      <c r="IBI10" s="214"/>
      <c r="IBJ10" s="214"/>
      <c r="IBK10" s="214"/>
      <c r="IBL10" s="214"/>
      <c r="IBM10" s="214"/>
      <c r="IBN10" s="214"/>
      <c r="IBO10" s="214"/>
      <c r="IBP10" s="214"/>
      <c r="IBQ10" s="214"/>
      <c r="IBR10" s="214"/>
      <c r="IBS10" s="214"/>
      <c r="IBT10" s="214"/>
      <c r="IBU10" s="214"/>
      <c r="IBV10" s="214"/>
      <c r="IBW10" s="214"/>
      <c r="IBX10" s="214"/>
      <c r="IBY10" s="214"/>
      <c r="IBZ10" s="214"/>
      <c r="ICA10" s="214"/>
      <c r="ICB10" s="214"/>
      <c r="ICC10" s="214"/>
      <c r="ICD10" s="214"/>
      <c r="ICE10" s="214"/>
      <c r="ICF10" s="214"/>
      <c r="ICG10" s="214"/>
      <c r="ICH10" s="214"/>
      <c r="ICI10" s="214"/>
      <c r="ICJ10" s="214"/>
      <c r="ICK10" s="214"/>
      <c r="ICL10" s="214"/>
      <c r="ICM10" s="214"/>
      <c r="ICN10" s="214"/>
      <c r="ICO10" s="214"/>
      <c r="ICP10" s="214"/>
      <c r="ICQ10" s="214"/>
      <c r="ICR10" s="214"/>
      <c r="ICS10" s="214"/>
      <c r="ICT10" s="214"/>
      <c r="ICU10" s="214"/>
      <c r="ICV10" s="214"/>
      <c r="ICW10" s="214"/>
      <c r="ICX10" s="214"/>
      <c r="ICY10" s="214"/>
      <c r="ICZ10" s="214"/>
      <c r="IDA10" s="214"/>
      <c r="IDB10" s="214"/>
      <c r="IDC10" s="214"/>
      <c r="IDD10" s="214"/>
      <c r="IDE10" s="214"/>
      <c r="IDF10" s="214"/>
      <c r="IDG10" s="214"/>
      <c r="IDH10" s="214"/>
      <c r="IDI10" s="214"/>
      <c r="IDJ10" s="214"/>
      <c r="IDK10" s="214"/>
      <c r="IDL10" s="214"/>
      <c r="IDM10" s="214"/>
      <c r="IDN10" s="214"/>
      <c r="IDO10" s="214"/>
      <c r="IDP10" s="214"/>
      <c r="IDQ10" s="214"/>
      <c r="IDR10" s="214"/>
      <c r="IDS10" s="214"/>
      <c r="IDT10" s="214"/>
      <c r="IDU10" s="214"/>
      <c r="IDV10" s="214"/>
      <c r="IDW10" s="214"/>
      <c r="IDX10" s="214"/>
      <c r="IDY10" s="214"/>
      <c r="IDZ10" s="214"/>
      <c r="IEA10" s="214"/>
      <c r="IEB10" s="214"/>
      <c r="IEC10" s="214"/>
      <c r="IED10" s="214"/>
      <c r="IEE10" s="214"/>
      <c r="IEF10" s="214"/>
      <c r="IEG10" s="214"/>
      <c r="IEH10" s="214"/>
      <c r="IEI10" s="214"/>
      <c r="IEJ10" s="214"/>
      <c r="IEK10" s="214"/>
      <c r="IEL10" s="214"/>
      <c r="IEM10" s="214"/>
      <c r="IEN10" s="214"/>
      <c r="IEO10" s="214"/>
      <c r="IEP10" s="214"/>
      <c r="IEQ10" s="214"/>
      <c r="IER10" s="214"/>
      <c r="IES10" s="214"/>
      <c r="IET10" s="214"/>
      <c r="IEU10" s="214"/>
      <c r="IEV10" s="214"/>
      <c r="IEW10" s="214"/>
      <c r="IEX10" s="214"/>
      <c r="IEY10" s="214"/>
      <c r="IEZ10" s="214"/>
      <c r="IFA10" s="214"/>
      <c r="IFB10" s="214"/>
      <c r="IFC10" s="214"/>
      <c r="IFD10" s="214"/>
      <c r="IFE10" s="214"/>
      <c r="IFF10" s="214"/>
      <c r="IFG10" s="214"/>
      <c r="IFH10" s="214"/>
      <c r="IFI10" s="214"/>
      <c r="IFJ10" s="214"/>
      <c r="IFK10" s="214"/>
      <c r="IFL10" s="214"/>
      <c r="IFM10" s="214"/>
      <c r="IFN10" s="214"/>
      <c r="IFO10" s="214"/>
      <c r="IFP10" s="214"/>
      <c r="IFQ10" s="214"/>
      <c r="IFR10" s="214"/>
      <c r="IFS10" s="214"/>
      <c r="IFT10" s="214"/>
      <c r="IFU10" s="214"/>
      <c r="IFV10" s="214"/>
      <c r="IFW10" s="214"/>
      <c r="IFX10" s="214"/>
      <c r="IFY10" s="214"/>
      <c r="IFZ10" s="214"/>
      <c r="IGA10" s="214"/>
      <c r="IGB10" s="214"/>
      <c r="IGC10" s="214"/>
      <c r="IGD10" s="214"/>
      <c r="IGE10" s="214"/>
      <c r="IGF10" s="214"/>
      <c r="IGG10" s="214"/>
      <c r="IGH10" s="214"/>
      <c r="IGI10" s="214"/>
      <c r="IGJ10" s="214"/>
      <c r="IGK10" s="214"/>
      <c r="IGL10" s="214"/>
      <c r="IGM10" s="214"/>
      <c r="IGN10" s="214"/>
      <c r="IGO10" s="214"/>
      <c r="IGP10" s="214"/>
      <c r="IGQ10" s="214"/>
      <c r="IGR10" s="214"/>
      <c r="IGS10" s="214"/>
      <c r="IGT10" s="214"/>
      <c r="IGU10" s="214"/>
      <c r="IGV10" s="214"/>
      <c r="IGW10" s="214"/>
      <c r="IGX10" s="214"/>
      <c r="IGY10" s="214"/>
      <c r="IGZ10" s="214"/>
      <c r="IHA10" s="214"/>
      <c r="IHB10" s="214"/>
      <c r="IHC10" s="214"/>
      <c r="IHD10" s="214"/>
      <c r="IHE10" s="214"/>
      <c r="IHF10" s="214"/>
      <c r="IHG10" s="214"/>
      <c r="IHH10" s="214"/>
      <c r="IHI10" s="214"/>
      <c r="IHJ10" s="214"/>
      <c r="IHK10" s="214"/>
      <c r="IHL10" s="214"/>
      <c r="IHM10" s="214"/>
      <c r="IHN10" s="214"/>
      <c r="IHO10" s="214"/>
      <c r="IHP10" s="214"/>
      <c r="IHQ10" s="214"/>
      <c r="IHR10" s="214"/>
      <c r="IHS10" s="214"/>
      <c r="IHT10" s="214"/>
      <c r="IHU10" s="214"/>
      <c r="IHV10" s="214"/>
      <c r="IHW10" s="214"/>
      <c r="IHX10" s="214"/>
      <c r="IHY10" s="214"/>
      <c r="IHZ10" s="214"/>
      <c r="IIA10" s="214"/>
      <c r="IIB10" s="214"/>
      <c r="IIC10" s="214"/>
      <c r="IID10" s="214"/>
      <c r="IIE10" s="214"/>
      <c r="IIF10" s="214"/>
      <c r="IIG10" s="214"/>
      <c r="IIH10" s="214"/>
      <c r="III10" s="214"/>
      <c r="IIJ10" s="214"/>
      <c r="IIK10" s="214"/>
      <c r="IIL10" s="214"/>
      <c r="IIM10" s="214"/>
      <c r="IIN10" s="214"/>
      <c r="IIO10" s="214"/>
      <c r="IIP10" s="214"/>
      <c r="IIQ10" s="214"/>
      <c r="IIR10" s="214"/>
      <c r="IIS10" s="214"/>
      <c r="IIT10" s="214"/>
      <c r="IIU10" s="214"/>
      <c r="IIV10" s="214"/>
      <c r="IIW10" s="214"/>
      <c r="IIX10" s="214"/>
      <c r="IIY10" s="214"/>
      <c r="IIZ10" s="214"/>
      <c r="IJA10" s="214"/>
      <c r="IJB10" s="214"/>
      <c r="IJC10" s="214"/>
      <c r="IJD10" s="214"/>
      <c r="IJE10" s="214"/>
      <c r="IJF10" s="214"/>
      <c r="IJG10" s="214"/>
      <c r="IJH10" s="214"/>
      <c r="IJI10" s="214"/>
      <c r="IJJ10" s="214"/>
      <c r="IJK10" s="214"/>
      <c r="IJL10" s="214"/>
      <c r="IJM10" s="214"/>
      <c r="IJN10" s="214"/>
      <c r="IJO10" s="214"/>
      <c r="IJP10" s="214"/>
      <c r="IJQ10" s="214"/>
      <c r="IJR10" s="214"/>
      <c r="IJS10" s="214"/>
      <c r="IJT10" s="214"/>
      <c r="IJU10" s="214"/>
      <c r="IJV10" s="214"/>
      <c r="IJW10" s="214"/>
      <c r="IJX10" s="214"/>
      <c r="IJY10" s="214"/>
      <c r="IJZ10" s="214"/>
      <c r="IKA10" s="214"/>
      <c r="IKB10" s="214"/>
      <c r="IKC10" s="214"/>
      <c r="IKD10" s="214"/>
      <c r="IKE10" s="214"/>
      <c r="IKF10" s="214"/>
      <c r="IKG10" s="214"/>
      <c r="IKH10" s="214"/>
      <c r="IKI10" s="214"/>
      <c r="IKJ10" s="214"/>
      <c r="IKK10" s="214"/>
      <c r="IKL10" s="214"/>
      <c r="IKM10" s="214"/>
      <c r="IKN10" s="214"/>
      <c r="IKO10" s="214"/>
      <c r="IKP10" s="214"/>
      <c r="IKQ10" s="214"/>
      <c r="IKR10" s="214"/>
      <c r="IKS10" s="214"/>
      <c r="IKT10" s="214"/>
      <c r="IKU10" s="214"/>
      <c r="IKV10" s="214"/>
      <c r="IKW10" s="214"/>
      <c r="IKX10" s="214"/>
      <c r="IKY10" s="214"/>
      <c r="IKZ10" s="214"/>
      <c r="ILA10" s="214"/>
      <c r="ILB10" s="214"/>
      <c r="ILC10" s="214"/>
      <c r="ILD10" s="214"/>
      <c r="ILE10" s="214"/>
      <c r="ILF10" s="214"/>
      <c r="ILG10" s="214"/>
      <c r="ILH10" s="214"/>
      <c r="ILI10" s="214"/>
      <c r="ILJ10" s="214"/>
      <c r="ILK10" s="214"/>
      <c r="ILL10" s="214"/>
      <c r="ILM10" s="214"/>
      <c r="ILN10" s="214"/>
      <c r="ILO10" s="214"/>
      <c r="ILP10" s="214"/>
      <c r="ILQ10" s="214"/>
      <c r="ILR10" s="214"/>
      <c r="ILS10" s="214"/>
      <c r="ILT10" s="214"/>
      <c r="ILU10" s="214"/>
      <c r="ILV10" s="214"/>
      <c r="ILW10" s="214"/>
      <c r="ILX10" s="214"/>
      <c r="ILY10" s="214"/>
      <c r="ILZ10" s="214"/>
      <c r="IMA10" s="214"/>
      <c r="IMB10" s="214"/>
      <c r="IMC10" s="214"/>
      <c r="IMD10" s="214"/>
      <c r="IME10" s="214"/>
      <c r="IMF10" s="214"/>
      <c r="IMG10" s="214"/>
      <c r="IMH10" s="214"/>
      <c r="IMI10" s="214"/>
      <c r="IMJ10" s="214"/>
      <c r="IMK10" s="214"/>
      <c r="IML10" s="214"/>
      <c r="IMM10" s="214"/>
      <c r="IMN10" s="214"/>
      <c r="IMO10" s="214"/>
      <c r="IMP10" s="214"/>
      <c r="IMQ10" s="214"/>
      <c r="IMR10" s="214"/>
      <c r="IMS10" s="214"/>
      <c r="IMT10" s="214"/>
      <c r="IMU10" s="214"/>
      <c r="IMV10" s="214"/>
      <c r="IMW10" s="214"/>
      <c r="IMX10" s="214"/>
      <c r="IMY10" s="214"/>
      <c r="IMZ10" s="214"/>
      <c r="INA10" s="214"/>
      <c r="INB10" s="214"/>
      <c r="INC10" s="214"/>
      <c r="IND10" s="214"/>
      <c r="INE10" s="214"/>
      <c r="INF10" s="214"/>
      <c r="ING10" s="214"/>
      <c r="INH10" s="214"/>
      <c r="INI10" s="214"/>
      <c r="INJ10" s="214"/>
      <c r="INK10" s="214"/>
      <c r="INL10" s="214"/>
      <c r="INM10" s="214"/>
      <c r="INN10" s="214"/>
      <c r="INO10" s="214"/>
      <c r="INP10" s="214"/>
      <c r="INQ10" s="214"/>
      <c r="INR10" s="214"/>
      <c r="INS10" s="214"/>
      <c r="INT10" s="214"/>
      <c r="INU10" s="214"/>
      <c r="INV10" s="214"/>
      <c r="INW10" s="214"/>
      <c r="INX10" s="214"/>
      <c r="INY10" s="214"/>
      <c r="INZ10" s="214"/>
      <c r="IOA10" s="214"/>
      <c r="IOB10" s="214"/>
      <c r="IOC10" s="214"/>
      <c r="IOD10" s="214"/>
      <c r="IOE10" s="214"/>
      <c r="IOF10" s="214"/>
      <c r="IOG10" s="214"/>
      <c r="IOH10" s="214"/>
      <c r="IOI10" s="214"/>
      <c r="IOJ10" s="214"/>
      <c r="IOK10" s="214"/>
      <c r="IOL10" s="214"/>
      <c r="IOM10" s="214"/>
      <c r="ION10" s="214"/>
      <c r="IOO10" s="214"/>
      <c r="IOP10" s="214"/>
      <c r="IOQ10" s="214"/>
      <c r="IOR10" s="214"/>
      <c r="IOS10" s="214"/>
      <c r="IOT10" s="214"/>
      <c r="IOU10" s="214"/>
      <c r="IOV10" s="214"/>
      <c r="IOW10" s="214"/>
      <c r="IOX10" s="214"/>
      <c r="IOY10" s="214"/>
      <c r="IOZ10" s="214"/>
      <c r="IPA10" s="214"/>
      <c r="IPB10" s="214"/>
      <c r="IPC10" s="214"/>
      <c r="IPD10" s="214"/>
      <c r="IPE10" s="214"/>
      <c r="IPF10" s="214"/>
      <c r="IPG10" s="214"/>
      <c r="IPH10" s="214"/>
      <c r="IPI10" s="214"/>
      <c r="IPJ10" s="214"/>
      <c r="IPK10" s="214"/>
      <c r="IPL10" s="214"/>
      <c r="IPM10" s="214"/>
      <c r="IPN10" s="214"/>
      <c r="IPO10" s="214"/>
      <c r="IPP10" s="214"/>
      <c r="IPQ10" s="214"/>
      <c r="IPR10" s="214"/>
      <c r="IPS10" s="214"/>
      <c r="IPT10" s="214"/>
      <c r="IPU10" s="214"/>
      <c r="IPV10" s="214"/>
      <c r="IPW10" s="214"/>
      <c r="IPX10" s="214"/>
      <c r="IPY10" s="214"/>
      <c r="IPZ10" s="214"/>
      <c r="IQA10" s="214"/>
      <c r="IQB10" s="214"/>
      <c r="IQC10" s="214"/>
      <c r="IQD10" s="214"/>
      <c r="IQE10" s="214"/>
      <c r="IQF10" s="214"/>
      <c r="IQG10" s="214"/>
      <c r="IQH10" s="214"/>
      <c r="IQI10" s="214"/>
      <c r="IQJ10" s="214"/>
      <c r="IQK10" s="214"/>
      <c r="IQL10" s="214"/>
      <c r="IQM10" s="214"/>
      <c r="IQN10" s="214"/>
      <c r="IQO10" s="214"/>
      <c r="IQP10" s="214"/>
      <c r="IQQ10" s="214"/>
      <c r="IQR10" s="214"/>
      <c r="IQS10" s="214"/>
      <c r="IQT10" s="214"/>
      <c r="IQU10" s="214"/>
      <c r="IQV10" s="214"/>
      <c r="IQW10" s="214"/>
      <c r="IQX10" s="214"/>
      <c r="IQY10" s="214"/>
      <c r="IQZ10" s="214"/>
      <c r="IRA10" s="214"/>
      <c r="IRB10" s="214"/>
      <c r="IRC10" s="214"/>
      <c r="IRD10" s="214"/>
      <c r="IRE10" s="214"/>
      <c r="IRF10" s="214"/>
      <c r="IRG10" s="214"/>
      <c r="IRH10" s="214"/>
      <c r="IRI10" s="214"/>
      <c r="IRJ10" s="214"/>
      <c r="IRK10" s="214"/>
      <c r="IRL10" s="214"/>
      <c r="IRM10" s="214"/>
      <c r="IRN10" s="214"/>
      <c r="IRO10" s="214"/>
      <c r="IRP10" s="214"/>
      <c r="IRQ10" s="214"/>
      <c r="IRR10" s="214"/>
      <c r="IRS10" s="214"/>
      <c r="IRT10" s="214"/>
      <c r="IRU10" s="214"/>
      <c r="IRV10" s="214"/>
      <c r="IRW10" s="214"/>
      <c r="IRX10" s="214"/>
      <c r="IRY10" s="214"/>
      <c r="IRZ10" s="214"/>
      <c r="ISA10" s="214"/>
      <c r="ISB10" s="214"/>
      <c r="ISC10" s="214"/>
      <c r="ISD10" s="214"/>
      <c r="ISE10" s="214"/>
      <c r="ISF10" s="214"/>
      <c r="ISG10" s="214"/>
      <c r="ISH10" s="214"/>
      <c r="ISI10" s="214"/>
      <c r="ISJ10" s="214"/>
      <c r="ISK10" s="214"/>
      <c r="ISL10" s="214"/>
      <c r="ISM10" s="214"/>
      <c r="ISN10" s="214"/>
      <c r="ISO10" s="214"/>
      <c r="ISP10" s="214"/>
      <c r="ISQ10" s="214"/>
      <c r="ISR10" s="214"/>
      <c r="ISS10" s="214"/>
      <c r="IST10" s="214"/>
      <c r="ISU10" s="214"/>
      <c r="ISV10" s="214"/>
      <c r="ISW10" s="214"/>
      <c r="ISX10" s="214"/>
      <c r="ISY10" s="214"/>
      <c r="ISZ10" s="214"/>
      <c r="ITA10" s="214"/>
      <c r="ITB10" s="214"/>
      <c r="ITC10" s="214"/>
      <c r="ITD10" s="214"/>
      <c r="ITE10" s="214"/>
      <c r="ITF10" s="214"/>
      <c r="ITG10" s="214"/>
      <c r="ITH10" s="214"/>
      <c r="ITI10" s="214"/>
      <c r="ITJ10" s="214"/>
      <c r="ITK10" s="214"/>
      <c r="ITL10" s="214"/>
      <c r="ITM10" s="214"/>
      <c r="ITN10" s="214"/>
      <c r="ITO10" s="214"/>
      <c r="ITP10" s="214"/>
      <c r="ITQ10" s="214"/>
      <c r="ITR10" s="214"/>
      <c r="ITS10" s="214"/>
      <c r="ITT10" s="214"/>
      <c r="ITU10" s="214"/>
      <c r="ITV10" s="214"/>
      <c r="ITW10" s="214"/>
      <c r="ITX10" s="214"/>
      <c r="ITY10" s="214"/>
      <c r="ITZ10" s="214"/>
      <c r="IUA10" s="214"/>
      <c r="IUB10" s="214"/>
      <c r="IUC10" s="214"/>
      <c r="IUD10" s="214"/>
      <c r="IUE10" s="214"/>
      <c r="IUF10" s="214"/>
      <c r="IUG10" s="214"/>
      <c r="IUH10" s="214"/>
      <c r="IUI10" s="214"/>
      <c r="IUJ10" s="214"/>
      <c r="IUK10" s="214"/>
      <c r="IUL10" s="214"/>
      <c r="IUM10" s="214"/>
      <c r="IUN10" s="214"/>
      <c r="IUO10" s="214"/>
      <c r="IUP10" s="214"/>
      <c r="IUQ10" s="214"/>
      <c r="IUR10" s="214"/>
      <c r="IUS10" s="214"/>
      <c r="IUT10" s="214"/>
      <c r="IUU10" s="214"/>
      <c r="IUV10" s="214"/>
      <c r="IUW10" s="214"/>
      <c r="IUX10" s="214"/>
      <c r="IUY10" s="214"/>
      <c r="IUZ10" s="214"/>
      <c r="IVA10" s="214"/>
      <c r="IVB10" s="214"/>
      <c r="IVC10" s="214"/>
      <c r="IVD10" s="214"/>
      <c r="IVE10" s="214"/>
      <c r="IVF10" s="214"/>
      <c r="IVG10" s="214"/>
      <c r="IVH10" s="214"/>
      <c r="IVI10" s="214"/>
      <c r="IVJ10" s="214"/>
      <c r="IVK10" s="214"/>
      <c r="IVL10" s="214"/>
      <c r="IVM10" s="214"/>
      <c r="IVN10" s="214"/>
      <c r="IVO10" s="214"/>
      <c r="IVP10" s="214"/>
      <c r="IVQ10" s="214"/>
      <c r="IVR10" s="214"/>
      <c r="IVS10" s="214"/>
      <c r="IVT10" s="214"/>
      <c r="IVU10" s="214"/>
      <c r="IVV10" s="214"/>
      <c r="IVW10" s="214"/>
      <c r="IVX10" s="214"/>
      <c r="IVY10" s="214"/>
      <c r="IVZ10" s="214"/>
      <c r="IWA10" s="214"/>
      <c r="IWB10" s="214"/>
      <c r="IWC10" s="214"/>
      <c r="IWD10" s="214"/>
      <c r="IWE10" s="214"/>
      <c r="IWF10" s="214"/>
      <c r="IWG10" s="214"/>
      <c r="IWH10" s="214"/>
      <c r="IWI10" s="214"/>
      <c r="IWJ10" s="214"/>
      <c r="IWK10" s="214"/>
      <c r="IWL10" s="214"/>
      <c r="IWM10" s="214"/>
      <c r="IWN10" s="214"/>
      <c r="IWO10" s="214"/>
      <c r="IWP10" s="214"/>
      <c r="IWQ10" s="214"/>
      <c r="IWR10" s="214"/>
      <c r="IWS10" s="214"/>
      <c r="IWT10" s="214"/>
      <c r="IWU10" s="214"/>
      <c r="IWV10" s="214"/>
      <c r="IWW10" s="214"/>
      <c r="IWX10" s="214"/>
      <c r="IWY10" s="214"/>
      <c r="IWZ10" s="214"/>
      <c r="IXA10" s="214"/>
      <c r="IXB10" s="214"/>
      <c r="IXC10" s="214"/>
      <c r="IXD10" s="214"/>
      <c r="IXE10" s="214"/>
      <c r="IXF10" s="214"/>
      <c r="IXG10" s="214"/>
      <c r="IXH10" s="214"/>
      <c r="IXI10" s="214"/>
      <c r="IXJ10" s="214"/>
      <c r="IXK10" s="214"/>
      <c r="IXL10" s="214"/>
      <c r="IXM10" s="214"/>
      <c r="IXN10" s="214"/>
      <c r="IXO10" s="214"/>
      <c r="IXP10" s="214"/>
      <c r="IXQ10" s="214"/>
      <c r="IXR10" s="214"/>
      <c r="IXS10" s="214"/>
      <c r="IXT10" s="214"/>
      <c r="IXU10" s="214"/>
      <c r="IXV10" s="214"/>
      <c r="IXW10" s="214"/>
      <c r="IXX10" s="214"/>
      <c r="IXY10" s="214"/>
      <c r="IXZ10" s="214"/>
      <c r="IYA10" s="214"/>
      <c r="IYB10" s="214"/>
      <c r="IYC10" s="214"/>
      <c r="IYD10" s="214"/>
      <c r="IYE10" s="214"/>
      <c r="IYF10" s="214"/>
      <c r="IYG10" s="214"/>
      <c r="IYH10" s="214"/>
      <c r="IYI10" s="214"/>
      <c r="IYJ10" s="214"/>
      <c r="IYK10" s="214"/>
      <c r="IYL10" s="214"/>
      <c r="IYM10" s="214"/>
      <c r="IYN10" s="214"/>
      <c r="IYO10" s="214"/>
      <c r="IYP10" s="214"/>
      <c r="IYQ10" s="214"/>
      <c r="IYR10" s="214"/>
      <c r="IYS10" s="214"/>
      <c r="IYT10" s="214"/>
      <c r="IYU10" s="214"/>
      <c r="IYV10" s="214"/>
      <c r="IYW10" s="214"/>
      <c r="IYX10" s="214"/>
      <c r="IYY10" s="214"/>
      <c r="IYZ10" s="214"/>
      <c r="IZA10" s="214"/>
      <c r="IZB10" s="214"/>
      <c r="IZC10" s="214"/>
      <c r="IZD10" s="214"/>
      <c r="IZE10" s="214"/>
      <c r="IZF10" s="214"/>
      <c r="IZG10" s="214"/>
      <c r="IZH10" s="214"/>
      <c r="IZI10" s="214"/>
      <c r="IZJ10" s="214"/>
      <c r="IZK10" s="214"/>
      <c r="IZL10" s="214"/>
      <c r="IZM10" s="214"/>
      <c r="IZN10" s="214"/>
      <c r="IZO10" s="214"/>
      <c r="IZP10" s="214"/>
      <c r="IZQ10" s="214"/>
      <c r="IZR10" s="214"/>
      <c r="IZS10" s="214"/>
      <c r="IZT10" s="214"/>
      <c r="IZU10" s="214"/>
      <c r="IZV10" s="214"/>
      <c r="IZW10" s="214"/>
      <c r="IZX10" s="214"/>
      <c r="IZY10" s="214"/>
      <c r="IZZ10" s="214"/>
      <c r="JAA10" s="214"/>
      <c r="JAB10" s="214"/>
      <c r="JAC10" s="214"/>
      <c r="JAD10" s="214"/>
      <c r="JAE10" s="214"/>
      <c r="JAF10" s="214"/>
      <c r="JAG10" s="214"/>
      <c r="JAH10" s="214"/>
      <c r="JAI10" s="214"/>
      <c r="JAJ10" s="214"/>
      <c r="JAK10" s="214"/>
      <c r="JAL10" s="214"/>
      <c r="JAM10" s="214"/>
      <c r="JAN10" s="214"/>
      <c r="JAO10" s="214"/>
      <c r="JAP10" s="214"/>
      <c r="JAQ10" s="214"/>
      <c r="JAR10" s="214"/>
      <c r="JAS10" s="214"/>
      <c r="JAT10" s="214"/>
      <c r="JAU10" s="214"/>
      <c r="JAV10" s="214"/>
      <c r="JAW10" s="214"/>
      <c r="JAX10" s="214"/>
      <c r="JAY10" s="214"/>
      <c r="JAZ10" s="214"/>
      <c r="JBA10" s="214"/>
      <c r="JBB10" s="214"/>
      <c r="JBC10" s="214"/>
      <c r="JBD10" s="214"/>
      <c r="JBE10" s="214"/>
      <c r="JBF10" s="214"/>
      <c r="JBG10" s="214"/>
      <c r="JBH10" s="214"/>
      <c r="JBI10" s="214"/>
      <c r="JBJ10" s="214"/>
      <c r="JBK10" s="214"/>
      <c r="JBL10" s="214"/>
      <c r="JBM10" s="214"/>
      <c r="JBN10" s="214"/>
      <c r="JBO10" s="214"/>
      <c r="JBP10" s="214"/>
      <c r="JBQ10" s="214"/>
      <c r="JBR10" s="214"/>
      <c r="JBS10" s="214"/>
      <c r="JBT10" s="214"/>
      <c r="JBU10" s="214"/>
      <c r="JBV10" s="214"/>
      <c r="JBW10" s="214"/>
      <c r="JBX10" s="214"/>
      <c r="JBY10" s="214"/>
      <c r="JBZ10" s="214"/>
      <c r="JCA10" s="214"/>
      <c r="JCB10" s="214"/>
      <c r="JCC10" s="214"/>
      <c r="JCD10" s="214"/>
      <c r="JCE10" s="214"/>
      <c r="JCF10" s="214"/>
      <c r="JCG10" s="214"/>
      <c r="JCH10" s="214"/>
      <c r="JCI10" s="214"/>
      <c r="JCJ10" s="214"/>
      <c r="JCK10" s="214"/>
      <c r="JCL10" s="214"/>
      <c r="JCM10" s="214"/>
      <c r="JCN10" s="214"/>
      <c r="JCO10" s="214"/>
      <c r="JCP10" s="214"/>
      <c r="JCQ10" s="214"/>
      <c r="JCR10" s="214"/>
      <c r="JCS10" s="214"/>
      <c r="JCT10" s="214"/>
      <c r="JCU10" s="214"/>
      <c r="JCV10" s="214"/>
      <c r="JCW10" s="214"/>
      <c r="JCX10" s="214"/>
      <c r="JCY10" s="214"/>
      <c r="JCZ10" s="214"/>
      <c r="JDA10" s="214"/>
      <c r="JDB10" s="214"/>
      <c r="JDC10" s="214"/>
      <c r="JDD10" s="214"/>
      <c r="JDE10" s="214"/>
      <c r="JDF10" s="214"/>
      <c r="JDG10" s="214"/>
      <c r="JDH10" s="214"/>
      <c r="JDI10" s="214"/>
      <c r="JDJ10" s="214"/>
      <c r="JDK10" s="214"/>
      <c r="JDL10" s="214"/>
      <c r="JDM10" s="214"/>
      <c r="JDN10" s="214"/>
      <c r="JDO10" s="214"/>
      <c r="JDP10" s="214"/>
      <c r="JDQ10" s="214"/>
      <c r="JDR10" s="214"/>
      <c r="JDS10" s="214"/>
      <c r="JDT10" s="214"/>
      <c r="JDU10" s="214"/>
      <c r="JDV10" s="214"/>
      <c r="JDW10" s="214"/>
      <c r="JDX10" s="214"/>
      <c r="JDY10" s="214"/>
      <c r="JDZ10" s="214"/>
      <c r="JEA10" s="214"/>
      <c r="JEB10" s="214"/>
      <c r="JEC10" s="214"/>
      <c r="JED10" s="214"/>
      <c r="JEE10" s="214"/>
      <c r="JEF10" s="214"/>
      <c r="JEG10" s="214"/>
      <c r="JEH10" s="214"/>
      <c r="JEI10" s="214"/>
      <c r="JEJ10" s="214"/>
      <c r="JEK10" s="214"/>
      <c r="JEL10" s="214"/>
      <c r="JEM10" s="214"/>
      <c r="JEN10" s="214"/>
      <c r="JEO10" s="214"/>
      <c r="JEP10" s="214"/>
      <c r="JEQ10" s="214"/>
      <c r="JER10" s="214"/>
      <c r="JES10" s="214"/>
      <c r="JET10" s="214"/>
      <c r="JEU10" s="214"/>
      <c r="JEV10" s="214"/>
      <c r="JEW10" s="214"/>
      <c r="JEX10" s="214"/>
      <c r="JEY10" s="214"/>
      <c r="JEZ10" s="214"/>
      <c r="JFA10" s="214"/>
      <c r="JFB10" s="214"/>
      <c r="JFC10" s="214"/>
      <c r="JFD10" s="214"/>
      <c r="JFE10" s="214"/>
      <c r="JFF10" s="214"/>
      <c r="JFG10" s="214"/>
      <c r="JFH10" s="214"/>
      <c r="JFI10" s="214"/>
      <c r="JFJ10" s="214"/>
      <c r="JFK10" s="214"/>
      <c r="JFL10" s="214"/>
      <c r="JFM10" s="214"/>
      <c r="JFN10" s="214"/>
      <c r="JFO10" s="214"/>
      <c r="JFP10" s="214"/>
      <c r="JFQ10" s="214"/>
      <c r="JFR10" s="214"/>
      <c r="JFS10" s="214"/>
      <c r="JFT10" s="214"/>
      <c r="JFU10" s="214"/>
      <c r="JFV10" s="214"/>
      <c r="JFW10" s="214"/>
      <c r="JFX10" s="214"/>
      <c r="JFY10" s="214"/>
      <c r="JFZ10" s="214"/>
      <c r="JGA10" s="214"/>
      <c r="JGB10" s="214"/>
      <c r="JGC10" s="214"/>
      <c r="JGD10" s="214"/>
      <c r="JGE10" s="214"/>
      <c r="JGF10" s="214"/>
      <c r="JGG10" s="214"/>
      <c r="JGH10" s="214"/>
      <c r="JGI10" s="214"/>
      <c r="JGJ10" s="214"/>
      <c r="JGK10" s="214"/>
      <c r="JGL10" s="214"/>
      <c r="JGM10" s="214"/>
      <c r="JGN10" s="214"/>
      <c r="JGO10" s="214"/>
      <c r="JGP10" s="214"/>
      <c r="JGQ10" s="214"/>
      <c r="JGR10" s="214"/>
      <c r="JGS10" s="214"/>
      <c r="JGT10" s="214"/>
      <c r="JGU10" s="214"/>
      <c r="JGV10" s="214"/>
      <c r="JGW10" s="214"/>
      <c r="JGX10" s="214"/>
      <c r="JGY10" s="214"/>
      <c r="JGZ10" s="214"/>
      <c r="JHA10" s="214"/>
      <c r="JHB10" s="214"/>
      <c r="JHC10" s="214"/>
      <c r="JHD10" s="214"/>
      <c r="JHE10" s="214"/>
      <c r="JHF10" s="214"/>
      <c r="JHG10" s="214"/>
      <c r="JHH10" s="214"/>
      <c r="JHI10" s="214"/>
      <c r="JHJ10" s="214"/>
      <c r="JHK10" s="214"/>
      <c r="JHL10" s="214"/>
      <c r="JHM10" s="214"/>
      <c r="JHN10" s="214"/>
      <c r="JHO10" s="214"/>
      <c r="JHP10" s="214"/>
      <c r="JHQ10" s="214"/>
      <c r="JHR10" s="214"/>
      <c r="JHS10" s="214"/>
      <c r="JHT10" s="214"/>
      <c r="JHU10" s="214"/>
      <c r="JHV10" s="214"/>
      <c r="JHW10" s="214"/>
      <c r="JHX10" s="214"/>
      <c r="JHY10" s="214"/>
      <c r="JHZ10" s="214"/>
      <c r="JIA10" s="214"/>
      <c r="JIB10" s="214"/>
      <c r="JIC10" s="214"/>
      <c r="JID10" s="214"/>
      <c r="JIE10" s="214"/>
      <c r="JIF10" s="214"/>
      <c r="JIG10" s="214"/>
      <c r="JIH10" s="214"/>
      <c r="JII10" s="214"/>
      <c r="JIJ10" s="214"/>
      <c r="JIK10" s="214"/>
      <c r="JIL10" s="214"/>
      <c r="JIM10" s="214"/>
      <c r="JIN10" s="214"/>
      <c r="JIO10" s="214"/>
      <c r="JIP10" s="214"/>
      <c r="JIQ10" s="214"/>
      <c r="JIR10" s="214"/>
      <c r="JIS10" s="214"/>
      <c r="JIT10" s="214"/>
      <c r="JIU10" s="214"/>
      <c r="JIV10" s="214"/>
      <c r="JIW10" s="214"/>
      <c r="JIX10" s="214"/>
      <c r="JIY10" s="214"/>
      <c r="JIZ10" s="214"/>
      <c r="JJA10" s="214"/>
      <c r="JJB10" s="214"/>
      <c r="JJC10" s="214"/>
      <c r="JJD10" s="214"/>
      <c r="JJE10" s="214"/>
      <c r="JJF10" s="214"/>
      <c r="JJG10" s="214"/>
      <c r="JJH10" s="214"/>
      <c r="JJI10" s="214"/>
      <c r="JJJ10" s="214"/>
      <c r="JJK10" s="214"/>
      <c r="JJL10" s="214"/>
      <c r="JJM10" s="214"/>
      <c r="JJN10" s="214"/>
      <c r="JJO10" s="214"/>
      <c r="JJP10" s="214"/>
      <c r="JJQ10" s="214"/>
      <c r="JJR10" s="214"/>
      <c r="JJS10" s="214"/>
      <c r="JJT10" s="214"/>
      <c r="JJU10" s="214"/>
      <c r="JJV10" s="214"/>
      <c r="JJW10" s="214"/>
      <c r="JJX10" s="214"/>
      <c r="JJY10" s="214"/>
      <c r="JJZ10" s="214"/>
      <c r="JKA10" s="214"/>
      <c r="JKB10" s="214"/>
      <c r="JKC10" s="214"/>
      <c r="JKD10" s="214"/>
      <c r="JKE10" s="214"/>
      <c r="JKF10" s="214"/>
      <c r="JKG10" s="214"/>
      <c r="JKH10" s="214"/>
      <c r="JKI10" s="214"/>
      <c r="JKJ10" s="214"/>
      <c r="JKK10" s="214"/>
      <c r="JKL10" s="214"/>
      <c r="JKM10" s="214"/>
      <c r="JKN10" s="214"/>
      <c r="JKO10" s="214"/>
      <c r="JKP10" s="214"/>
      <c r="JKQ10" s="214"/>
      <c r="JKR10" s="214"/>
      <c r="JKS10" s="214"/>
      <c r="JKT10" s="214"/>
      <c r="JKU10" s="214"/>
      <c r="JKV10" s="214"/>
      <c r="JKW10" s="214"/>
      <c r="JKX10" s="214"/>
      <c r="JKY10" s="214"/>
      <c r="JKZ10" s="214"/>
      <c r="JLA10" s="214"/>
      <c r="JLB10" s="214"/>
      <c r="JLC10" s="214"/>
      <c r="JLD10" s="214"/>
      <c r="JLE10" s="214"/>
      <c r="JLF10" s="214"/>
      <c r="JLG10" s="214"/>
      <c r="JLH10" s="214"/>
      <c r="JLI10" s="214"/>
      <c r="JLJ10" s="214"/>
      <c r="JLK10" s="214"/>
      <c r="JLL10" s="214"/>
      <c r="JLM10" s="214"/>
      <c r="JLN10" s="214"/>
      <c r="JLO10" s="214"/>
      <c r="JLP10" s="214"/>
      <c r="JLQ10" s="214"/>
      <c r="JLR10" s="214"/>
      <c r="JLS10" s="214"/>
      <c r="JLT10" s="214"/>
      <c r="JLU10" s="214"/>
      <c r="JLV10" s="214"/>
      <c r="JLW10" s="214"/>
      <c r="JLX10" s="214"/>
      <c r="JLY10" s="214"/>
      <c r="JLZ10" s="214"/>
      <c r="JMA10" s="214"/>
      <c r="JMB10" s="214"/>
      <c r="JMC10" s="214"/>
      <c r="JMD10" s="214"/>
      <c r="JME10" s="214"/>
      <c r="JMF10" s="214"/>
      <c r="JMG10" s="214"/>
      <c r="JMH10" s="214"/>
      <c r="JMI10" s="214"/>
      <c r="JMJ10" s="214"/>
      <c r="JMK10" s="214"/>
      <c r="JML10" s="214"/>
      <c r="JMM10" s="214"/>
      <c r="JMN10" s="214"/>
      <c r="JMO10" s="214"/>
      <c r="JMP10" s="214"/>
      <c r="JMQ10" s="214"/>
      <c r="JMR10" s="214"/>
      <c r="JMS10" s="214"/>
      <c r="JMT10" s="214"/>
      <c r="JMU10" s="214"/>
      <c r="JMV10" s="214"/>
      <c r="JMW10" s="214"/>
      <c r="JMX10" s="214"/>
      <c r="JMY10" s="214"/>
      <c r="JMZ10" s="214"/>
      <c r="JNA10" s="214"/>
      <c r="JNB10" s="214"/>
      <c r="JNC10" s="214"/>
      <c r="JND10" s="214"/>
      <c r="JNE10" s="214"/>
      <c r="JNF10" s="214"/>
      <c r="JNG10" s="214"/>
      <c r="JNH10" s="214"/>
      <c r="JNI10" s="214"/>
      <c r="JNJ10" s="214"/>
      <c r="JNK10" s="214"/>
      <c r="JNL10" s="214"/>
      <c r="JNM10" s="214"/>
      <c r="JNN10" s="214"/>
      <c r="JNO10" s="214"/>
      <c r="JNP10" s="214"/>
      <c r="JNQ10" s="214"/>
      <c r="JNR10" s="214"/>
      <c r="JNS10" s="214"/>
      <c r="JNT10" s="214"/>
      <c r="JNU10" s="214"/>
      <c r="JNV10" s="214"/>
      <c r="JNW10" s="214"/>
      <c r="JNX10" s="214"/>
      <c r="JNY10" s="214"/>
      <c r="JNZ10" s="214"/>
      <c r="JOA10" s="214"/>
      <c r="JOB10" s="214"/>
      <c r="JOC10" s="214"/>
      <c r="JOD10" s="214"/>
      <c r="JOE10" s="214"/>
      <c r="JOF10" s="214"/>
      <c r="JOG10" s="214"/>
      <c r="JOH10" s="214"/>
      <c r="JOI10" s="214"/>
      <c r="JOJ10" s="214"/>
      <c r="JOK10" s="214"/>
      <c r="JOL10" s="214"/>
      <c r="JOM10" s="214"/>
      <c r="JON10" s="214"/>
      <c r="JOO10" s="214"/>
      <c r="JOP10" s="214"/>
      <c r="JOQ10" s="214"/>
      <c r="JOR10" s="214"/>
      <c r="JOS10" s="214"/>
      <c r="JOT10" s="214"/>
      <c r="JOU10" s="214"/>
      <c r="JOV10" s="214"/>
      <c r="JOW10" s="214"/>
      <c r="JOX10" s="214"/>
      <c r="JOY10" s="214"/>
      <c r="JOZ10" s="214"/>
      <c r="JPA10" s="214"/>
      <c r="JPB10" s="214"/>
      <c r="JPC10" s="214"/>
      <c r="JPD10" s="214"/>
      <c r="JPE10" s="214"/>
      <c r="JPF10" s="214"/>
      <c r="JPG10" s="214"/>
      <c r="JPH10" s="214"/>
      <c r="JPI10" s="214"/>
      <c r="JPJ10" s="214"/>
      <c r="JPK10" s="214"/>
      <c r="JPL10" s="214"/>
      <c r="JPM10" s="214"/>
      <c r="JPN10" s="214"/>
      <c r="JPO10" s="214"/>
      <c r="JPP10" s="214"/>
      <c r="JPQ10" s="214"/>
      <c r="JPR10" s="214"/>
      <c r="JPS10" s="214"/>
      <c r="JPT10" s="214"/>
      <c r="JPU10" s="214"/>
      <c r="JPV10" s="214"/>
      <c r="JPW10" s="214"/>
      <c r="JPX10" s="214"/>
      <c r="JPY10" s="214"/>
      <c r="JPZ10" s="214"/>
      <c r="JQA10" s="214"/>
      <c r="JQB10" s="214"/>
      <c r="JQC10" s="214"/>
      <c r="JQD10" s="214"/>
      <c r="JQE10" s="214"/>
      <c r="JQF10" s="214"/>
      <c r="JQG10" s="214"/>
      <c r="JQH10" s="214"/>
      <c r="JQI10" s="214"/>
      <c r="JQJ10" s="214"/>
      <c r="JQK10" s="214"/>
      <c r="JQL10" s="214"/>
      <c r="JQM10" s="214"/>
      <c r="JQN10" s="214"/>
      <c r="JQO10" s="214"/>
      <c r="JQP10" s="214"/>
      <c r="JQQ10" s="214"/>
      <c r="JQR10" s="214"/>
      <c r="JQS10" s="214"/>
      <c r="JQT10" s="214"/>
      <c r="JQU10" s="214"/>
      <c r="JQV10" s="214"/>
      <c r="JQW10" s="214"/>
      <c r="JQX10" s="214"/>
      <c r="JQY10" s="214"/>
      <c r="JQZ10" s="214"/>
      <c r="JRA10" s="214"/>
      <c r="JRB10" s="214"/>
      <c r="JRC10" s="214"/>
      <c r="JRD10" s="214"/>
      <c r="JRE10" s="214"/>
      <c r="JRF10" s="214"/>
      <c r="JRG10" s="214"/>
      <c r="JRH10" s="214"/>
      <c r="JRI10" s="214"/>
      <c r="JRJ10" s="214"/>
      <c r="JRK10" s="214"/>
      <c r="JRL10" s="214"/>
      <c r="JRM10" s="214"/>
      <c r="JRN10" s="214"/>
      <c r="JRO10" s="214"/>
      <c r="JRP10" s="214"/>
      <c r="JRQ10" s="214"/>
      <c r="JRR10" s="214"/>
      <c r="JRS10" s="214"/>
      <c r="JRT10" s="214"/>
      <c r="JRU10" s="214"/>
      <c r="JRV10" s="214"/>
      <c r="JRW10" s="214"/>
      <c r="JRX10" s="214"/>
      <c r="JRY10" s="214"/>
      <c r="JRZ10" s="214"/>
      <c r="JSA10" s="214"/>
      <c r="JSB10" s="214"/>
      <c r="JSC10" s="214"/>
      <c r="JSD10" s="214"/>
      <c r="JSE10" s="214"/>
      <c r="JSF10" s="214"/>
      <c r="JSG10" s="214"/>
      <c r="JSH10" s="214"/>
      <c r="JSI10" s="214"/>
      <c r="JSJ10" s="214"/>
      <c r="JSK10" s="214"/>
      <c r="JSL10" s="214"/>
      <c r="JSM10" s="214"/>
      <c r="JSN10" s="214"/>
      <c r="JSO10" s="214"/>
      <c r="JSP10" s="214"/>
      <c r="JSQ10" s="214"/>
      <c r="JSR10" s="214"/>
      <c r="JSS10" s="214"/>
      <c r="JST10" s="214"/>
      <c r="JSU10" s="214"/>
      <c r="JSV10" s="214"/>
      <c r="JSW10" s="214"/>
      <c r="JSX10" s="214"/>
      <c r="JSY10" s="214"/>
      <c r="JSZ10" s="214"/>
      <c r="JTA10" s="214"/>
      <c r="JTB10" s="214"/>
      <c r="JTC10" s="214"/>
      <c r="JTD10" s="214"/>
      <c r="JTE10" s="214"/>
      <c r="JTF10" s="214"/>
      <c r="JTG10" s="214"/>
      <c r="JTH10" s="214"/>
      <c r="JTI10" s="214"/>
      <c r="JTJ10" s="214"/>
      <c r="JTK10" s="214"/>
      <c r="JTL10" s="214"/>
      <c r="JTM10" s="214"/>
      <c r="JTN10" s="214"/>
      <c r="JTO10" s="214"/>
      <c r="JTP10" s="214"/>
      <c r="JTQ10" s="214"/>
      <c r="JTR10" s="214"/>
      <c r="JTS10" s="214"/>
      <c r="JTT10" s="214"/>
      <c r="JTU10" s="214"/>
      <c r="JTV10" s="214"/>
      <c r="JTW10" s="214"/>
      <c r="JTX10" s="214"/>
      <c r="JTY10" s="214"/>
      <c r="JTZ10" s="214"/>
      <c r="JUA10" s="214"/>
      <c r="JUB10" s="214"/>
      <c r="JUC10" s="214"/>
      <c r="JUD10" s="214"/>
      <c r="JUE10" s="214"/>
      <c r="JUF10" s="214"/>
      <c r="JUG10" s="214"/>
      <c r="JUH10" s="214"/>
      <c r="JUI10" s="214"/>
      <c r="JUJ10" s="214"/>
      <c r="JUK10" s="214"/>
      <c r="JUL10" s="214"/>
      <c r="JUM10" s="214"/>
      <c r="JUN10" s="214"/>
      <c r="JUO10" s="214"/>
      <c r="JUP10" s="214"/>
      <c r="JUQ10" s="214"/>
      <c r="JUR10" s="214"/>
      <c r="JUS10" s="214"/>
      <c r="JUT10" s="214"/>
      <c r="JUU10" s="214"/>
      <c r="JUV10" s="214"/>
      <c r="JUW10" s="214"/>
      <c r="JUX10" s="214"/>
      <c r="JUY10" s="214"/>
      <c r="JUZ10" s="214"/>
      <c r="JVA10" s="214"/>
      <c r="JVB10" s="214"/>
      <c r="JVC10" s="214"/>
      <c r="JVD10" s="214"/>
      <c r="JVE10" s="214"/>
      <c r="JVF10" s="214"/>
      <c r="JVG10" s="214"/>
      <c r="JVH10" s="214"/>
      <c r="JVI10" s="214"/>
      <c r="JVJ10" s="214"/>
      <c r="JVK10" s="214"/>
      <c r="JVL10" s="214"/>
      <c r="JVM10" s="214"/>
      <c r="JVN10" s="214"/>
      <c r="JVO10" s="214"/>
      <c r="JVP10" s="214"/>
      <c r="JVQ10" s="214"/>
      <c r="JVR10" s="214"/>
      <c r="JVS10" s="214"/>
      <c r="JVT10" s="214"/>
      <c r="JVU10" s="214"/>
      <c r="JVV10" s="214"/>
      <c r="JVW10" s="214"/>
      <c r="JVX10" s="214"/>
      <c r="JVY10" s="214"/>
      <c r="JVZ10" s="214"/>
      <c r="JWA10" s="214"/>
      <c r="JWB10" s="214"/>
      <c r="JWC10" s="214"/>
      <c r="JWD10" s="214"/>
      <c r="JWE10" s="214"/>
      <c r="JWF10" s="214"/>
      <c r="JWG10" s="214"/>
      <c r="JWH10" s="214"/>
      <c r="JWI10" s="214"/>
      <c r="JWJ10" s="214"/>
      <c r="JWK10" s="214"/>
      <c r="JWL10" s="214"/>
      <c r="JWM10" s="214"/>
      <c r="JWN10" s="214"/>
      <c r="JWO10" s="214"/>
      <c r="JWP10" s="214"/>
      <c r="JWQ10" s="214"/>
      <c r="JWR10" s="214"/>
      <c r="JWS10" s="214"/>
      <c r="JWT10" s="214"/>
      <c r="JWU10" s="214"/>
      <c r="JWV10" s="214"/>
      <c r="JWW10" s="214"/>
      <c r="JWX10" s="214"/>
      <c r="JWY10" s="214"/>
      <c r="JWZ10" s="214"/>
      <c r="JXA10" s="214"/>
      <c r="JXB10" s="214"/>
      <c r="JXC10" s="214"/>
      <c r="JXD10" s="214"/>
      <c r="JXE10" s="214"/>
      <c r="JXF10" s="214"/>
      <c r="JXG10" s="214"/>
      <c r="JXH10" s="214"/>
      <c r="JXI10" s="214"/>
      <c r="JXJ10" s="214"/>
      <c r="JXK10" s="214"/>
      <c r="JXL10" s="214"/>
      <c r="JXM10" s="214"/>
      <c r="JXN10" s="214"/>
      <c r="JXO10" s="214"/>
      <c r="JXP10" s="214"/>
      <c r="JXQ10" s="214"/>
      <c r="JXR10" s="214"/>
      <c r="JXS10" s="214"/>
      <c r="JXT10" s="214"/>
      <c r="JXU10" s="214"/>
      <c r="JXV10" s="214"/>
      <c r="JXW10" s="214"/>
      <c r="JXX10" s="214"/>
      <c r="JXY10" s="214"/>
      <c r="JXZ10" s="214"/>
      <c r="JYA10" s="214"/>
      <c r="JYB10" s="214"/>
      <c r="JYC10" s="214"/>
      <c r="JYD10" s="214"/>
      <c r="JYE10" s="214"/>
      <c r="JYF10" s="214"/>
      <c r="JYG10" s="214"/>
      <c r="JYH10" s="214"/>
      <c r="JYI10" s="214"/>
      <c r="JYJ10" s="214"/>
      <c r="JYK10" s="214"/>
      <c r="JYL10" s="214"/>
      <c r="JYM10" s="214"/>
      <c r="JYN10" s="214"/>
      <c r="JYO10" s="214"/>
      <c r="JYP10" s="214"/>
      <c r="JYQ10" s="214"/>
      <c r="JYR10" s="214"/>
      <c r="JYS10" s="214"/>
      <c r="JYT10" s="214"/>
      <c r="JYU10" s="214"/>
      <c r="JYV10" s="214"/>
      <c r="JYW10" s="214"/>
      <c r="JYX10" s="214"/>
      <c r="JYY10" s="214"/>
      <c r="JYZ10" s="214"/>
      <c r="JZA10" s="214"/>
      <c r="JZB10" s="214"/>
      <c r="JZC10" s="214"/>
      <c r="JZD10" s="214"/>
      <c r="JZE10" s="214"/>
      <c r="JZF10" s="214"/>
      <c r="JZG10" s="214"/>
      <c r="JZH10" s="214"/>
      <c r="JZI10" s="214"/>
      <c r="JZJ10" s="214"/>
      <c r="JZK10" s="214"/>
      <c r="JZL10" s="214"/>
      <c r="JZM10" s="214"/>
      <c r="JZN10" s="214"/>
      <c r="JZO10" s="214"/>
      <c r="JZP10" s="214"/>
      <c r="JZQ10" s="214"/>
      <c r="JZR10" s="214"/>
      <c r="JZS10" s="214"/>
      <c r="JZT10" s="214"/>
      <c r="JZU10" s="214"/>
      <c r="JZV10" s="214"/>
      <c r="JZW10" s="214"/>
      <c r="JZX10" s="214"/>
      <c r="JZY10" s="214"/>
      <c r="JZZ10" s="214"/>
      <c r="KAA10" s="214"/>
      <c r="KAB10" s="214"/>
      <c r="KAC10" s="214"/>
      <c r="KAD10" s="214"/>
      <c r="KAE10" s="214"/>
      <c r="KAF10" s="214"/>
      <c r="KAG10" s="214"/>
      <c r="KAH10" s="214"/>
      <c r="KAI10" s="214"/>
      <c r="KAJ10" s="214"/>
      <c r="KAK10" s="214"/>
      <c r="KAL10" s="214"/>
      <c r="KAM10" s="214"/>
      <c r="KAN10" s="214"/>
      <c r="KAO10" s="214"/>
      <c r="KAP10" s="214"/>
      <c r="KAQ10" s="214"/>
      <c r="KAR10" s="214"/>
      <c r="KAS10" s="214"/>
      <c r="KAT10" s="214"/>
      <c r="KAU10" s="214"/>
      <c r="KAV10" s="214"/>
      <c r="KAW10" s="214"/>
      <c r="KAX10" s="214"/>
      <c r="KAY10" s="214"/>
      <c r="KAZ10" s="214"/>
      <c r="KBA10" s="214"/>
      <c r="KBB10" s="214"/>
      <c r="KBC10" s="214"/>
      <c r="KBD10" s="214"/>
      <c r="KBE10" s="214"/>
      <c r="KBF10" s="214"/>
      <c r="KBG10" s="214"/>
      <c r="KBH10" s="214"/>
      <c r="KBI10" s="214"/>
      <c r="KBJ10" s="214"/>
      <c r="KBK10" s="214"/>
      <c r="KBL10" s="214"/>
      <c r="KBM10" s="214"/>
      <c r="KBN10" s="214"/>
      <c r="KBO10" s="214"/>
      <c r="KBP10" s="214"/>
      <c r="KBQ10" s="214"/>
      <c r="KBR10" s="214"/>
      <c r="KBS10" s="214"/>
      <c r="KBT10" s="214"/>
      <c r="KBU10" s="214"/>
      <c r="KBV10" s="214"/>
      <c r="KBW10" s="214"/>
      <c r="KBX10" s="214"/>
      <c r="KBY10" s="214"/>
      <c r="KBZ10" s="214"/>
      <c r="KCA10" s="214"/>
      <c r="KCB10" s="214"/>
      <c r="KCC10" s="214"/>
      <c r="KCD10" s="214"/>
      <c r="KCE10" s="214"/>
      <c r="KCF10" s="214"/>
      <c r="KCG10" s="214"/>
      <c r="KCH10" s="214"/>
      <c r="KCI10" s="214"/>
      <c r="KCJ10" s="214"/>
      <c r="KCK10" s="214"/>
      <c r="KCL10" s="214"/>
      <c r="KCM10" s="214"/>
      <c r="KCN10" s="214"/>
      <c r="KCO10" s="214"/>
      <c r="KCP10" s="214"/>
      <c r="KCQ10" s="214"/>
      <c r="KCR10" s="214"/>
      <c r="KCS10" s="214"/>
      <c r="KCT10" s="214"/>
      <c r="KCU10" s="214"/>
      <c r="KCV10" s="214"/>
      <c r="KCW10" s="214"/>
      <c r="KCX10" s="214"/>
      <c r="KCY10" s="214"/>
      <c r="KCZ10" s="214"/>
      <c r="KDA10" s="214"/>
      <c r="KDB10" s="214"/>
      <c r="KDC10" s="214"/>
      <c r="KDD10" s="214"/>
      <c r="KDE10" s="214"/>
      <c r="KDF10" s="214"/>
      <c r="KDG10" s="214"/>
      <c r="KDH10" s="214"/>
      <c r="KDI10" s="214"/>
      <c r="KDJ10" s="214"/>
      <c r="KDK10" s="214"/>
      <c r="KDL10" s="214"/>
      <c r="KDM10" s="214"/>
      <c r="KDN10" s="214"/>
      <c r="KDO10" s="214"/>
      <c r="KDP10" s="214"/>
      <c r="KDQ10" s="214"/>
      <c r="KDR10" s="214"/>
      <c r="KDS10" s="214"/>
      <c r="KDT10" s="214"/>
      <c r="KDU10" s="214"/>
      <c r="KDV10" s="214"/>
      <c r="KDW10" s="214"/>
      <c r="KDX10" s="214"/>
      <c r="KDY10" s="214"/>
      <c r="KDZ10" s="214"/>
      <c r="KEA10" s="214"/>
      <c r="KEB10" s="214"/>
      <c r="KEC10" s="214"/>
      <c r="KED10" s="214"/>
      <c r="KEE10" s="214"/>
      <c r="KEF10" s="214"/>
      <c r="KEG10" s="214"/>
      <c r="KEH10" s="214"/>
      <c r="KEI10" s="214"/>
      <c r="KEJ10" s="214"/>
      <c r="KEK10" s="214"/>
      <c r="KEL10" s="214"/>
      <c r="KEM10" s="214"/>
      <c r="KEN10" s="214"/>
      <c r="KEO10" s="214"/>
      <c r="KEP10" s="214"/>
      <c r="KEQ10" s="214"/>
      <c r="KER10" s="214"/>
      <c r="KES10" s="214"/>
      <c r="KET10" s="214"/>
      <c r="KEU10" s="214"/>
      <c r="KEV10" s="214"/>
      <c r="KEW10" s="214"/>
      <c r="KEX10" s="214"/>
      <c r="KEY10" s="214"/>
      <c r="KEZ10" s="214"/>
      <c r="KFA10" s="214"/>
      <c r="KFB10" s="214"/>
      <c r="KFC10" s="214"/>
      <c r="KFD10" s="214"/>
      <c r="KFE10" s="214"/>
      <c r="KFF10" s="214"/>
      <c r="KFG10" s="214"/>
      <c r="KFH10" s="214"/>
      <c r="KFI10" s="214"/>
      <c r="KFJ10" s="214"/>
      <c r="KFK10" s="214"/>
      <c r="KFL10" s="214"/>
      <c r="KFM10" s="214"/>
      <c r="KFN10" s="214"/>
      <c r="KFO10" s="214"/>
      <c r="KFP10" s="214"/>
      <c r="KFQ10" s="214"/>
      <c r="KFR10" s="214"/>
      <c r="KFS10" s="214"/>
      <c r="KFT10" s="214"/>
      <c r="KFU10" s="214"/>
      <c r="KFV10" s="214"/>
      <c r="KFW10" s="214"/>
      <c r="KFX10" s="214"/>
      <c r="KFY10" s="214"/>
      <c r="KFZ10" s="214"/>
      <c r="KGA10" s="214"/>
      <c r="KGB10" s="214"/>
      <c r="KGC10" s="214"/>
      <c r="KGD10" s="214"/>
      <c r="KGE10" s="214"/>
      <c r="KGF10" s="214"/>
      <c r="KGG10" s="214"/>
      <c r="KGH10" s="214"/>
      <c r="KGI10" s="214"/>
      <c r="KGJ10" s="214"/>
      <c r="KGK10" s="214"/>
      <c r="KGL10" s="214"/>
      <c r="KGM10" s="214"/>
      <c r="KGN10" s="214"/>
      <c r="KGO10" s="214"/>
      <c r="KGP10" s="214"/>
      <c r="KGQ10" s="214"/>
      <c r="KGR10" s="214"/>
      <c r="KGS10" s="214"/>
      <c r="KGT10" s="214"/>
      <c r="KGU10" s="214"/>
      <c r="KGV10" s="214"/>
      <c r="KGW10" s="214"/>
      <c r="KGX10" s="214"/>
      <c r="KGY10" s="214"/>
      <c r="KGZ10" s="214"/>
      <c r="KHA10" s="214"/>
      <c r="KHB10" s="214"/>
      <c r="KHC10" s="214"/>
      <c r="KHD10" s="214"/>
      <c r="KHE10" s="214"/>
      <c r="KHF10" s="214"/>
      <c r="KHG10" s="214"/>
      <c r="KHH10" s="214"/>
      <c r="KHI10" s="214"/>
      <c r="KHJ10" s="214"/>
      <c r="KHK10" s="214"/>
      <c r="KHL10" s="214"/>
      <c r="KHM10" s="214"/>
      <c r="KHN10" s="214"/>
      <c r="KHO10" s="214"/>
      <c r="KHP10" s="214"/>
      <c r="KHQ10" s="214"/>
      <c r="KHR10" s="214"/>
      <c r="KHS10" s="214"/>
      <c r="KHT10" s="214"/>
      <c r="KHU10" s="214"/>
      <c r="KHV10" s="214"/>
      <c r="KHW10" s="214"/>
      <c r="KHX10" s="214"/>
      <c r="KHY10" s="214"/>
      <c r="KHZ10" s="214"/>
      <c r="KIA10" s="214"/>
      <c r="KIB10" s="214"/>
      <c r="KIC10" s="214"/>
      <c r="KID10" s="214"/>
      <c r="KIE10" s="214"/>
      <c r="KIF10" s="214"/>
      <c r="KIG10" s="214"/>
      <c r="KIH10" s="214"/>
      <c r="KII10" s="214"/>
      <c r="KIJ10" s="214"/>
      <c r="KIK10" s="214"/>
      <c r="KIL10" s="214"/>
      <c r="KIM10" s="214"/>
      <c r="KIN10" s="214"/>
      <c r="KIO10" s="214"/>
      <c r="KIP10" s="214"/>
      <c r="KIQ10" s="214"/>
      <c r="KIR10" s="214"/>
      <c r="KIS10" s="214"/>
      <c r="KIT10" s="214"/>
      <c r="KIU10" s="214"/>
      <c r="KIV10" s="214"/>
      <c r="KIW10" s="214"/>
      <c r="KIX10" s="214"/>
      <c r="KIY10" s="214"/>
      <c r="KIZ10" s="214"/>
      <c r="KJA10" s="214"/>
      <c r="KJB10" s="214"/>
      <c r="KJC10" s="214"/>
      <c r="KJD10" s="214"/>
      <c r="KJE10" s="214"/>
      <c r="KJF10" s="214"/>
      <c r="KJG10" s="214"/>
      <c r="KJH10" s="214"/>
      <c r="KJI10" s="214"/>
      <c r="KJJ10" s="214"/>
      <c r="KJK10" s="214"/>
      <c r="KJL10" s="214"/>
      <c r="KJM10" s="214"/>
      <c r="KJN10" s="214"/>
      <c r="KJO10" s="214"/>
      <c r="KJP10" s="214"/>
      <c r="KJQ10" s="214"/>
      <c r="KJR10" s="214"/>
      <c r="KJS10" s="214"/>
      <c r="KJT10" s="214"/>
      <c r="KJU10" s="214"/>
      <c r="KJV10" s="214"/>
      <c r="KJW10" s="214"/>
      <c r="KJX10" s="214"/>
      <c r="KJY10" s="214"/>
      <c r="KJZ10" s="214"/>
      <c r="KKA10" s="214"/>
      <c r="KKB10" s="214"/>
      <c r="KKC10" s="214"/>
      <c r="KKD10" s="214"/>
      <c r="KKE10" s="214"/>
      <c r="KKF10" s="214"/>
      <c r="KKG10" s="214"/>
      <c r="KKH10" s="214"/>
      <c r="KKI10" s="214"/>
      <c r="KKJ10" s="214"/>
      <c r="KKK10" s="214"/>
      <c r="KKL10" s="214"/>
      <c r="KKM10" s="214"/>
      <c r="KKN10" s="214"/>
      <c r="KKO10" s="214"/>
      <c r="KKP10" s="214"/>
      <c r="KKQ10" s="214"/>
      <c r="KKR10" s="214"/>
      <c r="KKS10" s="214"/>
      <c r="KKT10" s="214"/>
      <c r="KKU10" s="214"/>
      <c r="KKV10" s="214"/>
      <c r="KKW10" s="214"/>
      <c r="KKX10" s="214"/>
      <c r="KKY10" s="214"/>
      <c r="KKZ10" s="214"/>
      <c r="KLA10" s="214"/>
      <c r="KLB10" s="214"/>
      <c r="KLC10" s="214"/>
      <c r="KLD10" s="214"/>
      <c r="KLE10" s="214"/>
      <c r="KLF10" s="214"/>
      <c r="KLG10" s="214"/>
      <c r="KLH10" s="214"/>
      <c r="KLI10" s="214"/>
      <c r="KLJ10" s="214"/>
      <c r="KLK10" s="214"/>
      <c r="KLL10" s="214"/>
      <c r="KLM10" s="214"/>
      <c r="KLN10" s="214"/>
      <c r="KLO10" s="214"/>
      <c r="KLP10" s="214"/>
      <c r="KLQ10" s="214"/>
      <c r="KLR10" s="214"/>
      <c r="KLS10" s="214"/>
      <c r="KLT10" s="214"/>
      <c r="KLU10" s="214"/>
      <c r="KLV10" s="214"/>
      <c r="KLW10" s="214"/>
      <c r="KLX10" s="214"/>
      <c r="KLY10" s="214"/>
      <c r="KLZ10" s="214"/>
      <c r="KMA10" s="214"/>
      <c r="KMB10" s="214"/>
      <c r="KMC10" s="214"/>
      <c r="KMD10" s="214"/>
      <c r="KME10" s="214"/>
      <c r="KMF10" s="214"/>
      <c r="KMG10" s="214"/>
      <c r="KMH10" s="214"/>
      <c r="KMI10" s="214"/>
      <c r="KMJ10" s="214"/>
      <c r="KMK10" s="214"/>
      <c r="KML10" s="214"/>
      <c r="KMM10" s="214"/>
      <c r="KMN10" s="214"/>
      <c r="KMO10" s="214"/>
      <c r="KMP10" s="214"/>
      <c r="KMQ10" s="214"/>
      <c r="KMR10" s="214"/>
      <c r="KMS10" s="214"/>
      <c r="KMT10" s="214"/>
      <c r="KMU10" s="214"/>
      <c r="KMV10" s="214"/>
      <c r="KMW10" s="214"/>
      <c r="KMX10" s="214"/>
      <c r="KMY10" s="214"/>
      <c r="KMZ10" s="214"/>
      <c r="KNA10" s="214"/>
      <c r="KNB10" s="214"/>
      <c r="KNC10" s="214"/>
      <c r="KND10" s="214"/>
      <c r="KNE10" s="214"/>
      <c r="KNF10" s="214"/>
      <c r="KNG10" s="214"/>
      <c r="KNH10" s="214"/>
      <c r="KNI10" s="214"/>
      <c r="KNJ10" s="214"/>
      <c r="KNK10" s="214"/>
      <c r="KNL10" s="214"/>
      <c r="KNM10" s="214"/>
      <c r="KNN10" s="214"/>
      <c r="KNO10" s="214"/>
      <c r="KNP10" s="214"/>
      <c r="KNQ10" s="214"/>
      <c r="KNR10" s="214"/>
      <c r="KNS10" s="214"/>
      <c r="KNT10" s="214"/>
      <c r="KNU10" s="214"/>
      <c r="KNV10" s="214"/>
      <c r="KNW10" s="214"/>
      <c r="KNX10" s="214"/>
      <c r="KNY10" s="214"/>
      <c r="KNZ10" s="214"/>
      <c r="KOA10" s="214"/>
      <c r="KOB10" s="214"/>
      <c r="KOC10" s="214"/>
      <c r="KOD10" s="214"/>
      <c r="KOE10" s="214"/>
      <c r="KOF10" s="214"/>
      <c r="KOG10" s="214"/>
      <c r="KOH10" s="214"/>
      <c r="KOI10" s="214"/>
      <c r="KOJ10" s="214"/>
      <c r="KOK10" s="214"/>
      <c r="KOL10" s="214"/>
      <c r="KOM10" s="214"/>
      <c r="KON10" s="214"/>
      <c r="KOO10" s="214"/>
      <c r="KOP10" s="214"/>
      <c r="KOQ10" s="214"/>
      <c r="KOR10" s="214"/>
      <c r="KOS10" s="214"/>
      <c r="KOT10" s="214"/>
      <c r="KOU10" s="214"/>
      <c r="KOV10" s="214"/>
      <c r="KOW10" s="214"/>
      <c r="KOX10" s="214"/>
      <c r="KOY10" s="214"/>
      <c r="KOZ10" s="214"/>
      <c r="KPA10" s="214"/>
      <c r="KPB10" s="214"/>
      <c r="KPC10" s="214"/>
      <c r="KPD10" s="214"/>
      <c r="KPE10" s="214"/>
      <c r="KPF10" s="214"/>
      <c r="KPG10" s="214"/>
      <c r="KPH10" s="214"/>
      <c r="KPI10" s="214"/>
      <c r="KPJ10" s="214"/>
      <c r="KPK10" s="214"/>
      <c r="KPL10" s="214"/>
      <c r="KPM10" s="214"/>
      <c r="KPN10" s="214"/>
      <c r="KPO10" s="214"/>
      <c r="KPP10" s="214"/>
      <c r="KPQ10" s="214"/>
      <c r="KPR10" s="214"/>
      <c r="KPS10" s="214"/>
      <c r="KPT10" s="214"/>
      <c r="KPU10" s="214"/>
      <c r="KPV10" s="214"/>
      <c r="KPW10" s="214"/>
      <c r="KPX10" s="214"/>
      <c r="KPY10" s="214"/>
      <c r="KPZ10" s="214"/>
      <c r="KQA10" s="214"/>
      <c r="KQB10" s="214"/>
      <c r="KQC10" s="214"/>
      <c r="KQD10" s="214"/>
      <c r="KQE10" s="214"/>
      <c r="KQF10" s="214"/>
      <c r="KQG10" s="214"/>
      <c r="KQH10" s="214"/>
      <c r="KQI10" s="214"/>
      <c r="KQJ10" s="214"/>
      <c r="KQK10" s="214"/>
      <c r="KQL10" s="214"/>
      <c r="KQM10" s="214"/>
      <c r="KQN10" s="214"/>
      <c r="KQO10" s="214"/>
      <c r="KQP10" s="214"/>
      <c r="KQQ10" s="214"/>
      <c r="KQR10" s="214"/>
      <c r="KQS10" s="214"/>
      <c r="KQT10" s="214"/>
      <c r="KQU10" s="214"/>
      <c r="KQV10" s="214"/>
      <c r="KQW10" s="214"/>
      <c r="KQX10" s="214"/>
      <c r="KQY10" s="214"/>
      <c r="KQZ10" s="214"/>
      <c r="KRA10" s="214"/>
      <c r="KRB10" s="214"/>
      <c r="KRC10" s="214"/>
      <c r="KRD10" s="214"/>
      <c r="KRE10" s="214"/>
      <c r="KRF10" s="214"/>
      <c r="KRG10" s="214"/>
      <c r="KRH10" s="214"/>
      <c r="KRI10" s="214"/>
      <c r="KRJ10" s="214"/>
      <c r="KRK10" s="214"/>
      <c r="KRL10" s="214"/>
      <c r="KRM10" s="214"/>
      <c r="KRN10" s="214"/>
      <c r="KRO10" s="214"/>
      <c r="KRP10" s="214"/>
      <c r="KRQ10" s="214"/>
      <c r="KRR10" s="214"/>
      <c r="KRS10" s="214"/>
      <c r="KRT10" s="214"/>
      <c r="KRU10" s="214"/>
      <c r="KRV10" s="214"/>
      <c r="KRW10" s="214"/>
      <c r="KRX10" s="214"/>
      <c r="KRY10" s="214"/>
      <c r="KRZ10" s="214"/>
      <c r="KSA10" s="214"/>
      <c r="KSB10" s="214"/>
      <c r="KSC10" s="214"/>
      <c r="KSD10" s="214"/>
      <c r="KSE10" s="214"/>
      <c r="KSF10" s="214"/>
      <c r="KSG10" s="214"/>
      <c r="KSH10" s="214"/>
      <c r="KSI10" s="214"/>
      <c r="KSJ10" s="214"/>
      <c r="KSK10" s="214"/>
      <c r="KSL10" s="214"/>
      <c r="KSM10" s="214"/>
      <c r="KSN10" s="214"/>
      <c r="KSO10" s="214"/>
      <c r="KSP10" s="214"/>
      <c r="KSQ10" s="214"/>
      <c r="KSR10" s="214"/>
      <c r="KSS10" s="214"/>
      <c r="KST10" s="214"/>
      <c r="KSU10" s="214"/>
      <c r="KSV10" s="214"/>
      <c r="KSW10" s="214"/>
      <c r="KSX10" s="214"/>
      <c r="KSY10" s="214"/>
      <c r="KSZ10" s="214"/>
      <c r="KTA10" s="214"/>
      <c r="KTB10" s="214"/>
      <c r="KTC10" s="214"/>
      <c r="KTD10" s="214"/>
      <c r="KTE10" s="214"/>
      <c r="KTF10" s="214"/>
      <c r="KTG10" s="214"/>
      <c r="KTH10" s="214"/>
      <c r="KTI10" s="214"/>
      <c r="KTJ10" s="214"/>
      <c r="KTK10" s="214"/>
      <c r="KTL10" s="214"/>
      <c r="KTM10" s="214"/>
      <c r="KTN10" s="214"/>
      <c r="KTO10" s="214"/>
      <c r="KTP10" s="214"/>
      <c r="KTQ10" s="214"/>
      <c r="KTR10" s="214"/>
      <c r="KTS10" s="214"/>
      <c r="KTT10" s="214"/>
      <c r="KTU10" s="214"/>
      <c r="KTV10" s="214"/>
      <c r="KTW10" s="214"/>
      <c r="KTX10" s="214"/>
      <c r="KTY10" s="214"/>
      <c r="KTZ10" s="214"/>
      <c r="KUA10" s="214"/>
      <c r="KUB10" s="214"/>
      <c r="KUC10" s="214"/>
      <c r="KUD10" s="214"/>
      <c r="KUE10" s="214"/>
      <c r="KUF10" s="214"/>
      <c r="KUG10" s="214"/>
      <c r="KUH10" s="214"/>
      <c r="KUI10" s="214"/>
      <c r="KUJ10" s="214"/>
      <c r="KUK10" s="214"/>
      <c r="KUL10" s="214"/>
      <c r="KUM10" s="214"/>
      <c r="KUN10" s="214"/>
      <c r="KUO10" s="214"/>
      <c r="KUP10" s="214"/>
      <c r="KUQ10" s="214"/>
      <c r="KUR10" s="214"/>
      <c r="KUS10" s="214"/>
      <c r="KUT10" s="214"/>
      <c r="KUU10" s="214"/>
      <c r="KUV10" s="214"/>
      <c r="KUW10" s="214"/>
      <c r="KUX10" s="214"/>
      <c r="KUY10" s="214"/>
      <c r="KUZ10" s="214"/>
      <c r="KVA10" s="214"/>
      <c r="KVB10" s="214"/>
      <c r="KVC10" s="214"/>
      <c r="KVD10" s="214"/>
      <c r="KVE10" s="214"/>
      <c r="KVF10" s="214"/>
      <c r="KVG10" s="214"/>
      <c r="KVH10" s="214"/>
      <c r="KVI10" s="214"/>
      <c r="KVJ10" s="214"/>
      <c r="KVK10" s="214"/>
      <c r="KVL10" s="214"/>
      <c r="KVM10" s="214"/>
      <c r="KVN10" s="214"/>
      <c r="KVO10" s="214"/>
      <c r="KVP10" s="214"/>
      <c r="KVQ10" s="214"/>
      <c r="KVR10" s="214"/>
      <c r="KVS10" s="214"/>
      <c r="KVT10" s="214"/>
      <c r="KVU10" s="214"/>
      <c r="KVV10" s="214"/>
      <c r="KVW10" s="214"/>
      <c r="KVX10" s="214"/>
      <c r="KVY10" s="214"/>
      <c r="KVZ10" s="214"/>
      <c r="KWA10" s="214"/>
      <c r="KWB10" s="214"/>
      <c r="KWC10" s="214"/>
      <c r="KWD10" s="214"/>
      <c r="KWE10" s="214"/>
      <c r="KWF10" s="214"/>
      <c r="KWG10" s="214"/>
      <c r="KWH10" s="214"/>
      <c r="KWI10" s="214"/>
      <c r="KWJ10" s="214"/>
      <c r="KWK10" s="214"/>
      <c r="KWL10" s="214"/>
      <c r="KWM10" s="214"/>
      <c r="KWN10" s="214"/>
      <c r="KWO10" s="214"/>
      <c r="KWP10" s="214"/>
      <c r="KWQ10" s="214"/>
      <c r="KWR10" s="214"/>
      <c r="KWS10" s="214"/>
      <c r="KWT10" s="214"/>
      <c r="KWU10" s="214"/>
      <c r="KWV10" s="214"/>
      <c r="KWW10" s="214"/>
      <c r="KWX10" s="214"/>
      <c r="KWY10" s="214"/>
      <c r="KWZ10" s="214"/>
      <c r="KXA10" s="214"/>
      <c r="KXB10" s="214"/>
      <c r="KXC10" s="214"/>
      <c r="KXD10" s="214"/>
      <c r="KXE10" s="214"/>
      <c r="KXF10" s="214"/>
      <c r="KXG10" s="214"/>
      <c r="KXH10" s="214"/>
      <c r="KXI10" s="214"/>
      <c r="KXJ10" s="214"/>
      <c r="KXK10" s="214"/>
      <c r="KXL10" s="214"/>
      <c r="KXM10" s="214"/>
      <c r="KXN10" s="214"/>
      <c r="KXO10" s="214"/>
      <c r="KXP10" s="214"/>
      <c r="KXQ10" s="214"/>
      <c r="KXR10" s="214"/>
      <c r="KXS10" s="214"/>
      <c r="KXT10" s="214"/>
      <c r="KXU10" s="214"/>
      <c r="KXV10" s="214"/>
      <c r="KXW10" s="214"/>
      <c r="KXX10" s="214"/>
      <c r="KXY10" s="214"/>
      <c r="KXZ10" s="214"/>
      <c r="KYA10" s="214"/>
      <c r="KYB10" s="214"/>
      <c r="KYC10" s="214"/>
      <c r="KYD10" s="214"/>
      <c r="KYE10" s="214"/>
      <c r="KYF10" s="214"/>
      <c r="KYG10" s="214"/>
      <c r="KYH10" s="214"/>
      <c r="KYI10" s="214"/>
      <c r="KYJ10" s="214"/>
      <c r="KYK10" s="214"/>
      <c r="KYL10" s="214"/>
      <c r="KYM10" s="214"/>
      <c r="KYN10" s="214"/>
      <c r="KYO10" s="214"/>
      <c r="KYP10" s="214"/>
      <c r="KYQ10" s="214"/>
      <c r="KYR10" s="214"/>
      <c r="KYS10" s="214"/>
      <c r="KYT10" s="214"/>
      <c r="KYU10" s="214"/>
      <c r="KYV10" s="214"/>
      <c r="KYW10" s="214"/>
      <c r="KYX10" s="214"/>
      <c r="KYY10" s="214"/>
      <c r="KYZ10" s="214"/>
      <c r="KZA10" s="214"/>
      <c r="KZB10" s="214"/>
      <c r="KZC10" s="214"/>
      <c r="KZD10" s="214"/>
      <c r="KZE10" s="214"/>
      <c r="KZF10" s="214"/>
      <c r="KZG10" s="214"/>
      <c r="KZH10" s="214"/>
      <c r="KZI10" s="214"/>
      <c r="KZJ10" s="214"/>
      <c r="KZK10" s="214"/>
      <c r="KZL10" s="214"/>
      <c r="KZM10" s="214"/>
      <c r="KZN10" s="214"/>
      <c r="KZO10" s="214"/>
      <c r="KZP10" s="214"/>
      <c r="KZQ10" s="214"/>
      <c r="KZR10" s="214"/>
      <c r="KZS10" s="214"/>
      <c r="KZT10" s="214"/>
      <c r="KZU10" s="214"/>
      <c r="KZV10" s="214"/>
      <c r="KZW10" s="214"/>
      <c r="KZX10" s="214"/>
      <c r="KZY10" s="214"/>
      <c r="KZZ10" s="214"/>
      <c r="LAA10" s="214"/>
      <c r="LAB10" s="214"/>
      <c r="LAC10" s="214"/>
      <c r="LAD10" s="214"/>
      <c r="LAE10" s="214"/>
      <c r="LAF10" s="214"/>
      <c r="LAG10" s="214"/>
      <c r="LAH10" s="214"/>
      <c r="LAI10" s="214"/>
      <c r="LAJ10" s="214"/>
      <c r="LAK10" s="214"/>
      <c r="LAL10" s="214"/>
      <c r="LAM10" s="214"/>
      <c r="LAN10" s="214"/>
      <c r="LAO10" s="214"/>
      <c r="LAP10" s="214"/>
      <c r="LAQ10" s="214"/>
      <c r="LAR10" s="214"/>
      <c r="LAS10" s="214"/>
      <c r="LAT10" s="214"/>
      <c r="LAU10" s="214"/>
      <c r="LAV10" s="214"/>
      <c r="LAW10" s="214"/>
      <c r="LAX10" s="214"/>
      <c r="LAY10" s="214"/>
      <c r="LAZ10" s="214"/>
      <c r="LBA10" s="214"/>
      <c r="LBB10" s="214"/>
      <c r="LBC10" s="214"/>
      <c r="LBD10" s="214"/>
      <c r="LBE10" s="214"/>
      <c r="LBF10" s="214"/>
      <c r="LBG10" s="214"/>
      <c r="LBH10" s="214"/>
      <c r="LBI10" s="214"/>
      <c r="LBJ10" s="214"/>
      <c r="LBK10" s="214"/>
      <c r="LBL10" s="214"/>
      <c r="LBM10" s="214"/>
      <c r="LBN10" s="214"/>
      <c r="LBO10" s="214"/>
      <c r="LBP10" s="214"/>
      <c r="LBQ10" s="214"/>
      <c r="LBR10" s="214"/>
      <c r="LBS10" s="214"/>
      <c r="LBT10" s="214"/>
      <c r="LBU10" s="214"/>
      <c r="LBV10" s="214"/>
      <c r="LBW10" s="214"/>
      <c r="LBX10" s="214"/>
      <c r="LBY10" s="214"/>
      <c r="LBZ10" s="214"/>
      <c r="LCA10" s="214"/>
      <c r="LCB10" s="214"/>
      <c r="LCC10" s="214"/>
      <c r="LCD10" s="214"/>
      <c r="LCE10" s="214"/>
      <c r="LCF10" s="214"/>
      <c r="LCG10" s="214"/>
      <c r="LCH10" s="214"/>
      <c r="LCI10" s="214"/>
      <c r="LCJ10" s="214"/>
      <c r="LCK10" s="214"/>
      <c r="LCL10" s="214"/>
      <c r="LCM10" s="214"/>
      <c r="LCN10" s="214"/>
      <c r="LCO10" s="214"/>
      <c r="LCP10" s="214"/>
      <c r="LCQ10" s="214"/>
      <c r="LCR10" s="214"/>
      <c r="LCS10" s="214"/>
      <c r="LCT10" s="214"/>
      <c r="LCU10" s="214"/>
      <c r="LCV10" s="214"/>
      <c r="LCW10" s="214"/>
      <c r="LCX10" s="214"/>
      <c r="LCY10" s="214"/>
      <c r="LCZ10" s="214"/>
      <c r="LDA10" s="214"/>
      <c r="LDB10" s="214"/>
      <c r="LDC10" s="214"/>
      <c r="LDD10" s="214"/>
      <c r="LDE10" s="214"/>
      <c r="LDF10" s="214"/>
      <c r="LDG10" s="214"/>
      <c r="LDH10" s="214"/>
      <c r="LDI10" s="214"/>
      <c r="LDJ10" s="214"/>
      <c r="LDK10" s="214"/>
      <c r="LDL10" s="214"/>
      <c r="LDM10" s="214"/>
      <c r="LDN10" s="214"/>
      <c r="LDO10" s="214"/>
      <c r="LDP10" s="214"/>
      <c r="LDQ10" s="214"/>
      <c r="LDR10" s="214"/>
      <c r="LDS10" s="214"/>
      <c r="LDT10" s="214"/>
      <c r="LDU10" s="214"/>
      <c r="LDV10" s="214"/>
      <c r="LDW10" s="214"/>
      <c r="LDX10" s="214"/>
      <c r="LDY10" s="214"/>
      <c r="LDZ10" s="214"/>
      <c r="LEA10" s="214"/>
      <c r="LEB10" s="214"/>
      <c r="LEC10" s="214"/>
      <c r="LED10" s="214"/>
      <c r="LEE10" s="214"/>
      <c r="LEF10" s="214"/>
      <c r="LEG10" s="214"/>
      <c r="LEH10" s="214"/>
      <c r="LEI10" s="214"/>
      <c r="LEJ10" s="214"/>
      <c r="LEK10" s="214"/>
      <c r="LEL10" s="214"/>
      <c r="LEM10" s="214"/>
      <c r="LEN10" s="214"/>
      <c r="LEO10" s="214"/>
      <c r="LEP10" s="214"/>
      <c r="LEQ10" s="214"/>
      <c r="LER10" s="214"/>
      <c r="LES10" s="214"/>
      <c r="LET10" s="214"/>
      <c r="LEU10" s="214"/>
      <c r="LEV10" s="214"/>
      <c r="LEW10" s="214"/>
      <c r="LEX10" s="214"/>
      <c r="LEY10" s="214"/>
      <c r="LEZ10" s="214"/>
      <c r="LFA10" s="214"/>
      <c r="LFB10" s="214"/>
      <c r="LFC10" s="214"/>
      <c r="LFD10" s="214"/>
      <c r="LFE10" s="214"/>
      <c r="LFF10" s="214"/>
      <c r="LFG10" s="214"/>
      <c r="LFH10" s="214"/>
      <c r="LFI10" s="214"/>
      <c r="LFJ10" s="214"/>
      <c r="LFK10" s="214"/>
      <c r="LFL10" s="214"/>
      <c r="LFM10" s="214"/>
      <c r="LFN10" s="214"/>
      <c r="LFO10" s="214"/>
      <c r="LFP10" s="214"/>
      <c r="LFQ10" s="214"/>
      <c r="LFR10" s="214"/>
      <c r="LFS10" s="214"/>
      <c r="LFT10" s="214"/>
      <c r="LFU10" s="214"/>
      <c r="LFV10" s="214"/>
      <c r="LFW10" s="214"/>
      <c r="LFX10" s="214"/>
      <c r="LFY10" s="214"/>
      <c r="LFZ10" s="214"/>
      <c r="LGA10" s="214"/>
      <c r="LGB10" s="214"/>
      <c r="LGC10" s="214"/>
      <c r="LGD10" s="214"/>
      <c r="LGE10" s="214"/>
      <c r="LGF10" s="214"/>
      <c r="LGG10" s="214"/>
      <c r="LGH10" s="214"/>
      <c r="LGI10" s="214"/>
      <c r="LGJ10" s="214"/>
      <c r="LGK10" s="214"/>
      <c r="LGL10" s="214"/>
      <c r="LGM10" s="214"/>
      <c r="LGN10" s="214"/>
      <c r="LGO10" s="214"/>
      <c r="LGP10" s="214"/>
      <c r="LGQ10" s="214"/>
      <c r="LGR10" s="214"/>
      <c r="LGS10" s="214"/>
      <c r="LGT10" s="214"/>
      <c r="LGU10" s="214"/>
      <c r="LGV10" s="214"/>
      <c r="LGW10" s="214"/>
      <c r="LGX10" s="214"/>
      <c r="LGY10" s="214"/>
      <c r="LGZ10" s="214"/>
      <c r="LHA10" s="214"/>
      <c r="LHB10" s="214"/>
      <c r="LHC10" s="214"/>
      <c r="LHD10" s="214"/>
      <c r="LHE10" s="214"/>
      <c r="LHF10" s="214"/>
      <c r="LHG10" s="214"/>
      <c r="LHH10" s="214"/>
      <c r="LHI10" s="214"/>
      <c r="LHJ10" s="214"/>
      <c r="LHK10" s="214"/>
      <c r="LHL10" s="214"/>
      <c r="LHM10" s="214"/>
      <c r="LHN10" s="214"/>
      <c r="LHO10" s="214"/>
      <c r="LHP10" s="214"/>
      <c r="LHQ10" s="214"/>
      <c r="LHR10" s="214"/>
      <c r="LHS10" s="214"/>
      <c r="LHT10" s="214"/>
      <c r="LHU10" s="214"/>
      <c r="LHV10" s="214"/>
      <c r="LHW10" s="214"/>
      <c r="LHX10" s="214"/>
      <c r="LHY10" s="214"/>
      <c r="LHZ10" s="214"/>
      <c r="LIA10" s="214"/>
      <c r="LIB10" s="214"/>
      <c r="LIC10" s="214"/>
      <c r="LID10" s="214"/>
      <c r="LIE10" s="214"/>
      <c r="LIF10" s="214"/>
      <c r="LIG10" s="214"/>
      <c r="LIH10" s="214"/>
      <c r="LII10" s="214"/>
      <c r="LIJ10" s="214"/>
      <c r="LIK10" s="214"/>
      <c r="LIL10" s="214"/>
      <c r="LIM10" s="214"/>
      <c r="LIN10" s="214"/>
      <c r="LIO10" s="214"/>
      <c r="LIP10" s="214"/>
      <c r="LIQ10" s="214"/>
      <c r="LIR10" s="214"/>
      <c r="LIS10" s="214"/>
      <c r="LIT10" s="214"/>
      <c r="LIU10" s="214"/>
      <c r="LIV10" s="214"/>
      <c r="LIW10" s="214"/>
      <c r="LIX10" s="214"/>
      <c r="LIY10" s="214"/>
      <c r="LIZ10" s="214"/>
      <c r="LJA10" s="214"/>
      <c r="LJB10" s="214"/>
      <c r="LJC10" s="214"/>
      <c r="LJD10" s="214"/>
      <c r="LJE10" s="214"/>
      <c r="LJF10" s="214"/>
      <c r="LJG10" s="214"/>
      <c r="LJH10" s="214"/>
      <c r="LJI10" s="214"/>
      <c r="LJJ10" s="214"/>
      <c r="LJK10" s="214"/>
      <c r="LJL10" s="214"/>
      <c r="LJM10" s="214"/>
      <c r="LJN10" s="214"/>
      <c r="LJO10" s="214"/>
      <c r="LJP10" s="214"/>
      <c r="LJQ10" s="214"/>
      <c r="LJR10" s="214"/>
      <c r="LJS10" s="214"/>
      <c r="LJT10" s="214"/>
      <c r="LJU10" s="214"/>
      <c r="LJV10" s="214"/>
      <c r="LJW10" s="214"/>
      <c r="LJX10" s="214"/>
      <c r="LJY10" s="214"/>
      <c r="LJZ10" s="214"/>
      <c r="LKA10" s="214"/>
      <c r="LKB10" s="214"/>
      <c r="LKC10" s="214"/>
      <c r="LKD10" s="214"/>
      <c r="LKE10" s="214"/>
      <c r="LKF10" s="214"/>
      <c r="LKG10" s="214"/>
      <c r="LKH10" s="214"/>
      <c r="LKI10" s="214"/>
      <c r="LKJ10" s="214"/>
      <c r="LKK10" s="214"/>
      <c r="LKL10" s="214"/>
      <c r="LKM10" s="214"/>
      <c r="LKN10" s="214"/>
      <c r="LKO10" s="214"/>
      <c r="LKP10" s="214"/>
      <c r="LKQ10" s="214"/>
      <c r="LKR10" s="214"/>
      <c r="LKS10" s="214"/>
      <c r="LKT10" s="214"/>
      <c r="LKU10" s="214"/>
      <c r="LKV10" s="214"/>
      <c r="LKW10" s="214"/>
      <c r="LKX10" s="214"/>
      <c r="LKY10" s="214"/>
      <c r="LKZ10" s="214"/>
      <c r="LLA10" s="214"/>
      <c r="LLB10" s="214"/>
      <c r="LLC10" s="214"/>
      <c r="LLD10" s="214"/>
      <c r="LLE10" s="214"/>
      <c r="LLF10" s="214"/>
      <c r="LLG10" s="214"/>
      <c r="LLH10" s="214"/>
      <c r="LLI10" s="214"/>
      <c r="LLJ10" s="214"/>
      <c r="LLK10" s="214"/>
      <c r="LLL10" s="214"/>
      <c r="LLM10" s="214"/>
      <c r="LLN10" s="214"/>
      <c r="LLO10" s="214"/>
      <c r="LLP10" s="214"/>
      <c r="LLQ10" s="214"/>
      <c r="LLR10" s="214"/>
      <c r="LLS10" s="214"/>
      <c r="LLT10" s="214"/>
      <c r="LLU10" s="214"/>
      <c r="LLV10" s="214"/>
      <c r="LLW10" s="214"/>
      <c r="LLX10" s="214"/>
      <c r="LLY10" s="214"/>
      <c r="LLZ10" s="214"/>
      <c r="LMA10" s="214"/>
      <c r="LMB10" s="214"/>
      <c r="LMC10" s="214"/>
      <c r="LMD10" s="214"/>
      <c r="LME10" s="214"/>
      <c r="LMF10" s="214"/>
      <c r="LMG10" s="214"/>
      <c r="LMH10" s="214"/>
      <c r="LMI10" s="214"/>
      <c r="LMJ10" s="214"/>
      <c r="LMK10" s="214"/>
      <c r="LML10" s="214"/>
      <c r="LMM10" s="214"/>
      <c r="LMN10" s="214"/>
      <c r="LMO10" s="214"/>
      <c r="LMP10" s="214"/>
      <c r="LMQ10" s="214"/>
      <c r="LMR10" s="214"/>
      <c r="LMS10" s="214"/>
      <c r="LMT10" s="214"/>
      <c r="LMU10" s="214"/>
      <c r="LMV10" s="214"/>
      <c r="LMW10" s="214"/>
      <c r="LMX10" s="214"/>
      <c r="LMY10" s="214"/>
      <c r="LMZ10" s="214"/>
      <c r="LNA10" s="214"/>
      <c r="LNB10" s="214"/>
      <c r="LNC10" s="214"/>
      <c r="LND10" s="214"/>
      <c r="LNE10" s="214"/>
      <c r="LNF10" s="214"/>
      <c r="LNG10" s="214"/>
      <c r="LNH10" s="214"/>
      <c r="LNI10" s="214"/>
      <c r="LNJ10" s="214"/>
      <c r="LNK10" s="214"/>
      <c r="LNL10" s="214"/>
      <c r="LNM10" s="214"/>
      <c r="LNN10" s="214"/>
      <c r="LNO10" s="214"/>
      <c r="LNP10" s="214"/>
      <c r="LNQ10" s="214"/>
      <c r="LNR10" s="214"/>
      <c r="LNS10" s="214"/>
      <c r="LNT10" s="214"/>
      <c r="LNU10" s="214"/>
      <c r="LNV10" s="214"/>
      <c r="LNW10" s="214"/>
      <c r="LNX10" s="214"/>
      <c r="LNY10" s="214"/>
      <c r="LNZ10" s="214"/>
      <c r="LOA10" s="214"/>
      <c r="LOB10" s="214"/>
      <c r="LOC10" s="214"/>
      <c r="LOD10" s="214"/>
      <c r="LOE10" s="214"/>
      <c r="LOF10" s="214"/>
      <c r="LOG10" s="214"/>
      <c r="LOH10" s="214"/>
      <c r="LOI10" s="214"/>
      <c r="LOJ10" s="214"/>
      <c r="LOK10" s="214"/>
      <c r="LOL10" s="214"/>
      <c r="LOM10" s="214"/>
      <c r="LON10" s="214"/>
      <c r="LOO10" s="214"/>
      <c r="LOP10" s="214"/>
      <c r="LOQ10" s="214"/>
      <c r="LOR10" s="214"/>
      <c r="LOS10" s="214"/>
      <c r="LOT10" s="214"/>
      <c r="LOU10" s="214"/>
      <c r="LOV10" s="214"/>
      <c r="LOW10" s="214"/>
      <c r="LOX10" s="214"/>
      <c r="LOY10" s="214"/>
      <c r="LOZ10" s="214"/>
      <c r="LPA10" s="214"/>
      <c r="LPB10" s="214"/>
      <c r="LPC10" s="214"/>
      <c r="LPD10" s="214"/>
      <c r="LPE10" s="214"/>
      <c r="LPF10" s="214"/>
      <c r="LPG10" s="214"/>
      <c r="LPH10" s="214"/>
      <c r="LPI10" s="214"/>
      <c r="LPJ10" s="214"/>
      <c r="LPK10" s="214"/>
      <c r="LPL10" s="214"/>
      <c r="LPM10" s="214"/>
      <c r="LPN10" s="214"/>
      <c r="LPO10" s="214"/>
      <c r="LPP10" s="214"/>
      <c r="LPQ10" s="214"/>
      <c r="LPR10" s="214"/>
      <c r="LPS10" s="214"/>
      <c r="LPT10" s="214"/>
      <c r="LPU10" s="214"/>
      <c r="LPV10" s="214"/>
      <c r="LPW10" s="214"/>
      <c r="LPX10" s="214"/>
      <c r="LPY10" s="214"/>
      <c r="LPZ10" s="214"/>
      <c r="LQA10" s="214"/>
      <c r="LQB10" s="214"/>
      <c r="LQC10" s="214"/>
      <c r="LQD10" s="214"/>
      <c r="LQE10" s="214"/>
      <c r="LQF10" s="214"/>
      <c r="LQG10" s="214"/>
      <c r="LQH10" s="214"/>
      <c r="LQI10" s="214"/>
      <c r="LQJ10" s="214"/>
      <c r="LQK10" s="214"/>
      <c r="LQL10" s="214"/>
      <c r="LQM10" s="214"/>
      <c r="LQN10" s="214"/>
      <c r="LQO10" s="214"/>
      <c r="LQP10" s="214"/>
      <c r="LQQ10" s="214"/>
      <c r="LQR10" s="214"/>
      <c r="LQS10" s="214"/>
      <c r="LQT10" s="214"/>
      <c r="LQU10" s="214"/>
      <c r="LQV10" s="214"/>
      <c r="LQW10" s="214"/>
      <c r="LQX10" s="214"/>
      <c r="LQY10" s="214"/>
      <c r="LQZ10" s="214"/>
      <c r="LRA10" s="214"/>
      <c r="LRB10" s="214"/>
      <c r="LRC10" s="214"/>
      <c r="LRD10" s="214"/>
      <c r="LRE10" s="214"/>
      <c r="LRF10" s="214"/>
      <c r="LRG10" s="214"/>
      <c r="LRH10" s="214"/>
      <c r="LRI10" s="214"/>
      <c r="LRJ10" s="214"/>
      <c r="LRK10" s="214"/>
      <c r="LRL10" s="214"/>
      <c r="LRM10" s="214"/>
      <c r="LRN10" s="214"/>
      <c r="LRO10" s="214"/>
      <c r="LRP10" s="214"/>
      <c r="LRQ10" s="214"/>
      <c r="LRR10" s="214"/>
      <c r="LRS10" s="214"/>
      <c r="LRT10" s="214"/>
      <c r="LRU10" s="214"/>
      <c r="LRV10" s="214"/>
      <c r="LRW10" s="214"/>
      <c r="LRX10" s="214"/>
      <c r="LRY10" s="214"/>
      <c r="LRZ10" s="214"/>
      <c r="LSA10" s="214"/>
      <c r="LSB10" s="214"/>
      <c r="LSC10" s="214"/>
      <c r="LSD10" s="214"/>
      <c r="LSE10" s="214"/>
      <c r="LSF10" s="214"/>
      <c r="LSG10" s="214"/>
      <c r="LSH10" s="214"/>
      <c r="LSI10" s="214"/>
      <c r="LSJ10" s="214"/>
      <c r="LSK10" s="214"/>
      <c r="LSL10" s="214"/>
      <c r="LSM10" s="214"/>
      <c r="LSN10" s="214"/>
      <c r="LSO10" s="214"/>
      <c r="LSP10" s="214"/>
      <c r="LSQ10" s="214"/>
      <c r="LSR10" s="214"/>
      <c r="LSS10" s="214"/>
      <c r="LST10" s="214"/>
      <c r="LSU10" s="214"/>
      <c r="LSV10" s="214"/>
      <c r="LSW10" s="214"/>
      <c r="LSX10" s="214"/>
      <c r="LSY10" s="214"/>
      <c r="LSZ10" s="214"/>
      <c r="LTA10" s="214"/>
      <c r="LTB10" s="214"/>
      <c r="LTC10" s="214"/>
      <c r="LTD10" s="214"/>
      <c r="LTE10" s="214"/>
      <c r="LTF10" s="214"/>
      <c r="LTG10" s="214"/>
      <c r="LTH10" s="214"/>
      <c r="LTI10" s="214"/>
      <c r="LTJ10" s="214"/>
      <c r="LTK10" s="214"/>
      <c r="LTL10" s="214"/>
      <c r="LTM10" s="214"/>
      <c r="LTN10" s="214"/>
      <c r="LTO10" s="214"/>
      <c r="LTP10" s="214"/>
      <c r="LTQ10" s="214"/>
      <c r="LTR10" s="214"/>
      <c r="LTS10" s="214"/>
      <c r="LTT10" s="214"/>
      <c r="LTU10" s="214"/>
      <c r="LTV10" s="214"/>
      <c r="LTW10" s="214"/>
      <c r="LTX10" s="214"/>
      <c r="LTY10" s="214"/>
      <c r="LTZ10" s="214"/>
      <c r="LUA10" s="214"/>
      <c r="LUB10" s="214"/>
      <c r="LUC10" s="214"/>
      <c r="LUD10" s="214"/>
      <c r="LUE10" s="214"/>
      <c r="LUF10" s="214"/>
      <c r="LUG10" s="214"/>
      <c r="LUH10" s="214"/>
      <c r="LUI10" s="214"/>
      <c r="LUJ10" s="214"/>
      <c r="LUK10" s="214"/>
      <c r="LUL10" s="214"/>
      <c r="LUM10" s="214"/>
      <c r="LUN10" s="214"/>
      <c r="LUO10" s="214"/>
      <c r="LUP10" s="214"/>
      <c r="LUQ10" s="214"/>
      <c r="LUR10" s="214"/>
      <c r="LUS10" s="214"/>
      <c r="LUT10" s="214"/>
      <c r="LUU10" s="214"/>
      <c r="LUV10" s="214"/>
      <c r="LUW10" s="214"/>
      <c r="LUX10" s="214"/>
      <c r="LUY10" s="214"/>
      <c r="LUZ10" s="214"/>
      <c r="LVA10" s="214"/>
      <c r="LVB10" s="214"/>
      <c r="LVC10" s="214"/>
      <c r="LVD10" s="214"/>
      <c r="LVE10" s="214"/>
      <c r="LVF10" s="214"/>
      <c r="LVG10" s="214"/>
      <c r="LVH10" s="214"/>
      <c r="LVI10" s="214"/>
      <c r="LVJ10" s="214"/>
      <c r="LVK10" s="214"/>
      <c r="LVL10" s="214"/>
      <c r="LVM10" s="214"/>
      <c r="LVN10" s="214"/>
      <c r="LVO10" s="214"/>
      <c r="LVP10" s="214"/>
      <c r="LVQ10" s="214"/>
      <c r="LVR10" s="214"/>
      <c r="LVS10" s="214"/>
      <c r="LVT10" s="214"/>
      <c r="LVU10" s="214"/>
      <c r="LVV10" s="214"/>
      <c r="LVW10" s="214"/>
      <c r="LVX10" s="214"/>
      <c r="LVY10" s="214"/>
      <c r="LVZ10" s="214"/>
      <c r="LWA10" s="214"/>
      <c r="LWB10" s="214"/>
      <c r="LWC10" s="214"/>
      <c r="LWD10" s="214"/>
      <c r="LWE10" s="214"/>
      <c r="LWF10" s="214"/>
      <c r="LWG10" s="214"/>
      <c r="LWH10" s="214"/>
      <c r="LWI10" s="214"/>
      <c r="LWJ10" s="214"/>
      <c r="LWK10" s="214"/>
      <c r="LWL10" s="214"/>
      <c r="LWM10" s="214"/>
      <c r="LWN10" s="214"/>
      <c r="LWO10" s="214"/>
      <c r="LWP10" s="214"/>
      <c r="LWQ10" s="214"/>
      <c r="LWR10" s="214"/>
      <c r="LWS10" s="214"/>
      <c r="LWT10" s="214"/>
      <c r="LWU10" s="214"/>
      <c r="LWV10" s="214"/>
      <c r="LWW10" s="214"/>
      <c r="LWX10" s="214"/>
      <c r="LWY10" s="214"/>
      <c r="LWZ10" s="214"/>
      <c r="LXA10" s="214"/>
      <c r="LXB10" s="214"/>
      <c r="LXC10" s="214"/>
      <c r="LXD10" s="214"/>
      <c r="LXE10" s="214"/>
      <c r="LXF10" s="214"/>
      <c r="LXG10" s="214"/>
      <c r="LXH10" s="214"/>
      <c r="LXI10" s="214"/>
      <c r="LXJ10" s="214"/>
      <c r="LXK10" s="214"/>
      <c r="LXL10" s="214"/>
      <c r="LXM10" s="214"/>
      <c r="LXN10" s="214"/>
      <c r="LXO10" s="214"/>
      <c r="LXP10" s="214"/>
      <c r="LXQ10" s="214"/>
      <c r="LXR10" s="214"/>
      <c r="LXS10" s="214"/>
      <c r="LXT10" s="214"/>
      <c r="LXU10" s="214"/>
      <c r="LXV10" s="214"/>
      <c r="LXW10" s="214"/>
      <c r="LXX10" s="214"/>
      <c r="LXY10" s="214"/>
      <c r="LXZ10" s="214"/>
      <c r="LYA10" s="214"/>
      <c r="LYB10" s="214"/>
      <c r="LYC10" s="214"/>
      <c r="LYD10" s="214"/>
      <c r="LYE10" s="214"/>
      <c r="LYF10" s="214"/>
      <c r="LYG10" s="214"/>
      <c r="LYH10" s="214"/>
      <c r="LYI10" s="214"/>
      <c r="LYJ10" s="214"/>
      <c r="LYK10" s="214"/>
      <c r="LYL10" s="214"/>
      <c r="LYM10" s="214"/>
      <c r="LYN10" s="214"/>
      <c r="LYO10" s="214"/>
      <c r="LYP10" s="214"/>
      <c r="LYQ10" s="214"/>
      <c r="LYR10" s="214"/>
      <c r="LYS10" s="214"/>
      <c r="LYT10" s="214"/>
      <c r="LYU10" s="214"/>
      <c r="LYV10" s="214"/>
      <c r="LYW10" s="214"/>
      <c r="LYX10" s="214"/>
      <c r="LYY10" s="214"/>
      <c r="LYZ10" s="214"/>
      <c r="LZA10" s="214"/>
      <c r="LZB10" s="214"/>
      <c r="LZC10" s="214"/>
      <c r="LZD10" s="214"/>
      <c r="LZE10" s="214"/>
      <c r="LZF10" s="214"/>
      <c r="LZG10" s="214"/>
      <c r="LZH10" s="214"/>
      <c r="LZI10" s="214"/>
      <c r="LZJ10" s="214"/>
      <c r="LZK10" s="214"/>
      <c r="LZL10" s="214"/>
      <c r="LZM10" s="214"/>
      <c r="LZN10" s="214"/>
      <c r="LZO10" s="214"/>
      <c r="LZP10" s="214"/>
      <c r="LZQ10" s="214"/>
      <c r="LZR10" s="214"/>
      <c r="LZS10" s="214"/>
      <c r="LZT10" s="214"/>
      <c r="LZU10" s="214"/>
      <c r="LZV10" s="214"/>
      <c r="LZW10" s="214"/>
      <c r="LZX10" s="214"/>
      <c r="LZY10" s="214"/>
      <c r="LZZ10" s="214"/>
      <c r="MAA10" s="214"/>
      <c r="MAB10" s="214"/>
      <c r="MAC10" s="214"/>
      <c r="MAD10" s="214"/>
      <c r="MAE10" s="214"/>
      <c r="MAF10" s="214"/>
      <c r="MAG10" s="214"/>
      <c r="MAH10" s="214"/>
      <c r="MAI10" s="214"/>
      <c r="MAJ10" s="214"/>
      <c r="MAK10" s="214"/>
      <c r="MAL10" s="214"/>
      <c r="MAM10" s="214"/>
      <c r="MAN10" s="214"/>
      <c r="MAO10" s="214"/>
      <c r="MAP10" s="214"/>
      <c r="MAQ10" s="214"/>
      <c r="MAR10" s="214"/>
      <c r="MAS10" s="214"/>
      <c r="MAT10" s="214"/>
      <c r="MAU10" s="214"/>
      <c r="MAV10" s="214"/>
      <c r="MAW10" s="214"/>
      <c r="MAX10" s="214"/>
      <c r="MAY10" s="214"/>
      <c r="MAZ10" s="214"/>
      <c r="MBA10" s="214"/>
      <c r="MBB10" s="214"/>
      <c r="MBC10" s="214"/>
      <c r="MBD10" s="214"/>
      <c r="MBE10" s="214"/>
      <c r="MBF10" s="214"/>
      <c r="MBG10" s="214"/>
      <c r="MBH10" s="214"/>
      <c r="MBI10" s="214"/>
      <c r="MBJ10" s="214"/>
      <c r="MBK10" s="214"/>
      <c r="MBL10" s="214"/>
      <c r="MBM10" s="214"/>
      <c r="MBN10" s="214"/>
      <c r="MBO10" s="214"/>
      <c r="MBP10" s="214"/>
      <c r="MBQ10" s="214"/>
      <c r="MBR10" s="214"/>
      <c r="MBS10" s="214"/>
      <c r="MBT10" s="214"/>
      <c r="MBU10" s="214"/>
      <c r="MBV10" s="214"/>
      <c r="MBW10" s="214"/>
      <c r="MBX10" s="214"/>
      <c r="MBY10" s="214"/>
      <c r="MBZ10" s="214"/>
      <c r="MCA10" s="214"/>
      <c r="MCB10" s="214"/>
      <c r="MCC10" s="214"/>
      <c r="MCD10" s="214"/>
      <c r="MCE10" s="214"/>
      <c r="MCF10" s="214"/>
      <c r="MCG10" s="214"/>
      <c r="MCH10" s="214"/>
      <c r="MCI10" s="214"/>
      <c r="MCJ10" s="214"/>
      <c r="MCK10" s="214"/>
      <c r="MCL10" s="214"/>
      <c r="MCM10" s="214"/>
      <c r="MCN10" s="214"/>
      <c r="MCO10" s="214"/>
      <c r="MCP10" s="214"/>
      <c r="MCQ10" s="214"/>
      <c r="MCR10" s="214"/>
      <c r="MCS10" s="214"/>
      <c r="MCT10" s="214"/>
      <c r="MCU10" s="214"/>
      <c r="MCV10" s="214"/>
      <c r="MCW10" s="214"/>
      <c r="MCX10" s="214"/>
      <c r="MCY10" s="214"/>
      <c r="MCZ10" s="214"/>
      <c r="MDA10" s="214"/>
      <c r="MDB10" s="214"/>
      <c r="MDC10" s="214"/>
      <c r="MDD10" s="214"/>
      <c r="MDE10" s="214"/>
      <c r="MDF10" s="214"/>
      <c r="MDG10" s="214"/>
      <c r="MDH10" s="214"/>
      <c r="MDI10" s="214"/>
      <c r="MDJ10" s="214"/>
      <c r="MDK10" s="214"/>
      <c r="MDL10" s="214"/>
      <c r="MDM10" s="214"/>
      <c r="MDN10" s="214"/>
      <c r="MDO10" s="214"/>
      <c r="MDP10" s="214"/>
      <c r="MDQ10" s="214"/>
      <c r="MDR10" s="214"/>
      <c r="MDS10" s="214"/>
      <c r="MDT10" s="214"/>
      <c r="MDU10" s="214"/>
      <c r="MDV10" s="214"/>
      <c r="MDW10" s="214"/>
      <c r="MDX10" s="214"/>
      <c r="MDY10" s="214"/>
      <c r="MDZ10" s="214"/>
      <c r="MEA10" s="214"/>
      <c r="MEB10" s="214"/>
      <c r="MEC10" s="214"/>
      <c r="MED10" s="214"/>
      <c r="MEE10" s="214"/>
      <c r="MEF10" s="214"/>
      <c r="MEG10" s="214"/>
      <c r="MEH10" s="214"/>
      <c r="MEI10" s="214"/>
      <c r="MEJ10" s="214"/>
      <c r="MEK10" s="214"/>
      <c r="MEL10" s="214"/>
      <c r="MEM10" s="214"/>
      <c r="MEN10" s="214"/>
      <c r="MEO10" s="214"/>
      <c r="MEP10" s="214"/>
      <c r="MEQ10" s="214"/>
      <c r="MER10" s="214"/>
      <c r="MES10" s="214"/>
      <c r="MET10" s="214"/>
      <c r="MEU10" s="214"/>
      <c r="MEV10" s="214"/>
      <c r="MEW10" s="214"/>
      <c r="MEX10" s="214"/>
      <c r="MEY10" s="214"/>
      <c r="MEZ10" s="214"/>
      <c r="MFA10" s="214"/>
      <c r="MFB10" s="214"/>
      <c r="MFC10" s="214"/>
      <c r="MFD10" s="214"/>
      <c r="MFE10" s="214"/>
      <c r="MFF10" s="214"/>
      <c r="MFG10" s="214"/>
      <c r="MFH10" s="214"/>
      <c r="MFI10" s="214"/>
      <c r="MFJ10" s="214"/>
      <c r="MFK10" s="214"/>
      <c r="MFL10" s="214"/>
      <c r="MFM10" s="214"/>
      <c r="MFN10" s="214"/>
      <c r="MFO10" s="214"/>
      <c r="MFP10" s="214"/>
      <c r="MFQ10" s="214"/>
      <c r="MFR10" s="214"/>
      <c r="MFS10" s="214"/>
      <c r="MFT10" s="214"/>
      <c r="MFU10" s="214"/>
      <c r="MFV10" s="214"/>
      <c r="MFW10" s="214"/>
      <c r="MFX10" s="214"/>
      <c r="MFY10" s="214"/>
      <c r="MFZ10" s="214"/>
      <c r="MGA10" s="214"/>
      <c r="MGB10" s="214"/>
      <c r="MGC10" s="214"/>
      <c r="MGD10" s="214"/>
      <c r="MGE10" s="214"/>
      <c r="MGF10" s="214"/>
      <c r="MGG10" s="214"/>
      <c r="MGH10" s="214"/>
      <c r="MGI10" s="214"/>
      <c r="MGJ10" s="214"/>
      <c r="MGK10" s="214"/>
      <c r="MGL10" s="214"/>
      <c r="MGM10" s="214"/>
      <c r="MGN10" s="214"/>
      <c r="MGO10" s="214"/>
      <c r="MGP10" s="214"/>
      <c r="MGQ10" s="214"/>
      <c r="MGR10" s="214"/>
      <c r="MGS10" s="214"/>
      <c r="MGT10" s="214"/>
      <c r="MGU10" s="214"/>
      <c r="MGV10" s="214"/>
      <c r="MGW10" s="214"/>
      <c r="MGX10" s="214"/>
      <c r="MGY10" s="214"/>
      <c r="MGZ10" s="214"/>
      <c r="MHA10" s="214"/>
      <c r="MHB10" s="214"/>
      <c r="MHC10" s="214"/>
      <c r="MHD10" s="214"/>
      <c r="MHE10" s="214"/>
      <c r="MHF10" s="214"/>
      <c r="MHG10" s="214"/>
      <c r="MHH10" s="214"/>
      <c r="MHI10" s="214"/>
      <c r="MHJ10" s="214"/>
      <c r="MHK10" s="214"/>
      <c r="MHL10" s="214"/>
      <c r="MHM10" s="214"/>
      <c r="MHN10" s="214"/>
      <c r="MHO10" s="214"/>
      <c r="MHP10" s="214"/>
      <c r="MHQ10" s="214"/>
      <c r="MHR10" s="214"/>
      <c r="MHS10" s="214"/>
      <c r="MHT10" s="214"/>
      <c r="MHU10" s="214"/>
      <c r="MHV10" s="214"/>
      <c r="MHW10" s="214"/>
      <c r="MHX10" s="214"/>
      <c r="MHY10" s="214"/>
      <c r="MHZ10" s="214"/>
      <c r="MIA10" s="214"/>
      <c r="MIB10" s="214"/>
      <c r="MIC10" s="214"/>
      <c r="MID10" s="214"/>
      <c r="MIE10" s="214"/>
      <c r="MIF10" s="214"/>
      <c r="MIG10" s="214"/>
      <c r="MIH10" s="214"/>
      <c r="MII10" s="214"/>
      <c r="MIJ10" s="214"/>
      <c r="MIK10" s="214"/>
      <c r="MIL10" s="214"/>
      <c r="MIM10" s="214"/>
      <c r="MIN10" s="214"/>
      <c r="MIO10" s="214"/>
      <c r="MIP10" s="214"/>
      <c r="MIQ10" s="214"/>
      <c r="MIR10" s="214"/>
      <c r="MIS10" s="214"/>
      <c r="MIT10" s="214"/>
      <c r="MIU10" s="214"/>
      <c r="MIV10" s="214"/>
      <c r="MIW10" s="214"/>
      <c r="MIX10" s="214"/>
      <c r="MIY10" s="214"/>
      <c r="MIZ10" s="214"/>
      <c r="MJA10" s="214"/>
      <c r="MJB10" s="214"/>
      <c r="MJC10" s="214"/>
      <c r="MJD10" s="214"/>
      <c r="MJE10" s="214"/>
      <c r="MJF10" s="214"/>
      <c r="MJG10" s="214"/>
      <c r="MJH10" s="214"/>
      <c r="MJI10" s="214"/>
      <c r="MJJ10" s="214"/>
      <c r="MJK10" s="214"/>
      <c r="MJL10" s="214"/>
      <c r="MJM10" s="214"/>
      <c r="MJN10" s="214"/>
      <c r="MJO10" s="214"/>
      <c r="MJP10" s="214"/>
      <c r="MJQ10" s="214"/>
      <c r="MJR10" s="214"/>
      <c r="MJS10" s="214"/>
      <c r="MJT10" s="214"/>
      <c r="MJU10" s="214"/>
      <c r="MJV10" s="214"/>
      <c r="MJW10" s="214"/>
      <c r="MJX10" s="214"/>
      <c r="MJY10" s="214"/>
      <c r="MJZ10" s="214"/>
      <c r="MKA10" s="214"/>
      <c r="MKB10" s="214"/>
      <c r="MKC10" s="214"/>
      <c r="MKD10" s="214"/>
      <c r="MKE10" s="214"/>
      <c r="MKF10" s="214"/>
      <c r="MKG10" s="214"/>
      <c r="MKH10" s="214"/>
      <c r="MKI10" s="214"/>
      <c r="MKJ10" s="214"/>
      <c r="MKK10" s="214"/>
      <c r="MKL10" s="214"/>
      <c r="MKM10" s="214"/>
      <c r="MKN10" s="214"/>
      <c r="MKO10" s="214"/>
      <c r="MKP10" s="214"/>
      <c r="MKQ10" s="214"/>
      <c r="MKR10" s="214"/>
      <c r="MKS10" s="214"/>
      <c r="MKT10" s="214"/>
      <c r="MKU10" s="214"/>
      <c r="MKV10" s="214"/>
      <c r="MKW10" s="214"/>
      <c r="MKX10" s="214"/>
      <c r="MKY10" s="214"/>
      <c r="MKZ10" s="214"/>
      <c r="MLA10" s="214"/>
      <c r="MLB10" s="214"/>
      <c r="MLC10" s="214"/>
      <c r="MLD10" s="214"/>
      <c r="MLE10" s="214"/>
      <c r="MLF10" s="214"/>
      <c r="MLG10" s="214"/>
      <c r="MLH10" s="214"/>
      <c r="MLI10" s="214"/>
      <c r="MLJ10" s="214"/>
      <c r="MLK10" s="214"/>
      <c r="MLL10" s="214"/>
      <c r="MLM10" s="214"/>
      <c r="MLN10" s="214"/>
      <c r="MLO10" s="214"/>
      <c r="MLP10" s="214"/>
      <c r="MLQ10" s="214"/>
      <c r="MLR10" s="214"/>
      <c r="MLS10" s="214"/>
      <c r="MLT10" s="214"/>
      <c r="MLU10" s="214"/>
      <c r="MLV10" s="214"/>
      <c r="MLW10" s="214"/>
      <c r="MLX10" s="214"/>
      <c r="MLY10" s="214"/>
      <c r="MLZ10" s="214"/>
      <c r="MMA10" s="214"/>
      <c r="MMB10" s="214"/>
      <c r="MMC10" s="214"/>
      <c r="MMD10" s="214"/>
      <c r="MME10" s="214"/>
      <c r="MMF10" s="214"/>
      <c r="MMG10" s="214"/>
      <c r="MMH10" s="214"/>
      <c r="MMI10" s="214"/>
      <c r="MMJ10" s="214"/>
      <c r="MMK10" s="214"/>
      <c r="MML10" s="214"/>
      <c r="MMM10" s="214"/>
      <c r="MMN10" s="214"/>
      <c r="MMO10" s="214"/>
      <c r="MMP10" s="214"/>
      <c r="MMQ10" s="214"/>
      <c r="MMR10" s="214"/>
      <c r="MMS10" s="214"/>
      <c r="MMT10" s="214"/>
      <c r="MMU10" s="214"/>
      <c r="MMV10" s="214"/>
      <c r="MMW10" s="214"/>
      <c r="MMX10" s="214"/>
      <c r="MMY10" s="214"/>
      <c r="MMZ10" s="214"/>
      <c r="MNA10" s="214"/>
      <c r="MNB10" s="214"/>
      <c r="MNC10" s="214"/>
      <c r="MND10" s="214"/>
      <c r="MNE10" s="214"/>
      <c r="MNF10" s="214"/>
      <c r="MNG10" s="214"/>
      <c r="MNH10" s="214"/>
      <c r="MNI10" s="214"/>
      <c r="MNJ10" s="214"/>
      <c r="MNK10" s="214"/>
      <c r="MNL10" s="214"/>
      <c r="MNM10" s="214"/>
      <c r="MNN10" s="214"/>
      <c r="MNO10" s="214"/>
      <c r="MNP10" s="214"/>
      <c r="MNQ10" s="214"/>
      <c r="MNR10" s="214"/>
      <c r="MNS10" s="214"/>
      <c r="MNT10" s="214"/>
      <c r="MNU10" s="214"/>
      <c r="MNV10" s="214"/>
      <c r="MNW10" s="214"/>
      <c r="MNX10" s="214"/>
      <c r="MNY10" s="214"/>
      <c r="MNZ10" s="214"/>
      <c r="MOA10" s="214"/>
      <c r="MOB10" s="214"/>
      <c r="MOC10" s="214"/>
      <c r="MOD10" s="214"/>
      <c r="MOE10" s="214"/>
      <c r="MOF10" s="214"/>
      <c r="MOG10" s="214"/>
      <c r="MOH10" s="214"/>
      <c r="MOI10" s="214"/>
      <c r="MOJ10" s="214"/>
      <c r="MOK10" s="214"/>
      <c r="MOL10" s="214"/>
      <c r="MOM10" s="214"/>
      <c r="MON10" s="214"/>
      <c r="MOO10" s="214"/>
      <c r="MOP10" s="214"/>
      <c r="MOQ10" s="214"/>
      <c r="MOR10" s="214"/>
      <c r="MOS10" s="214"/>
      <c r="MOT10" s="214"/>
      <c r="MOU10" s="214"/>
      <c r="MOV10" s="214"/>
      <c r="MOW10" s="214"/>
      <c r="MOX10" s="214"/>
      <c r="MOY10" s="214"/>
      <c r="MOZ10" s="214"/>
      <c r="MPA10" s="214"/>
      <c r="MPB10" s="214"/>
      <c r="MPC10" s="214"/>
      <c r="MPD10" s="214"/>
      <c r="MPE10" s="214"/>
      <c r="MPF10" s="214"/>
      <c r="MPG10" s="214"/>
      <c r="MPH10" s="214"/>
      <c r="MPI10" s="214"/>
      <c r="MPJ10" s="214"/>
      <c r="MPK10" s="214"/>
      <c r="MPL10" s="214"/>
      <c r="MPM10" s="214"/>
      <c r="MPN10" s="214"/>
      <c r="MPO10" s="214"/>
      <c r="MPP10" s="214"/>
      <c r="MPQ10" s="214"/>
      <c r="MPR10" s="214"/>
      <c r="MPS10" s="214"/>
      <c r="MPT10" s="214"/>
      <c r="MPU10" s="214"/>
      <c r="MPV10" s="214"/>
      <c r="MPW10" s="214"/>
      <c r="MPX10" s="214"/>
      <c r="MPY10" s="214"/>
      <c r="MPZ10" s="214"/>
      <c r="MQA10" s="214"/>
      <c r="MQB10" s="214"/>
      <c r="MQC10" s="214"/>
      <c r="MQD10" s="214"/>
      <c r="MQE10" s="214"/>
      <c r="MQF10" s="214"/>
      <c r="MQG10" s="214"/>
      <c r="MQH10" s="214"/>
      <c r="MQI10" s="214"/>
      <c r="MQJ10" s="214"/>
      <c r="MQK10" s="214"/>
      <c r="MQL10" s="214"/>
      <c r="MQM10" s="214"/>
      <c r="MQN10" s="214"/>
      <c r="MQO10" s="214"/>
      <c r="MQP10" s="214"/>
      <c r="MQQ10" s="214"/>
      <c r="MQR10" s="214"/>
      <c r="MQS10" s="214"/>
      <c r="MQT10" s="214"/>
      <c r="MQU10" s="214"/>
      <c r="MQV10" s="214"/>
      <c r="MQW10" s="214"/>
      <c r="MQX10" s="214"/>
      <c r="MQY10" s="214"/>
      <c r="MQZ10" s="214"/>
      <c r="MRA10" s="214"/>
      <c r="MRB10" s="214"/>
      <c r="MRC10" s="214"/>
      <c r="MRD10" s="214"/>
      <c r="MRE10" s="214"/>
      <c r="MRF10" s="214"/>
      <c r="MRG10" s="214"/>
      <c r="MRH10" s="214"/>
      <c r="MRI10" s="214"/>
      <c r="MRJ10" s="214"/>
      <c r="MRK10" s="214"/>
      <c r="MRL10" s="214"/>
      <c r="MRM10" s="214"/>
      <c r="MRN10" s="214"/>
      <c r="MRO10" s="214"/>
      <c r="MRP10" s="214"/>
      <c r="MRQ10" s="214"/>
      <c r="MRR10" s="214"/>
      <c r="MRS10" s="214"/>
      <c r="MRT10" s="214"/>
      <c r="MRU10" s="214"/>
      <c r="MRV10" s="214"/>
      <c r="MRW10" s="214"/>
      <c r="MRX10" s="214"/>
      <c r="MRY10" s="214"/>
      <c r="MRZ10" s="214"/>
      <c r="MSA10" s="214"/>
      <c r="MSB10" s="214"/>
      <c r="MSC10" s="214"/>
      <c r="MSD10" s="214"/>
      <c r="MSE10" s="214"/>
      <c r="MSF10" s="214"/>
      <c r="MSG10" s="214"/>
      <c r="MSH10" s="214"/>
      <c r="MSI10" s="214"/>
      <c r="MSJ10" s="214"/>
      <c r="MSK10" s="214"/>
      <c r="MSL10" s="214"/>
      <c r="MSM10" s="214"/>
      <c r="MSN10" s="214"/>
      <c r="MSO10" s="214"/>
      <c r="MSP10" s="214"/>
      <c r="MSQ10" s="214"/>
      <c r="MSR10" s="214"/>
      <c r="MSS10" s="214"/>
      <c r="MST10" s="214"/>
      <c r="MSU10" s="214"/>
      <c r="MSV10" s="214"/>
      <c r="MSW10" s="214"/>
      <c r="MSX10" s="214"/>
      <c r="MSY10" s="214"/>
      <c r="MSZ10" s="214"/>
      <c r="MTA10" s="214"/>
      <c r="MTB10" s="214"/>
      <c r="MTC10" s="214"/>
      <c r="MTD10" s="214"/>
      <c r="MTE10" s="214"/>
      <c r="MTF10" s="214"/>
      <c r="MTG10" s="214"/>
      <c r="MTH10" s="214"/>
      <c r="MTI10" s="214"/>
      <c r="MTJ10" s="214"/>
      <c r="MTK10" s="214"/>
      <c r="MTL10" s="214"/>
      <c r="MTM10" s="214"/>
      <c r="MTN10" s="214"/>
      <c r="MTO10" s="214"/>
      <c r="MTP10" s="214"/>
      <c r="MTQ10" s="214"/>
      <c r="MTR10" s="214"/>
      <c r="MTS10" s="214"/>
      <c r="MTT10" s="214"/>
      <c r="MTU10" s="214"/>
      <c r="MTV10" s="214"/>
      <c r="MTW10" s="214"/>
      <c r="MTX10" s="214"/>
      <c r="MTY10" s="214"/>
      <c r="MTZ10" s="214"/>
      <c r="MUA10" s="214"/>
      <c r="MUB10" s="214"/>
      <c r="MUC10" s="214"/>
      <c r="MUD10" s="214"/>
      <c r="MUE10" s="214"/>
      <c r="MUF10" s="214"/>
      <c r="MUG10" s="214"/>
      <c r="MUH10" s="214"/>
      <c r="MUI10" s="214"/>
      <c r="MUJ10" s="214"/>
      <c r="MUK10" s="214"/>
      <c r="MUL10" s="214"/>
      <c r="MUM10" s="214"/>
      <c r="MUN10" s="214"/>
      <c r="MUO10" s="214"/>
      <c r="MUP10" s="214"/>
      <c r="MUQ10" s="214"/>
      <c r="MUR10" s="214"/>
      <c r="MUS10" s="214"/>
      <c r="MUT10" s="214"/>
      <c r="MUU10" s="214"/>
      <c r="MUV10" s="214"/>
      <c r="MUW10" s="214"/>
      <c r="MUX10" s="214"/>
      <c r="MUY10" s="214"/>
      <c r="MUZ10" s="214"/>
      <c r="MVA10" s="214"/>
      <c r="MVB10" s="214"/>
      <c r="MVC10" s="214"/>
      <c r="MVD10" s="214"/>
      <c r="MVE10" s="214"/>
      <c r="MVF10" s="214"/>
      <c r="MVG10" s="214"/>
      <c r="MVH10" s="214"/>
      <c r="MVI10" s="214"/>
      <c r="MVJ10" s="214"/>
      <c r="MVK10" s="214"/>
      <c r="MVL10" s="214"/>
      <c r="MVM10" s="214"/>
      <c r="MVN10" s="214"/>
      <c r="MVO10" s="214"/>
      <c r="MVP10" s="214"/>
      <c r="MVQ10" s="214"/>
      <c r="MVR10" s="214"/>
      <c r="MVS10" s="214"/>
      <c r="MVT10" s="214"/>
      <c r="MVU10" s="214"/>
      <c r="MVV10" s="214"/>
      <c r="MVW10" s="214"/>
      <c r="MVX10" s="214"/>
      <c r="MVY10" s="214"/>
      <c r="MVZ10" s="214"/>
      <c r="MWA10" s="214"/>
      <c r="MWB10" s="214"/>
      <c r="MWC10" s="214"/>
      <c r="MWD10" s="214"/>
      <c r="MWE10" s="214"/>
      <c r="MWF10" s="214"/>
      <c r="MWG10" s="214"/>
      <c r="MWH10" s="214"/>
      <c r="MWI10" s="214"/>
      <c r="MWJ10" s="214"/>
      <c r="MWK10" s="214"/>
      <c r="MWL10" s="214"/>
      <c r="MWM10" s="214"/>
      <c r="MWN10" s="214"/>
      <c r="MWO10" s="214"/>
      <c r="MWP10" s="214"/>
      <c r="MWQ10" s="214"/>
      <c r="MWR10" s="214"/>
      <c r="MWS10" s="214"/>
      <c r="MWT10" s="214"/>
      <c r="MWU10" s="214"/>
      <c r="MWV10" s="214"/>
      <c r="MWW10" s="214"/>
      <c r="MWX10" s="214"/>
      <c r="MWY10" s="214"/>
      <c r="MWZ10" s="214"/>
      <c r="MXA10" s="214"/>
      <c r="MXB10" s="214"/>
      <c r="MXC10" s="214"/>
      <c r="MXD10" s="214"/>
      <c r="MXE10" s="214"/>
      <c r="MXF10" s="214"/>
      <c r="MXG10" s="214"/>
      <c r="MXH10" s="214"/>
      <c r="MXI10" s="214"/>
      <c r="MXJ10" s="214"/>
      <c r="MXK10" s="214"/>
      <c r="MXL10" s="214"/>
      <c r="MXM10" s="214"/>
      <c r="MXN10" s="214"/>
      <c r="MXO10" s="214"/>
      <c r="MXP10" s="214"/>
      <c r="MXQ10" s="214"/>
      <c r="MXR10" s="214"/>
      <c r="MXS10" s="214"/>
      <c r="MXT10" s="214"/>
      <c r="MXU10" s="214"/>
      <c r="MXV10" s="214"/>
      <c r="MXW10" s="214"/>
      <c r="MXX10" s="214"/>
      <c r="MXY10" s="214"/>
      <c r="MXZ10" s="214"/>
      <c r="MYA10" s="214"/>
      <c r="MYB10" s="214"/>
      <c r="MYC10" s="214"/>
      <c r="MYD10" s="214"/>
      <c r="MYE10" s="214"/>
      <c r="MYF10" s="214"/>
      <c r="MYG10" s="214"/>
      <c r="MYH10" s="214"/>
      <c r="MYI10" s="214"/>
      <c r="MYJ10" s="214"/>
      <c r="MYK10" s="214"/>
      <c r="MYL10" s="214"/>
      <c r="MYM10" s="214"/>
      <c r="MYN10" s="214"/>
      <c r="MYO10" s="214"/>
      <c r="MYP10" s="214"/>
      <c r="MYQ10" s="214"/>
      <c r="MYR10" s="214"/>
      <c r="MYS10" s="214"/>
      <c r="MYT10" s="214"/>
      <c r="MYU10" s="214"/>
      <c r="MYV10" s="214"/>
      <c r="MYW10" s="214"/>
      <c r="MYX10" s="214"/>
      <c r="MYY10" s="214"/>
      <c r="MYZ10" s="214"/>
      <c r="MZA10" s="214"/>
      <c r="MZB10" s="214"/>
      <c r="MZC10" s="214"/>
      <c r="MZD10" s="214"/>
      <c r="MZE10" s="214"/>
      <c r="MZF10" s="214"/>
      <c r="MZG10" s="214"/>
      <c r="MZH10" s="214"/>
      <c r="MZI10" s="214"/>
      <c r="MZJ10" s="214"/>
      <c r="MZK10" s="214"/>
      <c r="MZL10" s="214"/>
      <c r="MZM10" s="214"/>
      <c r="MZN10" s="214"/>
      <c r="MZO10" s="214"/>
      <c r="MZP10" s="214"/>
      <c r="MZQ10" s="214"/>
      <c r="MZR10" s="214"/>
      <c r="MZS10" s="214"/>
      <c r="MZT10" s="214"/>
      <c r="MZU10" s="214"/>
      <c r="MZV10" s="214"/>
      <c r="MZW10" s="214"/>
      <c r="MZX10" s="214"/>
      <c r="MZY10" s="214"/>
      <c r="MZZ10" s="214"/>
      <c r="NAA10" s="214"/>
      <c r="NAB10" s="214"/>
      <c r="NAC10" s="214"/>
      <c r="NAD10" s="214"/>
      <c r="NAE10" s="214"/>
      <c r="NAF10" s="214"/>
      <c r="NAG10" s="214"/>
      <c r="NAH10" s="214"/>
      <c r="NAI10" s="214"/>
      <c r="NAJ10" s="214"/>
      <c r="NAK10" s="214"/>
      <c r="NAL10" s="214"/>
      <c r="NAM10" s="214"/>
      <c r="NAN10" s="214"/>
      <c r="NAO10" s="214"/>
      <c r="NAP10" s="214"/>
      <c r="NAQ10" s="214"/>
      <c r="NAR10" s="214"/>
      <c r="NAS10" s="214"/>
      <c r="NAT10" s="214"/>
      <c r="NAU10" s="214"/>
      <c r="NAV10" s="214"/>
      <c r="NAW10" s="214"/>
      <c r="NAX10" s="214"/>
      <c r="NAY10" s="214"/>
      <c r="NAZ10" s="214"/>
      <c r="NBA10" s="214"/>
      <c r="NBB10" s="214"/>
      <c r="NBC10" s="214"/>
      <c r="NBD10" s="214"/>
      <c r="NBE10" s="214"/>
      <c r="NBF10" s="214"/>
      <c r="NBG10" s="214"/>
      <c r="NBH10" s="214"/>
      <c r="NBI10" s="214"/>
      <c r="NBJ10" s="214"/>
      <c r="NBK10" s="214"/>
      <c r="NBL10" s="214"/>
      <c r="NBM10" s="214"/>
      <c r="NBN10" s="214"/>
      <c r="NBO10" s="214"/>
      <c r="NBP10" s="214"/>
      <c r="NBQ10" s="214"/>
      <c r="NBR10" s="214"/>
      <c r="NBS10" s="214"/>
      <c r="NBT10" s="214"/>
      <c r="NBU10" s="214"/>
      <c r="NBV10" s="214"/>
      <c r="NBW10" s="214"/>
      <c r="NBX10" s="214"/>
      <c r="NBY10" s="214"/>
      <c r="NBZ10" s="214"/>
      <c r="NCA10" s="214"/>
      <c r="NCB10" s="214"/>
      <c r="NCC10" s="214"/>
      <c r="NCD10" s="214"/>
      <c r="NCE10" s="214"/>
      <c r="NCF10" s="214"/>
      <c r="NCG10" s="214"/>
      <c r="NCH10" s="214"/>
      <c r="NCI10" s="214"/>
      <c r="NCJ10" s="214"/>
      <c r="NCK10" s="214"/>
      <c r="NCL10" s="214"/>
      <c r="NCM10" s="214"/>
      <c r="NCN10" s="214"/>
      <c r="NCO10" s="214"/>
      <c r="NCP10" s="214"/>
      <c r="NCQ10" s="214"/>
      <c r="NCR10" s="214"/>
      <c r="NCS10" s="214"/>
      <c r="NCT10" s="214"/>
      <c r="NCU10" s="214"/>
      <c r="NCV10" s="214"/>
      <c r="NCW10" s="214"/>
      <c r="NCX10" s="214"/>
      <c r="NCY10" s="214"/>
      <c r="NCZ10" s="214"/>
      <c r="NDA10" s="214"/>
      <c r="NDB10" s="214"/>
      <c r="NDC10" s="214"/>
      <c r="NDD10" s="214"/>
      <c r="NDE10" s="214"/>
      <c r="NDF10" s="214"/>
      <c r="NDG10" s="214"/>
      <c r="NDH10" s="214"/>
      <c r="NDI10" s="214"/>
      <c r="NDJ10" s="214"/>
      <c r="NDK10" s="214"/>
      <c r="NDL10" s="214"/>
      <c r="NDM10" s="214"/>
      <c r="NDN10" s="214"/>
      <c r="NDO10" s="214"/>
      <c r="NDP10" s="214"/>
      <c r="NDQ10" s="214"/>
      <c r="NDR10" s="214"/>
      <c r="NDS10" s="214"/>
      <c r="NDT10" s="214"/>
      <c r="NDU10" s="214"/>
      <c r="NDV10" s="214"/>
      <c r="NDW10" s="214"/>
      <c r="NDX10" s="214"/>
      <c r="NDY10" s="214"/>
      <c r="NDZ10" s="214"/>
      <c r="NEA10" s="214"/>
      <c r="NEB10" s="214"/>
      <c r="NEC10" s="214"/>
      <c r="NED10" s="214"/>
      <c r="NEE10" s="214"/>
      <c r="NEF10" s="214"/>
      <c r="NEG10" s="214"/>
      <c r="NEH10" s="214"/>
      <c r="NEI10" s="214"/>
      <c r="NEJ10" s="214"/>
      <c r="NEK10" s="214"/>
      <c r="NEL10" s="214"/>
      <c r="NEM10" s="214"/>
      <c r="NEN10" s="214"/>
      <c r="NEO10" s="214"/>
      <c r="NEP10" s="214"/>
      <c r="NEQ10" s="214"/>
      <c r="NER10" s="214"/>
      <c r="NES10" s="214"/>
      <c r="NET10" s="214"/>
      <c r="NEU10" s="214"/>
      <c r="NEV10" s="214"/>
      <c r="NEW10" s="214"/>
      <c r="NEX10" s="214"/>
      <c r="NEY10" s="214"/>
      <c r="NEZ10" s="214"/>
      <c r="NFA10" s="214"/>
      <c r="NFB10" s="214"/>
      <c r="NFC10" s="214"/>
      <c r="NFD10" s="214"/>
      <c r="NFE10" s="214"/>
      <c r="NFF10" s="214"/>
      <c r="NFG10" s="214"/>
      <c r="NFH10" s="214"/>
      <c r="NFI10" s="214"/>
      <c r="NFJ10" s="214"/>
      <c r="NFK10" s="214"/>
      <c r="NFL10" s="214"/>
      <c r="NFM10" s="214"/>
      <c r="NFN10" s="214"/>
      <c r="NFO10" s="214"/>
      <c r="NFP10" s="214"/>
      <c r="NFQ10" s="214"/>
      <c r="NFR10" s="214"/>
      <c r="NFS10" s="214"/>
      <c r="NFT10" s="214"/>
      <c r="NFU10" s="214"/>
      <c r="NFV10" s="214"/>
      <c r="NFW10" s="214"/>
      <c r="NFX10" s="214"/>
      <c r="NFY10" s="214"/>
      <c r="NFZ10" s="214"/>
      <c r="NGA10" s="214"/>
      <c r="NGB10" s="214"/>
      <c r="NGC10" s="214"/>
      <c r="NGD10" s="214"/>
      <c r="NGE10" s="214"/>
      <c r="NGF10" s="214"/>
      <c r="NGG10" s="214"/>
      <c r="NGH10" s="214"/>
      <c r="NGI10" s="214"/>
      <c r="NGJ10" s="214"/>
      <c r="NGK10" s="214"/>
      <c r="NGL10" s="214"/>
      <c r="NGM10" s="214"/>
      <c r="NGN10" s="214"/>
      <c r="NGO10" s="214"/>
      <c r="NGP10" s="214"/>
      <c r="NGQ10" s="214"/>
      <c r="NGR10" s="214"/>
      <c r="NGS10" s="214"/>
      <c r="NGT10" s="214"/>
      <c r="NGU10" s="214"/>
      <c r="NGV10" s="214"/>
      <c r="NGW10" s="214"/>
      <c r="NGX10" s="214"/>
      <c r="NGY10" s="214"/>
      <c r="NGZ10" s="214"/>
      <c r="NHA10" s="214"/>
      <c r="NHB10" s="214"/>
      <c r="NHC10" s="214"/>
      <c r="NHD10" s="214"/>
      <c r="NHE10" s="214"/>
      <c r="NHF10" s="214"/>
      <c r="NHG10" s="214"/>
      <c r="NHH10" s="214"/>
      <c r="NHI10" s="214"/>
      <c r="NHJ10" s="214"/>
      <c r="NHK10" s="214"/>
      <c r="NHL10" s="214"/>
      <c r="NHM10" s="214"/>
      <c r="NHN10" s="214"/>
      <c r="NHO10" s="214"/>
      <c r="NHP10" s="214"/>
      <c r="NHQ10" s="214"/>
      <c r="NHR10" s="214"/>
      <c r="NHS10" s="214"/>
      <c r="NHT10" s="214"/>
      <c r="NHU10" s="214"/>
      <c r="NHV10" s="214"/>
      <c r="NHW10" s="214"/>
      <c r="NHX10" s="214"/>
      <c r="NHY10" s="214"/>
      <c r="NHZ10" s="214"/>
      <c r="NIA10" s="214"/>
      <c r="NIB10" s="214"/>
      <c r="NIC10" s="214"/>
      <c r="NID10" s="214"/>
      <c r="NIE10" s="214"/>
      <c r="NIF10" s="214"/>
      <c r="NIG10" s="214"/>
      <c r="NIH10" s="214"/>
      <c r="NII10" s="214"/>
      <c r="NIJ10" s="214"/>
      <c r="NIK10" s="214"/>
      <c r="NIL10" s="214"/>
      <c r="NIM10" s="214"/>
      <c r="NIN10" s="214"/>
      <c r="NIO10" s="214"/>
      <c r="NIP10" s="214"/>
      <c r="NIQ10" s="214"/>
      <c r="NIR10" s="214"/>
      <c r="NIS10" s="214"/>
      <c r="NIT10" s="214"/>
      <c r="NIU10" s="214"/>
      <c r="NIV10" s="214"/>
      <c r="NIW10" s="214"/>
      <c r="NIX10" s="214"/>
      <c r="NIY10" s="214"/>
      <c r="NIZ10" s="214"/>
      <c r="NJA10" s="214"/>
      <c r="NJB10" s="214"/>
      <c r="NJC10" s="214"/>
      <c r="NJD10" s="214"/>
      <c r="NJE10" s="214"/>
      <c r="NJF10" s="214"/>
      <c r="NJG10" s="214"/>
      <c r="NJH10" s="214"/>
      <c r="NJI10" s="214"/>
      <c r="NJJ10" s="214"/>
      <c r="NJK10" s="214"/>
      <c r="NJL10" s="214"/>
      <c r="NJM10" s="214"/>
      <c r="NJN10" s="214"/>
      <c r="NJO10" s="214"/>
      <c r="NJP10" s="214"/>
      <c r="NJQ10" s="214"/>
      <c r="NJR10" s="214"/>
      <c r="NJS10" s="214"/>
      <c r="NJT10" s="214"/>
      <c r="NJU10" s="214"/>
      <c r="NJV10" s="214"/>
      <c r="NJW10" s="214"/>
      <c r="NJX10" s="214"/>
      <c r="NJY10" s="214"/>
      <c r="NJZ10" s="214"/>
      <c r="NKA10" s="214"/>
      <c r="NKB10" s="214"/>
      <c r="NKC10" s="214"/>
      <c r="NKD10" s="214"/>
      <c r="NKE10" s="214"/>
      <c r="NKF10" s="214"/>
      <c r="NKG10" s="214"/>
      <c r="NKH10" s="214"/>
      <c r="NKI10" s="214"/>
      <c r="NKJ10" s="214"/>
      <c r="NKK10" s="214"/>
      <c r="NKL10" s="214"/>
      <c r="NKM10" s="214"/>
      <c r="NKN10" s="214"/>
      <c r="NKO10" s="214"/>
      <c r="NKP10" s="214"/>
      <c r="NKQ10" s="214"/>
      <c r="NKR10" s="214"/>
      <c r="NKS10" s="214"/>
      <c r="NKT10" s="214"/>
      <c r="NKU10" s="214"/>
      <c r="NKV10" s="214"/>
      <c r="NKW10" s="214"/>
      <c r="NKX10" s="214"/>
      <c r="NKY10" s="214"/>
      <c r="NKZ10" s="214"/>
      <c r="NLA10" s="214"/>
      <c r="NLB10" s="214"/>
      <c r="NLC10" s="214"/>
      <c r="NLD10" s="214"/>
      <c r="NLE10" s="214"/>
      <c r="NLF10" s="214"/>
      <c r="NLG10" s="214"/>
      <c r="NLH10" s="214"/>
      <c r="NLI10" s="214"/>
      <c r="NLJ10" s="214"/>
      <c r="NLK10" s="214"/>
      <c r="NLL10" s="214"/>
      <c r="NLM10" s="214"/>
      <c r="NLN10" s="214"/>
      <c r="NLO10" s="214"/>
      <c r="NLP10" s="214"/>
      <c r="NLQ10" s="214"/>
      <c r="NLR10" s="214"/>
      <c r="NLS10" s="214"/>
      <c r="NLT10" s="214"/>
      <c r="NLU10" s="214"/>
      <c r="NLV10" s="214"/>
      <c r="NLW10" s="214"/>
      <c r="NLX10" s="214"/>
      <c r="NLY10" s="214"/>
      <c r="NLZ10" s="214"/>
      <c r="NMA10" s="214"/>
      <c r="NMB10" s="214"/>
      <c r="NMC10" s="214"/>
      <c r="NMD10" s="214"/>
      <c r="NME10" s="214"/>
      <c r="NMF10" s="214"/>
      <c r="NMG10" s="214"/>
      <c r="NMH10" s="214"/>
      <c r="NMI10" s="214"/>
      <c r="NMJ10" s="214"/>
      <c r="NMK10" s="214"/>
      <c r="NML10" s="214"/>
      <c r="NMM10" s="214"/>
      <c r="NMN10" s="214"/>
      <c r="NMO10" s="214"/>
      <c r="NMP10" s="214"/>
      <c r="NMQ10" s="214"/>
      <c r="NMR10" s="214"/>
      <c r="NMS10" s="214"/>
      <c r="NMT10" s="214"/>
      <c r="NMU10" s="214"/>
      <c r="NMV10" s="214"/>
      <c r="NMW10" s="214"/>
      <c r="NMX10" s="214"/>
      <c r="NMY10" s="214"/>
      <c r="NMZ10" s="214"/>
      <c r="NNA10" s="214"/>
      <c r="NNB10" s="214"/>
      <c r="NNC10" s="214"/>
      <c r="NND10" s="214"/>
      <c r="NNE10" s="214"/>
      <c r="NNF10" s="214"/>
      <c r="NNG10" s="214"/>
      <c r="NNH10" s="214"/>
      <c r="NNI10" s="214"/>
      <c r="NNJ10" s="214"/>
      <c r="NNK10" s="214"/>
      <c r="NNL10" s="214"/>
      <c r="NNM10" s="214"/>
      <c r="NNN10" s="214"/>
      <c r="NNO10" s="214"/>
      <c r="NNP10" s="214"/>
      <c r="NNQ10" s="214"/>
      <c r="NNR10" s="214"/>
      <c r="NNS10" s="214"/>
      <c r="NNT10" s="214"/>
      <c r="NNU10" s="214"/>
      <c r="NNV10" s="214"/>
      <c r="NNW10" s="214"/>
      <c r="NNX10" s="214"/>
      <c r="NNY10" s="214"/>
      <c r="NNZ10" s="214"/>
      <c r="NOA10" s="214"/>
      <c r="NOB10" s="214"/>
      <c r="NOC10" s="214"/>
      <c r="NOD10" s="214"/>
      <c r="NOE10" s="214"/>
      <c r="NOF10" s="214"/>
      <c r="NOG10" s="214"/>
      <c r="NOH10" s="214"/>
      <c r="NOI10" s="214"/>
      <c r="NOJ10" s="214"/>
      <c r="NOK10" s="214"/>
      <c r="NOL10" s="214"/>
      <c r="NOM10" s="214"/>
      <c r="NON10" s="214"/>
      <c r="NOO10" s="214"/>
      <c r="NOP10" s="214"/>
      <c r="NOQ10" s="214"/>
      <c r="NOR10" s="214"/>
      <c r="NOS10" s="214"/>
      <c r="NOT10" s="214"/>
      <c r="NOU10" s="214"/>
      <c r="NOV10" s="214"/>
      <c r="NOW10" s="214"/>
      <c r="NOX10" s="214"/>
      <c r="NOY10" s="214"/>
      <c r="NOZ10" s="214"/>
      <c r="NPA10" s="214"/>
      <c r="NPB10" s="214"/>
      <c r="NPC10" s="214"/>
      <c r="NPD10" s="214"/>
      <c r="NPE10" s="214"/>
      <c r="NPF10" s="214"/>
      <c r="NPG10" s="214"/>
      <c r="NPH10" s="214"/>
      <c r="NPI10" s="214"/>
      <c r="NPJ10" s="214"/>
      <c r="NPK10" s="214"/>
      <c r="NPL10" s="214"/>
      <c r="NPM10" s="214"/>
      <c r="NPN10" s="214"/>
      <c r="NPO10" s="214"/>
      <c r="NPP10" s="214"/>
      <c r="NPQ10" s="214"/>
      <c r="NPR10" s="214"/>
      <c r="NPS10" s="214"/>
      <c r="NPT10" s="214"/>
      <c r="NPU10" s="214"/>
      <c r="NPV10" s="214"/>
      <c r="NPW10" s="214"/>
      <c r="NPX10" s="214"/>
      <c r="NPY10" s="214"/>
      <c r="NPZ10" s="214"/>
      <c r="NQA10" s="214"/>
      <c r="NQB10" s="214"/>
      <c r="NQC10" s="214"/>
      <c r="NQD10" s="214"/>
      <c r="NQE10" s="214"/>
      <c r="NQF10" s="214"/>
      <c r="NQG10" s="214"/>
      <c r="NQH10" s="214"/>
      <c r="NQI10" s="214"/>
      <c r="NQJ10" s="214"/>
      <c r="NQK10" s="214"/>
      <c r="NQL10" s="214"/>
      <c r="NQM10" s="214"/>
      <c r="NQN10" s="214"/>
      <c r="NQO10" s="214"/>
      <c r="NQP10" s="214"/>
      <c r="NQQ10" s="214"/>
      <c r="NQR10" s="214"/>
      <c r="NQS10" s="214"/>
      <c r="NQT10" s="214"/>
      <c r="NQU10" s="214"/>
      <c r="NQV10" s="214"/>
      <c r="NQW10" s="214"/>
      <c r="NQX10" s="214"/>
      <c r="NQY10" s="214"/>
      <c r="NQZ10" s="214"/>
      <c r="NRA10" s="214"/>
      <c r="NRB10" s="214"/>
      <c r="NRC10" s="214"/>
      <c r="NRD10" s="214"/>
      <c r="NRE10" s="214"/>
      <c r="NRF10" s="214"/>
      <c r="NRG10" s="214"/>
      <c r="NRH10" s="214"/>
      <c r="NRI10" s="214"/>
      <c r="NRJ10" s="214"/>
      <c r="NRK10" s="214"/>
      <c r="NRL10" s="214"/>
      <c r="NRM10" s="214"/>
      <c r="NRN10" s="214"/>
      <c r="NRO10" s="214"/>
      <c r="NRP10" s="214"/>
      <c r="NRQ10" s="214"/>
      <c r="NRR10" s="214"/>
      <c r="NRS10" s="214"/>
      <c r="NRT10" s="214"/>
      <c r="NRU10" s="214"/>
      <c r="NRV10" s="214"/>
      <c r="NRW10" s="214"/>
      <c r="NRX10" s="214"/>
      <c r="NRY10" s="214"/>
      <c r="NRZ10" s="214"/>
      <c r="NSA10" s="214"/>
      <c r="NSB10" s="214"/>
      <c r="NSC10" s="214"/>
      <c r="NSD10" s="214"/>
      <c r="NSE10" s="214"/>
      <c r="NSF10" s="214"/>
      <c r="NSG10" s="214"/>
      <c r="NSH10" s="214"/>
      <c r="NSI10" s="214"/>
      <c r="NSJ10" s="214"/>
      <c r="NSK10" s="214"/>
      <c r="NSL10" s="214"/>
      <c r="NSM10" s="214"/>
      <c r="NSN10" s="214"/>
      <c r="NSO10" s="214"/>
      <c r="NSP10" s="214"/>
      <c r="NSQ10" s="214"/>
      <c r="NSR10" s="214"/>
      <c r="NSS10" s="214"/>
      <c r="NST10" s="214"/>
      <c r="NSU10" s="214"/>
      <c r="NSV10" s="214"/>
      <c r="NSW10" s="214"/>
      <c r="NSX10" s="214"/>
      <c r="NSY10" s="214"/>
      <c r="NSZ10" s="214"/>
      <c r="NTA10" s="214"/>
      <c r="NTB10" s="214"/>
      <c r="NTC10" s="214"/>
      <c r="NTD10" s="214"/>
      <c r="NTE10" s="214"/>
      <c r="NTF10" s="214"/>
      <c r="NTG10" s="214"/>
      <c r="NTH10" s="214"/>
      <c r="NTI10" s="214"/>
      <c r="NTJ10" s="214"/>
      <c r="NTK10" s="214"/>
      <c r="NTL10" s="214"/>
      <c r="NTM10" s="214"/>
      <c r="NTN10" s="214"/>
      <c r="NTO10" s="214"/>
      <c r="NTP10" s="214"/>
      <c r="NTQ10" s="214"/>
      <c r="NTR10" s="214"/>
      <c r="NTS10" s="214"/>
      <c r="NTT10" s="214"/>
      <c r="NTU10" s="214"/>
      <c r="NTV10" s="214"/>
      <c r="NTW10" s="214"/>
      <c r="NTX10" s="214"/>
      <c r="NTY10" s="214"/>
      <c r="NTZ10" s="214"/>
      <c r="NUA10" s="214"/>
      <c r="NUB10" s="214"/>
      <c r="NUC10" s="214"/>
      <c r="NUD10" s="214"/>
      <c r="NUE10" s="214"/>
      <c r="NUF10" s="214"/>
      <c r="NUG10" s="214"/>
      <c r="NUH10" s="214"/>
      <c r="NUI10" s="214"/>
      <c r="NUJ10" s="214"/>
      <c r="NUK10" s="214"/>
      <c r="NUL10" s="214"/>
      <c r="NUM10" s="214"/>
      <c r="NUN10" s="214"/>
      <c r="NUO10" s="214"/>
      <c r="NUP10" s="214"/>
      <c r="NUQ10" s="214"/>
      <c r="NUR10" s="214"/>
      <c r="NUS10" s="214"/>
      <c r="NUT10" s="214"/>
      <c r="NUU10" s="214"/>
      <c r="NUV10" s="214"/>
      <c r="NUW10" s="214"/>
      <c r="NUX10" s="214"/>
      <c r="NUY10" s="214"/>
      <c r="NUZ10" s="214"/>
      <c r="NVA10" s="214"/>
      <c r="NVB10" s="214"/>
      <c r="NVC10" s="214"/>
      <c r="NVD10" s="214"/>
      <c r="NVE10" s="214"/>
      <c r="NVF10" s="214"/>
      <c r="NVG10" s="214"/>
      <c r="NVH10" s="214"/>
      <c r="NVI10" s="214"/>
      <c r="NVJ10" s="214"/>
      <c r="NVK10" s="214"/>
      <c r="NVL10" s="214"/>
      <c r="NVM10" s="214"/>
      <c r="NVN10" s="214"/>
      <c r="NVO10" s="214"/>
      <c r="NVP10" s="214"/>
      <c r="NVQ10" s="214"/>
      <c r="NVR10" s="214"/>
      <c r="NVS10" s="214"/>
      <c r="NVT10" s="214"/>
      <c r="NVU10" s="214"/>
      <c r="NVV10" s="214"/>
      <c r="NVW10" s="214"/>
      <c r="NVX10" s="214"/>
      <c r="NVY10" s="214"/>
      <c r="NVZ10" s="214"/>
      <c r="NWA10" s="214"/>
      <c r="NWB10" s="214"/>
      <c r="NWC10" s="214"/>
      <c r="NWD10" s="214"/>
      <c r="NWE10" s="214"/>
      <c r="NWF10" s="214"/>
      <c r="NWG10" s="214"/>
      <c r="NWH10" s="214"/>
      <c r="NWI10" s="214"/>
      <c r="NWJ10" s="214"/>
      <c r="NWK10" s="214"/>
      <c r="NWL10" s="214"/>
      <c r="NWM10" s="214"/>
      <c r="NWN10" s="214"/>
      <c r="NWO10" s="214"/>
      <c r="NWP10" s="214"/>
      <c r="NWQ10" s="214"/>
      <c r="NWR10" s="214"/>
      <c r="NWS10" s="214"/>
      <c r="NWT10" s="214"/>
      <c r="NWU10" s="214"/>
      <c r="NWV10" s="214"/>
      <c r="NWW10" s="214"/>
      <c r="NWX10" s="214"/>
      <c r="NWY10" s="214"/>
      <c r="NWZ10" s="214"/>
      <c r="NXA10" s="214"/>
      <c r="NXB10" s="214"/>
      <c r="NXC10" s="214"/>
      <c r="NXD10" s="214"/>
      <c r="NXE10" s="214"/>
      <c r="NXF10" s="214"/>
      <c r="NXG10" s="214"/>
      <c r="NXH10" s="214"/>
      <c r="NXI10" s="214"/>
      <c r="NXJ10" s="214"/>
      <c r="NXK10" s="214"/>
      <c r="NXL10" s="214"/>
      <c r="NXM10" s="214"/>
      <c r="NXN10" s="214"/>
      <c r="NXO10" s="214"/>
      <c r="NXP10" s="214"/>
      <c r="NXQ10" s="214"/>
      <c r="NXR10" s="214"/>
      <c r="NXS10" s="214"/>
      <c r="NXT10" s="214"/>
      <c r="NXU10" s="214"/>
      <c r="NXV10" s="214"/>
      <c r="NXW10" s="214"/>
      <c r="NXX10" s="214"/>
      <c r="NXY10" s="214"/>
      <c r="NXZ10" s="214"/>
      <c r="NYA10" s="214"/>
      <c r="NYB10" s="214"/>
      <c r="NYC10" s="214"/>
      <c r="NYD10" s="214"/>
      <c r="NYE10" s="214"/>
      <c r="NYF10" s="214"/>
      <c r="NYG10" s="214"/>
      <c r="NYH10" s="214"/>
      <c r="NYI10" s="214"/>
      <c r="NYJ10" s="214"/>
      <c r="NYK10" s="214"/>
      <c r="NYL10" s="214"/>
      <c r="NYM10" s="214"/>
      <c r="NYN10" s="214"/>
      <c r="NYO10" s="214"/>
      <c r="NYP10" s="214"/>
      <c r="NYQ10" s="214"/>
      <c r="NYR10" s="214"/>
      <c r="NYS10" s="214"/>
      <c r="NYT10" s="214"/>
      <c r="NYU10" s="214"/>
      <c r="NYV10" s="214"/>
      <c r="NYW10" s="214"/>
      <c r="NYX10" s="214"/>
      <c r="NYY10" s="214"/>
      <c r="NYZ10" s="214"/>
      <c r="NZA10" s="214"/>
      <c r="NZB10" s="214"/>
      <c r="NZC10" s="214"/>
      <c r="NZD10" s="214"/>
      <c r="NZE10" s="214"/>
      <c r="NZF10" s="214"/>
      <c r="NZG10" s="214"/>
      <c r="NZH10" s="214"/>
      <c r="NZI10" s="214"/>
      <c r="NZJ10" s="214"/>
      <c r="NZK10" s="214"/>
      <c r="NZL10" s="214"/>
      <c r="NZM10" s="214"/>
      <c r="NZN10" s="214"/>
      <c r="NZO10" s="214"/>
      <c r="NZP10" s="214"/>
      <c r="NZQ10" s="214"/>
      <c r="NZR10" s="214"/>
      <c r="NZS10" s="214"/>
      <c r="NZT10" s="214"/>
      <c r="NZU10" s="214"/>
      <c r="NZV10" s="214"/>
      <c r="NZW10" s="214"/>
      <c r="NZX10" s="214"/>
      <c r="NZY10" s="214"/>
      <c r="NZZ10" s="214"/>
      <c r="OAA10" s="214"/>
      <c r="OAB10" s="214"/>
      <c r="OAC10" s="214"/>
      <c r="OAD10" s="214"/>
      <c r="OAE10" s="214"/>
      <c r="OAF10" s="214"/>
      <c r="OAG10" s="214"/>
      <c r="OAH10" s="214"/>
      <c r="OAI10" s="214"/>
      <c r="OAJ10" s="214"/>
      <c r="OAK10" s="214"/>
      <c r="OAL10" s="214"/>
      <c r="OAM10" s="214"/>
      <c r="OAN10" s="214"/>
      <c r="OAO10" s="214"/>
      <c r="OAP10" s="214"/>
      <c r="OAQ10" s="214"/>
      <c r="OAR10" s="214"/>
      <c r="OAS10" s="214"/>
      <c r="OAT10" s="214"/>
      <c r="OAU10" s="214"/>
      <c r="OAV10" s="214"/>
      <c r="OAW10" s="214"/>
      <c r="OAX10" s="214"/>
      <c r="OAY10" s="214"/>
      <c r="OAZ10" s="214"/>
      <c r="OBA10" s="214"/>
      <c r="OBB10" s="214"/>
      <c r="OBC10" s="214"/>
      <c r="OBD10" s="214"/>
      <c r="OBE10" s="214"/>
      <c r="OBF10" s="214"/>
      <c r="OBG10" s="214"/>
      <c r="OBH10" s="214"/>
      <c r="OBI10" s="214"/>
      <c r="OBJ10" s="214"/>
      <c r="OBK10" s="214"/>
      <c r="OBL10" s="214"/>
      <c r="OBM10" s="214"/>
      <c r="OBN10" s="214"/>
      <c r="OBO10" s="214"/>
      <c r="OBP10" s="214"/>
      <c r="OBQ10" s="214"/>
      <c r="OBR10" s="214"/>
      <c r="OBS10" s="214"/>
      <c r="OBT10" s="214"/>
      <c r="OBU10" s="214"/>
      <c r="OBV10" s="214"/>
      <c r="OBW10" s="214"/>
      <c r="OBX10" s="214"/>
      <c r="OBY10" s="214"/>
      <c r="OBZ10" s="214"/>
      <c r="OCA10" s="214"/>
      <c r="OCB10" s="214"/>
      <c r="OCC10" s="214"/>
      <c r="OCD10" s="214"/>
      <c r="OCE10" s="214"/>
      <c r="OCF10" s="214"/>
      <c r="OCG10" s="214"/>
      <c r="OCH10" s="214"/>
      <c r="OCI10" s="214"/>
      <c r="OCJ10" s="214"/>
      <c r="OCK10" s="214"/>
      <c r="OCL10" s="214"/>
      <c r="OCM10" s="214"/>
      <c r="OCN10" s="214"/>
      <c r="OCO10" s="214"/>
      <c r="OCP10" s="214"/>
      <c r="OCQ10" s="214"/>
      <c r="OCR10" s="214"/>
      <c r="OCS10" s="214"/>
      <c r="OCT10" s="214"/>
      <c r="OCU10" s="214"/>
      <c r="OCV10" s="214"/>
      <c r="OCW10" s="214"/>
      <c r="OCX10" s="214"/>
      <c r="OCY10" s="214"/>
      <c r="OCZ10" s="214"/>
      <c r="ODA10" s="214"/>
      <c r="ODB10" s="214"/>
      <c r="ODC10" s="214"/>
      <c r="ODD10" s="214"/>
      <c r="ODE10" s="214"/>
      <c r="ODF10" s="214"/>
      <c r="ODG10" s="214"/>
      <c r="ODH10" s="214"/>
      <c r="ODI10" s="214"/>
      <c r="ODJ10" s="214"/>
      <c r="ODK10" s="214"/>
      <c r="ODL10" s="214"/>
      <c r="ODM10" s="214"/>
      <c r="ODN10" s="214"/>
      <c r="ODO10" s="214"/>
      <c r="ODP10" s="214"/>
      <c r="ODQ10" s="214"/>
      <c r="ODR10" s="214"/>
      <c r="ODS10" s="214"/>
      <c r="ODT10" s="214"/>
      <c r="ODU10" s="214"/>
      <c r="ODV10" s="214"/>
      <c r="ODW10" s="214"/>
      <c r="ODX10" s="214"/>
      <c r="ODY10" s="214"/>
      <c r="ODZ10" s="214"/>
      <c r="OEA10" s="214"/>
      <c r="OEB10" s="214"/>
      <c r="OEC10" s="214"/>
      <c r="OED10" s="214"/>
      <c r="OEE10" s="214"/>
      <c r="OEF10" s="214"/>
      <c r="OEG10" s="214"/>
      <c r="OEH10" s="214"/>
      <c r="OEI10" s="214"/>
      <c r="OEJ10" s="214"/>
      <c r="OEK10" s="214"/>
      <c r="OEL10" s="214"/>
      <c r="OEM10" s="214"/>
      <c r="OEN10" s="214"/>
      <c r="OEO10" s="214"/>
      <c r="OEP10" s="214"/>
      <c r="OEQ10" s="214"/>
      <c r="OER10" s="214"/>
      <c r="OES10" s="214"/>
      <c r="OET10" s="214"/>
      <c r="OEU10" s="214"/>
      <c r="OEV10" s="214"/>
      <c r="OEW10" s="214"/>
      <c r="OEX10" s="214"/>
      <c r="OEY10" s="214"/>
      <c r="OEZ10" s="214"/>
      <c r="OFA10" s="214"/>
      <c r="OFB10" s="214"/>
      <c r="OFC10" s="214"/>
      <c r="OFD10" s="214"/>
      <c r="OFE10" s="214"/>
      <c r="OFF10" s="214"/>
      <c r="OFG10" s="214"/>
      <c r="OFH10" s="214"/>
      <c r="OFI10" s="214"/>
      <c r="OFJ10" s="214"/>
      <c r="OFK10" s="214"/>
      <c r="OFL10" s="214"/>
      <c r="OFM10" s="214"/>
      <c r="OFN10" s="214"/>
      <c r="OFO10" s="214"/>
      <c r="OFP10" s="214"/>
      <c r="OFQ10" s="214"/>
      <c r="OFR10" s="214"/>
      <c r="OFS10" s="214"/>
      <c r="OFT10" s="214"/>
      <c r="OFU10" s="214"/>
      <c r="OFV10" s="214"/>
      <c r="OFW10" s="214"/>
      <c r="OFX10" s="214"/>
      <c r="OFY10" s="214"/>
      <c r="OFZ10" s="214"/>
      <c r="OGA10" s="214"/>
      <c r="OGB10" s="214"/>
      <c r="OGC10" s="214"/>
      <c r="OGD10" s="214"/>
      <c r="OGE10" s="214"/>
      <c r="OGF10" s="214"/>
      <c r="OGG10" s="214"/>
      <c r="OGH10" s="214"/>
      <c r="OGI10" s="214"/>
      <c r="OGJ10" s="214"/>
      <c r="OGK10" s="214"/>
      <c r="OGL10" s="214"/>
      <c r="OGM10" s="214"/>
      <c r="OGN10" s="214"/>
      <c r="OGO10" s="214"/>
      <c r="OGP10" s="214"/>
      <c r="OGQ10" s="214"/>
      <c r="OGR10" s="214"/>
      <c r="OGS10" s="214"/>
      <c r="OGT10" s="214"/>
      <c r="OGU10" s="214"/>
      <c r="OGV10" s="214"/>
      <c r="OGW10" s="214"/>
      <c r="OGX10" s="214"/>
      <c r="OGY10" s="214"/>
      <c r="OGZ10" s="214"/>
      <c r="OHA10" s="214"/>
      <c r="OHB10" s="214"/>
      <c r="OHC10" s="214"/>
      <c r="OHD10" s="214"/>
      <c r="OHE10" s="214"/>
      <c r="OHF10" s="214"/>
      <c r="OHG10" s="214"/>
      <c r="OHH10" s="214"/>
      <c r="OHI10" s="214"/>
      <c r="OHJ10" s="214"/>
      <c r="OHK10" s="214"/>
      <c r="OHL10" s="214"/>
      <c r="OHM10" s="214"/>
      <c r="OHN10" s="214"/>
      <c r="OHO10" s="214"/>
      <c r="OHP10" s="214"/>
      <c r="OHQ10" s="214"/>
      <c r="OHR10" s="214"/>
      <c r="OHS10" s="214"/>
      <c r="OHT10" s="214"/>
      <c r="OHU10" s="214"/>
      <c r="OHV10" s="214"/>
      <c r="OHW10" s="214"/>
      <c r="OHX10" s="214"/>
      <c r="OHY10" s="214"/>
      <c r="OHZ10" s="214"/>
      <c r="OIA10" s="214"/>
      <c r="OIB10" s="214"/>
      <c r="OIC10" s="214"/>
      <c r="OID10" s="214"/>
      <c r="OIE10" s="214"/>
      <c r="OIF10" s="214"/>
      <c r="OIG10" s="214"/>
      <c r="OIH10" s="214"/>
      <c r="OII10" s="214"/>
      <c r="OIJ10" s="214"/>
      <c r="OIK10" s="214"/>
      <c r="OIL10" s="214"/>
      <c r="OIM10" s="214"/>
      <c r="OIN10" s="214"/>
      <c r="OIO10" s="214"/>
      <c r="OIP10" s="214"/>
      <c r="OIQ10" s="214"/>
      <c r="OIR10" s="214"/>
      <c r="OIS10" s="214"/>
      <c r="OIT10" s="214"/>
      <c r="OIU10" s="214"/>
      <c r="OIV10" s="214"/>
      <c r="OIW10" s="214"/>
      <c r="OIX10" s="214"/>
      <c r="OIY10" s="214"/>
      <c r="OIZ10" s="214"/>
      <c r="OJA10" s="214"/>
      <c r="OJB10" s="214"/>
      <c r="OJC10" s="214"/>
      <c r="OJD10" s="214"/>
      <c r="OJE10" s="214"/>
      <c r="OJF10" s="214"/>
      <c r="OJG10" s="214"/>
      <c r="OJH10" s="214"/>
      <c r="OJI10" s="214"/>
      <c r="OJJ10" s="214"/>
      <c r="OJK10" s="214"/>
      <c r="OJL10" s="214"/>
      <c r="OJM10" s="214"/>
      <c r="OJN10" s="214"/>
      <c r="OJO10" s="214"/>
      <c r="OJP10" s="214"/>
      <c r="OJQ10" s="214"/>
      <c r="OJR10" s="214"/>
      <c r="OJS10" s="214"/>
      <c r="OJT10" s="214"/>
      <c r="OJU10" s="214"/>
      <c r="OJV10" s="214"/>
      <c r="OJW10" s="214"/>
      <c r="OJX10" s="214"/>
      <c r="OJY10" s="214"/>
      <c r="OJZ10" s="214"/>
      <c r="OKA10" s="214"/>
      <c r="OKB10" s="214"/>
      <c r="OKC10" s="214"/>
      <c r="OKD10" s="214"/>
      <c r="OKE10" s="214"/>
      <c r="OKF10" s="214"/>
      <c r="OKG10" s="214"/>
      <c r="OKH10" s="214"/>
      <c r="OKI10" s="214"/>
      <c r="OKJ10" s="214"/>
      <c r="OKK10" s="214"/>
      <c r="OKL10" s="214"/>
      <c r="OKM10" s="214"/>
      <c r="OKN10" s="214"/>
      <c r="OKO10" s="214"/>
      <c r="OKP10" s="214"/>
      <c r="OKQ10" s="214"/>
      <c r="OKR10" s="214"/>
      <c r="OKS10" s="214"/>
      <c r="OKT10" s="214"/>
      <c r="OKU10" s="214"/>
      <c r="OKV10" s="214"/>
      <c r="OKW10" s="214"/>
      <c r="OKX10" s="214"/>
      <c r="OKY10" s="214"/>
      <c r="OKZ10" s="214"/>
      <c r="OLA10" s="214"/>
      <c r="OLB10" s="214"/>
      <c r="OLC10" s="214"/>
      <c r="OLD10" s="214"/>
      <c r="OLE10" s="214"/>
      <c r="OLF10" s="214"/>
      <c r="OLG10" s="214"/>
      <c r="OLH10" s="214"/>
      <c r="OLI10" s="214"/>
      <c r="OLJ10" s="214"/>
      <c r="OLK10" s="214"/>
      <c r="OLL10" s="214"/>
      <c r="OLM10" s="214"/>
      <c r="OLN10" s="214"/>
      <c r="OLO10" s="214"/>
      <c r="OLP10" s="214"/>
      <c r="OLQ10" s="214"/>
      <c r="OLR10" s="214"/>
      <c r="OLS10" s="214"/>
      <c r="OLT10" s="214"/>
      <c r="OLU10" s="214"/>
      <c r="OLV10" s="214"/>
      <c r="OLW10" s="214"/>
      <c r="OLX10" s="214"/>
      <c r="OLY10" s="214"/>
      <c r="OLZ10" s="214"/>
      <c r="OMA10" s="214"/>
      <c r="OMB10" s="214"/>
      <c r="OMC10" s="214"/>
      <c r="OMD10" s="214"/>
      <c r="OME10" s="214"/>
      <c r="OMF10" s="214"/>
      <c r="OMG10" s="214"/>
      <c r="OMH10" s="214"/>
      <c r="OMI10" s="214"/>
      <c r="OMJ10" s="214"/>
      <c r="OMK10" s="214"/>
      <c r="OML10" s="214"/>
      <c r="OMM10" s="214"/>
      <c r="OMN10" s="214"/>
      <c r="OMO10" s="214"/>
      <c r="OMP10" s="214"/>
      <c r="OMQ10" s="214"/>
      <c r="OMR10" s="214"/>
      <c r="OMS10" s="214"/>
      <c r="OMT10" s="214"/>
      <c r="OMU10" s="214"/>
      <c r="OMV10" s="214"/>
      <c r="OMW10" s="214"/>
      <c r="OMX10" s="214"/>
      <c r="OMY10" s="214"/>
      <c r="OMZ10" s="214"/>
      <c r="ONA10" s="214"/>
      <c r="ONB10" s="214"/>
      <c r="ONC10" s="214"/>
      <c r="OND10" s="214"/>
      <c r="ONE10" s="214"/>
      <c r="ONF10" s="214"/>
      <c r="ONG10" s="214"/>
      <c r="ONH10" s="214"/>
      <c r="ONI10" s="214"/>
      <c r="ONJ10" s="214"/>
      <c r="ONK10" s="214"/>
      <c r="ONL10" s="214"/>
      <c r="ONM10" s="214"/>
      <c r="ONN10" s="214"/>
      <c r="ONO10" s="214"/>
      <c r="ONP10" s="214"/>
      <c r="ONQ10" s="214"/>
      <c r="ONR10" s="214"/>
      <c r="ONS10" s="214"/>
      <c r="ONT10" s="214"/>
      <c r="ONU10" s="214"/>
      <c r="ONV10" s="214"/>
      <c r="ONW10" s="214"/>
      <c r="ONX10" s="214"/>
      <c r="ONY10" s="214"/>
      <c r="ONZ10" s="214"/>
      <c r="OOA10" s="214"/>
      <c r="OOB10" s="214"/>
      <c r="OOC10" s="214"/>
      <c r="OOD10" s="214"/>
      <c r="OOE10" s="214"/>
      <c r="OOF10" s="214"/>
      <c r="OOG10" s="214"/>
      <c r="OOH10" s="214"/>
      <c r="OOI10" s="214"/>
      <c r="OOJ10" s="214"/>
      <c r="OOK10" s="214"/>
      <c r="OOL10" s="214"/>
      <c r="OOM10" s="214"/>
      <c r="OON10" s="214"/>
      <c r="OOO10" s="214"/>
      <c r="OOP10" s="214"/>
      <c r="OOQ10" s="214"/>
      <c r="OOR10" s="214"/>
      <c r="OOS10" s="214"/>
      <c r="OOT10" s="214"/>
      <c r="OOU10" s="214"/>
      <c r="OOV10" s="214"/>
      <c r="OOW10" s="214"/>
      <c r="OOX10" s="214"/>
      <c r="OOY10" s="214"/>
      <c r="OOZ10" s="214"/>
      <c r="OPA10" s="214"/>
      <c r="OPB10" s="214"/>
      <c r="OPC10" s="214"/>
      <c r="OPD10" s="214"/>
      <c r="OPE10" s="214"/>
      <c r="OPF10" s="214"/>
      <c r="OPG10" s="214"/>
      <c r="OPH10" s="214"/>
      <c r="OPI10" s="214"/>
      <c r="OPJ10" s="214"/>
      <c r="OPK10" s="214"/>
      <c r="OPL10" s="214"/>
      <c r="OPM10" s="214"/>
      <c r="OPN10" s="214"/>
      <c r="OPO10" s="214"/>
      <c r="OPP10" s="214"/>
      <c r="OPQ10" s="214"/>
      <c r="OPR10" s="214"/>
      <c r="OPS10" s="214"/>
      <c r="OPT10" s="214"/>
      <c r="OPU10" s="214"/>
      <c r="OPV10" s="214"/>
      <c r="OPW10" s="214"/>
      <c r="OPX10" s="214"/>
      <c r="OPY10" s="214"/>
      <c r="OPZ10" s="214"/>
      <c r="OQA10" s="214"/>
      <c r="OQB10" s="214"/>
      <c r="OQC10" s="214"/>
      <c r="OQD10" s="214"/>
      <c r="OQE10" s="214"/>
      <c r="OQF10" s="214"/>
      <c r="OQG10" s="214"/>
      <c r="OQH10" s="214"/>
      <c r="OQI10" s="214"/>
      <c r="OQJ10" s="214"/>
      <c r="OQK10" s="214"/>
      <c r="OQL10" s="214"/>
      <c r="OQM10" s="214"/>
      <c r="OQN10" s="214"/>
      <c r="OQO10" s="214"/>
      <c r="OQP10" s="214"/>
      <c r="OQQ10" s="214"/>
      <c r="OQR10" s="214"/>
      <c r="OQS10" s="214"/>
      <c r="OQT10" s="214"/>
      <c r="OQU10" s="214"/>
      <c r="OQV10" s="214"/>
      <c r="OQW10" s="214"/>
      <c r="OQX10" s="214"/>
      <c r="OQY10" s="214"/>
      <c r="OQZ10" s="214"/>
      <c r="ORA10" s="214"/>
      <c r="ORB10" s="214"/>
      <c r="ORC10" s="214"/>
      <c r="ORD10" s="214"/>
      <c r="ORE10" s="214"/>
      <c r="ORF10" s="214"/>
      <c r="ORG10" s="214"/>
      <c r="ORH10" s="214"/>
      <c r="ORI10" s="214"/>
      <c r="ORJ10" s="214"/>
      <c r="ORK10" s="214"/>
      <c r="ORL10" s="214"/>
      <c r="ORM10" s="214"/>
      <c r="ORN10" s="214"/>
      <c r="ORO10" s="214"/>
      <c r="ORP10" s="214"/>
      <c r="ORQ10" s="214"/>
      <c r="ORR10" s="214"/>
      <c r="ORS10" s="214"/>
      <c r="ORT10" s="214"/>
      <c r="ORU10" s="214"/>
      <c r="ORV10" s="214"/>
      <c r="ORW10" s="214"/>
      <c r="ORX10" s="214"/>
      <c r="ORY10" s="214"/>
      <c r="ORZ10" s="214"/>
      <c r="OSA10" s="214"/>
      <c r="OSB10" s="214"/>
      <c r="OSC10" s="214"/>
      <c r="OSD10" s="214"/>
      <c r="OSE10" s="214"/>
      <c r="OSF10" s="214"/>
      <c r="OSG10" s="214"/>
      <c r="OSH10" s="214"/>
      <c r="OSI10" s="214"/>
      <c r="OSJ10" s="214"/>
      <c r="OSK10" s="214"/>
      <c r="OSL10" s="214"/>
      <c r="OSM10" s="214"/>
      <c r="OSN10" s="214"/>
      <c r="OSO10" s="214"/>
      <c r="OSP10" s="214"/>
      <c r="OSQ10" s="214"/>
      <c r="OSR10" s="214"/>
      <c r="OSS10" s="214"/>
      <c r="OST10" s="214"/>
      <c r="OSU10" s="214"/>
      <c r="OSV10" s="214"/>
      <c r="OSW10" s="214"/>
      <c r="OSX10" s="214"/>
      <c r="OSY10" s="214"/>
      <c r="OSZ10" s="214"/>
      <c r="OTA10" s="214"/>
      <c r="OTB10" s="214"/>
      <c r="OTC10" s="214"/>
      <c r="OTD10" s="214"/>
      <c r="OTE10" s="214"/>
      <c r="OTF10" s="214"/>
      <c r="OTG10" s="214"/>
      <c r="OTH10" s="214"/>
      <c r="OTI10" s="214"/>
      <c r="OTJ10" s="214"/>
      <c r="OTK10" s="214"/>
      <c r="OTL10" s="214"/>
      <c r="OTM10" s="214"/>
      <c r="OTN10" s="214"/>
      <c r="OTO10" s="214"/>
      <c r="OTP10" s="214"/>
      <c r="OTQ10" s="214"/>
      <c r="OTR10" s="214"/>
      <c r="OTS10" s="214"/>
      <c r="OTT10" s="214"/>
      <c r="OTU10" s="214"/>
      <c r="OTV10" s="214"/>
      <c r="OTW10" s="214"/>
      <c r="OTX10" s="214"/>
      <c r="OTY10" s="214"/>
      <c r="OTZ10" s="214"/>
      <c r="OUA10" s="214"/>
      <c r="OUB10" s="214"/>
      <c r="OUC10" s="214"/>
      <c r="OUD10" s="214"/>
      <c r="OUE10" s="214"/>
      <c r="OUF10" s="214"/>
      <c r="OUG10" s="214"/>
      <c r="OUH10" s="214"/>
      <c r="OUI10" s="214"/>
      <c r="OUJ10" s="214"/>
      <c r="OUK10" s="214"/>
      <c r="OUL10" s="214"/>
      <c r="OUM10" s="214"/>
      <c r="OUN10" s="214"/>
      <c r="OUO10" s="214"/>
      <c r="OUP10" s="214"/>
      <c r="OUQ10" s="214"/>
      <c r="OUR10" s="214"/>
      <c r="OUS10" s="214"/>
      <c r="OUT10" s="214"/>
      <c r="OUU10" s="214"/>
      <c r="OUV10" s="214"/>
      <c r="OUW10" s="214"/>
      <c r="OUX10" s="214"/>
      <c r="OUY10" s="214"/>
      <c r="OUZ10" s="214"/>
      <c r="OVA10" s="214"/>
      <c r="OVB10" s="214"/>
      <c r="OVC10" s="214"/>
      <c r="OVD10" s="214"/>
      <c r="OVE10" s="214"/>
      <c r="OVF10" s="214"/>
      <c r="OVG10" s="214"/>
      <c r="OVH10" s="214"/>
      <c r="OVI10" s="214"/>
      <c r="OVJ10" s="214"/>
      <c r="OVK10" s="214"/>
      <c r="OVL10" s="214"/>
      <c r="OVM10" s="214"/>
      <c r="OVN10" s="214"/>
      <c r="OVO10" s="214"/>
      <c r="OVP10" s="214"/>
      <c r="OVQ10" s="214"/>
      <c r="OVR10" s="214"/>
      <c r="OVS10" s="214"/>
      <c r="OVT10" s="214"/>
      <c r="OVU10" s="214"/>
      <c r="OVV10" s="214"/>
      <c r="OVW10" s="214"/>
      <c r="OVX10" s="214"/>
      <c r="OVY10" s="214"/>
      <c r="OVZ10" s="214"/>
      <c r="OWA10" s="214"/>
      <c r="OWB10" s="214"/>
      <c r="OWC10" s="214"/>
      <c r="OWD10" s="214"/>
      <c r="OWE10" s="214"/>
      <c r="OWF10" s="214"/>
      <c r="OWG10" s="214"/>
      <c r="OWH10" s="214"/>
      <c r="OWI10" s="214"/>
      <c r="OWJ10" s="214"/>
      <c r="OWK10" s="214"/>
      <c r="OWL10" s="214"/>
      <c r="OWM10" s="214"/>
      <c r="OWN10" s="214"/>
      <c r="OWO10" s="214"/>
      <c r="OWP10" s="214"/>
      <c r="OWQ10" s="214"/>
      <c r="OWR10" s="214"/>
      <c r="OWS10" s="214"/>
      <c r="OWT10" s="214"/>
      <c r="OWU10" s="214"/>
      <c r="OWV10" s="214"/>
      <c r="OWW10" s="214"/>
      <c r="OWX10" s="214"/>
      <c r="OWY10" s="214"/>
      <c r="OWZ10" s="214"/>
      <c r="OXA10" s="214"/>
      <c r="OXB10" s="214"/>
      <c r="OXC10" s="214"/>
      <c r="OXD10" s="214"/>
      <c r="OXE10" s="214"/>
      <c r="OXF10" s="214"/>
      <c r="OXG10" s="214"/>
      <c r="OXH10" s="214"/>
      <c r="OXI10" s="214"/>
      <c r="OXJ10" s="214"/>
      <c r="OXK10" s="214"/>
      <c r="OXL10" s="214"/>
      <c r="OXM10" s="214"/>
      <c r="OXN10" s="214"/>
      <c r="OXO10" s="214"/>
      <c r="OXP10" s="214"/>
      <c r="OXQ10" s="214"/>
      <c r="OXR10" s="214"/>
      <c r="OXS10" s="214"/>
      <c r="OXT10" s="214"/>
      <c r="OXU10" s="214"/>
      <c r="OXV10" s="214"/>
      <c r="OXW10" s="214"/>
      <c r="OXX10" s="214"/>
      <c r="OXY10" s="214"/>
      <c r="OXZ10" s="214"/>
      <c r="OYA10" s="214"/>
      <c r="OYB10" s="214"/>
      <c r="OYC10" s="214"/>
      <c r="OYD10" s="214"/>
      <c r="OYE10" s="214"/>
      <c r="OYF10" s="214"/>
      <c r="OYG10" s="214"/>
      <c r="OYH10" s="214"/>
      <c r="OYI10" s="214"/>
      <c r="OYJ10" s="214"/>
      <c r="OYK10" s="214"/>
      <c r="OYL10" s="214"/>
      <c r="OYM10" s="214"/>
      <c r="OYN10" s="214"/>
      <c r="OYO10" s="214"/>
      <c r="OYP10" s="214"/>
      <c r="OYQ10" s="214"/>
      <c r="OYR10" s="214"/>
      <c r="OYS10" s="214"/>
      <c r="OYT10" s="214"/>
      <c r="OYU10" s="214"/>
      <c r="OYV10" s="214"/>
      <c r="OYW10" s="214"/>
      <c r="OYX10" s="214"/>
      <c r="OYY10" s="214"/>
      <c r="OYZ10" s="214"/>
      <c r="OZA10" s="214"/>
      <c r="OZB10" s="214"/>
      <c r="OZC10" s="214"/>
      <c r="OZD10" s="214"/>
      <c r="OZE10" s="214"/>
      <c r="OZF10" s="214"/>
      <c r="OZG10" s="214"/>
      <c r="OZH10" s="214"/>
      <c r="OZI10" s="214"/>
      <c r="OZJ10" s="214"/>
      <c r="OZK10" s="214"/>
      <c r="OZL10" s="214"/>
      <c r="OZM10" s="214"/>
      <c r="OZN10" s="214"/>
      <c r="OZO10" s="214"/>
      <c r="OZP10" s="214"/>
      <c r="OZQ10" s="214"/>
      <c r="OZR10" s="214"/>
      <c r="OZS10" s="214"/>
      <c r="OZT10" s="214"/>
      <c r="OZU10" s="214"/>
      <c r="OZV10" s="214"/>
      <c r="OZW10" s="214"/>
      <c r="OZX10" s="214"/>
      <c r="OZY10" s="214"/>
      <c r="OZZ10" s="214"/>
      <c r="PAA10" s="214"/>
      <c r="PAB10" s="214"/>
      <c r="PAC10" s="214"/>
      <c r="PAD10" s="214"/>
      <c r="PAE10" s="214"/>
      <c r="PAF10" s="214"/>
      <c r="PAG10" s="214"/>
      <c r="PAH10" s="214"/>
      <c r="PAI10" s="214"/>
      <c r="PAJ10" s="214"/>
      <c r="PAK10" s="214"/>
      <c r="PAL10" s="214"/>
      <c r="PAM10" s="214"/>
      <c r="PAN10" s="214"/>
      <c r="PAO10" s="214"/>
      <c r="PAP10" s="214"/>
      <c r="PAQ10" s="214"/>
      <c r="PAR10" s="214"/>
      <c r="PAS10" s="214"/>
      <c r="PAT10" s="214"/>
      <c r="PAU10" s="214"/>
      <c r="PAV10" s="214"/>
      <c r="PAW10" s="214"/>
      <c r="PAX10" s="214"/>
      <c r="PAY10" s="214"/>
      <c r="PAZ10" s="214"/>
      <c r="PBA10" s="214"/>
      <c r="PBB10" s="214"/>
      <c r="PBC10" s="214"/>
      <c r="PBD10" s="214"/>
      <c r="PBE10" s="214"/>
      <c r="PBF10" s="214"/>
      <c r="PBG10" s="214"/>
      <c r="PBH10" s="214"/>
      <c r="PBI10" s="214"/>
      <c r="PBJ10" s="214"/>
      <c r="PBK10" s="214"/>
      <c r="PBL10" s="214"/>
      <c r="PBM10" s="214"/>
      <c r="PBN10" s="214"/>
      <c r="PBO10" s="214"/>
      <c r="PBP10" s="214"/>
      <c r="PBQ10" s="214"/>
      <c r="PBR10" s="214"/>
      <c r="PBS10" s="214"/>
      <c r="PBT10" s="214"/>
      <c r="PBU10" s="214"/>
      <c r="PBV10" s="214"/>
      <c r="PBW10" s="214"/>
      <c r="PBX10" s="214"/>
      <c r="PBY10" s="214"/>
      <c r="PBZ10" s="214"/>
      <c r="PCA10" s="214"/>
      <c r="PCB10" s="214"/>
      <c r="PCC10" s="214"/>
      <c r="PCD10" s="214"/>
      <c r="PCE10" s="214"/>
      <c r="PCF10" s="214"/>
      <c r="PCG10" s="214"/>
      <c r="PCH10" s="214"/>
      <c r="PCI10" s="214"/>
      <c r="PCJ10" s="214"/>
      <c r="PCK10" s="214"/>
      <c r="PCL10" s="214"/>
      <c r="PCM10" s="214"/>
      <c r="PCN10" s="214"/>
      <c r="PCO10" s="214"/>
      <c r="PCP10" s="214"/>
      <c r="PCQ10" s="214"/>
      <c r="PCR10" s="214"/>
      <c r="PCS10" s="214"/>
      <c r="PCT10" s="214"/>
      <c r="PCU10" s="214"/>
      <c r="PCV10" s="214"/>
      <c r="PCW10" s="214"/>
      <c r="PCX10" s="214"/>
      <c r="PCY10" s="214"/>
      <c r="PCZ10" s="214"/>
      <c r="PDA10" s="214"/>
      <c r="PDB10" s="214"/>
      <c r="PDC10" s="214"/>
      <c r="PDD10" s="214"/>
      <c r="PDE10" s="214"/>
      <c r="PDF10" s="214"/>
      <c r="PDG10" s="214"/>
      <c r="PDH10" s="214"/>
      <c r="PDI10" s="214"/>
      <c r="PDJ10" s="214"/>
      <c r="PDK10" s="214"/>
      <c r="PDL10" s="214"/>
      <c r="PDM10" s="214"/>
      <c r="PDN10" s="214"/>
      <c r="PDO10" s="214"/>
      <c r="PDP10" s="214"/>
      <c r="PDQ10" s="214"/>
      <c r="PDR10" s="214"/>
      <c r="PDS10" s="214"/>
      <c r="PDT10" s="214"/>
      <c r="PDU10" s="214"/>
      <c r="PDV10" s="214"/>
      <c r="PDW10" s="214"/>
      <c r="PDX10" s="214"/>
      <c r="PDY10" s="214"/>
      <c r="PDZ10" s="214"/>
      <c r="PEA10" s="214"/>
      <c r="PEB10" s="214"/>
      <c r="PEC10" s="214"/>
      <c r="PED10" s="214"/>
      <c r="PEE10" s="214"/>
      <c r="PEF10" s="214"/>
      <c r="PEG10" s="214"/>
      <c r="PEH10" s="214"/>
      <c r="PEI10" s="214"/>
      <c r="PEJ10" s="214"/>
      <c r="PEK10" s="214"/>
      <c r="PEL10" s="214"/>
      <c r="PEM10" s="214"/>
      <c r="PEN10" s="214"/>
      <c r="PEO10" s="214"/>
      <c r="PEP10" s="214"/>
      <c r="PEQ10" s="214"/>
      <c r="PER10" s="214"/>
      <c r="PES10" s="214"/>
      <c r="PET10" s="214"/>
      <c r="PEU10" s="214"/>
      <c r="PEV10" s="214"/>
      <c r="PEW10" s="214"/>
      <c r="PEX10" s="214"/>
      <c r="PEY10" s="214"/>
      <c r="PEZ10" s="214"/>
      <c r="PFA10" s="214"/>
      <c r="PFB10" s="214"/>
      <c r="PFC10" s="214"/>
      <c r="PFD10" s="214"/>
      <c r="PFE10" s="214"/>
      <c r="PFF10" s="214"/>
      <c r="PFG10" s="214"/>
      <c r="PFH10" s="214"/>
      <c r="PFI10" s="214"/>
      <c r="PFJ10" s="214"/>
      <c r="PFK10" s="214"/>
      <c r="PFL10" s="214"/>
      <c r="PFM10" s="214"/>
      <c r="PFN10" s="214"/>
      <c r="PFO10" s="214"/>
      <c r="PFP10" s="214"/>
      <c r="PFQ10" s="214"/>
      <c r="PFR10" s="214"/>
      <c r="PFS10" s="214"/>
      <c r="PFT10" s="214"/>
      <c r="PFU10" s="214"/>
      <c r="PFV10" s="214"/>
      <c r="PFW10" s="214"/>
      <c r="PFX10" s="214"/>
      <c r="PFY10" s="214"/>
      <c r="PFZ10" s="214"/>
      <c r="PGA10" s="214"/>
      <c r="PGB10" s="214"/>
      <c r="PGC10" s="214"/>
      <c r="PGD10" s="214"/>
      <c r="PGE10" s="214"/>
      <c r="PGF10" s="214"/>
      <c r="PGG10" s="214"/>
      <c r="PGH10" s="214"/>
      <c r="PGI10" s="214"/>
      <c r="PGJ10" s="214"/>
      <c r="PGK10" s="214"/>
      <c r="PGL10" s="214"/>
      <c r="PGM10" s="214"/>
      <c r="PGN10" s="214"/>
      <c r="PGO10" s="214"/>
      <c r="PGP10" s="214"/>
      <c r="PGQ10" s="214"/>
      <c r="PGR10" s="214"/>
      <c r="PGS10" s="214"/>
      <c r="PGT10" s="214"/>
      <c r="PGU10" s="214"/>
      <c r="PGV10" s="214"/>
      <c r="PGW10" s="214"/>
      <c r="PGX10" s="214"/>
      <c r="PGY10" s="214"/>
      <c r="PGZ10" s="214"/>
      <c r="PHA10" s="214"/>
      <c r="PHB10" s="214"/>
      <c r="PHC10" s="214"/>
      <c r="PHD10" s="214"/>
      <c r="PHE10" s="214"/>
      <c r="PHF10" s="214"/>
      <c r="PHG10" s="214"/>
      <c r="PHH10" s="214"/>
      <c r="PHI10" s="214"/>
      <c r="PHJ10" s="214"/>
      <c r="PHK10" s="214"/>
      <c r="PHL10" s="214"/>
      <c r="PHM10" s="214"/>
      <c r="PHN10" s="214"/>
      <c r="PHO10" s="214"/>
      <c r="PHP10" s="214"/>
      <c r="PHQ10" s="214"/>
      <c r="PHR10" s="214"/>
      <c r="PHS10" s="214"/>
      <c r="PHT10" s="214"/>
      <c r="PHU10" s="214"/>
      <c r="PHV10" s="214"/>
      <c r="PHW10" s="214"/>
      <c r="PHX10" s="214"/>
      <c r="PHY10" s="214"/>
      <c r="PHZ10" s="214"/>
      <c r="PIA10" s="214"/>
      <c r="PIB10" s="214"/>
      <c r="PIC10" s="214"/>
      <c r="PID10" s="214"/>
      <c r="PIE10" s="214"/>
      <c r="PIF10" s="214"/>
      <c r="PIG10" s="214"/>
      <c r="PIH10" s="214"/>
      <c r="PII10" s="214"/>
      <c r="PIJ10" s="214"/>
      <c r="PIK10" s="214"/>
      <c r="PIL10" s="214"/>
      <c r="PIM10" s="214"/>
      <c r="PIN10" s="214"/>
      <c r="PIO10" s="214"/>
      <c r="PIP10" s="214"/>
      <c r="PIQ10" s="214"/>
      <c r="PIR10" s="214"/>
      <c r="PIS10" s="214"/>
      <c r="PIT10" s="214"/>
      <c r="PIU10" s="214"/>
      <c r="PIV10" s="214"/>
      <c r="PIW10" s="214"/>
      <c r="PIX10" s="214"/>
      <c r="PIY10" s="214"/>
      <c r="PIZ10" s="214"/>
      <c r="PJA10" s="214"/>
      <c r="PJB10" s="214"/>
      <c r="PJC10" s="214"/>
      <c r="PJD10" s="214"/>
      <c r="PJE10" s="214"/>
      <c r="PJF10" s="214"/>
      <c r="PJG10" s="214"/>
      <c r="PJH10" s="214"/>
      <c r="PJI10" s="214"/>
      <c r="PJJ10" s="214"/>
      <c r="PJK10" s="214"/>
      <c r="PJL10" s="214"/>
      <c r="PJM10" s="214"/>
      <c r="PJN10" s="214"/>
      <c r="PJO10" s="214"/>
      <c r="PJP10" s="214"/>
      <c r="PJQ10" s="214"/>
      <c r="PJR10" s="214"/>
      <c r="PJS10" s="214"/>
      <c r="PJT10" s="214"/>
      <c r="PJU10" s="214"/>
      <c r="PJV10" s="214"/>
      <c r="PJW10" s="214"/>
      <c r="PJX10" s="214"/>
      <c r="PJY10" s="214"/>
      <c r="PJZ10" s="214"/>
      <c r="PKA10" s="214"/>
      <c r="PKB10" s="214"/>
      <c r="PKC10" s="214"/>
      <c r="PKD10" s="214"/>
      <c r="PKE10" s="214"/>
      <c r="PKF10" s="214"/>
      <c r="PKG10" s="214"/>
      <c r="PKH10" s="214"/>
      <c r="PKI10" s="214"/>
      <c r="PKJ10" s="214"/>
      <c r="PKK10" s="214"/>
      <c r="PKL10" s="214"/>
      <c r="PKM10" s="214"/>
      <c r="PKN10" s="214"/>
      <c r="PKO10" s="214"/>
      <c r="PKP10" s="214"/>
      <c r="PKQ10" s="214"/>
      <c r="PKR10" s="214"/>
      <c r="PKS10" s="214"/>
      <c r="PKT10" s="214"/>
      <c r="PKU10" s="214"/>
      <c r="PKV10" s="214"/>
      <c r="PKW10" s="214"/>
      <c r="PKX10" s="214"/>
      <c r="PKY10" s="214"/>
      <c r="PKZ10" s="214"/>
      <c r="PLA10" s="214"/>
      <c r="PLB10" s="214"/>
      <c r="PLC10" s="214"/>
      <c r="PLD10" s="214"/>
      <c r="PLE10" s="214"/>
      <c r="PLF10" s="214"/>
      <c r="PLG10" s="214"/>
      <c r="PLH10" s="214"/>
      <c r="PLI10" s="214"/>
      <c r="PLJ10" s="214"/>
      <c r="PLK10" s="214"/>
      <c r="PLL10" s="214"/>
      <c r="PLM10" s="214"/>
      <c r="PLN10" s="214"/>
      <c r="PLO10" s="214"/>
      <c r="PLP10" s="214"/>
      <c r="PLQ10" s="214"/>
      <c r="PLR10" s="214"/>
      <c r="PLS10" s="214"/>
      <c r="PLT10" s="214"/>
      <c r="PLU10" s="214"/>
      <c r="PLV10" s="214"/>
      <c r="PLW10" s="214"/>
      <c r="PLX10" s="214"/>
      <c r="PLY10" s="214"/>
      <c r="PLZ10" s="214"/>
      <c r="PMA10" s="214"/>
      <c r="PMB10" s="214"/>
      <c r="PMC10" s="214"/>
      <c r="PMD10" s="214"/>
      <c r="PME10" s="214"/>
      <c r="PMF10" s="214"/>
      <c r="PMG10" s="214"/>
      <c r="PMH10" s="214"/>
      <c r="PMI10" s="214"/>
      <c r="PMJ10" s="214"/>
      <c r="PMK10" s="214"/>
      <c r="PML10" s="214"/>
      <c r="PMM10" s="214"/>
      <c r="PMN10" s="214"/>
      <c r="PMO10" s="214"/>
      <c r="PMP10" s="214"/>
      <c r="PMQ10" s="214"/>
      <c r="PMR10" s="214"/>
      <c r="PMS10" s="214"/>
      <c r="PMT10" s="214"/>
      <c r="PMU10" s="214"/>
      <c r="PMV10" s="214"/>
      <c r="PMW10" s="214"/>
      <c r="PMX10" s="214"/>
      <c r="PMY10" s="214"/>
      <c r="PMZ10" s="214"/>
      <c r="PNA10" s="214"/>
      <c r="PNB10" s="214"/>
      <c r="PNC10" s="214"/>
      <c r="PND10" s="214"/>
      <c r="PNE10" s="214"/>
      <c r="PNF10" s="214"/>
      <c r="PNG10" s="214"/>
      <c r="PNH10" s="214"/>
      <c r="PNI10" s="214"/>
      <c r="PNJ10" s="214"/>
      <c r="PNK10" s="214"/>
      <c r="PNL10" s="214"/>
      <c r="PNM10" s="214"/>
      <c r="PNN10" s="214"/>
      <c r="PNO10" s="214"/>
      <c r="PNP10" s="214"/>
      <c r="PNQ10" s="214"/>
      <c r="PNR10" s="214"/>
      <c r="PNS10" s="214"/>
      <c r="PNT10" s="214"/>
      <c r="PNU10" s="214"/>
      <c r="PNV10" s="214"/>
      <c r="PNW10" s="214"/>
      <c r="PNX10" s="214"/>
      <c r="PNY10" s="214"/>
      <c r="PNZ10" s="214"/>
      <c r="POA10" s="214"/>
      <c r="POB10" s="214"/>
      <c r="POC10" s="214"/>
      <c r="POD10" s="214"/>
      <c r="POE10" s="214"/>
      <c r="POF10" s="214"/>
      <c r="POG10" s="214"/>
      <c r="POH10" s="214"/>
      <c r="POI10" s="214"/>
      <c r="POJ10" s="214"/>
      <c r="POK10" s="214"/>
      <c r="POL10" s="214"/>
      <c r="POM10" s="214"/>
      <c r="PON10" s="214"/>
      <c r="POO10" s="214"/>
      <c r="POP10" s="214"/>
      <c r="POQ10" s="214"/>
      <c r="POR10" s="214"/>
      <c r="POS10" s="214"/>
      <c r="POT10" s="214"/>
      <c r="POU10" s="214"/>
      <c r="POV10" s="214"/>
      <c r="POW10" s="214"/>
      <c r="POX10" s="214"/>
      <c r="POY10" s="214"/>
      <c r="POZ10" s="214"/>
      <c r="PPA10" s="214"/>
      <c r="PPB10" s="214"/>
      <c r="PPC10" s="214"/>
      <c r="PPD10" s="214"/>
      <c r="PPE10" s="214"/>
      <c r="PPF10" s="214"/>
      <c r="PPG10" s="214"/>
      <c r="PPH10" s="214"/>
      <c r="PPI10" s="214"/>
      <c r="PPJ10" s="214"/>
      <c r="PPK10" s="214"/>
      <c r="PPL10" s="214"/>
      <c r="PPM10" s="214"/>
      <c r="PPN10" s="214"/>
      <c r="PPO10" s="214"/>
      <c r="PPP10" s="214"/>
      <c r="PPQ10" s="214"/>
      <c r="PPR10" s="214"/>
      <c r="PPS10" s="214"/>
      <c r="PPT10" s="214"/>
      <c r="PPU10" s="214"/>
      <c r="PPV10" s="214"/>
      <c r="PPW10" s="214"/>
      <c r="PPX10" s="214"/>
      <c r="PPY10" s="214"/>
      <c r="PPZ10" s="214"/>
      <c r="PQA10" s="214"/>
      <c r="PQB10" s="214"/>
      <c r="PQC10" s="214"/>
      <c r="PQD10" s="214"/>
      <c r="PQE10" s="214"/>
      <c r="PQF10" s="214"/>
      <c r="PQG10" s="214"/>
      <c r="PQH10" s="214"/>
      <c r="PQI10" s="214"/>
      <c r="PQJ10" s="214"/>
      <c r="PQK10" s="214"/>
      <c r="PQL10" s="214"/>
      <c r="PQM10" s="214"/>
      <c r="PQN10" s="214"/>
      <c r="PQO10" s="214"/>
      <c r="PQP10" s="214"/>
      <c r="PQQ10" s="214"/>
      <c r="PQR10" s="214"/>
      <c r="PQS10" s="214"/>
      <c r="PQT10" s="214"/>
      <c r="PQU10" s="214"/>
      <c r="PQV10" s="214"/>
      <c r="PQW10" s="214"/>
      <c r="PQX10" s="214"/>
      <c r="PQY10" s="214"/>
      <c r="PQZ10" s="214"/>
      <c r="PRA10" s="214"/>
      <c r="PRB10" s="214"/>
      <c r="PRC10" s="214"/>
      <c r="PRD10" s="214"/>
      <c r="PRE10" s="214"/>
      <c r="PRF10" s="214"/>
      <c r="PRG10" s="214"/>
      <c r="PRH10" s="214"/>
      <c r="PRI10" s="214"/>
      <c r="PRJ10" s="214"/>
      <c r="PRK10" s="214"/>
      <c r="PRL10" s="214"/>
      <c r="PRM10" s="214"/>
      <c r="PRN10" s="214"/>
      <c r="PRO10" s="214"/>
      <c r="PRP10" s="214"/>
      <c r="PRQ10" s="214"/>
      <c r="PRR10" s="214"/>
      <c r="PRS10" s="214"/>
      <c r="PRT10" s="214"/>
      <c r="PRU10" s="214"/>
      <c r="PRV10" s="214"/>
      <c r="PRW10" s="214"/>
      <c r="PRX10" s="214"/>
      <c r="PRY10" s="214"/>
      <c r="PRZ10" s="214"/>
      <c r="PSA10" s="214"/>
      <c r="PSB10" s="214"/>
      <c r="PSC10" s="214"/>
      <c r="PSD10" s="214"/>
      <c r="PSE10" s="214"/>
      <c r="PSF10" s="214"/>
      <c r="PSG10" s="214"/>
      <c r="PSH10" s="214"/>
      <c r="PSI10" s="214"/>
      <c r="PSJ10" s="214"/>
      <c r="PSK10" s="214"/>
      <c r="PSL10" s="214"/>
      <c r="PSM10" s="214"/>
      <c r="PSN10" s="214"/>
      <c r="PSO10" s="214"/>
      <c r="PSP10" s="214"/>
      <c r="PSQ10" s="214"/>
      <c r="PSR10" s="214"/>
      <c r="PSS10" s="214"/>
      <c r="PST10" s="214"/>
      <c r="PSU10" s="214"/>
      <c r="PSV10" s="214"/>
      <c r="PSW10" s="214"/>
      <c r="PSX10" s="214"/>
      <c r="PSY10" s="214"/>
      <c r="PSZ10" s="214"/>
      <c r="PTA10" s="214"/>
      <c r="PTB10" s="214"/>
      <c r="PTC10" s="214"/>
      <c r="PTD10" s="214"/>
      <c r="PTE10" s="214"/>
      <c r="PTF10" s="214"/>
      <c r="PTG10" s="214"/>
      <c r="PTH10" s="214"/>
      <c r="PTI10" s="214"/>
      <c r="PTJ10" s="214"/>
      <c r="PTK10" s="214"/>
      <c r="PTL10" s="214"/>
      <c r="PTM10" s="214"/>
      <c r="PTN10" s="214"/>
      <c r="PTO10" s="214"/>
      <c r="PTP10" s="214"/>
      <c r="PTQ10" s="214"/>
      <c r="PTR10" s="214"/>
      <c r="PTS10" s="214"/>
      <c r="PTT10" s="214"/>
      <c r="PTU10" s="214"/>
      <c r="PTV10" s="214"/>
      <c r="PTW10" s="214"/>
      <c r="PTX10" s="214"/>
      <c r="PTY10" s="214"/>
      <c r="PTZ10" s="214"/>
      <c r="PUA10" s="214"/>
      <c r="PUB10" s="214"/>
      <c r="PUC10" s="214"/>
      <c r="PUD10" s="214"/>
      <c r="PUE10" s="214"/>
      <c r="PUF10" s="214"/>
      <c r="PUG10" s="214"/>
      <c r="PUH10" s="214"/>
      <c r="PUI10" s="214"/>
      <c r="PUJ10" s="214"/>
      <c r="PUK10" s="214"/>
      <c r="PUL10" s="214"/>
      <c r="PUM10" s="214"/>
      <c r="PUN10" s="214"/>
      <c r="PUO10" s="214"/>
      <c r="PUP10" s="214"/>
      <c r="PUQ10" s="214"/>
      <c r="PUR10" s="214"/>
      <c r="PUS10" s="214"/>
      <c r="PUT10" s="214"/>
      <c r="PUU10" s="214"/>
      <c r="PUV10" s="214"/>
      <c r="PUW10" s="214"/>
      <c r="PUX10" s="214"/>
      <c r="PUY10" s="214"/>
      <c r="PUZ10" s="214"/>
      <c r="PVA10" s="214"/>
      <c r="PVB10" s="214"/>
      <c r="PVC10" s="214"/>
      <c r="PVD10" s="214"/>
      <c r="PVE10" s="214"/>
      <c r="PVF10" s="214"/>
      <c r="PVG10" s="214"/>
      <c r="PVH10" s="214"/>
      <c r="PVI10" s="214"/>
      <c r="PVJ10" s="214"/>
      <c r="PVK10" s="214"/>
      <c r="PVL10" s="214"/>
      <c r="PVM10" s="214"/>
      <c r="PVN10" s="214"/>
      <c r="PVO10" s="214"/>
      <c r="PVP10" s="214"/>
      <c r="PVQ10" s="214"/>
      <c r="PVR10" s="214"/>
      <c r="PVS10" s="214"/>
      <c r="PVT10" s="214"/>
      <c r="PVU10" s="214"/>
      <c r="PVV10" s="214"/>
      <c r="PVW10" s="214"/>
      <c r="PVX10" s="214"/>
      <c r="PVY10" s="214"/>
      <c r="PVZ10" s="214"/>
      <c r="PWA10" s="214"/>
      <c r="PWB10" s="214"/>
      <c r="PWC10" s="214"/>
      <c r="PWD10" s="214"/>
      <c r="PWE10" s="214"/>
      <c r="PWF10" s="214"/>
      <c r="PWG10" s="214"/>
      <c r="PWH10" s="214"/>
      <c r="PWI10" s="214"/>
      <c r="PWJ10" s="214"/>
      <c r="PWK10" s="214"/>
      <c r="PWL10" s="214"/>
      <c r="PWM10" s="214"/>
      <c r="PWN10" s="214"/>
      <c r="PWO10" s="214"/>
      <c r="PWP10" s="214"/>
      <c r="PWQ10" s="214"/>
      <c r="PWR10" s="214"/>
      <c r="PWS10" s="214"/>
      <c r="PWT10" s="214"/>
      <c r="PWU10" s="214"/>
      <c r="PWV10" s="214"/>
      <c r="PWW10" s="214"/>
      <c r="PWX10" s="214"/>
      <c r="PWY10" s="214"/>
      <c r="PWZ10" s="214"/>
      <c r="PXA10" s="214"/>
      <c r="PXB10" s="214"/>
      <c r="PXC10" s="214"/>
      <c r="PXD10" s="214"/>
      <c r="PXE10" s="214"/>
      <c r="PXF10" s="214"/>
      <c r="PXG10" s="214"/>
      <c r="PXH10" s="214"/>
      <c r="PXI10" s="214"/>
      <c r="PXJ10" s="214"/>
      <c r="PXK10" s="214"/>
      <c r="PXL10" s="214"/>
      <c r="PXM10" s="214"/>
      <c r="PXN10" s="214"/>
      <c r="PXO10" s="214"/>
      <c r="PXP10" s="214"/>
      <c r="PXQ10" s="214"/>
      <c r="PXR10" s="214"/>
      <c r="PXS10" s="214"/>
      <c r="PXT10" s="214"/>
      <c r="PXU10" s="214"/>
      <c r="PXV10" s="214"/>
      <c r="PXW10" s="214"/>
      <c r="PXX10" s="214"/>
      <c r="PXY10" s="214"/>
      <c r="PXZ10" s="214"/>
      <c r="PYA10" s="214"/>
      <c r="PYB10" s="214"/>
      <c r="PYC10" s="214"/>
      <c r="PYD10" s="214"/>
      <c r="PYE10" s="214"/>
      <c r="PYF10" s="214"/>
      <c r="PYG10" s="214"/>
      <c r="PYH10" s="214"/>
      <c r="PYI10" s="214"/>
      <c r="PYJ10" s="214"/>
      <c r="PYK10" s="214"/>
      <c r="PYL10" s="214"/>
      <c r="PYM10" s="214"/>
      <c r="PYN10" s="214"/>
      <c r="PYO10" s="214"/>
      <c r="PYP10" s="214"/>
      <c r="PYQ10" s="214"/>
      <c r="PYR10" s="214"/>
      <c r="PYS10" s="214"/>
      <c r="PYT10" s="214"/>
      <c r="PYU10" s="214"/>
      <c r="PYV10" s="214"/>
      <c r="PYW10" s="214"/>
      <c r="PYX10" s="214"/>
      <c r="PYY10" s="214"/>
      <c r="PYZ10" s="214"/>
      <c r="PZA10" s="214"/>
      <c r="PZB10" s="214"/>
      <c r="PZC10" s="214"/>
      <c r="PZD10" s="214"/>
      <c r="PZE10" s="214"/>
      <c r="PZF10" s="214"/>
      <c r="PZG10" s="214"/>
      <c r="PZH10" s="214"/>
      <c r="PZI10" s="214"/>
      <c r="PZJ10" s="214"/>
      <c r="PZK10" s="214"/>
      <c r="PZL10" s="214"/>
      <c r="PZM10" s="214"/>
      <c r="PZN10" s="214"/>
      <c r="PZO10" s="214"/>
      <c r="PZP10" s="214"/>
      <c r="PZQ10" s="214"/>
      <c r="PZR10" s="214"/>
      <c r="PZS10" s="214"/>
      <c r="PZT10" s="214"/>
      <c r="PZU10" s="214"/>
      <c r="PZV10" s="214"/>
      <c r="PZW10" s="214"/>
      <c r="PZX10" s="214"/>
      <c r="PZY10" s="214"/>
      <c r="PZZ10" s="214"/>
      <c r="QAA10" s="214"/>
      <c r="QAB10" s="214"/>
      <c r="QAC10" s="214"/>
      <c r="QAD10" s="214"/>
      <c r="QAE10" s="214"/>
      <c r="QAF10" s="214"/>
      <c r="QAG10" s="214"/>
      <c r="QAH10" s="214"/>
      <c r="QAI10" s="214"/>
      <c r="QAJ10" s="214"/>
      <c r="QAK10" s="214"/>
      <c r="QAL10" s="214"/>
      <c r="QAM10" s="214"/>
      <c r="QAN10" s="214"/>
      <c r="QAO10" s="214"/>
      <c r="QAP10" s="214"/>
      <c r="QAQ10" s="214"/>
      <c r="QAR10" s="214"/>
      <c r="QAS10" s="214"/>
      <c r="QAT10" s="214"/>
      <c r="QAU10" s="214"/>
      <c r="QAV10" s="214"/>
      <c r="QAW10" s="214"/>
      <c r="QAX10" s="214"/>
      <c r="QAY10" s="214"/>
      <c r="QAZ10" s="214"/>
      <c r="QBA10" s="214"/>
      <c r="QBB10" s="214"/>
      <c r="QBC10" s="214"/>
      <c r="QBD10" s="214"/>
      <c r="QBE10" s="214"/>
      <c r="QBF10" s="214"/>
      <c r="QBG10" s="214"/>
      <c r="QBH10" s="214"/>
      <c r="QBI10" s="214"/>
      <c r="QBJ10" s="214"/>
      <c r="QBK10" s="214"/>
      <c r="QBL10" s="214"/>
      <c r="QBM10" s="214"/>
      <c r="QBN10" s="214"/>
      <c r="QBO10" s="214"/>
      <c r="QBP10" s="214"/>
      <c r="QBQ10" s="214"/>
      <c r="QBR10" s="214"/>
      <c r="QBS10" s="214"/>
      <c r="QBT10" s="214"/>
      <c r="QBU10" s="214"/>
      <c r="QBV10" s="214"/>
      <c r="QBW10" s="214"/>
      <c r="QBX10" s="214"/>
      <c r="QBY10" s="214"/>
      <c r="QBZ10" s="214"/>
      <c r="QCA10" s="214"/>
      <c r="QCB10" s="214"/>
      <c r="QCC10" s="214"/>
      <c r="QCD10" s="214"/>
      <c r="QCE10" s="214"/>
      <c r="QCF10" s="214"/>
      <c r="QCG10" s="214"/>
      <c r="QCH10" s="214"/>
      <c r="QCI10" s="214"/>
      <c r="QCJ10" s="214"/>
      <c r="QCK10" s="214"/>
      <c r="QCL10" s="214"/>
      <c r="QCM10" s="214"/>
      <c r="QCN10" s="214"/>
      <c r="QCO10" s="214"/>
      <c r="QCP10" s="214"/>
      <c r="QCQ10" s="214"/>
      <c r="QCR10" s="214"/>
      <c r="QCS10" s="214"/>
      <c r="QCT10" s="214"/>
      <c r="QCU10" s="214"/>
      <c r="QCV10" s="214"/>
      <c r="QCW10" s="214"/>
      <c r="QCX10" s="214"/>
      <c r="QCY10" s="214"/>
      <c r="QCZ10" s="214"/>
      <c r="QDA10" s="214"/>
      <c r="QDB10" s="214"/>
      <c r="QDC10" s="214"/>
      <c r="QDD10" s="214"/>
      <c r="QDE10" s="214"/>
      <c r="QDF10" s="214"/>
      <c r="QDG10" s="214"/>
      <c r="QDH10" s="214"/>
      <c r="QDI10" s="214"/>
      <c r="QDJ10" s="214"/>
      <c r="QDK10" s="214"/>
      <c r="QDL10" s="214"/>
      <c r="QDM10" s="214"/>
      <c r="QDN10" s="214"/>
      <c r="QDO10" s="214"/>
      <c r="QDP10" s="214"/>
      <c r="QDQ10" s="214"/>
      <c r="QDR10" s="214"/>
      <c r="QDS10" s="214"/>
      <c r="QDT10" s="214"/>
      <c r="QDU10" s="214"/>
      <c r="QDV10" s="214"/>
      <c r="QDW10" s="214"/>
      <c r="QDX10" s="214"/>
      <c r="QDY10" s="214"/>
      <c r="QDZ10" s="214"/>
      <c r="QEA10" s="214"/>
      <c r="QEB10" s="214"/>
      <c r="QEC10" s="214"/>
      <c r="QED10" s="214"/>
      <c r="QEE10" s="214"/>
      <c r="QEF10" s="214"/>
      <c r="QEG10" s="214"/>
      <c r="QEH10" s="214"/>
      <c r="QEI10" s="214"/>
      <c r="QEJ10" s="214"/>
      <c r="QEK10" s="214"/>
      <c r="QEL10" s="214"/>
      <c r="QEM10" s="214"/>
      <c r="QEN10" s="214"/>
      <c r="QEO10" s="214"/>
      <c r="QEP10" s="214"/>
      <c r="QEQ10" s="214"/>
      <c r="QER10" s="214"/>
      <c r="QES10" s="214"/>
      <c r="QET10" s="214"/>
      <c r="QEU10" s="214"/>
      <c r="QEV10" s="214"/>
      <c r="QEW10" s="214"/>
      <c r="QEX10" s="214"/>
      <c r="QEY10" s="214"/>
      <c r="QEZ10" s="214"/>
      <c r="QFA10" s="214"/>
      <c r="QFB10" s="214"/>
      <c r="QFC10" s="214"/>
      <c r="QFD10" s="214"/>
      <c r="QFE10" s="214"/>
      <c r="QFF10" s="214"/>
      <c r="QFG10" s="214"/>
      <c r="QFH10" s="214"/>
      <c r="QFI10" s="214"/>
      <c r="QFJ10" s="214"/>
      <c r="QFK10" s="214"/>
      <c r="QFL10" s="214"/>
      <c r="QFM10" s="214"/>
      <c r="QFN10" s="214"/>
      <c r="QFO10" s="214"/>
      <c r="QFP10" s="214"/>
      <c r="QFQ10" s="214"/>
      <c r="QFR10" s="214"/>
      <c r="QFS10" s="214"/>
      <c r="QFT10" s="214"/>
      <c r="QFU10" s="214"/>
      <c r="QFV10" s="214"/>
      <c r="QFW10" s="214"/>
      <c r="QFX10" s="214"/>
      <c r="QFY10" s="214"/>
      <c r="QFZ10" s="214"/>
      <c r="QGA10" s="214"/>
      <c r="QGB10" s="214"/>
      <c r="QGC10" s="214"/>
      <c r="QGD10" s="214"/>
      <c r="QGE10" s="214"/>
      <c r="QGF10" s="214"/>
      <c r="QGG10" s="214"/>
      <c r="QGH10" s="214"/>
      <c r="QGI10" s="214"/>
      <c r="QGJ10" s="214"/>
      <c r="QGK10" s="214"/>
      <c r="QGL10" s="214"/>
      <c r="QGM10" s="214"/>
      <c r="QGN10" s="214"/>
      <c r="QGO10" s="214"/>
      <c r="QGP10" s="214"/>
      <c r="QGQ10" s="214"/>
      <c r="QGR10" s="214"/>
      <c r="QGS10" s="214"/>
      <c r="QGT10" s="214"/>
      <c r="QGU10" s="214"/>
      <c r="QGV10" s="214"/>
      <c r="QGW10" s="214"/>
      <c r="QGX10" s="214"/>
      <c r="QGY10" s="214"/>
      <c r="QGZ10" s="214"/>
      <c r="QHA10" s="214"/>
      <c r="QHB10" s="214"/>
      <c r="QHC10" s="214"/>
      <c r="QHD10" s="214"/>
      <c r="QHE10" s="214"/>
      <c r="QHF10" s="214"/>
      <c r="QHG10" s="214"/>
      <c r="QHH10" s="214"/>
      <c r="QHI10" s="214"/>
      <c r="QHJ10" s="214"/>
      <c r="QHK10" s="214"/>
      <c r="QHL10" s="214"/>
      <c r="QHM10" s="214"/>
      <c r="QHN10" s="214"/>
      <c r="QHO10" s="214"/>
      <c r="QHP10" s="214"/>
      <c r="QHQ10" s="214"/>
      <c r="QHR10" s="214"/>
      <c r="QHS10" s="214"/>
      <c r="QHT10" s="214"/>
      <c r="QHU10" s="214"/>
      <c r="QHV10" s="214"/>
      <c r="QHW10" s="214"/>
      <c r="QHX10" s="214"/>
      <c r="QHY10" s="214"/>
      <c r="QHZ10" s="214"/>
      <c r="QIA10" s="214"/>
      <c r="QIB10" s="214"/>
      <c r="QIC10" s="214"/>
      <c r="QID10" s="214"/>
      <c r="QIE10" s="214"/>
      <c r="QIF10" s="214"/>
      <c r="QIG10" s="214"/>
      <c r="QIH10" s="214"/>
      <c r="QII10" s="214"/>
      <c r="QIJ10" s="214"/>
      <c r="QIK10" s="214"/>
      <c r="QIL10" s="214"/>
      <c r="QIM10" s="214"/>
      <c r="QIN10" s="214"/>
      <c r="QIO10" s="214"/>
      <c r="QIP10" s="214"/>
      <c r="QIQ10" s="214"/>
      <c r="QIR10" s="214"/>
      <c r="QIS10" s="214"/>
      <c r="QIT10" s="214"/>
      <c r="QIU10" s="214"/>
      <c r="QIV10" s="214"/>
      <c r="QIW10" s="214"/>
      <c r="QIX10" s="214"/>
      <c r="QIY10" s="214"/>
      <c r="QIZ10" s="214"/>
      <c r="QJA10" s="214"/>
      <c r="QJB10" s="214"/>
      <c r="QJC10" s="214"/>
      <c r="QJD10" s="214"/>
      <c r="QJE10" s="214"/>
      <c r="QJF10" s="214"/>
      <c r="QJG10" s="214"/>
      <c r="QJH10" s="214"/>
      <c r="QJI10" s="214"/>
      <c r="QJJ10" s="214"/>
      <c r="QJK10" s="214"/>
      <c r="QJL10" s="214"/>
      <c r="QJM10" s="214"/>
      <c r="QJN10" s="214"/>
      <c r="QJO10" s="214"/>
      <c r="QJP10" s="214"/>
      <c r="QJQ10" s="214"/>
      <c r="QJR10" s="214"/>
      <c r="QJS10" s="214"/>
      <c r="QJT10" s="214"/>
      <c r="QJU10" s="214"/>
      <c r="QJV10" s="214"/>
      <c r="QJW10" s="214"/>
      <c r="QJX10" s="214"/>
      <c r="QJY10" s="214"/>
      <c r="QJZ10" s="214"/>
      <c r="QKA10" s="214"/>
      <c r="QKB10" s="214"/>
      <c r="QKC10" s="214"/>
      <c r="QKD10" s="214"/>
      <c r="QKE10" s="214"/>
      <c r="QKF10" s="214"/>
      <c r="QKG10" s="214"/>
      <c r="QKH10" s="214"/>
      <c r="QKI10" s="214"/>
      <c r="QKJ10" s="214"/>
      <c r="QKK10" s="214"/>
      <c r="QKL10" s="214"/>
      <c r="QKM10" s="214"/>
      <c r="QKN10" s="214"/>
      <c r="QKO10" s="214"/>
      <c r="QKP10" s="214"/>
      <c r="QKQ10" s="214"/>
      <c r="QKR10" s="214"/>
      <c r="QKS10" s="214"/>
      <c r="QKT10" s="214"/>
      <c r="QKU10" s="214"/>
      <c r="QKV10" s="214"/>
      <c r="QKW10" s="214"/>
      <c r="QKX10" s="214"/>
      <c r="QKY10" s="214"/>
      <c r="QKZ10" s="214"/>
      <c r="QLA10" s="214"/>
      <c r="QLB10" s="214"/>
      <c r="QLC10" s="214"/>
      <c r="QLD10" s="214"/>
      <c r="QLE10" s="214"/>
      <c r="QLF10" s="214"/>
      <c r="QLG10" s="214"/>
      <c r="QLH10" s="214"/>
      <c r="QLI10" s="214"/>
      <c r="QLJ10" s="214"/>
      <c r="QLK10" s="214"/>
      <c r="QLL10" s="214"/>
      <c r="QLM10" s="214"/>
      <c r="QLN10" s="214"/>
      <c r="QLO10" s="214"/>
      <c r="QLP10" s="214"/>
      <c r="QLQ10" s="214"/>
      <c r="QLR10" s="214"/>
      <c r="QLS10" s="214"/>
      <c r="QLT10" s="214"/>
      <c r="QLU10" s="214"/>
      <c r="QLV10" s="214"/>
      <c r="QLW10" s="214"/>
      <c r="QLX10" s="214"/>
      <c r="QLY10" s="214"/>
      <c r="QLZ10" s="214"/>
      <c r="QMA10" s="214"/>
      <c r="QMB10" s="214"/>
      <c r="QMC10" s="214"/>
      <c r="QMD10" s="214"/>
      <c r="QME10" s="214"/>
      <c r="QMF10" s="214"/>
      <c r="QMG10" s="214"/>
      <c r="QMH10" s="214"/>
      <c r="QMI10" s="214"/>
      <c r="QMJ10" s="214"/>
      <c r="QMK10" s="214"/>
      <c r="QML10" s="214"/>
      <c r="QMM10" s="214"/>
      <c r="QMN10" s="214"/>
      <c r="QMO10" s="214"/>
      <c r="QMP10" s="214"/>
      <c r="QMQ10" s="214"/>
      <c r="QMR10" s="214"/>
      <c r="QMS10" s="214"/>
      <c r="QMT10" s="214"/>
      <c r="QMU10" s="214"/>
      <c r="QMV10" s="214"/>
      <c r="QMW10" s="214"/>
      <c r="QMX10" s="214"/>
      <c r="QMY10" s="214"/>
      <c r="QMZ10" s="214"/>
      <c r="QNA10" s="214"/>
      <c r="QNB10" s="214"/>
      <c r="QNC10" s="214"/>
      <c r="QND10" s="214"/>
      <c r="QNE10" s="214"/>
      <c r="QNF10" s="214"/>
      <c r="QNG10" s="214"/>
      <c r="QNH10" s="214"/>
      <c r="QNI10" s="214"/>
      <c r="QNJ10" s="214"/>
      <c r="QNK10" s="214"/>
      <c r="QNL10" s="214"/>
      <c r="QNM10" s="214"/>
      <c r="QNN10" s="214"/>
      <c r="QNO10" s="214"/>
      <c r="QNP10" s="214"/>
      <c r="QNQ10" s="214"/>
      <c r="QNR10" s="214"/>
      <c r="QNS10" s="214"/>
      <c r="QNT10" s="214"/>
      <c r="QNU10" s="214"/>
      <c r="QNV10" s="214"/>
      <c r="QNW10" s="214"/>
      <c r="QNX10" s="214"/>
      <c r="QNY10" s="214"/>
      <c r="QNZ10" s="214"/>
      <c r="QOA10" s="214"/>
      <c r="QOB10" s="214"/>
      <c r="QOC10" s="214"/>
      <c r="QOD10" s="214"/>
      <c r="QOE10" s="214"/>
      <c r="QOF10" s="214"/>
      <c r="QOG10" s="214"/>
      <c r="QOH10" s="214"/>
      <c r="QOI10" s="214"/>
      <c r="QOJ10" s="214"/>
      <c r="QOK10" s="214"/>
      <c r="QOL10" s="214"/>
      <c r="QOM10" s="214"/>
      <c r="QON10" s="214"/>
      <c r="QOO10" s="214"/>
      <c r="QOP10" s="214"/>
      <c r="QOQ10" s="214"/>
      <c r="QOR10" s="214"/>
      <c r="QOS10" s="214"/>
      <c r="QOT10" s="214"/>
      <c r="QOU10" s="214"/>
      <c r="QOV10" s="214"/>
      <c r="QOW10" s="214"/>
      <c r="QOX10" s="214"/>
      <c r="QOY10" s="214"/>
      <c r="QOZ10" s="214"/>
      <c r="QPA10" s="214"/>
      <c r="QPB10" s="214"/>
      <c r="QPC10" s="214"/>
      <c r="QPD10" s="214"/>
      <c r="QPE10" s="214"/>
      <c r="QPF10" s="214"/>
      <c r="QPG10" s="214"/>
      <c r="QPH10" s="214"/>
      <c r="QPI10" s="214"/>
      <c r="QPJ10" s="214"/>
      <c r="QPK10" s="214"/>
      <c r="QPL10" s="214"/>
      <c r="QPM10" s="214"/>
      <c r="QPN10" s="214"/>
      <c r="QPO10" s="214"/>
      <c r="QPP10" s="214"/>
      <c r="QPQ10" s="214"/>
      <c r="QPR10" s="214"/>
      <c r="QPS10" s="214"/>
      <c r="QPT10" s="214"/>
      <c r="QPU10" s="214"/>
      <c r="QPV10" s="214"/>
      <c r="QPW10" s="214"/>
      <c r="QPX10" s="214"/>
      <c r="QPY10" s="214"/>
      <c r="QPZ10" s="214"/>
      <c r="QQA10" s="214"/>
      <c r="QQB10" s="214"/>
      <c r="QQC10" s="214"/>
      <c r="QQD10" s="214"/>
      <c r="QQE10" s="214"/>
      <c r="QQF10" s="214"/>
      <c r="QQG10" s="214"/>
      <c r="QQH10" s="214"/>
      <c r="QQI10" s="214"/>
      <c r="QQJ10" s="214"/>
      <c r="QQK10" s="214"/>
      <c r="QQL10" s="214"/>
      <c r="QQM10" s="214"/>
      <c r="QQN10" s="214"/>
      <c r="QQO10" s="214"/>
      <c r="QQP10" s="214"/>
      <c r="QQQ10" s="214"/>
      <c r="QQR10" s="214"/>
      <c r="QQS10" s="214"/>
      <c r="QQT10" s="214"/>
      <c r="QQU10" s="214"/>
      <c r="QQV10" s="214"/>
      <c r="QQW10" s="214"/>
      <c r="QQX10" s="214"/>
      <c r="QQY10" s="214"/>
      <c r="QQZ10" s="214"/>
      <c r="QRA10" s="214"/>
      <c r="QRB10" s="214"/>
      <c r="QRC10" s="214"/>
      <c r="QRD10" s="214"/>
      <c r="QRE10" s="214"/>
      <c r="QRF10" s="214"/>
      <c r="QRG10" s="214"/>
      <c r="QRH10" s="214"/>
      <c r="QRI10" s="214"/>
      <c r="QRJ10" s="214"/>
      <c r="QRK10" s="214"/>
      <c r="QRL10" s="214"/>
      <c r="QRM10" s="214"/>
      <c r="QRN10" s="214"/>
      <c r="QRO10" s="214"/>
      <c r="QRP10" s="214"/>
      <c r="QRQ10" s="214"/>
      <c r="QRR10" s="214"/>
      <c r="QRS10" s="214"/>
      <c r="QRT10" s="214"/>
      <c r="QRU10" s="214"/>
      <c r="QRV10" s="214"/>
      <c r="QRW10" s="214"/>
      <c r="QRX10" s="214"/>
      <c r="QRY10" s="214"/>
      <c r="QRZ10" s="214"/>
      <c r="QSA10" s="214"/>
      <c r="QSB10" s="214"/>
      <c r="QSC10" s="214"/>
      <c r="QSD10" s="214"/>
      <c r="QSE10" s="214"/>
      <c r="QSF10" s="214"/>
      <c r="QSG10" s="214"/>
      <c r="QSH10" s="214"/>
      <c r="QSI10" s="214"/>
      <c r="QSJ10" s="214"/>
      <c r="QSK10" s="214"/>
      <c r="QSL10" s="214"/>
      <c r="QSM10" s="214"/>
      <c r="QSN10" s="214"/>
      <c r="QSO10" s="214"/>
      <c r="QSP10" s="214"/>
      <c r="QSQ10" s="214"/>
      <c r="QSR10" s="214"/>
      <c r="QSS10" s="214"/>
      <c r="QST10" s="214"/>
      <c r="QSU10" s="214"/>
      <c r="QSV10" s="214"/>
      <c r="QSW10" s="214"/>
      <c r="QSX10" s="214"/>
      <c r="QSY10" s="214"/>
      <c r="QSZ10" s="214"/>
      <c r="QTA10" s="214"/>
      <c r="QTB10" s="214"/>
      <c r="QTC10" s="214"/>
      <c r="QTD10" s="214"/>
      <c r="QTE10" s="214"/>
      <c r="QTF10" s="214"/>
      <c r="QTG10" s="214"/>
      <c r="QTH10" s="214"/>
      <c r="QTI10" s="214"/>
      <c r="QTJ10" s="214"/>
      <c r="QTK10" s="214"/>
      <c r="QTL10" s="214"/>
      <c r="QTM10" s="214"/>
      <c r="QTN10" s="214"/>
      <c r="QTO10" s="214"/>
      <c r="QTP10" s="214"/>
      <c r="QTQ10" s="214"/>
      <c r="QTR10" s="214"/>
      <c r="QTS10" s="214"/>
      <c r="QTT10" s="214"/>
      <c r="QTU10" s="214"/>
      <c r="QTV10" s="214"/>
      <c r="QTW10" s="214"/>
      <c r="QTX10" s="214"/>
      <c r="QTY10" s="214"/>
      <c r="QTZ10" s="214"/>
      <c r="QUA10" s="214"/>
      <c r="QUB10" s="214"/>
      <c r="QUC10" s="214"/>
      <c r="QUD10" s="214"/>
      <c r="QUE10" s="214"/>
      <c r="QUF10" s="214"/>
      <c r="QUG10" s="214"/>
      <c r="QUH10" s="214"/>
      <c r="QUI10" s="214"/>
      <c r="QUJ10" s="214"/>
      <c r="QUK10" s="214"/>
      <c r="QUL10" s="214"/>
      <c r="QUM10" s="214"/>
      <c r="QUN10" s="214"/>
      <c r="QUO10" s="214"/>
      <c r="QUP10" s="214"/>
      <c r="QUQ10" s="214"/>
      <c r="QUR10" s="214"/>
      <c r="QUS10" s="214"/>
      <c r="QUT10" s="214"/>
      <c r="QUU10" s="214"/>
      <c r="QUV10" s="214"/>
      <c r="QUW10" s="214"/>
      <c r="QUX10" s="214"/>
      <c r="QUY10" s="214"/>
      <c r="QUZ10" s="214"/>
      <c r="QVA10" s="214"/>
      <c r="QVB10" s="214"/>
      <c r="QVC10" s="214"/>
      <c r="QVD10" s="214"/>
      <c r="QVE10" s="214"/>
      <c r="QVF10" s="214"/>
      <c r="QVG10" s="214"/>
      <c r="QVH10" s="214"/>
      <c r="QVI10" s="214"/>
      <c r="QVJ10" s="214"/>
      <c r="QVK10" s="214"/>
      <c r="QVL10" s="214"/>
      <c r="QVM10" s="214"/>
      <c r="QVN10" s="214"/>
      <c r="QVO10" s="214"/>
      <c r="QVP10" s="214"/>
      <c r="QVQ10" s="214"/>
      <c r="QVR10" s="214"/>
      <c r="QVS10" s="214"/>
      <c r="QVT10" s="214"/>
      <c r="QVU10" s="214"/>
      <c r="QVV10" s="214"/>
      <c r="QVW10" s="214"/>
      <c r="QVX10" s="214"/>
      <c r="QVY10" s="214"/>
      <c r="QVZ10" s="214"/>
      <c r="QWA10" s="214"/>
      <c r="QWB10" s="214"/>
      <c r="QWC10" s="214"/>
      <c r="QWD10" s="214"/>
      <c r="QWE10" s="214"/>
      <c r="QWF10" s="214"/>
      <c r="QWG10" s="214"/>
      <c r="QWH10" s="214"/>
      <c r="QWI10" s="214"/>
      <c r="QWJ10" s="214"/>
      <c r="QWK10" s="214"/>
      <c r="QWL10" s="214"/>
      <c r="QWM10" s="214"/>
      <c r="QWN10" s="214"/>
      <c r="QWO10" s="214"/>
      <c r="QWP10" s="214"/>
      <c r="QWQ10" s="214"/>
      <c r="QWR10" s="214"/>
      <c r="QWS10" s="214"/>
      <c r="QWT10" s="214"/>
      <c r="QWU10" s="214"/>
      <c r="QWV10" s="214"/>
      <c r="QWW10" s="214"/>
      <c r="QWX10" s="214"/>
      <c r="QWY10" s="214"/>
      <c r="QWZ10" s="214"/>
      <c r="QXA10" s="214"/>
      <c r="QXB10" s="214"/>
      <c r="QXC10" s="214"/>
      <c r="QXD10" s="214"/>
      <c r="QXE10" s="214"/>
      <c r="QXF10" s="214"/>
      <c r="QXG10" s="214"/>
      <c r="QXH10" s="214"/>
      <c r="QXI10" s="214"/>
      <c r="QXJ10" s="214"/>
      <c r="QXK10" s="214"/>
      <c r="QXL10" s="214"/>
      <c r="QXM10" s="214"/>
      <c r="QXN10" s="214"/>
      <c r="QXO10" s="214"/>
      <c r="QXP10" s="214"/>
      <c r="QXQ10" s="214"/>
      <c r="QXR10" s="214"/>
      <c r="QXS10" s="214"/>
      <c r="QXT10" s="214"/>
      <c r="QXU10" s="214"/>
      <c r="QXV10" s="214"/>
      <c r="QXW10" s="214"/>
      <c r="QXX10" s="214"/>
      <c r="QXY10" s="214"/>
      <c r="QXZ10" s="214"/>
      <c r="QYA10" s="214"/>
      <c r="QYB10" s="214"/>
      <c r="QYC10" s="214"/>
      <c r="QYD10" s="214"/>
      <c r="QYE10" s="214"/>
      <c r="QYF10" s="214"/>
      <c r="QYG10" s="214"/>
      <c r="QYH10" s="214"/>
      <c r="QYI10" s="214"/>
      <c r="QYJ10" s="214"/>
      <c r="QYK10" s="214"/>
      <c r="QYL10" s="214"/>
      <c r="QYM10" s="214"/>
      <c r="QYN10" s="214"/>
      <c r="QYO10" s="214"/>
      <c r="QYP10" s="214"/>
      <c r="QYQ10" s="214"/>
      <c r="QYR10" s="214"/>
      <c r="QYS10" s="214"/>
      <c r="QYT10" s="214"/>
      <c r="QYU10" s="214"/>
      <c r="QYV10" s="214"/>
      <c r="QYW10" s="214"/>
      <c r="QYX10" s="214"/>
      <c r="QYY10" s="214"/>
      <c r="QYZ10" s="214"/>
      <c r="QZA10" s="214"/>
      <c r="QZB10" s="214"/>
      <c r="QZC10" s="214"/>
      <c r="QZD10" s="214"/>
      <c r="QZE10" s="214"/>
      <c r="QZF10" s="214"/>
      <c r="QZG10" s="214"/>
      <c r="QZH10" s="214"/>
      <c r="QZI10" s="214"/>
      <c r="QZJ10" s="214"/>
      <c r="QZK10" s="214"/>
      <c r="QZL10" s="214"/>
      <c r="QZM10" s="214"/>
      <c r="QZN10" s="214"/>
      <c r="QZO10" s="214"/>
      <c r="QZP10" s="214"/>
      <c r="QZQ10" s="214"/>
      <c r="QZR10" s="214"/>
      <c r="QZS10" s="214"/>
      <c r="QZT10" s="214"/>
      <c r="QZU10" s="214"/>
      <c r="QZV10" s="214"/>
      <c r="QZW10" s="214"/>
      <c r="QZX10" s="214"/>
      <c r="QZY10" s="214"/>
      <c r="QZZ10" s="214"/>
      <c r="RAA10" s="214"/>
      <c r="RAB10" s="214"/>
      <c r="RAC10" s="214"/>
      <c r="RAD10" s="214"/>
      <c r="RAE10" s="214"/>
      <c r="RAF10" s="214"/>
      <c r="RAG10" s="214"/>
      <c r="RAH10" s="214"/>
      <c r="RAI10" s="214"/>
      <c r="RAJ10" s="214"/>
      <c r="RAK10" s="214"/>
      <c r="RAL10" s="214"/>
      <c r="RAM10" s="214"/>
      <c r="RAN10" s="214"/>
      <c r="RAO10" s="214"/>
      <c r="RAP10" s="214"/>
      <c r="RAQ10" s="214"/>
      <c r="RAR10" s="214"/>
      <c r="RAS10" s="214"/>
      <c r="RAT10" s="214"/>
      <c r="RAU10" s="214"/>
      <c r="RAV10" s="214"/>
      <c r="RAW10" s="214"/>
      <c r="RAX10" s="214"/>
      <c r="RAY10" s="214"/>
      <c r="RAZ10" s="214"/>
      <c r="RBA10" s="214"/>
      <c r="RBB10" s="214"/>
      <c r="RBC10" s="214"/>
      <c r="RBD10" s="214"/>
      <c r="RBE10" s="214"/>
      <c r="RBF10" s="214"/>
      <c r="RBG10" s="214"/>
      <c r="RBH10" s="214"/>
      <c r="RBI10" s="214"/>
      <c r="RBJ10" s="214"/>
      <c r="RBK10" s="214"/>
      <c r="RBL10" s="214"/>
      <c r="RBM10" s="214"/>
      <c r="RBN10" s="214"/>
      <c r="RBO10" s="214"/>
      <c r="RBP10" s="214"/>
      <c r="RBQ10" s="214"/>
      <c r="RBR10" s="214"/>
      <c r="RBS10" s="214"/>
      <c r="RBT10" s="214"/>
      <c r="RBU10" s="214"/>
      <c r="RBV10" s="214"/>
      <c r="RBW10" s="214"/>
      <c r="RBX10" s="214"/>
      <c r="RBY10" s="214"/>
      <c r="RBZ10" s="214"/>
      <c r="RCA10" s="214"/>
      <c r="RCB10" s="214"/>
      <c r="RCC10" s="214"/>
      <c r="RCD10" s="214"/>
      <c r="RCE10" s="214"/>
      <c r="RCF10" s="214"/>
      <c r="RCG10" s="214"/>
      <c r="RCH10" s="214"/>
      <c r="RCI10" s="214"/>
      <c r="RCJ10" s="214"/>
      <c r="RCK10" s="214"/>
      <c r="RCL10" s="214"/>
      <c r="RCM10" s="214"/>
      <c r="RCN10" s="214"/>
      <c r="RCO10" s="214"/>
      <c r="RCP10" s="214"/>
      <c r="RCQ10" s="214"/>
      <c r="RCR10" s="214"/>
      <c r="RCS10" s="214"/>
      <c r="RCT10" s="214"/>
      <c r="RCU10" s="214"/>
      <c r="RCV10" s="214"/>
      <c r="RCW10" s="214"/>
      <c r="RCX10" s="214"/>
      <c r="RCY10" s="214"/>
      <c r="RCZ10" s="214"/>
      <c r="RDA10" s="214"/>
      <c r="RDB10" s="214"/>
      <c r="RDC10" s="214"/>
      <c r="RDD10" s="214"/>
      <c r="RDE10" s="214"/>
      <c r="RDF10" s="214"/>
      <c r="RDG10" s="214"/>
      <c r="RDH10" s="214"/>
      <c r="RDI10" s="214"/>
      <c r="RDJ10" s="214"/>
      <c r="RDK10" s="214"/>
      <c r="RDL10" s="214"/>
      <c r="RDM10" s="214"/>
      <c r="RDN10" s="214"/>
      <c r="RDO10" s="214"/>
      <c r="RDP10" s="214"/>
      <c r="RDQ10" s="214"/>
      <c r="RDR10" s="214"/>
      <c r="RDS10" s="214"/>
      <c r="RDT10" s="214"/>
      <c r="RDU10" s="214"/>
      <c r="RDV10" s="214"/>
      <c r="RDW10" s="214"/>
      <c r="RDX10" s="214"/>
      <c r="RDY10" s="214"/>
      <c r="RDZ10" s="214"/>
      <c r="REA10" s="214"/>
      <c r="REB10" s="214"/>
      <c r="REC10" s="214"/>
      <c r="RED10" s="214"/>
      <c r="REE10" s="214"/>
      <c r="REF10" s="214"/>
      <c r="REG10" s="214"/>
      <c r="REH10" s="214"/>
      <c r="REI10" s="214"/>
      <c r="REJ10" s="214"/>
      <c r="REK10" s="214"/>
      <c r="REL10" s="214"/>
      <c r="REM10" s="214"/>
      <c r="REN10" s="214"/>
      <c r="REO10" s="214"/>
      <c r="REP10" s="214"/>
      <c r="REQ10" s="214"/>
      <c r="RER10" s="214"/>
      <c r="RES10" s="214"/>
      <c r="RET10" s="214"/>
      <c r="REU10" s="214"/>
      <c r="REV10" s="214"/>
      <c r="REW10" s="214"/>
      <c r="REX10" s="214"/>
      <c r="REY10" s="214"/>
      <c r="REZ10" s="214"/>
      <c r="RFA10" s="214"/>
      <c r="RFB10" s="214"/>
      <c r="RFC10" s="214"/>
      <c r="RFD10" s="214"/>
      <c r="RFE10" s="214"/>
      <c r="RFF10" s="214"/>
      <c r="RFG10" s="214"/>
      <c r="RFH10" s="214"/>
      <c r="RFI10" s="214"/>
      <c r="RFJ10" s="214"/>
      <c r="RFK10" s="214"/>
      <c r="RFL10" s="214"/>
      <c r="RFM10" s="214"/>
      <c r="RFN10" s="214"/>
      <c r="RFO10" s="214"/>
      <c r="RFP10" s="214"/>
      <c r="RFQ10" s="214"/>
      <c r="RFR10" s="214"/>
      <c r="RFS10" s="214"/>
      <c r="RFT10" s="214"/>
      <c r="RFU10" s="214"/>
      <c r="RFV10" s="214"/>
      <c r="RFW10" s="214"/>
      <c r="RFX10" s="214"/>
      <c r="RFY10" s="214"/>
      <c r="RFZ10" s="214"/>
      <c r="RGA10" s="214"/>
      <c r="RGB10" s="214"/>
      <c r="RGC10" s="214"/>
      <c r="RGD10" s="214"/>
      <c r="RGE10" s="214"/>
      <c r="RGF10" s="214"/>
      <c r="RGG10" s="214"/>
      <c r="RGH10" s="214"/>
      <c r="RGI10" s="214"/>
      <c r="RGJ10" s="214"/>
      <c r="RGK10" s="214"/>
      <c r="RGL10" s="214"/>
      <c r="RGM10" s="214"/>
      <c r="RGN10" s="214"/>
      <c r="RGO10" s="214"/>
      <c r="RGP10" s="214"/>
      <c r="RGQ10" s="214"/>
      <c r="RGR10" s="214"/>
      <c r="RGS10" s="214"/>
      <c r="RGT10" s="214"/>
      <c r="RGU10" s="214"/>
      <c r="RGV10" s="214"/>
      <c r="RGW10" s="214"/>
      <c r="RGX10" s="214"/>
      <c r="RGY10" s="214"/>
      <c r="RGZ10" s="214"/>
      <c r="RHA10" s="214"/>
      <c r="RHB10" s="214"/>
      <c r="RHC10" s="214"/>
      <c r="RHD10" s="214"/>
      <c r="RHE10" s="214"/>
      <c r="RHF10" s="214"/>
      <c r="RHG10" s="214"/>
      <c r="RHH10" s="214"/>
      <c r="RHI10" s="214"/>
      <c r="RHJ10" s="214"/>
      <c r="RHK10" s="214"/>
      <c r="RHL10" s="214"/>
      <c r="RHM10" s="214"/>
      <c r="RHN10" s="214"/>
      <c r="RHO10" s="214"/>
      <c r="RHP10" s="214"/>
      <c r="RHQ10" s="214"/>
      <c r="RHR10" s="214"/>
      <c r="RHS10" s="214"/>
      <c r="RHT10" s="214"/>
      <c r="RHU10" s="214"/>
      <c r="RHV10" s="214"/>
      <c r="RHW10" s="214"/>
      <c r="RHX10" s="214"/>
      <c r="RHY10" s="214"/>
      <c r="RHZ10" s="214"/>
      <c r="RIA10" s="214"/>
      <c r="RIB10" s="214"/>
      <c r="RIC10" s="214"/>
      <c r="RID10" s="214"/>
      <c r="RIE10" s="214"/>
      <c r="RIF10" s="214"/>
      <c r="RIG10" s="214"/>
      <c r="RIH10" s="214"/>
      <c r="RII10" s="214"/>
      <c r="RIJ10" s="214"/>
      <c r="RIK10" s="214"/>
      <c r="RIL10" s="214"/>
      <c r="RIM10" s="214"/>
      <c r="RIN10" s="214"/>
      <c r="RIO10" s="214"/>
      <c r="RIP10" s="214"/>
      <c r="RIQ10" s="214"/>
      <c r="RIR10" s="214"/>
      <c r="RIS10" s="214"/>
      <c r="RIT10" s="214"/>
      <c r="RIU10" s="214"/>
      <c r="RIV10" s="214"/>
      <c r="RIW10" s="214"/>
      <c r="RIX10" s="214"/>
      <c r="RIY10" s="214"/>
      <c r="RIZ10" s="214"/>
      <c r="RJA10" s="214"/>
      <c r="RJB10" s="214"/>
      <c r="RJC10" s="214"/>
      <c r="RJD10" s="214"/>
      <c r="RJE10" s="214"/>
      <c r="RJF10" s="214"/>
      <c r="RJG10" s="214"/>
      <c r="RJH10" s="214"/>
      <c r="RJI10" s="214"/>
      <c r="RJJ10" s="214"/>
      <c r="RJK10" s="214"/>
      <c r="RJL10" s="214"/>
      <c r="RJM10" s="214"/>
      <c r="RJN10" s="214"/>
      <c r="RJO10" s="214"/>
      <c r="RJP10" s="214"/>
      <c r="RJQ10" s="214"/>
      <c r="RJR10" s="214"/>
      <c r="RJS10" s="214"/>
      <c r="RJT10" s="214"/>
      <c r="RJU10" s="214"/>
      <c r="RJV10" s="214"/>
      <c r="RJW10" s="214"/>
      <c r="RJX10" s="214"/>
      <c r="RJY10" s="214"/>
      <c r="RJZ10" s="214"/>
      <c r="RKA10" s="214"/>
      <c r="RKB10" s="214"/>
      <c r="RKC10" s="214"/>
      <c r="RKD10" s="214"/>
      <c r="RKE10" s="214"/>
      <c r="RKF10" s="214"/>
      <c r="RKG10" s="214"/>
      <c r="RKH10" s="214"/>
      <c r="RKI10" s="214"/>
      <c r="RKJ10" s="214"/>
      <c r="RKK10" s="214"/>
      <c r="RKL10" s="214"/>
      <c r="RKM10" s="214"/>
      <c r="RKN10" s="214"/>
      <c r="RKO10" s="214"/>
      <c r="RKP10" s="214"/>
      <c r="RKQ10" s="214"/>
      <c r="RKR10" s="214"/>
      <c r="RKS10" s="214"/>
      <c r="RKT10" s="214"/>
      <c r="RKU10" s="214"/>
      <c r="RKV10" s="214"/>
      <c r="RKW10" s="214"/>
      <c r="RKX10" s="214"/>
      <c r="RKY10" s="214"/>
      <c r="RKZ10" s="214"/>
      <c r="RLA10" s="214"/>
      <c r="RLB10" s="214"/>
      <c r="RLC10" s="214"/>
      <c r="RLD10" s="214"/>
      <c r="RLE10" s="214"/>
      <c r="RLF10" s="214"/>
      <c r="RLG10" s="214"/>
      <c r="RLH10" s="214"/>
      <c r="RLI10" s="214"/>
      <c r="RLJ10" s="214"/>
      <c r="RLK10" s="214"/>
      <c r="RLL10" s="214"/>
      <c r="RLM10" s="214"/>
      <c r="RLN10" s="214"/>
      <c r="RLO10" s="214"/>
      <c r="RLP10" s="214"/>
      <c r="RLQ10" s="214"/>
      <c r="RLR10" s="214"/>
      <c r="RLS10" s="214"/>
      <c r="RLT10" s="214"/>
      <c r="RLU10" s="214"/>
      <c r="RLV10" s="214"/>
      <c r="RLW10" s="214"/>
      <c r="RLX10" s="214"/>
      <c r="RLY10" s="214"/>
      <c r="RLZ10" s="214"/>
      <c r="RMA10" s="214"/>
      <c r="RMB10" s="214"/>
      <c r="RMC10" s="214"/>
      <c r="RMD10" s="214"/>
      <c r="RME10" s="214"/>
      <c r="RMF10" s="214"/>
      <c r="RMG10" s="214"/>
      <c r="RMH10" s="214"/>
      <c r="RMI10" s="214"/>
      <c r="RMJ10" s="214"/>
      <c r="RMK10" s="214"/>
      <c r="RML10" s="214"/>
      <c r="RMM10" s="214"/>
      <c r="RMN10" s="214"/>
      <c r="RMO10" s="214"/>
      <c r="RMP10" s="214"/>
      <c r="RMQ10" s="214"/>
      <c r="RMR10" s="214"/>
      <c r="RMS10" s="214"/>
      <c r="RMT10" s="214"/>
      <c r="RMU10" s="214"/>
      <c r="RMV10" s="214"/>
      <c r="RMW10" s="214"/>
      <c r="RMX10" s="214"/>
      <c r="RMY10" s="214"/>
      <c r="RMZ10" s="214"/>
      <c r="RNA10" s="214"/>
      <c r="RNB10" s="214"/>
      <c r="RNC10" s="214"/>
      <c r="RND10" s="214"/>
      <c r="RNE10" s="214"/>
      <c r="RNF10" s="214"/>
      <c r="RNG10" s="214"/>
      <c r="RNH10" s="214"/>
      <c r="RNI10" s="214"/>
      <c r="RNJ10" s="214"/>
      <c r="RNK10" s="214"/>
      <c r="RNL10" s="214"/>
      <c r="RNM10" s="214"/>
      <c r="RNN10" s="214"/>
      <c r="RNO10" s="214"/>
      <c r="RNP10" s="214"/>
      <c r="RNQ10" s="214"/>
      <c r="RNR10" s="214"/>
      <c r="RNS10" s="214"/>
      <c r="RNT10" s="214"/>
      <c r="RNU10" s="214"/>
      <c r="RNV10" s="214"/>
      <c r="RNW10" s="214"/>
      <c r="RNX10" s="214"/>
      <c r="RNY10" s="214"/>
      <c r="RNZ10" s="214"/>
      <c r="ROA10" s="214"/>
      <c r="ROB10" s="214"/>
      <c r="ROC10" s="214"/>
      <c r="ROD10" s="214"/>
      <c r="ROE10" s="214"/>
      <c r="ROF10" s="214"/>
      <c r="ROG10" s="214"/>
      <c r="ROH10" s="214"/>
      <c r="ROI10" s="214"/>
      <c r="ROJ10" s="214"/>
      <c r="ROK10" s="214"/>
      <c r="ROL10" s="214"/>
      <c r="ROM10" s="214"/>
      <c r="RON10" s="214"/>
      <c r="ROO10" s="214"/>
      <c r="ROP10" s="214"/>
      <c r="ROQ10" s="214"/>
      <c r="ROR10" s="214"/>
      <c r="ROS10" s="214"/>
      <c r="ROT10" s="214"/>
      <c r="ROU10" s="214"/>
      <c r="ROV10" s="214"/>
      <c r="ROW10" s="214"/>
      <c r="ROX10" s="214"/>
      <c r="ROY10" s="214"/>
      <c r="ROZ10" s="214"/>
      <c r="RPA10" s="214"/>
      <c r="RPB10" s="214"/>
      <c r="RPC10" s="214"/>
      <c r="RPD10" s="214"/>
      <c r="RPE10" s="214"/>
      <c r="RPF10" s="214"/>
      <c r="RPG10" s="214"/>
      <c r="RPH10" s="214"/>
      <c r="RPI10" s="214"/>
      <c r="RPJ10" s="214"/>
      <c r="RPK10" s="214"/>
      <c r="RPL10" s="214"/>
      <c r="RPM10" s="214"/>
      <c r="RPN10" s="214"/>
      <c r="RPO10" s="214"/>
      <c r="RPP10" s="214"/>
      <c r="RPQ10" s="214"/>
      <c r="RPR10" s="214"/>
      <c r="RPS10" s="214"/>
      <c r="RPT10" s="214"/>
      <c r="RPU10" s="214"/>
      <c r="RPV10" s="214"/>
      <c r="RPW10" s="214"/>
      <c r="RPX10" s="214"/>
      <c r="RPY10" s="214"/>
      <c r="RPZ10" s="214"/>
      <c r="RQA10" s="214"/>
      <c r="RQB10" s="214"/>
      <c r="RQC10" s="214"/>
      <c r="RQD10" s="214"/>
      <c r="RQE10" s="214"/>
      <c r="RQF10" s="214"/>
      <c r="RQG10" s="214"/>
      <c r="RQH10" s="214"/>
      <c r="RQI10" s="214"/>
      <c r="RQJ10" s="214"/>
      <c r="RQK10" s="214"/>
      <c r="RQL10" s="214"/>
      <c r="RQM10" s="214"/>
      <c r="RQN10" s="214"/>
      <c r="RQO10" s="214"/>
      <c r="RQP10" s="214"/>
      <c r="RQQ10" s="214"/>
      <c r="RQR10" s="214"/>
      <c r="RQS10" s="214"/>
      <c r="RQT10" s="214"/>
      <c r="RQU10" s="214"/>
      <c r="RQV10" s="214"/>
      <c r="RQW10" s="214"/>
      <c r="RQX10" s="214"/>
      <c r="RQY10" s="214"/>
      <c r="RQZ10" s="214"/>
      <c r="RRA10" s="214"/>
      <c r="RRB10" s="214"/>
      <c r="RRC10" s="214"/>
      <c r="RRD10" s="214"/>
      <c r="RRE10" s="214"/>
      <c r="RRF10" s="214"/>
      <c r="RRG10" s="214"/>
      <c r="RRH10" s="214"/>
      <c r="RRI10" s="214"/>
      <c r="RRJ10" s="214"/>
      <c r="RRK10" s="214"/>
      <c r="RRL10" s="214"/>
      <c r="RRM10" s="214"/>
      <c r="RRN10" s="214"/>
      <c r="RRO10" s="214"/>
      <c r="RRP10" s="214"/>
      <c r="RRQ10" s="214"/>
      <c r="RRR10" s="214"/>
      <c r="RRS10" s="214"/>
      <c r="RRT10" s="214"/>
      <c r="RRU10" s="214"/>
      <c r="RRV10" s="214"/>
      <c r="RRW10" s="214"/>
      <c r="RRX10" s="214"/>
      <c r="RRY10" s="214"/>
      <c r="RRZ10" s="214"/>
      <c r="RSA10" s="214"/>
      <c r="RSB10" s="214"/>
      <c r="RSC10" s="214"/>
      <c r="RSD10" s="214"/>
      <c r="RSE10" s="214"/>
      <c r="RSF10" s="214"/>
      <c r="RSG10" s="214"/>
      <c r="RSH10" s="214"/>
      <c r="RSI10" s="214"/>
      <c r="RSJ10" s="214"/>
      <c r="RSK10" s="214"/>
      <c r="RSL10" s="214"/>
      <c r="RSM10" s="214"/>
      <c r="RSN10" s="214"/>
      <c r="RSO10" s="214"/>
      <c r="RSP10" s="214"/>
      <c r="RSQ10" s="214"/>
      <c r="RSR10" s="214"/>
      <c r="RSS10" s="214"/>
      <c r="RST10" s="214"/>
      <c r="RSU10" s="214"/>
      <c r="RSV10" s="214"/>
      <c r="RSW10" s="214"/>
      <c r="RSX10" s="214"/>
      <c r="RSY10" s="214"/>
      <c r="RSZ10" s="214"/>
      <c r="RTA10" s="214"/>
      <c r="RTB10" s="214"/>
      <c r="RTC10" s="214"/>
      <c r="RTD10" s="214"/>
      <c r="RTE10" s="214"/>
      <c r="RTF10" s="214"/>
      <c r="RTG10" s="214"/>
      <c r="RTH10" s="214"/>
      <c r="RTI10" s="214"/>
      <c r="RTJ10" s="214"/>
      <c r="RTK10" s="214"/>
      <c r="RTL10" s="214"/>
      <c r="RTM10" s="214"/>
      <c r="RTN10" s="214"/>
      <c r="RTO10" s="214"/>
      <c r="RTP10" s="214"/>
      <c r="RTQ10" s="214"/>
      <c r="RTR10" s="214"/>
      <c r="RTS10" s="214"/>
      <c r="RTT10" s="214"/>
      <c r="RTU10" s="214"/>
      <c r="RTV10" s="214"/>
      <c r="RTW10" s="214"/>
      <c r="RTX10" s="214"/>
      <c r="RTY10" s="214"/>
      <c r="RTZ10" s="214"/>
      <c r="RUA10" s="214"/>
      <c r="RUB10" s="214"/>
      <c r="RUC10" s="214"/>
      <c r="RUD10" s="214"/>
      <c r="RUE10" s="214"/>
      <c r="RUF10" s="214"/>
      <c r="RUG10" s="214"/>
      <c r="RUH10" s="214"/>
      <c r="RUI10" s="214"/>
      <c r="RUJ10" s="214"/>
      <c r="RUK10" s="214"/>
      <c r="RUL10" s="214"/>
      <c r="RUM10" s="214"/>
      <c r="RUN10" s="214"/>
      <c r="RUO10" s="214"/>
      <c r="RUP10" s="214"/>
      <c r="RUQ10" s="214"/>
      <c r="RUR10" s="214"/>
      <c r="RUS10" s="214"/>
      <c r="RUT10" s="214"/>
      <c r="RUU10" s="214"/>
      <c r="RUV10" s="214"/>
      <c r="RUW10" s="214"/>
      <c r="RUX10" s="214"/>
      <c r="RUY10" s="214"/>
      <c r="RUZ10" s="214"/>
      <c r="RVA10" s="214"/>
      <c r="RVB10" s="214"/>
      <c r="RVC10" s="214"/>
      <c r="RVD10" s="214"/>
      <c r="RVE10" s="214"/>
      <c r="RVF10" s="214"/>
      <c r="RVG10" s="214"/>
      <c r="RVH10" s="214"/>
      <c r="RVI10" s="214"/>
      <c r="RVJ10" s="214"/>
      <c r="RVK10" s="214"/>
      <c r="RVL10" s="214"/>
      <c r="RVM10" s="214"/>
      <c r="RVN10" s="214"/>
      <c r="RVO10" s="214"/>
      <c r="RVP10" s="214"/>
      <c r="RVQ10" s="214"/>
      <c r="RVR10" s="214"/>
      <c r="RVS10" s="214"/>
      <c r="RVT10" s="214"/>
      <c r="RVU10" s="214"/>
      <c r="RVV10" s="214"/>
      <c r="RVW10" s="214"/>
      <c r="RVX10" s="214"/>
      <c r="RVY10" s="214"/>
      <c r="RVZ10" s="214"/>
      <c r="RWA10" s="214"/>
      <c r="RWB10" s="214"/>
      <c r="RWC10" s="214"/>
      <c r="RWD10" s="214"/>
      <c r="RWE10" s="214"/>
      <c r="RWF10" s="214"/>
      <c r="RWG10" s="214"/>
      <c r="RWH10" s="214"/>
      <c r="RWI10" s="214"/>
      <c r="RWJ10" s="214"/>
      <c r="RWK10" s="214"/>
      <c r="RWL10" s="214"/>
      <c r="RWM10" s="214"/>
      <c r="RWN10" s="214"/>
      <c r="RWO10" s="214"/>
      <c r="RWP10" s="214"/>
      <c r="RWQ10" s="214"/>
      <c r="RWR10" s="214"/>
      <c r="RWS10" s="214"/>
      <c r="RWT10" s="214"/>
      <c r="RWU10" s="214"/>
      <c r="RWV10" s="214"/>
      <c r="RWW10" s="214"/>
      <c r="RWX10" s="214"/>
      <c r="RWY10" s="214"/>
      <c r="RWZ10" s="214"/>
      <c r="RXA10" s="214"/>
      <c r="RXB10" s="214"/>
      <c r="RXC10" s="214"/>
      <c r="RXD10" s="214"/>
      <c r="RXE10" s="214"/>
      <c r="RXF10" s="214"/>
      <c r="RXG10" s="214"/>
      <c r="RXH10" s="214"/>
      <c r="RXI10" s="214"/>
      <c r="RXJ10" s="214"/>
      <c r="RXK10" s="214"/>
      <c r="RXL10" s="214"/>
      <c r="RXM10" s="214"/>
      <c r="RXN10" s="214"/>
      <c r="RXO10" s="214"/>
      <c r="RXP10" s="214"/>
      <c r="RXQ10" s="214"/>
      <c r="RXR10" s="214"/>
      <c r="RXS10" s="214"/>
      <c r="RXT10" s="214"/>
      <c r="RXU10" s="214"/>
      <c r="RXV10" s="214"/>
      <c r="RXW10" s="214"/>
      <c r="RXX10" s="214"/>
      <c r="RXY10" s="214"/>
      <c r="RXZ10" s="214"/>
      <c r="RYA10" s="214"/>
      <c r="RYB10" s="214"/>
      <c r="RYC10" s="214"/>
      <c r="RYD10" s="214"/>
      <c r="RYE10" s="214"/>
      <c r="RYF10" s="214"/>
      <c r="RYG10" s="214"/>
      <c r="RYH10" s="214"/>
      <c r="RYI10" s="214"/>
      <c r="RYJ10" s="214"/>
      <c r="RYK10" s="214"/>
      <c r="RYL10" s="214"/>
      <c r="RYM10" s="214"/>
      <c r="RYN10" s="214"/>
      <c r="RYO10" s="214"/>
      <c r="RYP10" s="214"/>
      <c r="RYQ10" s="214"/>
      <c r="RYR10" s="214"/>
      <c r="RYS10" s="214"/>
      <c r="RYT10" s="214"/>
      <c r="RYU10" s="214"/>
      <c r="RYV10" s="214"/>
      <c r="RYW10" s="214"/>
      <c r="RYX10" s="214"/>
      <c r="RYY10" s="214"/>
      <c r="RYZ10" s="214"/>
      <c r="RZA10" s="214"/>
      <c r="RZB10" s="214"/>
      <c r="RZC10" s="214"/>
      <c r="RZD10" s="214"/>
      <c r="RZE10" s="214"/>
      <c r="RZF10" s="214"/>
      <c r="RZG10" s="214"/>
      <c r="RZH10" s="214"/>
      <c r="RZI10" s="214"/>
      <c r="RZJ10" s="214"/>
      <c r="RZK10" s="214"/>
      <c r="RZL10" s="214"/>
      <c r="RZM10" s="214"/>
      <c r="RZN10" s="214"/>
      <c r="RZO10" s="214"/>
      <c r="RZP10" s="214"/>
      <c r="RZQ10" s="214"/>
      <c r="RZR10" s="214"/>
      <c r="RZS10" s="214"/>
      <c r="RZT10" s="214"/>
      <c r="RZU10" s="214"/>
      <c r="RZV10" s="214"/>
      <c r="RZW10" s="214"/>
      <c r="RZX10" s="214"/>
      <c r="RZY10" s="214"/>
      <c r="RZZ10" s="214"/>
      <c r="SAA10" s="214"/>
      <c r="SAB10" s="214"/>
      <c r="SAC10" s="214"/>
      <c r="SAD10" s="214"/>
      <c r="SAE10" s="214"/>
      <c r="SAF10" s="214"/>
      <c r="SAG10" s="214"/>
      <c r="SAH10" s="214"/>
      <c r="SAI10" s="214"/>
      <c r="SAJ10" s="214"/>
      <c r="SAK10" s="214"/>
      <c r="SAL10" s="214"/>
      <c r="SAM10" s="214"/>
      <c r="SAN10" s="214"/>
      <c r="SAO10" s="214"/>
      <c r="SAP10" s="214"/>
      <c r="SAQ10" s="214"/>
      <c r="SAR10" s="214"/>
      <c r="SAS10" s="214"/>
      <c r="SAT10" s="214"/>
      <c r="SAU10" s="214"/>
      <c r="SAV10" s="214"/>
      <c r="SAW10" s="214"/>
      <c r="SAX10" s="214"/>
      <c r="SAY10" s="214"/>
      <c r="SAZ10" s="214"/>
      <c r="SBA10" s="214"/>
      <c r="SBB10" s="214"/>
      <c r="SBC10" s="214"/>
      <c r="SBD10" s="214"/>
      <c r="SBE10" s="214"/>
      <c r="SBF10" s="214"/>
      <c r="SBG10" s="214"/>
      <c r="SBH10" s="214"/>
      <c r="SBI10" s="214"/>
      <c r="SBJ10" s="214"/>
      <c r="SBK10" s="214"/>
      <c r="SBL10" s="214"/>
      <c r="SBM10" s="214"/>
      <c r="SBN10" s="214"/>
      <c r="SBO10" s="214"/>
      <c r="SBP10" s="214"/>
      <c r="SBQ10" s="214"/>
      <c r="SBR10" s="214"/>
      <c r="SBS10" s="214"/>
      <c r="SBT10" s="214"/>
      <c r="SBU10" s="214"/>
      <c r="SBV10" s="214"/>
      <c r="SBW10" s="214"/>
      <c r="SBX10" s="214"/>
      <c r="SBY10" s="214"/>
      <c r="SBZ10" s="214"/>
      <c r="SCA10" s="214"/>
      <c r="SCB10" s="214"/>
      <c r="SCC10" s="214"/>
      <c r="SCD10" s="214"/>
      <c r="SCE10" s="214"/>
      <c r="SCF10" s="214"/>
      <c r="SCG10" s="214"/>
      <c r="SCH10" s="214"/>
      <c r="SCI10" s="214"/>
      <c r="SCJ10" s="214"/>
      <c r="SCK10" s="214"/>
      <c r="SCL10" s="214"/>
      <c r="SCM10" s="214"/>
      <c r="SCN10" s="214"/>
      <c r="SCO10" s="214"/>
      <c r="SCP10" s="214"/>
      <c r="SCQ10" s="214"/>
      <c r="SCR10" s="214"/>
      <c r="SCS10" s="214"/>
      <c r="SCT10" s="214"/>
      <c r="SCU10" s="214"/>
      <c r="SCV10" s="214"/>
      <c r="SCW10" s="214"/>
      <c r="SCX10" s="214"/>
      <c r="SCY10" s="214"/>
      <c r="SCZ10" s="214"/>
      <c r="SDA10" s="214"/>
      <c r="SDB10" s="214"/>
      <c r="SDC10" s="214"/>
      <c r="SDD10" s="214"/>
      <c r="SDE10" s="214"/>
      <c r="SDF10" s="214"/>
      <c r="SDG10" s="214"/>
      <c r="SDH10" s="214"/>
      <c r="SDI10" s="214"/>
      <c r="SDJ10" s="214"/>
      <c r="SDK10" s="214"/>
      <c r="SDL10" s="214"/>
      <c r="SDM10" s="214"/>
      <c r="SDN10" s="214"/>
      <c r="SDO10" s="214"/>
      <c r="SDP10" s="214"/>
      <c r="SDQ10" s="214"/>
      <c r="SDR10" s="214"/>
      <c r="SDS10" s="214"/>
      <c r="SDT10" s="214"/>
      <c r="SDU10" s="214"/>
      <c r="SDV10" s="214"/>
      <c r="SDW10" s="214"/>
      <c r="SDX10" s="214"/>
      <c r="SDY10" s="214"/>
      <c r="SDZ10" s="214"/>
      <c r="SEA10" s="214"/>
      <c r="SEB10" s="214"/>
      <c r="SEC10" s="214"/>
      <c r="SED10" s="214"/>
      <c r="SEE10" s="214"/>
      <c r="SEF10" s="214"/>
      <c r="SEG10" s="214"/>
      <c r="SEH10" s="214"/>
      <c r="SEI10" s="214"/>
      <c r="SEJ10" s="214"/>
      <c r="SEK10" s="214"/>
      <c r="SEL10" s="214"/>
      <c r="SEM10" s="214"/>
      <c r="SEN10" s="214"/>
      <c r="SEO10" s="214"/>
      <c r="SEP10" s="214"/>
      <c r="SEQ10" s="214"/>
      <c r="SER10" s="214"/>
      <c r="SES10" s="214"/>
      <c r="SET10" s="214"/>
      <c r="SEU10" s="214"/>
      <c r="SEV10" s="214"/>
      <c r="SEW10" s="214"/>
      <c r="SEX10" s="214"/>
      <c r="SEY10" s="214"/>
      <c r="SEZ10" s="214"/>
      <c r="SFA10" s="214"/>
      <c r="SFB10" s="214"/>
      <c r="SFC10" s="214"/>
      <c r="SFD10" s="214"/>
      <c r="SFE10" s="214"/>
      <c r="SFF10" s="214"/>
      <c r="SFG10" s="214"/>
      <c r="SFH10" s="214"/>
      <c r="SFI10" s="214"/>
      <c r="SFJ10" s="214"/>
      <c r="SFK10" s="214"/>
      <c r="SFL10" s="214"/>
      <c r="SFM10" s="214"/>
      <c r="SFN10" s="214"/>
      <c r="SFO10" s="214"/>
      <c r="SFP10" s="214"/>
      <c r="SFQ10" s="214"/>
      <c r="SFR10" s="214"/>
      <c r="SFS10" s="214"/>
      <c r="SFT10" s="214"/>
      <c r="SFU10" s="214"/>
      <c r="SFV10" s="214"/>
      <c r="SFW10" s="214"/>
      <c r="SFX10" s="214"/>
      <c r="SFY10" s="214"/>
      <c r="SFZ10" s="214"/>
      <c r="SGA10" s="214"/>
      <c r="SGB10" s="214"/>
      <c r="SGC10" s="214"/>
      <c r="SGD10" s="214"/>
      <c r="SGE10" s="214"/>
      <c r="SGF10" s="214"/>
      <c r="SGG10" s="214"/>
      <c r="SGH10" s="214"/>
      <c r="SGI10" s="214"/>
      <c r="SGJ10" s="214"/>
      <c r="SGK10" s="214"/>
      <c r="SGL10" s="214"/>
      <c r="SGM10" s="214"/>
      <c r="SGN10" s="214"/>
      <c r="SGO10" s="214"/>
      <c r="SGP10" s="214"/>
      <c r="SGQ10" s="214"/>
      <c r="SGR10" s="214"/>
      <c r="SGS10" s="214"/>
      <c r="SGT10" s="214"/>
      <c r="SGU10" s="214"/>
      <c r="SGV10" s="214"/>
      <c r="SGW10" s="214"/>
      <c r="SGX10" s="214"/>
      <c r="SGY10" s="214"/>
      <c r="SGZ10" s="214"/>
      <c r="SHA10" s="214"/>
      <c r="SHB10" s="214"/>
      <c r="SHC10" s="214"/>
      <c r="SHD10" s="214"/>
      <c r="SHE10" s="214"/>
      <c r="SHF10" s="214"/>
      <c r="SHG10" s="214"/>
      <c r="SHH10" s="214"/>
      <c r="SHI10" s="214"/>
      <c r="SHJ10" s="214"/>
      <c r="SHK10" s="214"/>
      <c r="SHL10" s="214"/>
      <c r="SHM10" s="214"/>
      <c r="SHN10" s="214"/>
      <c r="SHO10" s="214"/>
      <c r="SHP10" s="214"/>
      <c r="SHQ10" s="214"/>
      <c r="SHR10" s="214"/>
      <c r="SHS10" s="214"/>
      <c r="SHT10" s="214"/>
      <c r="SHU10" s="214"/>
      <c r="SHV10" s="214"/>
      <c r="SHW10" s="214"/>
      <c r="SHX10" s="214"/>
      <c r="SHY10" s="214"/>
      <c r="SHZ10" s="214"/>
      <c r="SIA10" s="214"/>
      <c r="SIB10" s="214"/>
      <c r="SIC10" s="214"/>
      <c r="SID10" s="214"/>
      <c r="SIE10" s="214"/>
      <c r="SIF10" s="214"/>
      <c r="SIG10" s="214"/>
      <c r="SIH10" s="214"/>
      <c r="SII10" s="214"/>
      <c r="SIJ10" s="214"/>
      <c r="SIK10" s="214"/>
      <c r="SIL10" s="214"/>
      <c r="SIM10" s="214"/>
      <c r="SIN10" s="214"/>
      <c r="SIO10" s="214"/>
      <c r="SIP10" s="214"/>
      <c r="SIQ10" s="214"/>
      <c r="SIR10" s="214"/>
      <c r="SIS10" s="214"/>
      <c r="SIT10" s="214"/>
      <c r="SIU10" s="214"/>
      <c r="SIV10" s="214"/>
      <c r="SIW10" s="214"/>
      <c r="SIX10" s="214"/>
      <c r="SIY10" s="214"/>
      <c r="SIZ10" s="214"/>
      <c r="SJA10" s="214"/>
      <c r="SJB10" s="214"/>
      <c r="SJC10" s="214"/>
      <c r="SJD10" s="214"/>
      <c r="SJE10" s="214"/>
      <c r="SJF10" s="214"/>
      <c r="SJG10" s="214"/>
      <c r="SJH10" s="214"/>
      <c r="SJI10" s="214"/>
      <c r="SJJ10" s="214"/>
      <c r="SJK10" s="214"/>
      <c r="SJL10" s="214"/>
      <c r="SJM10" s="214"/>
      <c r="SJN10" s="214"/>
      <c r="SJO10" s="214"/>
      <c r="SJP10" s="214"/>
      <c r="SJQ10" s="214"/>
      <c r="SJR10" s="214"/>
      <c r="SJS10" s="214"/>
      <c r="SJT10" s="214"/>
      <c r="SJU10" s="214"/>
      <c r="SJV10" s="214"/>
      <c r="SJW10" s="214"/>
      <c r="SJX10" s="214"/>
      <c r="SJY10" s="214"/>
      <c r="SJZ10" s="214"/>
      <c r="SKA10" s="214"/>
      <c r="SKB10" s="214"/>
      <c r="SKC10" s="214"/>
      <c r="SKD10" s="214"/>
      <c r="SKE10" s="214"/>
      <c r="SKF10" s="214"/>
      <c r="SKG10" s="214"/>
      <c r="SKH10" s="214"/>
      <c r="SKI10" s="214"/>
      <c r="SKJ10" s="214"/>
      <c r="SKK10" s="214"/>
      <c r="SKL10" s="214"/>
      <c r="SKM10" s="214"/>
      <c r="SKN10" s="214"/>
      <c r="SKO10" s="214"/>
      <c r="SKP10" s="214"/>
      <c r="SKQ10" s="214"/>
      <c r="SKR10" s="214"/>
      <c r="SKS10" s="214"/>
      <c r="SKT10" s="214"/>
      <c r="SKU10" s="214"/>
      <c r="SKV10" s="214"/>
      <c r="SKW10" s="214"/>
      <c r="SKX10" s="214"/>
      <c r="SKY10" s="214"/>
      <c r="SKZ10" s="214"/>
      <c r="SLA10" s="214"/>
      <c r="SLB10" s="214"/>
      <c r="SLC10" s="214"/>
      <c r="SLD10" s="214"/>
      <c r="SLE10" s="214"/>
      <c r="SLF10" s="214"/>
      <c r="SLG10" s="214"/>
      <c r="SLH10" s="214"/>
      <c r="SLI10" s="214"/>
      <c r="SLJ10" s="214"/>
      <c r="SLK10" s="214"/>
      <c r="SLL10" s="214"/>
      <c r="SLM10" s="214"/>
      <c r="SLN10" s="214"/>
      <c r="SLO10" s="214"/>
      <c r="SLP10" s="214"/>
      <c r="SLQ10" s="214"/>
      <c r="SLR10" s="214"/>
      <c r="SLS10" s="214"/>
      <c r="SLT10" s="214"/>
      <c r="SLU10" s="214"/>
      <c r="SLV10" s="214"/>
      <c r="SLW10" s="214"/>
      <c r="SLX10" s="214"/>
      <c r="SLY10" s="214"/>
      <c r="SLZ10" s="214"/>
      <c r="SMA10" s="214"/>
      <c r="SMB10" s="214"/>
      <c r="SMC10" s="214"/>
      <c r="SMD10" s="214"/>
      <c r="SME10" s="214"/>
      <c r="SMF10" s="214"/>
      <c r="SMG10" s="214"/>
      <c r="SMH10" s="214"/>
      <c r="SMI10" s="214"/>
      <c r="SMJ10" s="214"/>
      <c r="SMK10" s="214"/>
      <c r="SML10" s="214"/>
      <c r="SMM10" s="214"/>
      <c r="SMN10" s="214"/>
      <c r="SMO10" s="214"/>
      <c r="SMP10" s="214"/>
      <c r="SMQ10" s="214"/>
      <c r="SMR10" s="214"/>
      <c r="SMS10" s="214"/>
      <c r="SMT10" s="214"/>
      <c r="SMU10" s="214"/>
      <c r="SMV10" s="214"/>
      <c r="SMW10" s="214"/>
      <c r="SMX10" s="214"/>
      <c r="SMY10" s="214"/>
      <c r="SMZ10" s="214"/>
      <c r="SNA10" s="214"/>
      <c r="SNB10" s="214"/>
      <c r="SNC10" s="214"/>
      <c r="SND10" s="214"/>
      <c r="SNE10" s="214"/>
      <c r="SNF10" s="214"/>
      <c r="SNG10" s="214"/>
      <c r="SNH10" s="214"/>
      <c r="SNI10" s="214"/>
      <c r="SNJ10" s="214"/>
      <c r="SNK10" s="214"/>
      <c r="SNL10" s="214"/>
      <c r="SNM10" s="214"/>
      <c r="SNN10" s="214"/>
      <c r="SNO10" s="214"/>
      <c r="SNP10" s="214"/>
      <c r="SNQ10" s="214"/>
      <c r="SNR10" s="214"/>
      <c r="SNS10" s="214"/>
      <c r="SNT10" s="214"/>
      <c r="SNU10" s="214"/>
      <c r="SNV10" s="214"/>
      <c r="SNW10" s="214"/>
      <c r="SNX10" s="214"/>
      <c r="SNY10" s="214"/>
      <c r="SNZ10" s="214"/>
      <c r="SOA10" s="214"/>
      <c r="SOB10" s="214"/>
      <c r="SOC10" s="214"/>
      <c r="SOD10" s="214"/>
      <c r="SOE10" s="214"/>
      <c r="SOF10" s="214"/>
      <c r="SOG10" s="214"/>
      <c r="SOH10" s="214"/>
      <c r="SOI10" s="214"/>
      <c r="SOJ10" s="214"/>
      <c r="SOK10" s="214"/>
      <c r="SOL10" s="214"/>
      <c r="SOM10" s="214"/>
      <c r="SON10" s="214"/>
      <c r="SOO10" s="214"/>
      <c r="SOP10" s="214"/>
      <c r="SOQ10" s="214"/>
      <c r="SOR10" s="214"/>
      <c r="SOS10" s="214"/>
      <c r="SOT10" s="214"/>
      <c r="SOU10" s="214"/>
      <c r="SOV10" s="214"/>
      <c r="SOW10" s="214"/>
      <c r="SOX10" s="214"/>
      <c r="SOY10" s="214"/>
      <c r="SOZ10" s="214"/>
      <c r="SPA10" s="214"/>
      <c r="SPB10" s="214"/>
      <c r="SPC10" s="214"/>
      <c r="SPD10" s="214"/>
      <c r="SPE10" s="214"/>
      <c r="SPF10" s="214"/>
      <c r="SPG10" s="214"/>
      <c r="SPH10" s="214"/>
      <c r="SPI10" s="214"/>
      <c r="SPJ10" s="214"/>
      <c r="SPK10" s="214"/>
      <c r="SPL10" s="214"/>
      <c r="SPM10" s="214"/>
      <c r="SPN10" s="214"/>
      <c r="SPO10" s="214"/>
      <c r="SPP10" s="214"/>
      <c r="SPQ10" s="214"/>
      <c r="SPR10" s="214"/>
      <c r="SPS10" s="214"/>
      <c r="SPT10" s="214"/>
      <c r="SPU10" s="214"/>
      <c r="SPV10" s="214"/>
      <c r="SPW10" s="214"/>
      <c r="SPX10" s="214"/>
      <c r="SPY10" s="214"/>
      <c r="SPZ10" s="214"/>
      <c r="SQA10" s="214"/>
      <c r="SQB10" s="214"/>
      <c r="SQC10" s="214"/>
      <c r="SQD10" s="214"/>
      <c r="SQE10" s="214"/>
      <c r="SQF10" s="214"/>
      <c r="SQG10" s="214"/>
      <c r="SQH10" s="214"/>
      <c r="SQI10" s="214"/>
      <c r="SQJ10" s="214"/>
      <c r="SQK10" s="214"/>
      <c r="SQL10" s="214"/>
      <c r="SQM10" s="214"/>
      <c r="SQN10" s="214"/>
      <c r="SQO10" s="214"/>
      <c r="SQP10" s="214"/>
      <c r="SQQ10" s="214"/>
      <c r="SQR10" s="214"/>
      <c r="SQS10" s="214"/>
      <c r="SQT10" s="214"/>
      <c r="SQU10" s="214"/>
      <c r="SQV10" s="214"/>
      <c r="SQW10" s="214"/>
      <c r="SQX10" s="214"/>
      <c r="SQY10" s="214"/>
      <c r="SQZ10" s="214"/>
      <c r="SRA10" s="214"/>
      <c r="SRB10" s="214"/>
      <c r="SRC10" s="214"/>
      <c r="SRD10" s="214"/>
      <c r="SRE10" s="214"/>
      <c r="SRF10" s="214"/>
      <c r="SRG10" s="214"/>
      <c r="SRH10" s="214"/>
      <c r="SRI10" s="214"/>
      <c r="SRJ10" s="214"/>
      <c r="SRK10" s="214"/>
      <c r="SRL10" s="214"/>
      <c r="SRM10" s="214"/>
      <c r="SRN10" s="214"/>
      <c r="SRO10" s="214"/>
      <c r="SRP10" s="214"/>
      <c r="SRQ10" s="214"/>
      <c r="SRR10" s="214"/>
      <c r="SRS10" s="214"/>
      <c r="SRT10" s="214"/>
      <c r="SRU10" s="214"/>
      <c r="SRV10" s="214"/>
      <c r="SRW10" s="214"/>
      <c r="SRX10" s="214"/>
      <c r="SRY10" s="214"/>
      <c r="SRZ10" s="214"/>
      <c r="SSA10" s="214"/>
      <c r="SSB10" s="214"/>
      <c r="SSC10" s="214"/>
      <c r="SSD10" s="214"/>
      <c r="SSE10" s="214"/>
      <c r="SSF10" s="214"/>
      <c r="SSG10" s="214"/>
      <c r="SSH10" s="214"/>
      <c r="SSI10" s="214"/>
      <c r="SSJ10" s="214"/>
      <c r="SSK10" s="214"/>
      <c r="SSL10" s="214"/>
      <c r="SSM10" s="214"/>
      <c r="SSN10" s="214"/>
      <c r="SSO10" s="214"/>
      <c r="SSP10" s="214"/>
      <c r="SSQ10" s="214"/>
      <c r="SSR10" s="214"/>
      <c r="SSS10" s="214"/>
      <c r="SST10" s="214"/>
      <c r="SSU10" s="214"/>
      <c r="SSV10" s="214"/>
      <c r="SSW10" s="214"/>
      <c r="SSX10" s="214"/>
      <c r="SSY10" s="214"/>
      <c r="SSZ10" s="214"/>
      <c r="STA10" s="214"/>
      <c r="STB10" s="214"/>
      <c r="STC10" s="214"/>
      <c r="STD10" s="214"/>
      <c r="STE10" s="214"/>
      <c r="STF10" s="214"/>
      <c r="STG10" s="214"/>
      <c r="STH10" s="214"/>
      <c r="STI10" s="214"/>
      <c r="STJ10" s="214"/>
      <c r="STK10" s="214"/>
      <c r="STL10" s="214"/>
      <c r="STM10" s="214"/>
      <c r="STN10" s="214"/>
      <c r="STO10" s="214"/>
      <c r="STP10" s="214"/>
      <c r="STQ10" s="214"/>
      <c r="STR10" s="214"/>
      <c r="STS10" s="214"/>
      <c r="STT10" s="214"/>
      <c r="STU10" s="214"/>
      <c r="STV10" s="214"/>
      <c r="STW10" s="214"/>
      <c r="STX10" s="214"/>
      <c r="STY10" s="214"/>
      <c r="STZ10" s="214"/>
      <c r="SUA10" s="214"/>
      <c r="SUB10" s="214"/>
      <c r="SUC10" s="214"/>
      <c r="SUD10" s="214"/>
      <c r="SUE10" s="214"/>
      <c r="SUF10" s="214"/>
      <c r="SUG10" s="214"/>
      <c r="SUH10" s="214"/>
      <c r="SUI10" s="214"/>
      <c r="SUJ10" s="214"/>
      <c r="SUK10" s="214"/>
      <c r="SUL10" s="214"/>
      <c r="SUM10" s="214"/>
      <c r="SUN10" s="214"/>
      <c r="SUO10" s="214"/>
      <c r="SUP10" s="214"/>
      <c r="SUQ10" s="214"/>
      <c r="SUR10" s="214"/>
      <c r="SUS10" s="214"/>
      <c r="SUT10" s="214"/>
      <c r="SUU10" s="214"/>
      <c r="SUV10" s="214"/>
      <c r="SUW10" s="214"/>
      <c r="SUX10" s="214"/>
      <c r="SUY10" s="214"/>
      <c r="SUZ10" s="214"/>
      <c r="SVA10" s="214"/>
      <c r="SVB10" s="214"/>
      <c r="SVC10" s="214"/>
      <c r="SVD10" s="214"/>
      <c r="SVE10" s="214"/>
      <c r="SVF10" s="214"/>
      <c r="SVG10" s="214"/>
      <c r="SVH10" s="214"/>
      <c r="SVI10" s="214"/>
      <c r="SVJ10" s="214"/>
      <c r="SVK10" s="214"/>
      <c r="SVL10" s="214"/>
      <c r="SVM10" s="214"/>
      <c r="SVN10" s="214"/>
      <c r="SVO10" s="214"/>
      <c r="SVP10" s="214"/>
      <c r="SVQ10" s="214"/>
      <c r="SVR10" s="214"/>
      <c r="SVS10" s="214"/>
      <c r="SVT10" s="214"/>
      <c r="SVU10" s="214"/>
      <c r="SVV10" s="214"/>
      <c r="SVW10" s="214"/>
      <c r="SVX10" s="214"/>
      <c r="SVY10" s="214"/>
      <c r="SVZ10" s="214"/>
      <c r="SWA10" s="214"/>
      <c r="SWB10" s="214"/>
      <c r="SWC10" s="214"/>
      <c r="SWD10" s="214"/>
      <c r="SWE10" s="214"/>
      <c r="SWF10" s="214"/>
      <c r="SWG10" s="214"/>
      <c r="SWH10" s="214"/>
      <c r="SWI10" s="214"/>
      <c r="SWJ10" s="214"/>
      <c r="SWK10" s="214"/>
      <c r="SWL10" s="214"/>
      <c r="SWM10" s="214"/>
      <c r="SWN10" s="214"/>
      <c r="SWO10" s="214"/>
      <c r="SWP10" s="214"/>
      <c r="SWQ10" s="214"/>
      <c r="SWR10" s="214"/>
      <c r="SWS10" s="214"/>
      <c r="SWT10" s="214"/>
      <c r="SWU10" s="214"/>
      <c r="SWV10" s="214"/>
      <c r="SWW10" s="214"/>
      <c r="SWX10" s="214"/>
      <c r="SWY10" s="214"/>
      <c r="SWZ10" s="214"/>
      <c r="SXA10" s="214"/>
      <c r="SXB10" s="214"/>
      <c r="SXC10" s="214"/>
      <c r="SXD10" s="214"/>
      <c r="SXE10" s="214"/>
      <c r="SXF10" s="214"/>
      <c r="SXG10" s="214"/>
      <c r="SXH10" s="214"/>
      <c r="SXI10" s="214"/>
      <c r="SXJ10" s="214"/>
      <c r="SXK10" s="214"/>
      <c r="SXL10" s="214"/>
      <c r="SXM10" s="214"/>
      <c r="SXN10" s="214"/>
      <c r="SXO10" s="214"/>
      <c r="SXP10" s="214"/>
      <c r="SXQ10" s="214"/>
      <c r="SXR10" s="214"/>
      <c r="SXS10" s="214"/>
      <c r="SXT10" s="214"/>
      <c r="SXU10" s="214"/>
      <c r="SXV10" s="214"/>
      <c r="SXW10" s="214"/>
      <c r="SXX10" s="214"/>
      <c r="SXY10" s="214"/>
      <c r="SXZ10" s="214"/>
      <c r="SYA10" s="214"/>
      <c r="SYB10" s="214"/>
      <c r="SYC10" s="214"/>
      <c r="SYD10" s="214"/>
      <c r="SYE10" s="214"/>
      <c r="SYF10" s="214"/>
      <c r="SYG10" s="214"/>
      <c r="SYH10" s="214"/>
      <c r="SYI10" s="214"/>
      <c r="SYJ10" s="214"/>
      <c r="SYK10" s="214"/>
      <c r="SYL10" s="214"/>
      <c r="SYM10" s="214"/>
      <c r="SYN10" s="214"/>
      <c r="SYO10" s="214"/>
      <c r="SYP10" s="214"/>
      <c r="SYQ10" s="214"/>
      <c r="SYR10" s="214"/>
      <c r="SYS10" s="214"/>
      <c r="SYT10" s="214"/>
      <c r="SYU10" s="214"/>
      <c r="SYV10" s="214"/>
      <c r="SYW10" s="214"/>
      <c r="SYX10" s="214"/>
      <c r="SYY10" s="214"/>
      <c r="SYZ10" s="214"/>
      <c r="SZA10" s="214"/>
      <c r="SZB10" s="214"/>
      <c r="SZC10" s="214"/>
      <c r="SZD10" s="214"/>
      <c r="SZE10" s="214"/>
      <c r="SZF10" s="214"/>
      <c r="SZG10" s="214"/>
      <c r="SZH10" s="214"/>
      <c r="SZI10" s="214"/>
      <c r="SZJ10" s="214"/>
      <c r="SZK10" s="214"/>
      <c r="SZL10" s="214"/>
      <c r="SZM10" s="214"/>
      <c r="SZN10" s="214"/>
      <c r="SZO10" s="214"/>
      <c r="SZP10" s="214"/>
      <c r="SZQ10" s="214"/>
      <c r="SZR10" s="214"/>
      <c r="SZS10" s="214"/>
      <c r="SZT10" s="214"/>
      <c r="SZU10" s="214"/>
      <c r="SZV10" s="214"/>
      <c r="SZW10" s="214"/>
      <c r="SZX10" s="214"/>
      <c r="SZY10" s="214"/>
      <c r="SZZ10" s="214"/>
      <c r="TAA10" s="214"/>
      <c r="TAB10" s="214"/>
      <c r="TAC10" s="214"/>
      <c r="TAD10" s="214"/>
      <c r="TAE10" s="214"/>
      <c r="TAF10" s="214"/>
      <c r="TAG10" s="214"/>
      <c r="TAH10" s="214"/>
      <c r="TAI10" s="214"/>
      <c r="TAJ10" s="214"/>
      <c r="TAK10" s="214"/>
      <c r="TAL10" s="214"/>
      <c r="TAM10" s="214"/>
      <c r="TAN10" s="214"/>
      <c r="TAO10" s="214"/>
      <c r="TAP10" s="214"/>
      <c r="TAQ10" s="214"/>
      <c r="TAR10" s="214"/>
      <c r="TAS10" s="214"/>
      <c r="TAT10" s="214"/>
      <c r="TAU10" s="214"/>
      <c r="TAV10" s="214"/>
      <c r="TAW10" s="214"/>
      <c r="TAX10" s="214"/>
      <c r="TAY10" s="214"/>
      <c r="TAZ10" s="214"/>
      <c r="TBA10" s="214"/>
      <c r="TBB10" s="214"/>
      <c r="TBC10" s="214"/>
      <c r="TBD10" s="214"/>
      <c r="TBE10" s="214"/>
      <c r="TBF10" s="214"/>
      <c r="TBG10" s="214"/>
      <c r="TBH10" s="214"/>
      <c r="TBI10" s="214"/>
      <c r="TBJ10" s="214"/>
      <c r="TBK10" s="214"/>
      <c r="TBL10" s="214"/>
      <c r="TBM10" s="214"/>
      <c r="TBN10" s="214"/>
      <c r="TBO10" s="214"/>
      <c r="TBP10" s="214"/>
      <c r="TBQ10" s="214"/>
      <c r="TBR10" s="214"/>
      <c r="TBS10" s="214"/>
      <c r="TBT10" s="214"/>
      <c r="TBU10" s="214"/>
      <c r="TBV10" s="214"/>
      <c r="TBW10" s="214"/>
      <c r="TBX10" s="214"/>
      <c r="TBY10" s="214"/>
      <c r="TBZ10" s="214"/>
      <c r="TCA10" s="214"/>
      <c r="TCB10" s="214"/>
      <c r="TCC10" s="214"/>
      <c r="TCD10" s="214"/>
      <c r="TCE10" s="214"/>
      <c r="TCF10" s="214"/>
      <c r="TCG10" s="214"/>
      <c r="TCH10" s="214"/>
      <c r="TCI10" s="214"/>
      <c r="TCJ10" s="214"/>
      <c r="TCK10" s="214"/>
      <c r="TCL10" s="214"/>
      <c r="TCM10" s="214"/>
      <c r="TCN10" s="214"/>
      <c r="TCO10" s="214"/>
      <c r="TCP10" s="214"/>
      <c r="TCQ10" s="214"/>
      <c r="TCR10" s="214"/>
      <c r="TCS10" s="214"/>
      <c r="TCT10" s="214"/>
      <c r="TCU10" s="214"/>
      <c r="TCV10" s="214"/>
      <c r="TCW10" s="214"/>
      <c r="TCX10" s="214"/>
      <c r="TCY10" s="214"/>
      <c r="TCZ10" s="214"/>
      <c r="TDA10" s="214"/>
      <c r="TDB10" s="214"/>
      <c r="TDC10" s="214"/>
      <c r="TDD10" s="214"/>
      <c r="TDE10" s="214"/>
      <c r="TDF10" s="214"/>
      <c r="TDG10" s="214"/>
      <c r="TDH10" s="214"/>
      <c r="TDI10" s="214"/>
      <c r="TDJ10" s="214"/>
      <c r="TDK10" s="214"/>
      <c r="TDL10" s="214"/>
      <c r="TDM10" s="214"/>
      <c r="TDN10" s="214"/>
      <c r="TDO10" s="214"/>
      <c r="TDP10" s="214"/>
      <c r="TDQ10" s="214"/>
      <c r="TDR10" s="214"/>
      <c r="TDS10" s="214"/>
      <c r="TDT10" s="214"/>
      <c r="TDU10" s="214"/>
      <c r="TDV10" s="214"/>
      <c r="TDW10" s="214"/>
      <c r="TDX10" s="214"/>
      <c r="TDY10" s="214"/>
      <c r="TDZ10" s="214"/>
      <c r="TEA10" s="214"/>
      <c r="TEB10" s="214"/>
      <c r="TEC10" s="214"/>
      <c r="TED10" s="214"/>
      <c r="TEE10" s="214"/>
      <c r="TEF10" s="214"/>
      <c r="TEG10" s="214"/>
      <c r="TEH10" s="214"/>
      <c r="TEI10" s="214"/>
      <c r="TEJ10" s="214"/>
      <c r="TEK10" s="214"/>
      <c r="TEL10" s="214"/>
      <c r="TEM10" s="214"/>
      <c r="TEN10" s="214"/>
      <c r="TEO10" s="214"/>
      <c r="TEP10" s="214"/>
      <c r="TEQ10" s="214"/>
      <c r="TER10" s="214"/>
      <c r="TES10" s="214"/>
      <c r="TET10" s="214"/>
      <c r="TEU10" s="214"/>
      <c r="TEV10" s="214"/>
      <c r="TEW10" s="214"/>
      <c r="TEX10" s="214"/>
      <c r="TEY10" s="214"/>
      <c r="TEZ10" s="214"/>
      <c r="TFA10" s="214"/>
      <c r="TFB10" s="214"/>
      <c r="TFC10" s="214"/>
      <c r="TFD10" s="214"/>
      <c r="TFE10" s="214"/>
      <c r="TFF10" s="214"/>
      <c r="TFG10" s="214"/>
      <c r="TFH10" s="214"/>
      <c r="TFI10" s="214"/>
      <c r="TFJ10" s="214"/>
      <c r="TFK10" s="214"/>
      <c r="TFL10" s="214"/>
      <c r="TFM10" s="214"/>
      <c r="TFN10" s="214"/>
      <c r="TFO10" s="214"/>
      <c r="TFP10" s="214"/>
      <c r="TFQ10" s="214"/>
      <c r="TFR10" s="214"/>
      <c r="TFS10" s="214"/>
      <c r="TFT10" s="214"/>
      <c r="TFU10" s="214"/>
      <c r="TFV10" s="214"/>
      <c r="TFW10" s="214"/>
      <c r="TFX10" s="214"/>
      <c r="TFY10" s="214"/>
      <c r="TFZ10" s="214"/>
      <c r="TGA10" s="214"/>
      <c r="TGB10" s="214"/>
      <c r="TGC10" s="214"/>
      <c r="TGD10" s="214"/>
      <c r="TGE10" s="214"/>
      <c r="TGF10" s="214"/>
      <c r="TGG10" s="214"/>
      <c r="TGH10" s="214"/>
      <c r="TGI10" s="214"/>
      <c r="TGJ10" s="214"/>
      <c r="TGK10" s="214"/>
      <c r="TGL10" s="214"/>
      <c r="TGM10" s="214"/>
      <c r="TGN10" s="214"/>
      <c r="TGO10" s="214"/>
      <c r="TGP10" s="214"/>
      <c r="TGQ10" s="214"/>
      <c r="TGR10" s="214"/>
      <c r="TGS10" s="214"/>
      <c r="TGT10" s="214"/>
      <c r="TGU10" s="214"/>
      <c r="TGV10" s="214"/>
      <c r="TGW10" s="214"/>
      <c r="TGX10" s="214"/>
      <c r="TGY10" s="214"/>
      <c r="TGZ10" s="214"/>
      <c r="THA10" s="214"/>
      <c r="THB10" s="214"/>
      <c r="THC10" s="214"/>
      <c r="THD10" s="214"/>
      <c r="THE10" s="214"/>
      <c r="THF10" s="214"/>
      <c r="THG10" s="214"/>
      <c r="THH10" s="214"/>
      <c r="THI10" s="214"/>
      <c r="THJ10" s="214"/>
      <c r="THK10" s="214"/>
      <c r="THL10" s="214"/>
      <c r="THM10" s="214"/>
      <c r="THN10" s="214"/>
      <c r="THO10" s="214"/>
      <c r="THP10" s="214"/>
      <c r="THQ10" s="214"/>
      <c r="THR10" s="214"/>
      <c r="THS10" s="214"/>
      <c r="THT10" s="214"/>
      <c r="THU10" s="214"/>
      <c r="THV10" s="214"/>
      <c r="THW10" s="214"/>
      <c r="THX10" s="214"/>
      <c r="THY10" s="214"/>
      <c r="THZ10" s="214"/>
      <c r="TIA10" s="214"/>
      <c r="TIB10" s="214"/>
      <c r="TIC10" s="214"/>
      <c r="TID10" s="214"/>
      <c r="TIE10" s="214"/>
      <c r="TIF10" s="214"/>
      <c r="TIG10" s="214"/>
      <c r="TIH10" s="214"/>
      <c r="TII10" s="214"/>
      <c r="TIJ10" s="214"/>
      <c r="TIK10" s="214"/>
      <c r="TIL10" s="214"/>
      <c r="TIM10" s="214"/>
      <c r="TIN10" s="214"/>
      <c r="TIO10" s="214"/>
      <c r="TIP10" s="214"/>
      <c r="TIQ10" s="214"/>
      <c r="TIR10" s="214"/>
      <c r="TIS10" s="214"/>
      <c r="TIT10" s="214"/>
      <c r="TIU10" s="214"/>
      <c r="TIV10" s="214"/>
      <c r="TIW10" s="214"/>
      <c r="TIX10" s="214"/>
      <c r="TIY10" s="214"/>
      <c r="TIZ10" s="214"/>
      <c r="TJA10" s="214"/>
      <c r="TJB10" s="214"/>
      <c r="TJC10" s="214"/>
      <c r="TJD10" s="214"/>
      <c r="TJE10" s="214"/>
      <c r="TJF10" s="214"/>
      <c r="TJG10" s="214"/>
      <c r="TJH10" s="214"/>
      <c r="TJI10" s="214"/>
      <c r="TJJ10" s="214"/>
      <c r="TJK10" s="214"/>
      <c r="TJL10" s="214"/>
      <c r="TJM10" s="214"/>
      <c r="TJN10" s="214"/>
      <c r="TJO10" s="214"/>
      <c r="TJP10" s="214"/>
      <c r="TJQ10" s="214"/>
      <c r="TJR10" s="214"/>
      <c r="TJS10" s="214"/>
      <c r="TJT10" s="214"/>
      <c r="TJU10" s="214"/>
      <c r="TJV10" s="214"/>
      <c r="TJW10" s="214"/>
      <c r="TJX10" s="214"/>
      <c r="TJY10" s="214"/>
      <c r="TJZ10" s="214"/>
      <c r="TKA10" s="214"/>
      <c r="TKB10" s="214"/>
      <c r="TKC10" s="214"/>
      <c r="TKD10" s="214"/>
      <c r="TKE10" s="214"/>
      <c r="TKF10" s="214"/>
      <c r="TKG10" s="214"/>
      <c r="TKH10" s="214"/>
      <c r="TKI10" s="214"/>
      <c r="TKJ10" s="214"/>
      <c r="TKK10" s="214"/>
      <c r="TKL10" s="214"/>
      <c r="TKM10" s="214"/>
      <c r="TKN10" s="214"/>
      <c r="TKO10" s="214"/>
      <c r="TKP10" s="214"/>
      <c r="TKQ10" s="214"/>
      <c r="TKR10" s="214"/>
      <c r="TKS10" s="214"/>
      <c r="TKT10" s="214"/>
      <c r="TKU10" s="214"/>
      <c r="TKV10" s="214"/>
      <c r="TKW10" s="214"/>
      <c r="TKX10" s="214"/>
      <c r="TKY10" s="214"/>
      <c r="TKZ10" s="214"/>
      <c r="TLA10" s="214"/>
      <c r="TLB10" s="214"/>
      <c r="TLC10" s="214"/>
      <c r="TLD10" s="214"/>
      <c r="TLE10" s="214"/>
      <c r="TLF10" s="214"/>
      <c r="TLG10" s="214"/>
      <c r="TLH10" s="214"/>
      <c r="TLI10" s="214"/>
      <c r="TLJ10" s="214"/>
      <c r="TLK10" s="214"/>
      <c r="TLL10" s="214"/>
      <c r="TLM10" s="214"/>
      <c r="TLN10" s="214"/>
      <c r="TLO10" s="214"/>
      <c r="TLP10" s="214"/>
      <c r="TLQ10" s="214"/>
      <c r="TLR10" s="214"/>
      <c r="TLS10" s="214"/>
      <c r="TLT10" s="214"/>
      <c r="TLU10" s="214"/>
      <c r="TLV10" s="214"/>
      <c r="TLW10" s="214"/>
      <c r="TLX10" s="214"/>
      <c r="TLY10" s="214"/>
      <c r="TLZ10" s="214"/>
      <c r="TMA10" s="214"/>
      <c r="TMB10" s="214"/>
      <c r="TMC10" s="214"/>
      <c r="TMD10" s="214"/>
      <c r="TME10" s="214"/>
      <c r="TMF10" s="214"/>
      <c r="TMG10" s="214"/>
      <c r="TMH10" s="214"/>
      <c r="TMI10" s="214"/>
      <c r="TMJ10" s="214"/>
      <c r="TMK10" s="214"/>
      <c r="TML10" s="214"/>
      <c r="TMM10" s="214"/>
      <c r="TMN10" s="214"/>
      <c r="TMO10" s="214"/>
      <c r="TMP10" s="214"/>
      <c r="TMQ10" s="214"/>
      <c r="TMR10" s="214"/>
      <c r="TMS10" s="214"/>
      <c r="TMT10" s="214"/>
      <c r="TMU10" s="214"/>
      <c r="TMV10" s="214"/>
      <c r="TMW10" s="214"/>
      <c r="TMX10" s="214"/>
      <c r="TMY10" s="214"/>
      <c r="TMZ10" s="214"/>
      <c r="TNA10" s="214"/>
      <c r="TNB10" s="214"/>
      <c r="TNC10" s="214"/>
      <c r="TND10" s="214"/>
      <c r="TNE10" s="214"/>
      <c r="TNF10" s="214"/>
      <c r="TNG10" s="214"/>
      <c r="TNH10" s="214"/>
      <c r="TNI10" s="214"/>
      <c r="TNJ10" s="214"/>
      <c r="TNK10" s="214"/>
      <c r="TNL10" s="214"/>
      <c r="TNM10" s="214"/>
      <c r="TNN10" s="214"/>
      <c r="TNO10" s="214"/>
      <c r="TNP10" s="214"/>
      <c r="TNQ10" s="214"/>
      <c r="TNR10" s="214"/>
      <c r="TNS10" s="214"/>
      <c r="TNT10" s="214"/>
      <c r="TNU10" s="214"/>
      <c r="TNV10" s="214"/>
      <c r="TNW10" s="214"/>
      <c r="TNX10" s="214"/>
      <c r="TNY10" s="214"/>
      <c r="TNZ10" s="214"/>
      <c r="TOA10" s="214"/>
      <c r="TOB10" s="214"/>
      <c r="TOC10" s="214"/>
      <c r="TOD10" s="214"/>
      <c r="TOE10" s="214"/>
      <c r="TOF10" s="214"/>
      <c r="TOG10" s="214"/>
      <c r="TOH10" s="214"/>
      <c r="TOI10" s="214"/>
      <c r="TOJ10" s="214"/>
      <c r="TOK10" s="214"/>
      <c r="TOL10" s="214"/>
      <c r="TOM10" s="214"/>
      <c r="TON10" s="214"/>
      <c r="TOO10" s="214"/>
      <c r="TOP10" s="214"/>
      <c r="TOQ10" s="214"/>
      <c r="TOR10" s="214"/>
      <c r="TOS10" s="214"/>
      <c r="TOT10" s="214"/>
      <c r="TOU10" s="214"/>
      <c r="TOV10" s="214"/>
      <c r="TOW10" s="214"/>
      <c r="TOX10" s="214"/>
      <c r="TOY10" s="214"/>
      <c r="TOZ10" s="214"/>
      <c r="TPA10" s="214"/>
      <c r="TPB10" s="214"/>
      <c r="TPC10" s="214"/>
      <c r="TPD10" s="214"/>
      <c r="TPE10" s="214"/>
      <c r="TPF10" s="214"/>
      <c r="TPG10" s="214"/>
      <c r="TPH10" s="214"/>
      <c r="TPI10" s="214"/>
      <c r="TPJ10" s="214"/>
      <c r="TPK10" s="214"/>
      <c r="TPL10" s="214"/>
      <c r="TPM10" s="214"/>
      <c r="TPN10" s="214"/>
      <c r="TPO10" s="214"/>
      <c r="TPP10" s="214"/>
      <c r="TPQ10" s="214"/>
      <c r="TPR10" s="214"/>
      <c r="TPS10" s="214"/>
      <c r="TPT10" s="214"/>
      <c r="TPU10" s="214"/>
      <c r="TPV10" s="214"/>
      <c r="TPW10" s="214"/>
      <c r="TPX10" s="214"/>
      <c r="TPY10" s="214"/>
      <c r="TPZ10" s="214"/>
      <c r="TQA10" s="214"/>
      <c r="TQB10" s="214"/>
      <c r="TQC10" s="214"/>
      <c r="TQD10" s="214"/>
      <c r="TQE10" s="214"/>
      <c r="TQF10" s="214"/>
      <c r="TQG10" s="214"/>
      <c r="TQH10" s="214"/>
      <c r="TQI10" s="214"/>
      <c r="TQJ10" s="214"/>
      <c r="TQK10" s="214"/>
      <c r="TQL10" s="214"/>
      <c r="TQM10" s="214"/>
      <c r="TQN10" s="214"/>
      <c r="TQO10" s="214"/>
      <c r="TQP10" s="214"/>
      <c r="TQQ10" s="214"/>
      <c r="TQR10" s="214"/>
      <c r="TQS10" s="214"/>
      <c r="TQT10" s="214"/>
      <c r="TQU10" s="214"/>
      <c r="TQV10" s="214"/>
      <c r="TQW10" s="214"/>
      <c r="TQX10" s="214"/>
      <c r="TQY10" s="214"/>
      <c r="TQZ10" s="214"/>
      <c r="TRA10" s="214"/>
      <c r="TRB10" s="214"/>
      <c r="TRC10" s="214"/>
      <c r="TRD10" s="214"/>
      <c r="TRE10" s="214"/>
      <c r="TRF10" s="214"/>
      <c r="TRG10" s="214"/>
      <c r="TRH10" s="214"/>
      <c r="TRI10" s="214"/>
      <c r="TRJ10" s="214"/>
      <c r="TRK10" s="214"/>
      <c r="TRL10" s="214"/>
      <c r="TRM10" s="214"/>
      <c r="TRN10" s="214"/>
      <c r="TRO10" s="214"/>
      <c r="TRP10" s="214"/>
      <c r="TRQ10" s="214"/>
      <c r="TRR10" s="214"/>
      <c r="TRS10" s="214"/>
      <c r="TRT10" s="214"/>
      <c r="TRU10" s="214"/>
      <c r="TRV10" s="214"/>
      <c r="TRW10" s="214"/>
      <c r="TRX10" s="214"/>
      <c r="TRY10" s="214"/>
      <c r="TRZ10" s="214"/>
      <c r="TSA10" s="214"/>
      <c r="TSB10" s="214"/>
      <c r="TSC10" s="214"/>
      <c r="TSD10" s="214"/>
      <c r="TSE10" s="214"/>
      <c r="TSF10" s="214"/>
      <c r="TSG10" s="214"/>
      <c r="TSH10" s="214"/>
      <c r="TSI10" s="214"/>
      <c r="TSJ10" s="214"/>
      <c r="TSK10" s="214"/>
      <c r="TSL10" s="214"/>
      <c r="TSM10" s="214"/>
      <c r="TSN10" s="214"/>
      <c r="TSO10" s="214"/>
      <c r="TSP10" s="214"/>
      <c r="TSQ10" s="214"/>
      <c r="TSR10" s="214"/>
      <c r="TSS10" s="214"/>
      <c r="TST10" s="214"/>
      <c r="TSU10" s="214"/>
      <c r="TSV10" s="214"/>
      <c r="TSW10" s="214"/>
      <c r="TSX10" s="214"/>
      <c r="TSY10" s="214"/>
      <c r="TSZ10" s="214"/>
      <c r="TTA10" s="214"/>
      <c r="TTB10" s="214"/>
      <c r="TTC10" s="214"/>
      <c r="TTD10" s="214"/>
      <c r="TTE10" s="214"/>
      <c r="TTF10" s="214"/>
      <c r="TTG10" s="214"/>
      <c r="TTH10" s="214"/>
      <c r="TTI10" s="214"/>
      <c r="TTJ10" s="214"/>
      <c r="TTK10" s="214"/>
      <c r="TTL10" s="214"/>
      <c r="TTM10" s="214"/>
      <c r="TTN10" s="214"/>
      <c r="TTO10" s="214"/>
      <c r="TTP10" s="214"/>
      <c r="TTQ10" s="214"/>
      <c r="TTR10" s="214"/>
      <c r="TTS10" s="214"/>
      <c r="TTT10" s="214"/>
      <c r="TTU10" s="214"/>
      <c r="TTV10" s="214"/>
      <c r="TTW10" s="214"/>
      <c r="TTX10" s="214"/>
      <c r="TTY10" s="214"/>
      <c r="TTZ10" s="214"/>
      <c r="TUA10" s="214"/>
      <c r="TUB10" s="214"/>
      <c r="TUC10" s="214"/>
      <c r="TUD10" s="214"/>
      <c r="TUE10" s="214"/>
      <c r="TUF10" s="214"/>
      <c r="TUG10" s="214"/>
      <c r="TUH10" s="214"/>
      <c r="TUI10" s="214"/>
      <c r="TUJ10" s="214"/>
      <c r="TUK10" s="214"/>
      <c r="TUL10" s="214"/>
      <c r="TUM10" s="214"/>
      <c r="TUN10" s="214"/>
      <c r="TUO10" s="214"/>
      <c r="TUP10" s="214"/>
      <c r="TUQ10" s="214"/>
      <c r="TUR10" s="214"/>
      <c r="TUS10" s="214"/>
      <c r="TUT10" s="214"/>
      <c r="TUU10" s="214"/>
      <c r="TUV10" s="214"/>
      <c r="TUW10" s="214"/>
      <c r="TUX10" s="214"/>
      <c r="TUY10" s="214"/>
      <c r="TUZ10" s="214"/>
      <c r="TVA10" s="214"/>
      <c r="TVB10" s="214"/>
      <c r="TVC10" s="214"/>
      <c r="TVD10" s="214"/>
      <c r="TVE10" s="214"/>
      <c r="TVF10" s="214"/>
      <c r="TVG10" s="214"/>
      <c r="TVH10" s="214"/>
      <c r="TVI10" s="214"/>
      <c r="TVJ10" s="214"/>
      <c r="TVK10" s="214"/>
      <c r="TVL10" s="214"/>
      <c r="TVM10" s="214"/>
      <c r="TVN10" s="214"/>
      <c r="TVO10" s="214"/>
      <c r="TVP10" s="214"/>
      <c r="TVQ10" s="214"/>
      <c r="TVR10" s="214"/>
      <c r="TVS10" s="214"/>
      <c r="TVT10" s="214"/>
      <c r="TVU10" s="214"/>
      <c r="TVV10" s="214"/>
      <c r="TVW10" s="214"/>
      <c r="TVX10" s="214"/>
      <c r="TVY10" s="214"/>
      <c r="TVZ10" s="214"/>
      <c r="TWA10" s="214"/>
      <c r="TWB10" s="214"/>
      <c r="TWC10" s="214"/>
      <c r="TWD10" s="214"/>
      <c r="TWE10" s="214"/>
      <c r="TWF10" s="214"/>
      <c r="TWG10" s="214"/>
      <c r="TWH10" s="214"/>
      <c r="TWI10" s="214"/>
      <c r="TWJ10" s="214"/>
      <c r="TWK10" s="214"/>
      <c r="TWL10" s="214"/>
      <c r="TWM10" s="214"/>
      <c r="TWN10" s="214"/>
      <c r="TWO10" s="214"/>
      <c r="TWP10" s="214"/>
      <c r="TWQ10" s="214"/>
      <c r="TWR10" s="214"/>
      <c r="TWS10" s="214"/>
      <c r="TWT10" s="214"/>
      <c r="TWU10" s="214"/>
      <c r="TWV10" s="214"/>
      <c r="TWW10" s="214"/>
      <c r="TWX10" s="214"/>
      <c r="TWY10" s="214"/>
      <c r="TWZ10" s="214"/>
      <c r="TXA10" s="214"/>
      <c r="TXB10" s="214"/>
      <c r="TXC10" s="214"/>
      <c r="TXD10" s="214"/>
      <c r="TXE10" s="214"/>
      <c r="TXF10" s="214"/>
      <c r="TXG10" s="214"/>
      <c r="TXH10" s="214"/>
      <c r="TXI10" s="214"/>
      <c r="TXJ10" s="214"/>
      <c r="TXK10" s="214"/>
      <c r="TXL10" s="214"/>
      <c r="TXM10" s="214"/>
      <c r="TXN10" s="214"/>
      <c r="TXO10" s="214"/>
      <c r="TXP10" s="214"/>
      <c r="TXQ10" s="214"/>
      <c r="TXR10" s="214"/>
      <c r="TXS10" s="214"/>
      <c r="TXT10" s="214"/>
      <c r="TXU10" s="214"/>
      <c r="TXV10" s="214"/>
      <c r="TXW10" s="214"/>
      <c r="TXX10" s="214"/>
      <c r="TXY10" s="214"/>
      <c r="TXZ10" s="214"/>
      <c r="TYA10" s="214"/>
      <c r="TYB10" s="214"/>
      <c r="TYC10" s="214"/>
      <c r="TYD10" s="214"/>
      <c r="TYE10" s="214"/>
      <c r="TYF10" s="214"/>
      <c r="TYG10" s="214"/>
      <c r="TYH10" s="214"/>
      <c r="TYI10" s="214"/>
      <c r="TYJ10" s="214"/>
      <c r="TYK10" s="214"/>
      <c r="TYL10" s="214"/>
      <c r="TYM10" s="214"/>
      <c r="TYN10" s="214"/>
      <c r="TYO10" s="214"/>
      <c r="TYP10" s="214"/>
      <c r="TYQ10" s="214"/>
      <c r="TYR10" s="214"/>
      <c r="TYS10" s="214"/>
      <c r="TYT10" s="214"/>
      <c r="TYU10" s="214"/>
      <c r="TYV10" s="214"/>
      <c r="TYW10" s="214"/>
      <c r="TYX10" s="214"/>
      <c r="TYY10" s="214"/>
      <c r="TYZ10" s="214"/>
      <c r="TZA10" s="214"/>
      <c r="TZB10" s="214"/>
      <c r="TZC10" s="214"/>
      <c r="TZD10" s="214"/>
      <c r="TZE10" s="214"/>
      <c r="TZF10" s="214"/>
      <c r="TZG10" s="214"/>
      <c r="TZH10" s="214"/>
      <c r="TZI10" s="214"/>
      <c r="TZJ10" s="214"/>
      <c r="TZK10" s="214"/>
      <c r="TZL10" s="214"/>
      <c r="TZM10" s="214"/>
      <c r="TZN10" s="214"/>
      <c r="TZO10" s="214"/>
      <c r="TZP10" s="214"/>
      <c r="TZQ10" s="214"/>
      <c r="TZR10" s="214"/>
      <c r="TZS10" s="214"/>
      <c r="TZT10" s="214"/>
      <c r="TZU10" s="214"/>
      <c r="TZV10" s="214"/>
      <c r="TZW10" s="214"/>
      <c r="TZX10" s="214"/>
      <c r="TZY10" s="214"/>
      <c r="TZZ10" s="214"/>
      <c r="UAA10" s="214"/>
      <c r="UAB10" s="214"/>
      <c r="UAC10" s="214"/>
      <c r="UAD10" s="214"/>
      <c r="UAE10" s="214"/>
      <c r="UAF10" s="214"/>
      <c r="UAG10" s="214"/>
      <c r="UAH10" s="214"/>
      <c r="UAI10" s="214"/>
      <c r="UAJ10" s="214"/>
      <c r="UAK10" s="214"/>
      <c r="UAL10" s="214"/>
      <c r="UAM10" s="214"/>
      <c r="UAN10" s="214"/>
      <c r="UAO10" s="214"/>
      <c r="UAP10" s="214"/>
      <c r="UAQ10" s="214"/>
      <c r="UAR10" s="214"/>
      <c r="UAS10" s="214"/>
      <c r="UAT10" s="214"/>
      <c r="UAU10" s="214"/>
      <c r="UAV10" s="214"/>
      <c r="UAW10" s="214"/>
      <c r="UAX10" s="214"/>
      <c r="UAY10" s="214"/>
      <c r="UAZ10" s="214"/>
      <c r="UBA10" s="214"/>
      <c r="UBB10" s="214"/>
      <c r="UBC10" s="214"/>
      <c r="UBD10" s="214"/>
      <c r="UBE10" s="214"/>
      <c r="UBF10" s="214"/>
      <c r="UBG10" s="214"/>
      <c r="UBH10" s="214"/>
      <c r="UBI10" s="214"/>
      <c r="UBJ10" s="214"/>
      <c r="UBK10" s="214"/>
      <c r="UBL10" s="214"/>
      <c r="UBM10" s="214"/>
      <c r="UBN10" s="214"/>
      <c r="UBO10" s="214"/>
      <c r="UBP10" s="214"/>
      <c r="UBQ10" s="214"/>
      <c r="UBR10" s="214"/>
      <c r="UBS10" s="214"/>
      <c r="UBT10" s="214"/>
      <c r="UBU10" s="214"/>
      <c r="UBV10" s="214"/>
      <c r="UBW10" s="214"/>
      <c r="UBX10" s="214"/>
      <c r="UBY10" s="214"/>
      <c r="UBZ10" s="214"/>
      <c r="UCA10" s="214"/>
      <c r="UCB10" s="214"/>
      <c r="UCC10" s="214"/>
      <c r="UCD10" s="214"/>
      <c r="UCE10" s="214"/>
      <c r="UCF10" s="214"/>
      <c r="UCG10" s="214"/>
      <c r="UCH10" s="214"/>
      <c r="UCI10" s="214"/>
      <c r="UCJ10" s="214"/>
      <c r="UCK10" s="214"/>
      <c r="UCL10" s="214"/>
      <c r="UCM10" s="214"/>
      <c r="UCN10" s="214"/>
      <c r="UCO10" s="214"/>
      <c r="UCP10" s="214"/>
      <c r="UCQ10" s="214"/>
      <c r="UCR10" s="214"/>
      <c r="UCS10" s="214"/>
      <c r="UCT10" s="214"/>
      <c r="UCU10" s="214"/>
      <c r="UCV10" s="214"/>
      <c r="UCW10" s="214"/>
      <c r="UCX10" s="214"/>
      <c r="UCY10" s="214"/>
      <c r="UCZ10" s="214"/>
      <c r="UDA10" s="214"/>
      <c r="UDB10" s="214"/>
      <c r="UDC10" s="214"/>
      <c r="UDD10" s="214"/>
      <c r="UDE10" s="214"/>
      <c r="UDF10" s="214"/>
      <c r="UDG10" s="214"/>
      <c r="UDH10" s="214"/>
      <c r="UDI10" s="214"/>
      <c r="UDJ10" s="214"/>
      <c r="UDK10" s="214"/>
      <c r="UDL10" s="214"/>
      <c r="UDM10" s="214"/>
      <c r="UDN10" s="214"/>
      <c r="UDO10" s="214"/>
      <c r="UDP10" s="214"/>
      <c r="UDQ10" s="214"/>
      <c r="UDR10" s="214"/>
      <c r="UDS10" s="214"/>
      <c r="UDT10" s="214"/>
      <c r="UDU10" s="214"/>
      <c r="UDV10" s="214"/>
      <c r="UDW10" s="214"/>
      <c r="UDX10" s="214"/>
      <c r="UDY10" s="214"/>
      <c r="UDZ10" s="214"/>
      <c r="UEA10" s="214"/>
      <c r="UEB10" s="214"/>
      <c r="UEC10" s="214"/>
      <c r="UED10" s="214"/>
      <c r="UEE10" s="214"/>
      <c r="UEF10" s="214"/>
      <c r="UEG10" s="214"/>
      <c r="UEH10" s="214"/>
      <c r="UEI10" s="214"/>
      <c r="UEJ10" s="214"/>
      <c r="UEK10" s="214"/>
      <c r="UEL10" s="214"/>
      <c r="UEM10" s="214"/>
      <c r="UEN10" s="214"/>
      <c r="UEO10" s="214"/>
      <c r="UEP10" s="214"/>
      <c r="UEQ10" s="214"/>
      <c r="UER10" s="214"/>
      <c r="UES10" s="214"/>
      <c r="UET10" s="214"/>
      <c r="UEU10" s="214"/>
      <c r="UEV10" s="214"/>
      <c r="UEW10" s="214"/>
      <c r="UEX10" s="214"/>
      <c r="UEY10" s="214"/>
      <c r="UEZ10" s="214"/>
      <c r="UFA10" s="214"/>
      <c r="UFB10" s="214"/>
      <c r="UFC10" s="214"/>
      <c r="UFD10" s="214"/>
      <c r="UFE10" s="214"/>
      <c r="UFF10" s="214"/>
      <c r="UFG10" s="214"/>
      <c r="UFH10" s="214"/>
      <c r="UFI10" s="214"/>
      <c r="UFJ10" s="214"/>
      <c r="UFK10" s="214"/>
      <c r="UFL10" s="214"/>
      <c r="UFM10" s="214"/>
      <c r="UFN10" s="214"/>
      <c r="UFO10" s="214"/>
      <c r="UFP10" s="214"/>
      <c r="UFQ10" s="214"/>
      <c r="UFR10" s="214"/>
      <c r="UFS10" s="214"/>
      <c r="UFT10" s="214"/>
      <c r="UFU10" s="214"/>
      <c r="UFV10" s="214"/>
      <c r="UFW10" s="214"/>
      <c r="UFX10" s="214"/>
      <c r="UFY10" s="214"/>
      <c r="UFZ10" s="214"/>
      <c r="UGA10" s="214"/>
      <c r="UGB10" s="214"/>
      <c r="UGC10" s="214"/>
      <c r="UGD10" s="214"/>
      <c r="UGE10" s="214"/>
      <c r="UGF10" s="214"/>
      <c r="UGG10" s="214"/>
      <c r="UGH10" s="214"/>
      <c r="UGI10" s="214"/>
      <c r="UGJ10" s="214"/>
      <c r="UGK10" s="214"/>
      <c r="UGL10" s="214"/>
      <c r="UGM10" s="214"/>
      <c r="UGN10" s="214"/>
      <c r="UGO10" s="214"/>
      <c r="UGP10" s="214"/>
      <c r="UGQ10" s="214"/>
      <c r="UGR10" s="214"/>
      <c r="UGS10" s="214"/>
      <c r="UGT10" s="214"/>
      <c r="UGU10" s="214"/>
      <c r="UGV10" s="214"/>
      <c r="UGW10" s="214"/>
      <c r="UGX10" s="214"/>
      <c r="UGY10" s="214"/>
      <c r="UGZ10" s="214"/>
      <c r="UHA10" s="214"/>
      <c r="UHB10" s="214"/>
      <c r="UHC10" s="214"/>
      <c r="UHD10" s="214"/>
      <c r="UHE10" s="214"/>
      <c r="UHF10" s="214"/>
      <c r="UHG10" s="214"/>
      <c r="UHH10" s="214"/>
      <c r="UHI10" s="214"/>
      <c r="UHJ10" s="214"/>
      <c r="UHK10" s="214"/>
      <c r="UHL10" s="214"/>
      <c r="UHM10" s="214"/>
      <c r="UHN10" s="214"/>
      <c r="UHO10" s="214"/>
      <c r="UHP10" s="214"/>
      <c r="UHQ10" s="214"/>
      <c r="UHR10" s="214"/>
      <c r="UHS10" s="214"/>
      <c r="UHT10" s="214"/>
      <c r="UHU10" s="214"/>
      <c r="UHV10" s="214"/>
      <c r="UHW10" s="214"/>
      <c r="UHX10" s="214"/>
      <c r="UHY10" s="214"/>
      <c r="UHZ10" s="214"/>
      <c r="UIA10" s="214"/>
      <c r="UIB10" s="214"/>
      <c r="UIC10" s="214"/>
      <c r="UID10" s="214"/>
      <c r="UIE10" s="214"/>
      <c r="UIF10" s="214"/>
      <c r="UIG10" s="214"/>
      <c r="UIH10" s="214"/>
      <c r="UII10" s="214"/>
      <c r="UIJ10" s="214"/>
      <c r="UIK10" s="214"/>
      <c r="UIL10" s="214"/>
      <c r="UIM10" s="214"/>
      <c r="UIN10" s="214"/>
      <c r="UIO10" s="214"/>
      <c r="UIP10" s="214"/>
      <c r="UIQ10" s="214"/>
      <c r="UIR10" s="214"/>
      <c r="UIS10" s="214"/>
      <c r="UIT10" s="214"/>
      <c r="UIU10" s="214"/>
      <c r="UIV10" s="214"/>
      <c r="UIW10" s="214"/>
      <c r="UIX10" s="214"/>
      <c r="UIY10" s="214"/>
      <c r="UIZ10" s="214"/>
      <c r="UJA10" s="214"/>
      <c r="UJB10" s="214"/>
      <c r="UJC10" s="214"/>
      <c r="UJD10" s="214"/>
      <c r="UJE10" s="214"/>
      <c r="UJF10" s="214"/>
      <c r="UJG10" s="214"/>
      <c r="UJH10" s="214"/>
      <c r="UJI10" s="214"/>
      <c r="UJJ10" s="214"/>
      <c r="UJK10" s="214"/>
      <c r="UJL10" s="214"/>
      <c r="UJM10" s="214"/>
      <c r="UJN10" s="214"/>
      <c r="UJO10" s="214"/>
      <c r="UJP10" s="214"/>
      <c r="UJQ10" s="214"/>
      <c r="UJR10" s="214"/>
      <c r="UJS10" s="214"/>
      <c r="UJT10" s="214"/>
      <c r="UJU10" s="214"/>
      <c r="UJV10" s="214"/>
      <c r="UJW10" s="214"/>
      <c r="UJX10" s="214"/>
      <c r="UJY10" s="214"/>
      <c r="UJZ10" s="214"/>
      <c r="UKA10" s="214"/>
      <c r="UKB10" s="214"/>
      <c r="UKC10" s="214"/>
      <c r="UKD10" s="214"/>
      <c r="UKE10" s="214"/>
      <c r="UKF10" s="214"/>
      <c r="UKG10" s="214"/>
      <c r="UKH10" s="214"/>
      <c r="UKI10" s="214"/>
      <c r="UKJ10" s="214"/>
      <c r="UKK10" s="214"/>
      <c r="UKL10" s="214"/>
      <c r="UKM10" s="214"/>
      <c r="UKN10" s="214"/>
      <c r="UKO10" s="214"/>
      <c r="UKP10" s="214"/>
      <c r="UKQ10" s="214"/>
      <c r="UKR10" s="214"/>
      <c r="UKS10" s="214"/>
      <c r="UKT10" s="214"/>
      <c r="UKU10" s="214"/>
      <c r="UKV10" s="214"/>
      <c r="UKW10" s="214"/>
      <c r="UKX10" s="214"/>
      <c r="UKY10" s="214"/>
      <c r="UKZ10" s="214"/>
      <c r="ULA10" s="214"/>
      <c r="ULB10" s="214"/>
      <c r="ULC10" s="214"/>
      <c r="ULD10" s="214"/>
      <c r="ULE10" s="214"/>
      <c r="ULF10" s="214"/>
      <c r="ULG10" s="214"/>
      <c r="ULH10" s="214"/>
      <c r="ULI10" s="214"/>
      <c r="ULJ10" s="214"/>
      <c r="ULK10" s="214"/>
      <c r="ULL10" s="214"/>
      <c r="ULM10" s="214"/>
      <c r="ULN10" s="214"/>
      <c r="ULO10" s="214"/>
      <c r="ULP10" s="214"/>
      <c r="ULQ10" s="214"/>
      <c r="ULR10" s="214"/>
      <c r="ULS10" s="214"/>
      <c r="ULT10" s="214"/>
      <c r="ULU10" s="214"/>
      <c r="ULV10" s="214"/>
      <c r="ULW10" s="214"/>
      <c r="ULX10" s="214"/>
      <c r="ULY10" s="214"/>
      <c r="ULZ10" s="214"/>
      <c r="UMA10" s="214"/>
      <c r="UMB10" s="214"/>
      <c r="UMC10" s="214"/>
      <c r="UMD10" s="214"/>
      <c r="UME10" s="214"/>
      <c r="UMF10" s="214"/>
      <c r="UMG10" s="214"/>
      <c r="UMH10" s="214"/>
      <c r="UMI10" s="214"/>
      <c r="UMJ10" s="214"/>
      <c r="UMK10" s="214"/>
      <c r="UML10" s="214"/>
      <c r="UMM10" s="214"/>
      <c r="UMN10" s="214"/>
      <c r="UMO10" s="214"/>
      <c r="UMP10" s="214"/>
      <c r="UMQ10" s="214"/>
      <c r="UMR10" s="214"/>
      <c r="UMS10" s="214"/>
      <c r="UMT10" s="214"/>
      <c r="UMU10" s="214"/>
      <c r="UMV10" s="214"/>
      <c r="UMW10" s="214"/>
      <c r="UMX10" s="214"/>
      <c r="UMY10" s="214"/>
      <c r="UMZ10" s="214"/>
      <c r="UNA10" s="214"/>
      <c r="UNB10" s="214"/>
      <c r="UNC10" s="214"/>
      <c r="UND10" s="214"/>
      <c r="UNE10" s="214"/>
      <c r="UNF10" s="214"/>
      <c r="UNG10" s="214"/>
      <c r="UNH10" s="214"/>
      <c r="UNI10" s="214"/>
      <c r="UNJ10" s="214"/>
      <c r="UNK10" s="214"/>
      <c r="UNL10" s="214"/>
      <c r="UNM10" s="214"/>
      <c r="UNN10" s="214"/>
      <c r="UNO10" s="214"/>
      <c r="UNP10" s="214"/>
      <c r="UNQ10" s="214"/>
      <c r="UNR10" s="214"/>
      <c r="UNS10" s="214"/>
      <c r="UNT10" s="214"/>
      <c r="UNU10" s="214"/>
      <c r="UNV10" s="214"/>
      <c r="UNW10" s="214"/>
      <c r="UNX10" s="214"/>
      <c r="UNY10" s="214"/>
      <c r="UNZ10" s="214"/>
      <c r="UOA10" s="214"/>
      <c r="UOB10" s="214"/>
      <c r="UOC10" s="214"/>
      <c r="UOD10" s="214"/>
      <c r="UOE10" s="214"/>
      <c r="UOF10" s="214"/>
      <c r="UOG10" s="214"/>
      <c r="UOH10" s="214"/>
      <c r="UOI10" s="214"/>
      <c r="UOJ10" s="214"/>
      <c r="UOK10" s="214"/>
      <c r="UOL10" s="214"/>
      <c r="UOM10" s="214"/>
      <c r="UON10" s="214"/>
      <c r="UOO10" s="214"/>
      <c r="UOP10" s="214"/>
      <c r="UOQ10" s="214"/>
      <c r="UOR10" s="214"/>
      <c r="UOS10" s="214"/>
      <c r="UOT10" s="214"/>
      <c r="UOU10" s="214"/>
      <c r="UOV10" s="214"/>
      <c r="UOW10" s="214"/>
      <c r="UOX10" s="214"/>
      <c r="UOY10" s="214"/>
      <c r="UOZ10" s="214"/>
      <c r="UPA10" s="214"/>
      <c r="UPB10" s="214"/>
      <c r="UPC10" s="214"/>
      <c r="UPD10" s="214"/>
      <c r="UPE10" s="214"/>
      <c r="UPF10" s="214"/>
      <c r="UPG10" s="214"/>
      <c r="UPH10" s="214"/>
      <c r="UPI10" s="214"/>
      <c r="UPJ10" s="214"/>
      <c r="UPK10" s="214"/>
      <c r="UPL10" s="214"/>
      <c r="UPM10" s="214"/>
      <c r="UPN10" s="214"/>
      <c r="UPO10" s="214"/>
      <c r="UPP10" s="214"/>
      <c r="UPQ10" s="214"/>
      <c r="UPR10" s="214"/>
      <c r="UPS10" s="214"/>
      <c r="UPT10" s="214"/>
      <c r="UPU10" s="214"/>
      <c r="UPV10" s="214"/>
      <c r="UPW10" s="214"/>
      <c r="UPX10" s="214"/>
      <c r="UPY10" s="214"/>
      <c r="UPZ10" s="214"/>
      <c r="UQA10" s="214"/>
      <c r="UQB10" s="214"/>
      <c r="UQC10" s="214"/>
      <c r="UQD10" s="214"/>
      <c r="UQE10" s="214"/>
      <c r="UQF10" s="214"/>
      <c r="UQG10" s="214"/>
      <c r="UQH10" s="214"/>
      <c r="UQI10" s="214"/>
      <c r="UQJ10" s="214"/>
      <c r="UQK10" s="214"/>
      <c r="UQL10" s="214"/>
      <c r="UQM10" s="214"/>
      <c r="UQN10" s="214"/>
      <c r="UQO10" s="214"/>
      <c r="UQP10" s="214"/>
      <c r="UQQ10" s="214"/>
      <c r="UQR10" s="214"/>
      <c r="UQS10" s="214"/>
      <c r="UQT10" s="214"/>
      <c r="UQU10" s="214"/>
      <c r="UQV10" s="214"/>
      <c r="UQW10" s="214"/>
      <c r="UQX10" s="214"/>
      <c r="UQY10" s="214"/>
      <c r="UQZ10" s="214"/>
      <c r="URA10" s="214"/>
      <c r="URB10" s="214"/>
      <c r="URC10" s="214"/>
      <c r="URD10" s="214"/>
      <c r="URE10" s="214"/>
      <c r="URF10" s="214"/>
      <c r="URG10" s="214"/>
      <c r="URH10" s="214"/>
      <c r="URI10" s="214"/>
      <c r="URJ10" s="214"/>
      <c r="URK10" s="214"/>
      <c r="URL10" s="214"/>
      <c r="URM10" s="214"/>
      <c r="URN10" s="214"/>
      <c r="URO10" s="214"/>
      <c r="URP10" s="214"/>
      <c r="URQ10" s="214"/>
      <c r="URR10" s="214"/>
      <c r="URS10" s="214"/>
      <c r="URT10" s="214"/>
      <c r="URU10" s="214"/>
      <c r="URV10" s="214"/>
      <c r="URW10" s="214"/>
      <c r="URX10" s="214"/>
      <c r="URY10" s="214"/>
      <c r="URZ10" s="214"/>
      <c r="USA10" s="214"/>
      <c r="USB10" s="214"/>
      <c r="USC10" s="214"/>
      <c r="USD10" s="214"/>
      <c r="USE10" s="214"/>
      <c r="USF10" s="214"/>
      <c r="USG10" s="214"/>
      <c r="USH10" s="214"/>
      <c r="USI10" s="214"/>
      <c r="USJ10" s="214"/>
      <c r="USK10" s="214"/>
      <c r="USL10" s="214"/>
      <c r="USM10" s="214"/>
      <c r="USN10" s="214"/>
      <c r="USO10" s="214"/>
      <c r="USP10" s="214"/>
      <c r="USQ10" s="214"/>
      <c r="USR10" s="214"/>
      <c r="USS10" s="214"/>
      <c r="UST10" s="214"/>
      <c r="USU10" s="214"/>
      <c r="USV10" s="214"/>
      <c r="USW10" s="214"/>
      <c r="USX10" s="214"/>
      <c r="USY10" s="214"/>
      <c r="USZ10" s="214"/>
      <c r="UTA10" s="214"/>
      <c r="UTB10" s="214"/>
      <c r="UTC10" s="214"/>
      <c r="UTD10" s="214"/>
      <c r="UTE10" s="214"/>
      <c r="UTF10" s="214"/>
      <c r="UTG10" s="214"/>
      <c r="UTH10" s="214"/>
      <c r="UTI10" s="214"/>
      <c r="UTJ10" s="214"/>
      <c r="UTK10" s="214"/>
      <c r="UTL10" s="214"/>
      <c r="UTM10" s="214"/>
      <c r="UTN10" s="214"/>
      <c r="UTO10" s="214"/>
      <c r="UTP10" s="214"/>
      <c r="UTQ10" s="214"/>
      <c r="UTR10" s="214"/>
      <c r="UTS10" s="214"/>
      <c r="UTT10" s="214"/>
      <c r="UTU10" s="214"/>
      <c r="UTV10" s="214"/>
      <c r="UTW10" s="214"/>
      <c r="UTX10" s="214"/>
      <c r="UTY10" s="214"/>
      <c r="UTZ10" s="214"/>
      <c r="UUA10" s="214"/>
      <c r="UUB10" s="214"/>
      <c r="UUC10" s="214"/>
      <c r="UUD10" s="214"/>
      <c r="UUE10" s="214"/>
      <c r="UUF10" s="214"/>
      <c r="UUG10" s="214"/>
      <c r="UUH10" s="214"/>
      <c r="UUI10" s="214"/>
      <c r="UUJ10" s="214"/>
      <c r="UUK10" s="214"/>
      <c r="UUL10" s="214"/>
      <c r="UUM10" s="214"/>
      <c r="UUN10" s="214"/>
      <c r="UUO10" s="214"/>
      <c r="UUP10" s="214"/>
      <c r="UUQ10" s="214"/>
      <c r="UUR10" s="214"/>
      <c r="UUS10" s="214"/>
      <c r="UUT10" s="214"/>
      <c r="UUU10" s="214"/>
      <c r="UUV10" s="214"/>
      <c r="UUW10" s="214"/>
      <c r="UUX10" s="214"/>
      <c r="UUY10" s="214"/>
      <c r="UUZ10" s="214"/>
      <c r="UVA10" s="214"/>
      <c r="UVB10" s="214"/>
      <c r="UVC10" s="214"/>
      <c r="UVD10" s="214"/>
      <c r="UVE10" s="214"/>
      <c r="UVF10" s="214"/>
      <c r="UVG10" s="214"/>
      <c r="UVH10" s="214"/>
      <c r="UVI10" s="214"/>
      <c r="UVJ10" s="214"/>
      <c r="UVK10" s="214"/>
      <c r="UVL10" s="214"/>
      <c r="UVM10" s="214"/>
      <c r="UVN10" s="214"/>
      <c r="UVO10" s="214"/>
      <c r="UVP10" s="214"/>
      <c r="UVQ10" s="214"/>
      <c r="UVR10" s="214"/>
      <c r="UVS10" s="214"/>
      <c r="UVT10" s="214"/>
      <c r="UVU10" s="214"/>
      <c r="UVV10" s="214"/>
      <c r="UVW10" s="214"/>
      <c r="UVX10" s="214"/>
      <c r="UVY10" s="214"/>
      <c r="UVZ10" s="214"/>
      <c r="UWA10" s="214"/>
      <c r="UWB10" s="214"/>
      <c r="UWC10" s="214"/>
      <c r="UWD10" s="214"/>
      <c r="UWE10" s="214"/>
      <c r="UWF10" s="214"/>
      <c r="UWG10" s="214"/>
      <c r="UWH10" s="214"/>
      <c r="UWI10" s="214"/>
      <c r="UWJ10" s="214"/>
      <c r="UWK10" s="214"/>
      <c r="UWL10" s="214"/>
      <c r="UWM10" s="214"/>
      <c r="UWN10" s="214"/>
      <c r="UWO10" s="214"/>
      <c r="UWP10" s="214"/>
      <c r="UWQ10" s="214"/>
      <c r="UWR10" s="214"/>
      <c r="UWS10" s="214"/>
      <c r="UWT10" s="214"/>
      <c r="UWU10" s="214"/>
      <c r="UWV10" s="214"/>
      <c r="UWW10" s="214"/>
      <c r="UWX10" s="214"/>
      <c r="UWY10" s="214"/>
      <c r="UWZ10" s="214"/>
      <c r="UXA10" s="214"/>
      <c r="UXB10" s="214"/>
      <c r="UXC10" s="214"/>
      <c r="UXD10" s="214"/>
      <c r="UXE10" s="214"/>
      <c r="UXF10" s="214"/>
      <c r="UXG10" s="214"/>
      <c r="UXH10" s="214"/>
      <c r="UXI10" s="214"/>
      <c r="UXJ10" s="214"/>
      <c r="UXK10" s="214"/>
      <c r="UXL10" s="214"/>
      <c r="UXM10" s="214"/>
      <c r="UXN10" s="214"/>
      <c r="UXO10" s="214"/>
      <c r="UXP10" s="214"/>
      <c r="UXQ10" s="214"/>
      <c r="UXR10" s="214"/>
      <c r="UXS10" s="214"/>
      <c r="UXT10" s="214"/>
      <c r="UXU10" s="214"/>
      <c r="UXV10" s="214"/>
      <c r="UXW10" s="214"/>
      <c r="UXX10" s="214"/>
      <c r="UXY10" s="214"/>
      <c r="UXZ10" s="214"/>
      <c r="UYA10" s="214"/>
      <c r="UYB10" s="214"/>
      <c r="UYC10" s="214"/>
      <c r="UYD10" s="214"/>
      <c r="UYE10" s="214"/>
      <c r="UYF10" s="214"/>
      <c r="UYG10" s="214"/>
      <c r="UYH10" s="214"/>
      <c r="UYI10" s="214"/>
      <c r="UYJ10" s="214"/>
      <c r="UYK10" s="214"/>
      <c r="UYL10" s="214"/>
      <c r="UYM10" s="214"/>
      <c r="UYN10" s="214"/>
      <c r="UYO10" s="214"/>
      <c r="UYP10" s="214"/>
      <c r="UYQ10" s="214"/>
      <c r="UYR10" s="214"/>
      <c r="UYS10" s="214"/>
      <c r="UYT10" s="214"/>
      <c r="UYU10" s="214"/>
      <c r="UYV10" s="214"/>
      <c r="UYW10" s="214"/>
      <c r="UYX10" s="214"/>
      <c r="UYY10" s="214"/>
      <c r="UYZ10" s="214"/>
      <c r="UZA10" s="214"/>
      <c r="UZB10" s="214"/>
      <c r="UZC10" s="214"/>
      <c r="UZD10" s="214"/>
      <c r="UZE10" s="214"/>
      <c r="UZF10" s="214"/>
      <c r="UZG10" s="214"/>
      <c r="UZH10" s="214"/>
      <c r="UZI10" s="214"/>
      <c r="UZJ10" s="214"/>
      <c r="UZK10" s="214"/>
      <c r="UZL10" s="214"/>
      <c r="UZM10" s="214"/>
      <c r="UZN10" s="214"/>
      <c r="UZO10" s="214"/>
      <c r="UZP10" s="214"/>
      <c r="UZQ10" s="214"/>
      <c r="UZR10" s="214"/>
      <c r="UZS10" s="214"/>
      <c r="UZT10" s="214"/>
      <c r="UZU10" s="214"/>
      <c r="UZV10" s="214"/>
      <c r="UZW10" s="214"/>
      <c r="UZX10" s="214"/>
      <c r="UZY10" s="214"/>
      <c r="UZZ10" s="214"/>
      <c r="VAA10" s="214"/>
      <c r="VAB10" s="214"/>
      <c r="VAC10" s="214"/>
      <c r="VAD10" s="214"/>
      <c r="VAE10" s="214"/>
      <c r="VAF10" s="214"/>
      <c r="VAG10" s="214"/>
      <c r="VAH10" s="214"/>
      <c r="VAI10" s="214"/>
      <c r="VAJ10" s="214"/>
      <c r="VAK10" s="214"/>
      <c r="VAL10" s="214"/>
      <c r="VAM10" s="214"/>
      <c r="VAN10" s="214"/>
      <c r="VAO10" s="214"/>
      <c r="VAP10" s="214"/>
      <c r="VAQ10" s="214"/>
      <c r="VAR10" s="214"/>
      <c r="VAS10" s="214"/>
      <c r="VAT10" s="214"/>
      <c r="VAU10" s="214"/>
      <c r="VAV10" s="214"/>
      <c r="VAW10" s="214"/>
      <c r="VAX10" s="214"/>
      <c r="VAY10" s="214"/>
      <c r="VAZ10" s="214"/>
      <c r="VBA10" s="214"/>
      <c r="VBB10" s="214"/>
      <c r="VBC10" s="214"/>
      <c r="VBD10" s="214"/>
      <c r="VBE10" s="214"/>
      <c r="VBF10" s="214"/>
      <c r="VBG10" s="214"/>
      <c r="VBH10" s="214"/>
      <c r="VBI10" s="214"/>
      <c r="VBJ10" s="214"/>
      <c r="VBK10" s="214"/>
      <c r="VBL10" s="214"/>
      <c r="VBM10" s="214"/>
      <c r="VBN10" s="214"/>
      <c r="VBO10" s="214"/>
      <c r="VBP10" s="214"/>
      <c r="VBQ10" s="214"/>
      <c r="VBR10" s="214"/>
      <c r="VBS10" s="214"/>
      <c r="VBT10" s="214"/>
      <c r="VBU10" s="214"/>
      <c r="VBV10" s="214"/>
      <c r="VBW10" s="214"/>
      <c r="VBX10" s="214"/>
      <c r="VBY10" s="214"/>
      <c r="VBZ10" s="214"/>
      <c r="VCA10" s="214"/>
      <c r="VCB10" s="214"/>
      <c r="VCC10" s="214"/>
      <c r="VCD10" s="214"/>
      <c r="VCE10" s="214"/>
      <c r="VCF10" s="214"/>
      <c r="VCG10" s="214"/>
      <c r="VCH10" s="214"/>
      <c r="VCI10" s="214"/>
      <c r="VCJ10" s="214"/>
      <c r="VCK10" s="214"/>
      <c r="VCL10" s="214"/>
      <c r="VCM10" s="214"/>
      <c r="VCN10" s="214"/>
      <c r="VCO10" s="214"/>
      <c r="VCP10" s="214"/>
      <c r="VCQ10" s="214"/>
      <c r="VCR10" s="214"/>
      <c r="VCS10" s="214"/>
      <c r="VCT10" s="214"/>
      <c r="VCU10" s="214"/>
      <c r="VCV10" s="214"/>
      <c r="VCW10" s="214"/>
      <c r="VCX10" s="214"/>
      <c r="VCY10" s="214"/>
      <c r="VCZ10" s="214"/>
      <c r="VDA10" s="214"/>
      <c r="VDB10" s="214"/>
      <c r="VDC10" s="214"/>
      <c r="VDD10" s="214"/>
      <c r="VDE10" s="214"/>
      <c r="VDF10" s="214"/>
      <c r="VDG10" s="214"/>
      <c r="VDH10" s="214"/>
      <c r="VDI10" s="214"/>
      <c r="VDJ10" s="214"/>
      <c r="VDK10" s="214"/>
      <c r="VDL10" s="214"/>
      <c r="VDM10" s="214"/>
      <c r="VDN10" s="214"/>
      <c r="VDO10" s="214"/>
      <c r="VDP10" s="214"/>
      <c r="VDQ10" s="214"/>
      <c r="VDR10" s="214"/>
      <c r="VDS10" s="214"/>
      <c r="VDT10" s="214"/>
      <c r="VDU10" s="214"/>
      <c r="VDV10" s="214"/>
      <c r="VDW10" s="214"/>
      <c r="VDX10" s="214"/>
      <c r="VDY10" s="214"/>
      <c r="VDZ10" s="214"/>
      <c r="VEA10" s="214"/>
      <c r="VEB10" s="214"/>
      <c r="VEC10" s="214"/>
      <c r="VED10" s="214"/>
      <c r="VEE10" s="214"/>
      <c r="VEF10" s="214"/>
      <c r="VEG10" s="214"/>
      <c r="VEH10" s="214"/>
      <c r="VEI10" s="214"/>
      <c r="VEJ10" s="214"/>
      <c r="VEK10" s="214"/>
      <c r="VEL10" s="214"/>
      <c r="VEM10" s="214"/>
      <c r="VEN10" s="214"/>
      <c r="VEO10" s="214"/>
      <c r="VEP10" s="214"/>
      <c r="VEQ10" s="214"/>
      <c r="VER10" s="214"/>
      <c r="VES10" s="214"/>
      <c r="VET10" s="214"/>
      <c r="VEU10" s="214"/>
      <c r="VEV10" s="214"/>
      <c r="VEW10" s="214"/>
      <c r="VEX10" s="214"/>
      <c r="VEY10" s="214"/>
      <c r="VEZ10" s="214"/>
      <c r="VFA10" s="214"/>
      <c r="VFB10" s="214"/>
      <c r="VFC10" s="214"/>
      <c r="VFD10" s="214"/>
      <c r="VFE10" s="214"/>
      <c r="VFF10" s="214"/>
      <c r="VFG10" s="214"/>
      <c r="VFH10" s="214"/>
      <c r="VFI10" s="214"/>
      <c r="VFJ10" s="214"/>
      <c r="VFK10" s="214"/>
      <c r="VFL10" s="214"/>
      <c r="VFM10" s="214"/>
      <c r="VFN10" s="214"/>
      <c r="VFO10" s="214"/>
      <c r="VFP10" s="214"/>
      <c r="VFQ10" s="214"/>
      <c r="VFR10" s="214"/>
      <c r="VFS10" s="214"/>
      <c r="VFT10" s="214"/>
      <c r="VFU10" s="214"/>
      <c r="VFV10" s="214"/>
      <c r="VFW10" s="214"/>
      <c r="VFX10" s="214"/>
      <c r="VFY10" s="214"/>
      <c r="VFZ10" s="214"/>
      <c r="VGA10" s="214"/>
      <c r="VGB10" s="214"/>
      <c r="VGC10" s="214"/>
      <c r="VGD10" s="214"/>
      <c r="VGE10" s="214"/>
      <c r="VGF10" s="214"/>
      <c r="VGG10" s="214"/>
      <c r="VGH10" s="214"/>
      <c r="VGI10" s="214"/>
      <c r="VGJ10" s="214"/>
      <c r="VGK10" s="214"/>
      <c r="VGL10" s="214"/>
      <c r="VGM10" s="214"/>
      <c r="VGN10" s="214"/>
      <c r="VGO10" s="214"/>
      <c r="VGP10" s="214"/>
      <c r="VGQ10" s="214"/>
      <c r="VGR10" s="214"/>
      <c r="VGS10" s="214"/>
      <c r="VGT10" s="214"/>
      <c r="VGU10" s="214"/>
      <c r="VGV10" s="214"/>
      <c r="VGW10" s="214"/>
      <c r="VGX10" s="214"/>
      <c r="VGY10" s="214"/>
      <c r="VGZ10" s="214"/>
      <c r="VHA10" s="214"/>
      <c r="VHB10" s="214"/>
      <c r="VHC10" s="214"/>
      <c r="VHD10" s="214"/>
      <c r="VHE10" s="214"/>
      <c r="VHF10" s="214"/>
      <c r="VHG10" s="214"/>
      <c r="VHH10" s="214"/>
      <c r="VHI10" s="214"/>
      <c r="VHJ10" s="214"/>
      <c r="VHK10" s="214"/>
      <c r="VHL10" s="214"/>
      <c r="VHM10" s="214"/>
      <c r="VHN10" s="214"/>
      <c r="VHO10" s="214"/>
      <c r="VHP10" s="214"/>
      <c r="VHQ10" s="214"/>
      <c r="VHR10" s="214"/>
      <c r="VHS10" s="214"/>
      <c r="VHT10" s="214"/>
      <c r="VHU10" s="214"/>
      <c r="VHV10" s="214"/>
      <c r="VHW10" s="214"/>
      <c r="VHX10" s="214"/>
      <c r="VHY10" s="214"/>
      <c r="VHZ10" s="214"/>
      <c r="VIA10" s="214"/>
      <c r="VIB10" s="214"/>
      <c r="VIC10" s="214"/>
      <c r="VID10" s="214"/>
      <c r="VIE10" s="214"/>
      <c r="VIF10" s="214"/>
      <c r="VIG10" s="214"/>
      <c r="VIH10" s="214"/>
      <c r="VII10" s="214"/>
      <c r="VIJ10" s="214"/>
      <c r="VIK10" s="214"/>
      <c r="VIL10" s="214"/>
      <c r="VIM10" s="214"/>
      <c r="VIN10" s="214"/>
      <c r="VIO10" s="214"/>
      <c r="VIP10" s="214"/>
      <c r="VIQ10" s="214"/>
      <c r="VIR10" s="214"/>
      <c r="VIS10" s="214"/>
      <c r="VIT10" s="214"/>
      <c r="VIU10" s="214"/>
      <c r="VIV10" s="214"/>
      <c r="VIW10" s="214"/>
      <c r="VIX10" s="214"/>
      <c r="VIY10" s="214"/>
      <c r="VIZ10" s="214"/>
      <c r="VJA10" s="214"/>
      <c r="VJB10" s="214"/>
      <c r="VJC10" s="214"/>
      <c r="VJD10" s="214"/>
      <c r="VJE10" s="214"/>
      <c r="VJF10" s="214"/>
      <c r="VJG10" s="214"/>
      <c r="VJH10" s="214"/>
      <c r="VJI10" s="214"/>
      <c r="VJJ10" s="214"/>
      <c r="VJK10" s="214"/>
      <c r="VJL10" s="214"/>
      <c r="VJM10" s="214"/>
      <c r="VJN10" s="214"/>
      <c r="VJO10" s="214"/>
      <c r="VJP10" s="214"/>
      <c r="VJQ10" s="214"/>
      <c r="VJR10" s="214"/>
      <c r="VJS10" s="214"/>
      <c r="VJT10" s="214"/>
      <c r="VJU10" s="214"/>
      <c r="VJV10" s="214"/>
      <c r="VJW10" s="214"/>
      <c r="VJX10" s="214"/>
      <c r="VJY10" s="214"/>
      <c r="VJZ10" s="214"/>
      <c r="VKA10" s="214"/>
      <c r="VKB10" s="214"/>
      <c r="VKC10" s="214"/>
      <c r="VKD10" s="214"/>
      <c r="VKE10" s="214"/>
      <c r="VKF10" s="214"/>
      <c r="VKG10" s="214"/>
      <c r="VKH10" s="214"/>
      <c r="VKI10" s="214"/>
      <c r="VKJ10" s="214"/>
      <c r="VKK10" s="214"/>
      <c r="VKL10" s="214"/>
      <c r="VKM10" s="214"/>
      <c r="VKN10" s="214"/>
      <c r="VKO10" s="214"/>
      <c r="VKP10" s="214"/>
      <c r="VKQ10" s="214"/>
      <c r="VKR10" s="214"/>
      <c r="VKS10" s="214"/>
      <c r="VKT10" s="214"/>
      <c r="VKU10" s="214"/>
      <c r="VKV10" s="214"/>
      <c r="VKW10" s="214"/>
      <c r="VKX10" s="214"/>
      <c r="VKY10" s="214"/>
      <c r="VKZ10" s="214"/>
      <c r="VLA10" s="214"/>
      <c r="VLB10" s="214"/>
      <c r="VLC10" s="214"/>
      <c r="VLD10" s="214"/>
      <c r="VLE10" s="214"/>
      <c r="VLF10" s="214"/>
      <c r="VLG10" s="214"/>
      <c r="VLH10" s="214"/>
      <c r="VLI10" s="214"/>
      <c r="VLJ10" s="214"/>
      <c r="VLK10" s="214"/>
      <c r="VLL10" s="214"/>
      <c r="VLM10" s="214"/>
      <c r="VLN10" s="214"/>
      <c r="VLO10" s="214"/>
      <c r="VLP10" s="214"/>
      <c r="VLQ10" s="214"/>
      <c r="VLR10" s="214"/>
      <c r="VLS10" s="214"/>
      <c r="VLT10" s="214"/>
      <c r="VLU10" s="214"/>
      <c r="VLV10" s="214"/>
      <c r="VLW10" s="214"/>
      <c r="VLX10" s="214"/>
      <c r="VLY10" s="214"/>
      <c r="VLZ10" s="214"/>
      <c r="VMA10" s="214"/>
      <c r="VMB10" s="214"/>
      <c r="VMC10" s="214"/>
      <c r="VMD10" s="214"/>
      <c r="VME10" s="214"/>
      <c r="VMF10" s="214"/>
      <c r="VMG10" s="214"/>
      <c r="VMH10" s="214"/>
      <c r="VMI10" s="214"/>
      <c r="VMJ10" s="214"/>
      <c r="VMK10" s="214"/>
      <c r="VML10" s="214"/>
      <c r="VMM10" s="214"/>
      <c r="VMN10" s="214"/>
      <c r="VMO10" s="214"/>
      <c r="VMP10" s="214"/>
      <c r="VMQ10" s="214"/>
      <c r="VMR10" s="214"/>
      <c r="VMS10" s="214"/>
      <c r="VMT10" s="214"/>
      <c r="VMU10" s="214"/>
      <c r="VMV10" s="214"/>
      <c r="VMW10" s="214"/>
      <c r="VMX10" s="214"/>
      <c r="VMY10" s="214"/>
      <c r="VMZ10" s="214"/>
      <c r="VNA10" s="214"/>
      <c r="VNB10" s="214"/>
      <c r="VNC10" s="214"/>
      <c r="VND10" s="214"/>
      <c r="VNE10" s="214"/>
      <c r="VNF10" s="214"/>
      <c r="VNG10" s="214"/>
      <c r="VNH10" s="214"/>
      <c r="VNI10" s="214"/>
      <c r="VNJ10" s="214"/>
      <c r="VNK10" s="214"/>
      <c r="VNL10" s="214"/>
      <c r="VNM10" s="214"/>
      <c r="VNN10" s="214"/>
      <c r="VNO10" s="214"/>
      <c r="VNP10" s="214"/>
      <c r="VNQ10" s="214"/>
      <c r="VNR10" s="214"/>
      <c r="VNS10" s="214"/>
      <c r="VNT10" s="214"/>
      <c r="VNU10" s="214"/>
      <c r="VNV10" s="214"/>
      <c r="VNW10" s="214"/>
      <c r="VNX10" s="214"/>
      <c r="VNY10" s="214"/>
      <c r="VNZ10" s="214"/>
      <c r="VOA10" s="214"/>
      <c r="VOB10" s="214"/>
      <c r="VOC10" s="214"/>
      <c r="VOD10" s="214"/>
      <c r="VOE10" s="214"/>
      <c r="VOF10" s="214"/>
      <c r="VOG10" s="214"/>
      <c r="VOH10" s="214"/>
      <c r="VOI10" s="214"/>
      <c r="VOJ10" s="214"/>
      <c r="VOK10" s="214"/>
      <c r="VOL10" s="214"/>
      <c r="VOM10" s="214"/>
      <c r="VON10" s="214"/>
      <c r="VOO10" s="214"/>
      <c r="VOP10" s="214"/>
      <c r="VOQ10" s="214"/>
      <c r="VOR10" s="214"/>
      <c r="VOS10" s="214"/>
      <c r="VOT10" s="214"/>
      <c r="VOU10" s="214"/>
      <c r="VOV10" s="214"/>
      <c r="VOW10" s="214"/>
      <c r="VOX10" s="214"/>
      <c r="VOY10" s="214"/>
      <c r="VOZ10" s="214"/>
      <c r="VPA10" s="214"/>
      <c r="VPB10" s="214"/>
      <c r="VPC10" s="214"/>
      <c r="VPD10" s="214"/>
      <c r="VPE10" s="214"/>
      <c r="VPF10" s="214"/>
      <c r="VPG10" s="214"/>
      <c r="VPH10" s="214"/>
      <c r="VPI10" s="214"/>
      <c r="VPJ10" s="214"/>
      <c r="VPK10" s="214"/>
      <c r="VPL10" s="214"/>
      <c r="VPM10" s="214"/>
      <c r="VPN10" s="214"/>
      <c r="VPO10" s="214"/>
      <c r="VPP10" s="214"/>
      <c r="VPQ10" s="214"/>
      <c r="VPR10" s="214"/>
      <c r="VPS10" s="214"/>
      <c r="VPT10" s="214"/>
      <c r="VPU10" s="214"/>
      <c r="VPV10" s="214"/>
      <c r="VPW10" s="214"/>
      <c r="VPX10" s="214"/>
      <c r="VPY10" s="214"/>
      <c r="VPZ10" s="214"/>
      <c r="VQA10" s="214"/>
      <c r="VQB10" s="214"/>
      <c r="VQC10" s="214"/>
      <c r="VQD10" s="214"/>
      <c r="VQE10" s="214"/>
      <c r="VQF10" s="214"/>
      <c r="VQG10" s="214"/>
      <c r="VQH10" s="214"/>
      <c r="VQI10" s="214"/>
      <c r="VQJ10" s="214"/>
      <c r="VQK10" s="214"/>
      <c r="VQL10" s="214"/>
      <c r="VQM10" s="214"/>
      <c r="VQN10" s="214"/>
      <c r="VQO10" s="214"/>
      <c r="VQP10" s="214"/>
      <c r="VQQ10" s="214"/>
      <c r="VQR10" s="214"/>
      <c r="VQS10" s="214"/>
      <c r="VQT10" s="214"/>
      <c r="VQU10" s="214"/>
      <c r="VQV10" s="214"/>
      <c r="VQW10" s="214"/>
      <c r="VQX10" s="214"/>
      <c r="VQY10" s="214"/>
      <c r="VQZ10" s="214"/>
      <c r="VRA10" s="214"/>
      <c r="VRB10" s="214"/>
      <c r="VRC10" s="214"/>
      <c r="VRD10" s="214"/>
      <c r="VRE10" s="214"/>
      <c r="VRF10" s="214"/>
      <c r="VRG10" s="214"/>
      <c r="VRH10" s="214"/>
      <c r="VRI10" s="214"/>
      <c r="VRJ10" s="214"/>
      <c r="VRK10" s="214"/>
      <c r="VRL10" s="214"/>
      <c r="VRM10" s="214"/>
      <c r="VRN10" s="214"/>
      <c r="VRO10" s="214"/>
      <c r="VRP10" s="214"/>
      <c r="VRQ10" s="214"/>
      <c r="VRR10" s="214"/>
      <c r="VRS10" s="214"/>
      <c r="VRT10" s="214"/>
      <c r="VRU10" s="214"/>
      <c r="VRV10" s="214"/>
      <c r="VRW10" s="214"/>
      <c r="VRX10" s="214"/>
      <c r="VRY10" s="214"/>
      <c r="VRZ10" s="214"/>
      <c r="VSA10" s="214"/>
      <c r="VSB10" s="214"/>
      <c r="VSC10" s="214"/>
      <c r="VSD10" s="214"/>
      <c r="VSE10" s="214"/>
      <c r="VSF10" s="214"/>
      <c r="VSG10" s="214"/>
      <c r="VSH10" s="214"/>
      <c r="VSI10" s="214"/>
      <c r="VSJ10" s="214"/>
      <c r="VSK10" s="214"/>
      <c r="VSL10" s="214"/>
      <c r="VSM10" s="214"/>
      <c r="VSN10" s="214"/>
      <c r="VSO10" s="214"/>
      <c r="VSP10" s="214"/>
      <c r="VSQ10" s="214"/>
      <c r="VSR10" s="214"/>
      <c r="VSS10" s="214"/>
      <c r="VST10" s="214"/>
      <c r="VSU10" s="214"/>
      <c r="VSV10" s="214"/>
      <c r="VSW10" s="214"/>
      <c r="VSX10" s="214"/>
      <c r="VSY10" s="214"/>
      <c r="VSZ10" s="214"/>
      <c r="VTA10" s="214"/>
      <c r="VTB10" s="214"/>
      <c r="VTC10" s="214"/>
      <c r="VTD10" s="214"/>
      <c r="VTE10" s="214"/>
      <c r="VTF10" s="214"/>
      <c r="VTG10" s="214"/>
      <c r="VTH10" s="214"/>
      <c r="VTI10" s="214"/>
      <c r="VTJ10" s="214"/>
      <c r="VTK10" s="214"/>
      <c r="VTL10" s="214"/>
      <c r="VTM10" s="214"/>
      <c r="VTN10" s="214"/>
      <c r="VTO10" s="214"/>
      <c r="VTP10" s="214"/>
      <c r="VTQ10" s="214"/>
      <c r="VTR10" s="214"/>
      <c r="VTS10" s="214"/>
      <c r="VTT10" s="214"/>
      <c r="VTU10" s="214"/>
      <c r="VTV10" s="214"/>
      <c r="VTW10" s="214"/>
      <c r="VTX10" s="214"/>
      <c r="VTY10" s="214"/>
      <c r="VTZ10" s="214"/>
      <c r="VUA10" s="214"/>
      <c r="VUB10" s="214"/>
      <c r="VUC10" s="214"/>
      <c r="VUD10" s="214"/>
      <c r="VUE10" s="214"/>
      <c r="VUF10" s="214"/>
      <c r="VUG10" s="214"/>
      <c r="VUH10" s="214"/>
      <c r="VUI10" s="214"/>
      <c r="VUJ10" s="214"/>
      <c r="VUK10" s="214"/>
      <c r="VUL10" s="214"/>
      <c r="VUM10" s="214"/>
      <c r="VUN10" s="214"/>
      <c r="VUO10" s="214"/>
      <c r="VUP10" s="214"/>
      <c r="VUQ10" s="214"/>
      <c r="VUR10" s="214"/>
      <c r="VUS10" s="214"/>
      <c r="VUT10" s="214"/>
      <c r="VUU10" s="214"/>
      <c r="VUV10" s="214"/>
      <c r="VUW10" s="214"/>
      <c r="VUX10" s="214"/>
      <c r="VUY10" s="214"/>
      <c r="VUZ10" s="214"/>
      <c r="VVA10" s="214"/>
      <c r="VVB10" s="214"/>
      <c r="VVC10" s="214"/>
      <c r="VVD10" s="214"/>
      <c r="VVE10" s="214"/>
      <c r="VVF10" s="214"/>
      <c r="VVG10" s="214"/>
      <c r="VVH10" s="214"/>
      <c r="VVI10" s="214"/>
      <c r="VVJ10" s="214"/>
      <c r="VVK10" s="214"/>
      <c r="VVL10" s="214"/>
      <c r="VVM10" s="214"/>
      <c r="VVN10" s="214"/>
      <c r="VVO10" s="214"/>
      <c r="VVP10" s="214"/>
      <c r="VVQ10" s="214"/>
      <c r="VVR10" s="214"/>
      <c r="VVS10" s="214"/>
      <c r="VVT10" s="214"/>
      <c r="VVU10" s="214"/>
      <c r="VVV10" s="214"/>
      <c r="VVW10" s="214"/>
      <c r="VVX10" s="214"/>
      <c r="VVY10" s="214"/>
      <c r="VVZ10" s="214"/>
      <c r="VWA10" s="214"/>
      <c r="VWB10" s="214"/>
      <c r="VWC10" s="214"/>
      <c r="VWD10" s="214"/>
      <c r="VWE10" s="214"/>
      <c r="VWF10" s="214"/>
      <c r="VWG10" s="214"/>
      <c r="VWH10" s="214"/>
      <c r="VWI10" s="214"/>
      <c r="VWJ10" s="214"/>
      <c r="VWK10" s="214"/>
      <c r="VWL10" s="214"/>
      <c r="VWM10" s="214"/>
      <c r="VWN10" s="214"/>
      <c r="VWO10" s="214"/>
      <c r="VWP10" s="214"/>
      <c r="VWQ10" s="214"/>
      <c r="VWR10" s="214"/>
      <c r="VWS10" s="214"/>
      <c r="VWT10" s="214"/>
      <c r="VWU10" s="214"/>
      <c r="VWV10" s="214"/>
      <c r="VWW10" s="214"/>
      <c r="VWX10" s="214"/>
      <c r="VWY10" s="214"/>
      <c r="VWZ10" s="214"/>
      <c r="VXA10" s="214"/>
      <c r="VXB10" s="214"/>
      <c r="VXC10" s="214"/>
      <c r="VXD10" s="214"/>
      <c r="VXE10" s="214"/>
      <c r="VXF10" s="214"/>
      <c r="VXG10" s="214"/>
      <c r="VXH10" s="214"/>
      <c r="VXI10" s="214"/>
      <c r="VXJ10" s="214"/>
      <c r="VXK10" s="214"/>
      <c r="VXL10" s="214"/>
      <c r="VXM10" s="214"/>
      <c r="VXN10" s="214"/>
      <c r="VXO10" s="214"/>
      <c r="VXP10" s="214"/>
      <c r="VXQ10" s="214"/>
      <c r="VXR10" s="214"/>
      <c r="VXS10" s="214"/>
      <c r="VXT10" s="214"/>
      <c r="VXU10" s="214"/>
      <c r="VXV10" s="214"/>
      <c r="VXW10" s="214"/>
      <c r="VXX10" s="214"/>
      <c r="VXY10" s="214"/>
      <c r="VXZ10" s="214"/>
      <c r="VYA10" s="214"/>
      <c r="VYB10" s="214"/>
      <c r="VYC10" s="214"/>
      <c r="VYD10" s="214"/>
      <c r="VYE10" s="214"/>
      <c r="VYF10" s="214"/>
      <c r="VYG10" s="214"/>
      <c r="VYH10" s="214"/>
      <c r="VYI10" s="214"/>
      <c r="VYJ10" s="214"/>
      <c r="VYK10" s="214"/>
      <c r="VYL10" s="214"/>
      <c r="VYM10" s="214"/>
      <c r="VYN10" s="214"/>
      <c r="VYO10" s="214"/>
      <c r="VYP10" s="214"/>
      <c r="VYQ10" s="214"/>
      <c r="VYR10" s="214"/>
      <c r="VYS10" s="214"/>
      <c r="VYT10" s="214"/>
      <c r="VYU10" s="214"/>
      <c r="VYV10" s="214"/>
      <c r="VYW10" s="214"/>
      <c r="VYX10" s="214"/>
      <c r="VYY10" s="214"/>
      <c r="VYZ10" s="214"/>
      <c r="VZA10" s="214"/>
      <c r="VZB10" s="214"/>
      <c r="VZC10" s="214"/>
      <c r="VZD10" s="214"/>
      <c r="VZE10" s="214"/>
      <c r="VZF10" s="214"/>
      <c r="VZG10" s="214"/>
      <c r="VZH10" s="214"/>
      <c r="VZI10" s="214"/>
      <c r="VZJ10" s="214"/>
      <c r="VZK10" s="214"/>
      <c r="VZL10" s="214"/>
      <c r="VZM10" s="214"/>
      <c r="VZN10" s="214"/>
      <c r="VZO10" s="214"/>
      <c r="VZP10" s="214"/>
      <c r="VZQ10" s="214"/>
      <c r="VZR10" s="214"/>
      <c r="VZS10" s="214"/>
      <c r="VZT10" s="214"/>
      <c r="VZU10" s="214"/>
      <c r="VZV10" s="214"/>
      <c r="VZW10" s="214"/>
      <c r="VZX10" s="214"/>
      <c r="VZY10" s="214"/>
      <c r="VZZ10" s="214"/>
      <c r="WAA10" s="214"/>
      <c r="WAB10" s="214"/>
      <c r="WAC10" s="214"/>
      <c r="WAD10" s="214"/>
      <c r="WAE10" s="214"/>
      <c r="WAF10" s="214"/>
      <c r="WAG10" s="214"/>
      <c r="WAH10" s="214"/>
      <c r="WAI10" s="214"/>
      <c r="WAJ10" s="214"/>
      <c r="WAK10" s="214"/>
      <c r="WAL10" s="214"/>
      <c r="WAM10" s="214"/>
      <c r="WAN10" s="214"/>
      <c r="WAO10" s="214"/>
      <c r="WAP10" s="214"/>
      <c r="WAQ10" s="214"/>
      <c r="WAR10" s="214"/>
      <c r="WAS10" s="214"/>
      <c r="WAT10" s="214"/>
      <c r="WAU10" s="214"/>
      <c r="WAV10" s="214"/>
      <c r="WAW10" s="214"/>
      <c r="WAX10" s="214"/>
      <c r="WAY10" s="214"/>
      <c r="WAZ10" s="214"/>
      <c r="WBA10" s="214"/>
      <c r="WBB10" s="214"/>
      <c r="WBC10" s="214"/>
      <c r="WBD10" s="214"/>
      <c r="WBE10" s="214"/>
      <c r="WBF10" s="214"/>
      <c r="WBG10" s="214"/>
      <c r="WBH10" s="214"/>
      <c r="WBI10" s="214"/>
      <c r="WBJ10" s="214"/>
      <c r="WBK10" s="214"/>
      <c r="WBL10" s="214"/>
      <c r="WBM10" s="214"/>
      <c r="WBN10" s="214"/>
      <c r="WBO10" s="214"/>
      <c r="WBP10" s="214"/>
      <c r="WBQ10" s="214"/>
      <c r="WBR10" s="214"/>
      <c r="WBS10" s="214"/>
      <c r="WBT10" s="214"/>
      <c r="WBU10" s="214"/>
      <c r="WBV10" s="214"/>
      <c r="WBW10" s="214"/>
      <c r="WBX10" s="214"/>
      <c r="WBY10" s="214"/>
      <c r="WBZ10" s="214"/>
      <c r="WCA10" s="214"/>
      <c r="WCB10" s="214"/>
      <c r="WCC10" s="214"/>
      <c r="WCD10" s="214"/>
      <c r="WCE10" s="214"/>
      <c r="WCF10" s="214"/>
      <c r="WCG10" s="214"/>
      <c r="WCH10" s="214"/>
      <c r="WCI10" s="214"/>
      <c r="WCJ10" s="214"/>
      <c r="WCK10" s="214"/>
      <c r="WCL10" s="214"/>
      <c r="WCM10" s="214"/>
      <c r="WCN10" s="214"/>
      <c r="WCO10" s="214"/>
      <c r="WCP10" s="214"/>
      <c r="WCQ10" s="214"/>
      <c r="WCR10" s="214"/>
      <c r="WCS10" s="214"/>
      <c r="WCT10" s="214"/>
      <c r="WCU10" s="214"/>
      <c r="WCV10" s="214"/>
      <c r="WCW10" s="214"/>
      <c r="WCX10" s="214"/>
      <c r="WCY10" s="214"/>
      <c r="WCZ10" s="214"/>
      <c r="WDA10" s="214"/>
      <c r="WDB10" s="214"/>
      <c r="WDC10" s="214"/>
      <c r="WDD10" s="214"/>
      <c r="WDE10" s="214"/>
      <c r="WDF10" s="214"/>
      <c r="WDG10" s="214"/>
      <c r="WDH10" s="214"/>
      <c r="WDI10" s="214"/>
      <c r="WDJ10" s="214"/>
      <c r="WDK10" s="214"/>
      <c r="WDL10" s="214"/>
      <c r="WDM10" s="214"/>
      <c r="WDN10" s="214"/>
      <c r="WDO10" s="214"/>
      <c r="WDP10" s="214"/>
      <c r="WDQ10" s="214"/>
      <c r="WDR10" s="214"/>
      <c r="WDS10" s="214"/>
      <c r="WDT10" s="214"/>
      <c r="WDU10" s="214"/>
      <c r="WDV10" s="214"/>
      <c r="WDW10" s="214"/>
      <c r="WDX10" s="214"/>
      <c r="WDY10" s="214"/>
      <c r="WDZ10" s="214"/>
      <c r="WEA10" s="214"/>
      <c r="WEB10" s="214"/>
      <c r="WEC10" s="214"/>
      <c r="WED10" s="214"/>
      <c r="WEE10" s="214"/>
      <c r="WEF10" s="214"/>
      <c r="WEG10" s="214"/>
      <c r="WEH10" s="214"/>
      <c r="WEI10" s="214"/>
      <c r="WEJ10" s="214"/>
      <c r="WEK10" s="214"/>
      <c r="WEL10" s="214"/>
      <c r="WEM10" s="214"/>
      <c r="WEN10" s="214"/>
      <c r="WEO10" s="214"/>
      <c r="WEP10" s="214"/>
      <c r="WEQ10" s="214"/>
      <c r="WER10" s="214"/>
      <c r="WES10" s="214"/>
      <c r="WET10" s="214"/>
      <c r="WEU10" s="214"/>
      <c r="WEV10" s="214"/>
      <c r="WEW10" s="214"/>
      <c r="WEX10" s="214"/>
      <c r="WEY10" s="214"/>
      <c r="WEZ10" s="214"/>
      <c r="WFA10" s="214"/>
      <c r="WFB10" s="214"/>
      <c r="WFC10" s="214"/>
      <c r="WFD10" s="214"/>
      <c r="WFE10" s="214"/>
      <c r="WFF10" s="214"/>
      <c r="WFG10" s="214"/>
      <c r="WFH10" s="214"/>
      <c r="WFI10" s="214"/>
      <c r="WFJ10" s="214"/>
      <c r="WFK10" s="214"/>
      <c r="WFL10" s="214"/>
      <c r="WFM10" s="214"/>
      <c r="WFN10" s="214"/>
      <c r="WFO10" s="214"/>
      <c r="WFP10" s="214"/>
      <c r="WFQ10" s="214"/>
      <c r="WFR10" s="214"/>
      <c r="WFS10" s="214"/>
      <c r="WFT10" s="214"/>
      <c r="WFU10" s="214"/>
      <c r="WFV10" s="214"/>
      <c r="WFW10" s="214"/>
      <c r="WFX10" s="214"/>
      <c r="WFY10" s="214"/>
      <c r="WFZ10" s="214"/>
      <c r="WGA10" s="214"/>
      <c r="WGB10" s="214"/>
      <c r="WGC10" s="214"/>
      <c r="WGD10" s="214"/>
      <c r="WGE10" s="214"/>
      <c r="WGF10" s="214"/>
      <c r="WGG10" s="214"/>
      <c r="WGH10" s="214"/>
      <c r="WGI10" s="214"/>
      <c r="WGJ10" s="214"/>
      <c r="WGK10" s="214"/>
      <c r="WGL10" s="214"/>
      <c r="WGM10" s="214"/>
      <c r="WGN10" s="214"/>
      <c r="WGO10" s="214"/>
      <c r="WGP10" s="214"/>
      <c r="WGQ10" s="214"/>
      <c r="WGR10" s="214"/>
      <c r="WGS10" s="214"/>
      <c r="WGT10" s="214"/>
      <c r="WGU10" s="214"/>
      <c r="WGV10" s="214"/>
      <c r="WGW10" s="214"/>
      <c r="WGX10" s="214"/>
      <c r="WGY10" s="214"/>
      <c r="WGZ10" s="214"/>
      <c r="WHA10" s="214"/>
      <c r="WHB10" s="214"/>
      <c r="WHC10" s="214"/>
      <c r="WHD10" s="214"/>
      <c r="WHE10" s="214"/>
      <c r="WHF10" s="214"/>
      <c r="WHG10" s="214"/>
      <c r="WHH10" s="214"/>
      <c r="WHI10" s="214"/>
      <c r="WHJ10" s="214"/>
      <c r="WHK10" s="214"/>
      <c r="WHL10" s="214"/>
      <c r="WHM10" s="214"/>
      <c r="WHN10" s="214"/>
      <c r="WHO10" s="214"/>
      <c r="WHP10" s="214"/>
      <c r="WHQ10" s="214"/>
      <c r="WHR10" s="214"/>
      <c r="WHS10" s="214"/>
      <c r="WHT10" s="214"/>
      <c r="WHU10" s="214"/>
      <c r="WHV10" s="214"/>
      <c r="WHW10" s="214"/>
      <c r="WHX10" s="214"/>
      <c r="WHY10" s="214"/>
      <c r="WHZ10" s="214"/>
      <c r="WIA10" s="214"/>
      <c r="WIB10" s="214"/>
      <c r="WIC10" s="214"/>
      <c r="WID10" s="214"/>
      <c r="WIE10" s="214"/>
      <c r="WIF10" s="214"/>
      <c r="WIG10" s="214"/>
      <c r="WIH10" s="214"/>
      <c r="WII10" s="214"/>
      <c r="WIJ10" s="214"/>
      <c r="WIK10" s="214"/>
      <c r="WIL10" s="214"/>
      <c r="WIM10" s="214"/>
      <c r="WIN10" s="214"/>
      <c r="WIO10" s="214"/>
      <c r="WIP10" s="214"/>
      <c r="WIQ10" s="214"/>
      <c r="WIR10" s="214"/>
      <c r="WIS10" s="214"/>
      <c r="WIT10" s="214"/>
      <c r="WIU10" s="214"/>
      <c r="WIV10" s="214"/>
      <c r="WIW10" s="214"/>
      <c r="WIX10" s="214"/>
      <c r="WIY10" s="214"/>
      <c r="WIZ10" s="214"/>
      <c r="WJA10" s="214"/>
      <c r="WJB10" s="214"/>
      <c r="WJC10" s="214"/>
      <c r="WJD10" s="214"/>
      <c r="WJE10" s="214"/>
      <c r="WJF10" s="214"/>
      <c r="WJG10" s="214"/>
      <c r="WJH10" s="214"/>
      <c r="WJI10" s="214"/>
      <c r="WJJ10" s="214"/>
      <c r="WJK10" s="214"/>
      <c r="WJL10" s="214"/>
      <c r="WJM10" s="214"/>
      <c r="WJN10" s="214"/>
      <c r="WJO10" s="214"/>
      <c r="WJP10" s="214"/>
      <c r="WJQ10" s="214"/>
      <c r="WJR10" s="214"/>
      <c r="WJS10" s="214"/>
      <c r="WJT10" s="214"/>
      <c r="WJU10" s="214"/>
      <c r="WJV10" s="214"/>
      <c r="WJW10" s="214"/>
      <c r="WJX10" s="214"/>
      <c r="WJY10" s="214"/>
      <c r="WJZ10" s="214"/>
      <c r="WKA10" s="214"/>
      <c r="WKB10" s="214"/>
      <c r="WKC10" s="214"/>
      <c r="WKD10" s="214"/>
      <c r="WKE10" s="214"/>
      <c r="WKF10" s="214"/>
      <c r="WKG10" s="214"/>
      <c r="WKH10" s="214"/>
      <c r="WKI10" s="214"/>
      <c r="WKJ10" s="214"/>
      <c r="WKK10" s="214"/>
      <c r="WKL10" s="214"/>
      <c r="WKM10" s="214"/>
      <c r="WKN10" s="214"/>
      <c r="WKO10" s="214"/>
      <c r="WKP10" s="214"/>
      <c r="WKQ10" s="214"/>
      <c r="WKR10" s="214"/>
      <c r="WKS10" s="214"/>
      <c r="WKT10" s="214"/>
      <c r="WKU10" s="214"/>
      <c r="WKV10" s="214"/>
      <c r="WKW10" s="214"/>
      <c r="WKX10" s="214"/>
      <c r="WKY10" s="214"/>
      <c r="WKZ10" s="214"/>
      <c r="WLA10" s="214"/>
      <c r="WLB10" s="214"/>
      <c r="WLC10" s="214"/>
      <c r="WLD10" s="214"/>
      <c r="WLE10" s="214"/>
      <c r="WLF10" s="214"/>
      <c r="WLG10" s="214"/>
      <c r="WLH10" s="214"/>
      <c r="WLI10" s="214"/>
      <c r="WLJ10" s="214"/>
      <c r="WLK10" s="214"/>
      <c r="WLL10" s="214"/>
      <c r="WLM10" s="214"/>
      <c r="WLN10" s="214"/>
      <c r="WLO10" s="214"/>
      <c r="WLP10" s="214"/>
      <c r="WLQ10" s="214"/>
      <c r="WLR10" s="214"/>
      <c r="WLS10" s="214"/>
      <c r="WLT10" s="214"/>
      <c r="WLU10" s="214"/>
      <c r="WLV10" s="214"/>
      <c r="WLW10" s="214"/>
      <c r="WLX10" s="214"/>
      <c r="WLY10" s="214"/>
      <c r="WLZ10" s="214"/>
      <c r="WMA10" s="214"/>
      <c r="WMB10" s="214"/>
      <c r="WMC10" s="214"/>
      <c r="WMD10" s="214"/>
      <c r="WME10" s="214"/>
      <c r="WMF10" s="214"/>
      <c r="WMG10" s="214"/>
      <c r="WMH10" s="214"/>
      <c r="WMI10" s="214"/>
      <c r="WMJ10" s="214"/>
      <c r="WMK10" s="214"/>
      <c r="WML10" s="214"/>
      <c r="WMM10" s="214"/>
      <c r="WMN10" s="214"/>
      <c r="WMO10" s="214"/>
      <c r="WMP10" s="214"/>
      <c r="WMQ10" s="214"/>
      <c r="WMR10" s="214"/>
      <c r="WMS10" s="214"/>
      <c r="WMT10" s="214"/>
      <c r="WMU10" s="214"/>
      <c r="WMV10" s="214"/>
      <c r="WMW10" s="214"/>
      <c r="WMX10" s="214"/>
      <c r="WMY10" s="214"/>
      <c r="WMZ10" s="214"/>
      <c r="WNA10" s="214"/>
      <c r="WNB10" s="214"/>
      <c r="WNC10" s="214"/>
      <c r="WND10" s="214"/>
      <c r="WNE10" s="214"/>
      <c r="WNF10" s="214"/>
      <c r="WNG10" s="214"/>
      <c r="WNH10" s="214"/>
      <c r="WNI10" s="214"/>
      <c r="WNJ10" s="214"/>
      <c r="WNK10" s="214"/>
      <c r="WNL10" s="214"/>
      <c r="WNM10" s="214"/>
      <c r="WNN10" s="214"/>
      <c r="WNO10" s="214"/>
      <c r="WNP10" s="214"/>
      <c r="WNQ10" s="214"/>
      <c r="WNR10" s="214"/>
      <c r="WNS10" s="214"/>
      <c r="WNT10" s="214"/>
      <c r="WNU10" s="214"/>
      <c r="WNV10" s="214"/>
      <c r="WNW10" s="214"/>
      <c r="WNX10" s="214"/>
      <c r="WNY10" s="214"/>
      <c r="WNZ10" s="214"/>
      <c r="WOA10" s="214"/>
      <c r="WOB10" s="214"/>
      <c r="WOC10" s="214"/>
      <c r="WOD10" s="214"/>
      <c r="WOE10" s="214"/>
      <c r="WOF10" s="214"/>
      <c r="WOG10" s="214"/>
      <c r="WOH10" s="214"/>
      <c r="WOI10" s="214"/>
      <c r="WOJ10" s="214"/>
      <c r="WOK10" s="214"/>
      <c r="WOL10" s="214"/>
      <c r="WOM10" s="214"/>
      <c r="WON10" s="214"/>
      <c r="WOO10" s="214"/>
      <c r="WOP10" s="214"/>
      <c r="WOQ10" s="214"/>
      <c r="WOR10" s="214"/>
      <c r="WOS10" s="214"/>
      <c r="WOT10" s="214"/>
      <c r="WOU10" s="214"/>
      <c r="WOV10" s="214"/>
      <c r="WOW10" s="214"/>
      <c r="WOX10" s="214"/>
      <c r="WOY10" s="214"/>
      <c r="WOZ10" s="214"/>
      <c r="WPA10" s="214"/>
      <c r="WPB10" s="214"/>
      <c r="WPC10" s="214"/>
      <c r="WPD10" s="214"/>
      <c r="WPE10" s="214"/>
      <c r="WPF10" s="214"/>
      <c r="WPG10" s="214"/>
      <c r="WPH10" s="214"/>
      <c r="WPI10" s="214"/>
      <c r="WPJ10" s="214"/>
      <c r="WPK10" s="214"/>
      <c r="WPL10" s="214"/>
      <c r="WPM10" s="214"/>
      <c r="WPN10" s="214"/>
      <c r="WPO10" s="214"/>
      <c r="WPP10" s="214"/>
      <c r="WPQ10" s="214"/>
      <c r="WPR10" s="214"/>
      <c r="WPS10" s="214"/>
      <c r="WPT10" s="214"/>
      <c r="WPU10" s="214"/>
      <c r="WPV10" s="214"/>
      <c r="WPW10" s="214"/>
      <c r="WPX10" s="214"/>
      <c r="WPY10" s="214"/>
      <c r="WPZ10" s="214"/>
      <c r="WQA10" s="214"/>
      <c r="WQB10" s="214"/>
      <c r="WQC10" s="214"/>
      <c r="WQD10" s="214"/>
      <c r="WQE10" s="214"/>
      <c r="WQF10" s="214"/>
      <c r="WQG10" s="214"/>
      <c r="WQH10" s="214"/>
      <c r="WQI10" s="214"/>
      <c r="WQJ10" s="214"/>
      <c r="WQK10" s="214"/>
      <c r="WQL10" s="214"/>
      <c r="WQM10" s="214"/>
      <c r="WQN10" s="214"/>
      <c r="WQO10" s="214"/>
      <c r="WQP10" s="214"/>
      <c r="WQQ10" s="214"/>
      <c r="WQR10" s="214"/>
      <c r="WQS10" s="214"/>
      <c r="WQT10" s="214"/>
      <c r="WQU10" s="214"/>
      <c r="WQV10" s="214"/>
      <c r="WQW10" s="214"/>
      <c r="WQX10" s="214"/>
      <c r="WQY10" s="214"/>
      <c r="WQZ10" s="214"/>
      <c r="WRA10" s="214"/>
      <c r="WRB10" s="214"/>
      <c r="WRC10" s="214"/>
      <c r="WRD10" s="214"/>
      <c r="WRE10" s="214"/>
      <c r="WRF10" s="214"/>
      <c r="WRG10" s="214"/>
      <c r="WRH10" s="214"/>
      <c r="WRI10" s="214"/>
      <c r="WRJ10" s="214"/>
      <c r="WRK10" s="214"/>
      <c r="WRL10" s="214"/>
      <c r="WRM10" s="214"/>
      <c r="WRN10" s="214"/>
      <c r="WRO10" s="214"/>
      <c r="WRP10" s="214"/>
      <c r="WRQ10" s="214"/>
      <c r="WRR10" s="214"/>
      <c r="WRS10" s="214"/>
      <c r="WRT10" s="214"/>
      <c r="WRU10" s="214"/>
      <c r="WRV10" s="214"/>
      <c r="WRW10" s="214"/>
      <c r="WRX10" s="214"/>
      <c r="WRY10" s="214"/>
      <c r="WRZ10" s="214"/>
      <c r="WSA10" s="214"/>
      <c r="WSB10" s="214"/>
      <c r="WSC10" s="214"/>
      <c r="WSD10" s="214"/>
      <c r="WSE10" s="214"/>
      <c r="WSF10" s="214"/>
      <c r="WSG10" s="214"/>
      <c r="WSH10" s="214"/>
      <c r="WSI10" s="214"/>
      <c r="WSJ10" s="214"/>
      <c r="WSK10" s="214"/>
      <c r="WSL10" s="214"/>
      <c r="WSM10" s="214"/>
      <c r="WSN10" s="214"/>
      <c r="WSO10" s="214"/>
      <c r="WSP10" s="214"/>
      <c r="WSQ10" s="214"/>
      <c r="WSR10" s="214"/>
      <c r="WSS10" s="214"/>
      <c r="WST10" s="214"/>
      <c r="WSU10" s="214"/>
      <c r="WSV10" s="214"/>
      <c r="WSW10" s="214"/>
      <c r="WSX10" s="214"/>
      <c r="WSY10" s="214"/>
      <c r="WSZ10" s="214"/>
      <c r="WTA10" s="214"/>
      <c r="WTB10" s="214"/>
      <c r="WTC10" s="214"/>
      <c r="WTD10" s="214"/>
      <c r="WTE10" s="214"/>
      <c r="WTF10" s="214"/>
      <c r="WTG10" s="214"/>
      <c r="WTH10" s="214"/>
      <c r="WTI10" s="214"/>
      <c r="WTJ10" s="214"/>
      <c r="WTK10" s="214"/>
      <c r="WTL10" s="214"/>
      <c r="WTM10" s="214"/>
      <c r="WTN10" s="214"/>
      <c r="WTO10" s="214"/>
      <c r="WTP10" s="214"/>
      <c r="WTQ10" s="214"/>
      <c r="WTR10" s="214"/>
      <c r="WTS10" s="214"/>
      <c r="WTT10" s="214"/>
      <c r="WTU10" s="214"/>
      <c r="WTV10" s="214"/>
      <c r="WTW10" s="214"/>
      <c r="WTX10" s="214"/>
      <c r="WTY10" s="214"/>
      <c r="WTZ10" s="214"/>
      <c r="WUA10" s="214"/>
      <c r="WUB10" s="214"/>
      <c r="WUC10" s="214"/>
      <c r="WUD10" s="214"/>
      <c r="WUE10" s="214"/>
      <c r="WUF10" s="214"/>
      <c r="WUG10" s="214"/>
      <c r="WUH10" s="214"/>
      <c r="WUI10" s="214"/>
      <c r="WUJ10" s="214"/>
      <c r="WUK10" s="214"/>
      <c r="WUL10" s="214"/>
      <c r="WUM10" s="214"/>
      <c r="WUN10" s="214"/>
      <c r="WUO10" s="214"/>
      <c r="WUP10" s="214"/>
      <c r="WUQ10" s="214"/>
      <c r="WUR10" s="214"/>
      <c r="WUS10" s="214"/>
      <c r="WUT10" s="214"/>
      <c r="WUU10" s="214"/>
      <c r="WUV10" s="214"/>
      <c r="WUW10" s="214"/>
      <c r="WUX10" s="214"/>
      <c r="WUY10" s="214"/>
      <c r="WUZ10" s="214"/>
      <c r="WVA10" s="214"/>
      <c r="WVB10" s="214"/>
      <c r="WVC10" s="214"/>
      <c r="WVD10" s="214"/>
      <c r="WVE10" s="214"/>
      <c r="WVF10" s="214"/>
      <c r="WVG10" s="214"/>
      <c r="WVH10" s="214"/>
      <c r="WVI10" s="214"/>
      <c r="WVJ10" s="214"/>
      <c r="WVK10" s="214"/>
      <c r="WVL10" s="214"/>
      <c r="WVM10" s="214"/>
      <c r="WVN10" s="214"/>
      <c r="WVO10" s="214"/>
      <c r="WVP10" s="214"/>
      <c r="WVQ10" s="214"/>
      <c r="WVR10" s="214"/>
      <c r="WVS10" s="214"/>
      <c r="WVT10" s="214"/>
      <c r="WVU10" s="214"/>
      <c r="WVV10" s="214"/>
      <c r="WVW10" s="214"/>
      <c r="WVX10" s="214"/>
      <c r="WVY10" s="214"/>
      <c r="WVZ10" s="214"/>
      <c r="WWA10" s="214"/>
      <c r="WWB10" s="214"/>
      <c r="WWC10" s="214"/>
      <c r="WWD10" s="214"/>
      <c r="WWE10" s="214"/>
      <c r="WWF10" s="214"/>
      <c r="WWG10" s="214"/>
      <c r="WWH10" s="214"/>
      <c r="WWI10" s="214"/>
      <c r="WWJ10" s="214"/>
      <c r="WWK10" s="214"/>
      <c r="WWL10" s="214"/>
      <c r="WWM10" s="214"/>
      <c r="WWN10" s="214"/>
      <c r="WWO10" s="214"/>
      <c r="WWP10" s="214"/>
      <c r="WWQ10" s="214"/>
      <c r="WWR10" s="214"/>
      <c r="WWS10" s="214"/>
      <c r="WWT10" s="214"/>
      <c r="WWU10" s="214"/>
      <c r="WWV10" s="214"/>
      <c r="WWW10" s="214"/>
      <c r="WWX10" s="214"/>
      <c r="WWY10" s="214"/>
      <c r="WWZ10" s="214"/>
      <c r="WXA10" s="214"/>
      <c r="WXB10" s="214"/>
      <c r="WXC10" s="214"/>
      <c r="WXD10" s="214"/>
      <c r="WXE10" s="214"/>
      <c r="WXF10" s="214"/>
      <c r="WXG10" s="214"/>
      <c r="WXH10" s="214"/>
      <c r="WXI10" s="214"/>
      <c r="WXJ10" s="214"/>
      <c r="WXK10" s="214"/>
      <c r="WXL10" s="214"/>
      <c r="WXM10" s="214"/>
      <c r="WXN10" s="214"/>
      <c r="WXO10" s="214"/>
      <c r="WXP10" s="214"/>
      <c r="WXQ10" s="214"/>
      <c r="WXR10" s="214"/>
      <c r="WXS10" s="214"/>
      <c r="WXT10" s="214"/>
      <c r="WXU10" s="214"/>
      <c r="WXV10" s="214"/>
      <c r="WXW10" s="214"/>
      <c r="WXX10" s="214"/>
      <c r="WXY10" s="214"/>
      <c r="WXZ10" s="214"/>
      <c r="WYA10" s="214"/>
      <c r="WYB10" s="214"/>
      <c r="WYC10" s="214"/>
      <c r="WYD10" s="214"/>
      <c r="WYE10" s="214"/>
      <c r="WYF10" s="214"/>
      <c r="WYG10" s="214"/>
      <c r="WYH10" s="214"/>
      <c r="WYI10" s="214"/>
      <c r="WYJ10" s="214"/>
      <c r="WYK10" s="214"/>
      <c r="WYL10" s="214"/>
      <c r="WYM10" s="214"/>
      <c r="WYN10" s="214"/>
      <c r="WYO10" s="214"/>
      <c r="WYP10" s="214"/>
      <c r="WYQ10" s="214"/>
      <c r="WYR10" s="214"/>
      <c r="WYS10" s="214"/>
      <c r="WYT10" s="214"/>
      <c r="WYU10" s="214"/>
      <c r="WYV10" s="214"/>
      <c r="WYW10" s="214"/>
      <c r="WYX10" s="214"/>
      <c r="WYY10" s="214"/>
      <c r="WYZ10" s="214"/>
      <c r="WZA10" s="214"/>
      <c r="WZB10" s="214"/>
      <c r="WZC10" s="214"/>
      <c r="WZD10" s="214"/>
      <c r="WZE10" s="214"/>
      <c r="WZF10" s="214"/>
      <c r="WZG10" s="214"/>
      <c r="WZH10" s="214"/>
      <c r="WZI10" s="214"/>
      <c r="WZJ10" s="214"/>
      <c r="WZK10" s="214"/>
      <c r="WZL10" s="214"/>
      <c r="WZM10" s="214"/>
      <c r="WZN10" s="214"/>
      <c r="WZO10" s="214"/>
      <c r="WZP10" s="214"/>
      <c r="WZQ10" s="214"/>
      <c r="WZR10" s="214"/>
      <c r="WZS10" s="214"/>
      <c r="WZT10" s="214"/>
      <c r="WZU10" s="214"/>
      <c r="WZV10" s="214"/>
      <c r="WZW10" s="214"/>
      <c r="WZX10" s="214"/>
      <c r="WZY10" s="214"/>
      <c r="WZZ10" s="214"/>
      <c r="XAA10" s="214"/>
      <c r="XAB10" s="214"/>
      <c r="XAC10" s="214"/>
      <c r="XAD10" s="214"/>
      <c r="XAE10" s="214"/>
      <c r="XAF10" s="214"/>
      <c r="XAG10" s="214"/>
      <c r="XAH10" s="214"/>
      <c r="XAI10" s="214"/>
      <c r="XAJ10" s="214"/>
      <c r="XAK10" s="214"/>
      <c r="XAL10" s="214"/>
      <c r="XAM10" s="214"/>
      <c r="XAN10" s="214"/>
      <c r="XAO10" s="214"/>
      <c r="XAP10" s="214"/>
      <c r="XAQ10" s="214"/>
      <c r="XAR10" s="214"/>
      <c r="XAS10" s="214"/>
      <c r="XAT10" s="214"/>
      <c r="XAU10" s="214"/>
      <c r="XAV10" s="214"/>
      <c r="XAW10" s="214"/>
      <c r="XAX10" s="214"/>
      <c r="XAY10" s="214"/>
      <c r="XAZ10" s="214"/>
      <c r="XBA10" s="214"/>
      <c r="XBB10" s="214"/>
      <c r="XBC10" s="214"/>
      <c r="XBD10" s="214"/>
      <c r="XBE10" s="214"/>
      <c r="XBF10" s="214"/>
      <c r="XBG10" s="214"/>
      <c r="XBH10" s="214"/>
      <c r="XBI10" s="214"/>
      <c r="XBJ10" s="214"/>
      <c r="XBK10" s="214"/>
      <c r="XBL10" s="214"/>
      <c r="XBM10" s="214"/>
      <c r="XBN10" s="214"/>
      <c r="XBO10" s="214"/>
      <c r="XBP10" s="214"/>
      <c r="XBQ10" s="214"/>
      <c r="XBR10" s="214"/>
      <c r="XBS10" s="214"/>
      <c r="XBT10" s="214"/>
      <c r="XBU10" s="214"/>
      <c r="XBV10" s="214"/>
      <c r="XBW10" s="214"/>
      <c r="XBX10" s="214"/>
      <c r="XBY10" s="214"/>
      <c r="XBZ10" s="214"/>
      <c r="XCA10" s="214"/>
      <c r="XCB10" s="214"/>
      <c r="XCC10" s="214"/>
      <c r="XCD10" s="214"/>
      <c r="XCE10" s="214"/>
      <c r="XCF10" s="214"/>
      <c r="XCG10" s="214"/>
      <c r="XCH10" s="214"/>
      <c r="XCI10" s="214"/>
      <c r="XCJ10" s="214"/>
      <c r="XCK10" s="214"/>
      <c r="XCL10" s="214"/>
      <c r="XCM10" s="214"/>
      <c r="XCN10" s="214"/>
      <c r="XCO10" s="214"/>
      <c r="XCP10" s="214"/>
      <c r="XCQ10" s="214"/>
      <c r="XCR10" s="214"/>
      <c r="XCS10" s="214"/>
      <c r="XCT10" s="214"/>
      <c r="XCU10" s="214"/>
      <c r="XCV10" s="214"/>
      <c r="XCW10" s="214"/>
      <c r="XCX10" s="214"/>
      <c r="XCY10" s="214"/>
      <c r="XCZ10" s="214"/>
      <c r="XDA10" s="214"/>
      <c r="XDB10" s="214"/>
      <c r="XDC10" s="214"/>
      <c r="XDD10" s="214"/>
      <c r="XDE10" s="214"/>
      <c r="XDF10" s="214"/>
      <c r="XDG10" s="214"/>
      <c r="XDH10" s="214"/>
      <c r="XDI10" s="214"/>
      <c r="XDJ10" s="214"/>
      <c r="XDK10" s="214"/>
      <c r="XDL10" s="214"/>
      <c r="XDM10" s="214"/>
      <c r="XDN10" s="214"/>
      <c r="XDO10" s="214"/>
      <c r="XDP10" s="214"/>
      <c r="XDQ10" s="214"/>
      <c r="XDR10" s="214"/>
      <c r="XDS10" s="214"/>
      <c r="XDT10" s="214"/>
      <c r="XDU10" s="214"/>
      <c r="XDV10" s="214"/>
      <c r="XDW10" s="214"/>
      <c r="XDX10" s="214"/>
      <c r="XDY10" s="214"/>
      <c r="XDZ10" s="214"/>
      <c r="XEA10" s="214"/>
      <c r="XEB10" s="214"/>
      <c r="XEC10" s="214"/>
      <c r="XED10" s="214"/>
      <c r="XEE10" s="214"/>
      <c r="XEF10" s="214"/>
      <c r="XEG10" s="214"/>
      <c r="XEH10" s="214"/>
      <c r="XEI10" s="214"/>
      <c r="XEJ10" s="214"/>
      <c r="XEK10" s="214"/>
      <c r="XEL10" s="214"/>
      <c r="XEM10" s="214"/>
      <c r="XEN10" s="214"/>
      <c r="XEO10" s="214"/>
      <c r="XEP10" s="214"/>
      <c r="XEQ10" s="214"/>
      <c r="XER10" s="214"/>
      <c r="XES10" s="214"/>
      <c r="XET10" s="214"/>
      <c r="XEU10" s="214"/>
      <c r="XEV10" s="214"/>
      <c r="XEW10" s="214"/>
      <c r="XEX10" s="214"/>
      <c r="XEY10" s="214"/>
      <c r="XEZ10" s="214"/>
    </row>
    <row r="11" spans="1:16380">
      <c r="A11" s="206"/>
      <c r="B11" s="206"/>
      <c r="C11" s="207"/>
      <c r="D11" s="207"/>
      <c r="E11" s="208"/>
      <c r="F11" s="209"/>
      <c r="G11" s="224"/>
      <c r="H11" s="224"/>
      <c r="I11" s="224"/>
      <c r="J11" s="290"/>
    </row>
    <row r="12" spans="1:16380">
      <c r="A12" s="206"/>
      <c r="B12" s="206"/>
      <c r="C12" s="207"/>
      <c r="D12" s="207"/>
      <c r="E12" s="208"/>
      <c r="F12" s="209"/>
      <c r="G12" s="224"/>
      <c r="H12" s="224"/>
      <c r="I12" s="224"/>
      <c r="J12" s="290"/>
    </row>
    <row r="13" spans="1:16380">
      <c r="A13" s="206"/>
      <c r="B13" s="206"/>
      <c r="C13" s="207"/>
      <c r="D13" s="207"/>
      <c r="E13" s="208"/>
      <c r="F13" s="209"/>
      <c r="G13" s="224"/>
      <c r="H13" s="224"/>
      <c r="I13" s="224"/>
      <c r="J13" s="290"/>
    </row>
    <row r="14" spans="1:16380">
      <c r="A14" s="206"/>
      <c r="B14" s="206"/>
      <c r="C14" s="207"/>
      <c r="D14" s="207"/>
      <c r="E14" s="208"/>
      <c r="F14" s="209"/>
      <c r="G14" s="224"/>
      <c r="H14" s="224"/>
      <c r="I14" s="224"/>
      <c r="J14" s="290"/>
    </row>
    <row r="15" spans="1:16380">
      <c r="A15" s="206"/>
      <c r="B15" s="206"/>
      <c r="C15" s="207"/>
      <c r="D15" s="207"/>
      <c r="E15" s="208"/>
      <c r="F15" s="209"/>
      <c r="G15" s="224"/>
      <c r="H15" s="224"/>
      <c r="I15" s="224"/>
      <c r="J15" s="290"/>
    </row>
    <row r="16" spans="1:16380">
      <c r="A16" s="206"/>
      <c r="B16" s="206"/>
      <c r="C16" s="207"/>
      <c r="D16" s="207"/>
      <c r="E16" s="208"/>
      <c r="F16" s="209"/>
      <c r="G16" s="224"/>
      <c r="H16" s="224"/>
      <c r="I16" s="224"/>
      <c r="J16" s="290"/>
    </row>
    <row r="17" spans="1:10">
      <c r="A17" s="206"/>
      <c r="B17" s="206"/>
      <c r="C17" s="207"/>
      <c r="D17" s="207"/>
      <c r="E17" s="208"/>
      <c r="F17" s="209"/>
      <c r="G17" s="224"/>
      <c r="H17" s="224"/>
      <c r="I17" s="224"/>
      <c r="J17" s="290"/>
    </row>
    <row r="18" spans="1:10">
      <c r="A18" s="206"/>
      <c r="B18" s="206"/>
      <c r="C18" s="207"/>
      <c r="D18" s="207"/>
      <c r="E18" s="208"/>
      <c r="F18" s="209"/>
      <c r="G18" s="224"/>
      <c r="H18" s="224"/>
      <c r="I18" s="224"/>
      <c r="J18" s="290"/>
    </row>
    <row r="19" spans="1:10">
      <c r="A19" s="206"/>
      <c r="B19" s="206"/>
      <c r="C19" s="207"/>
      <c r="D19" s="207"/>
      <c r="E19" s="208"/>
      <c r="F19" s="224"/>
      <c r="G19" s="224"/>
      <c r="H19" s="224"/>
      <c r="I19" s="224"/>
      <c r="J19" s="290"/>
    </row>
    <row r="20" spans="1:10">
      <c r="A20" s="206"/>
      <c r="B20" s="206"/>
      <c r="C20" s="207"/>
      <c r="D20" s="208"/>
      <c r="E20" s="208"/>
      <c r="F20" s="224"/>
      <c r="G20" s="224"/>
      <c r="H20" s="224"/>
      <c r="I20" s="224"/>
      <c r="J20" s="290"/>
    </row>
    <row r="21" spans="1:10">
      <c r="A21" s="206"/>
      <c r="B21" s="206"/>
      <c r="C21" s="207"/>
      <c r="D21" s="208"/>
      <c r="E21" s="208"/>
      <c r="F21" s="224"/>
      <c r="G21" s="224"/>
      <c r="H21" s="224"/>
      <c r="I21" s="224"/>
      <c r="J21" s="290"/>
    </row>
    <row r="22" spans="1:10">
      <c r="A22" s="206"/>
      <c r="B22" s="206"/>
      <c r="C22" s="207"/>
      <c r="D22" s="208"/>
      <c r="E22" s="208"/>
      <c r="F22" s="224"/>
      <c r="G22" s="224"/>
      <c r="H22" s="224"/>
      <c r="I22" s="224"/>
      <c r="J22" s="290"/>
    </row>
    <row r="23" spans="1:10">
      <c r="A23" s="206"/>
      <c r="B23" s="206"/>
      <c r="C23" s="207"/>
      <c r="D23" s="208"/>
      <c r="E23" s="208"/>
      <c r="F23" s="209"/>
      <c r="G23" s="224"/>
      <c r="H23" s="224"/>
      <c r="I23" s="224"/>
      <c r="J23" s="290"/>
    </row>
    <row r="24" spans="1:10">
      <c r="A24" s="206"/>
      <c r="B24" s="206"/>
      <c r="C24" s="207"/>
      <c r="D24" s="208"/>
      <c r="E24" s="208"/>
      <c r="F24" s="209"/>
      <c r="G24" s="224"/>
      <c r="H24" s="224"/>
      <c r="I24" s="224"/>
      <c r="J24" s="290"/>
    </row>
    <row r="25" spans="1:10">
      <c r="A25" s="206"/>
      <c r="B25" s="206"/>
      <c r="C25" s="207"/>
      <c r="D25" s="208"/>
      <c r="E25" s="208"/>
      <c r="F25" s="209"/>
      <c r="G25" s="224"/>
      <c r="H25" s="224"/>
      <c r="I25" s="224"/>
      <c r="J25" s="290"/>
    </row>
    <row r="26" spans="1:10">
      <c r="A26" s="206"/>
      <c r="B26" s="206"/>
      <c r="C26" s="207"/>
      <c r="D26" s="208"/>
      <c r="E26" s="208"/>
      <c r="F26" s="209"/>
      <c r="G26" s="224"/>
      <c r="H26" s="224"/>
      <c r="I26" s="224"/>
      <c r="J26" s="290"/>
    </row>
    <row r="27" spans="1:10">
      <c r="A27" s="206"/>
      <c r="B27" s="206"/>
      <c r="C27" s="207"/>
      <c r="D27" s="207"/>
      <c r="E27" s="208"/>
      <c r="F27" s="224"/>
      <c r="G27" s="224"/>
      <c r="H27" s="224"/>
      <c r="I27" s="224"/>
      <c r="J27" s="290"/>
    </row>
    <row r="28" spans="1:10">
      <c r="A28" s="206"/>
      <c r="B28" s="206"/>
      <c r="C28" s="207"/>
      <c r="D28" s="207"/>
      <c r="E28" s="208"/>
      <c r="F28" s="207"/>
      <c r="G28" s="186"/>
      <c r="H28" s="186"/>
      <c r="I28" s="186"/>
      <c r="J28" s="292"/>
    </row>
    <row r="29" spans="1:10">
      <c r="A29" s="206"/>
      <c r="B29" s="206"/>
      <c r="C29" s="207"/>
      <c r="D29" s="208"/>
      <c r="E29" s="208"/>
      <c r="F29" s="207"/>
      <c r="G29" s="185"/>
      <c r="H29" s="212"/>
      <c r="I29" s="212"/>
      <c r="J29" s="292"/>
    </row>
    <row r="30" spans="1:10">
      <c r="A30" s="206"/>
      <c r="B30" s="206"/>
      <c r="C30" s="207"/>
      <c r="D30" s="208"/>
      <c r="E30" s="208"/>
      <c r="F30" s="207"/>
      <c r="G30" s="185"/>
      <c r="H30" s="212"/>
      <c r="I30" s="212"/>
      <c r="J30" s="292"/>
    </row>
    <row r="31" spans="1:10">
      <c r="A31" s="206"/>
      <c r="B31" s="206"/>
      <c r="C31" s="207"/>
      <c r="D31" s="208"/>
      <c r="E31" s="208"/>
      <c r="F31" s="207"/>
      <c r="G31" s="185"/>
      <c r="H31" s="212"/>
      <c r="I31" s="212"/>
      <c r="J31" s="292"/>
    </row>
    <row r="32" spans="1:10">
      <c r="A32" s="206"/>
      <c r="B32" s="206"/>
      <c r="C32" s="207"/>
      <c r="D32" s="208"/>
      <c r="E32" s="208"/>
      <c r="F32" s="207"/>
      <c r="G32" s="224"/>
      <c r="H32" s="224"/>
      <c r="I32" s="224"/>
      <c r="J32" s="292"/>
    </row>
    <row r="33" spans="1:10">
      <c r="A33" s="206"/>
      <c r="B33" s="206"/>
      <c r="C33" s="207"/>
      <c r="D33" s="207"/>
      <c r="E33" s="208"/>
      <c r="F33" s="209"/>
      <c r="G33" s="224"/>
      <c r="H33" s="224"/>
      <c r="I33" s="224"/>
      <c r="J33" s="290"/>
    </row>
    <row r="34" spans="1:10">
      <c r="A34" s="206"/>
      <c r="B34" s="206"/>
      <c r="C34" s="207"/>
      <c r="D34" s="207"/>
      <c r="E34" s="208"/>
      <c r="F34" s="209"/>
      <c r="G34" s="224"/>
      <c r="H34" s="224"/>
      <c r="I34" s="224"/>
      <c r="J34" s="290"/>
    </row>
    <row r="35" spans="1:10">
      <c r="A35" s="206"/>
      <c r="B35" s="206"/>
      <c r="C35" s="207"/>
      <c r="D35" s="207"/>
      <c r="E35" s="208"/>
      <c r="F35" s="209"/>
      <c r="G35" s="224"/>
      <c r="H35" s="224"/>
      <c r="I35" s="224"/>
      <c r="J35" s="290"/>
    </row>
    <row r="36" spans="1:10">
      <c r="A36" s="206"/>
      <c r="B36" s="206"/>
      <c r="C36" s="207"/>
      <c r="D36" s="207"/>
      <c r="E36" s="208"/>
      <c r="F36" s="209"/>
      <c r="G36" s="224"/>
      <c r="H36" s="224"/>
      <c r="I36" s="224"/>
      <c r="J36" s="290"/>
    </row>
    <row r="37" spans="1:10">
      <c r="A37" s="206"/>
      <c r="B37" s="206"/>
      <c r="C37" s="207"/>
      <c r="D37" s="207"/>
      <c r="E37" s="208"/>
      <c r="F37" s="209"/>
      <c r="G37" s="224"/>
      <c r="H37" s="224"/>
      <c r="I37" s="224"/>
      <c r="J37" s="290"/>
    </row>
    <row r="38" spans="1:10">
      <c r="A38" s="206"/>
      <c r="B38" s="206"/>
      <c r="C38" s="207"/>
      <c r="D38" s="208"/>
      <c r="E38" s="208"/>
      <c r="F38" s="209"/>
      <c r="G38" s="224"/>
      <c r="H38" s="224"/>
      <c r="I38" s="224"/>
      <c r="J38" s="290"/>
    </row>
    <row r="39" spans="1:10">
      <c r="A39" s="206"/>
      <c r="B39" s="206"/>
      <c r="C39" s="207"/>
      <c r="D39" s="208"/>
      <c r="E39" s="208"/>
      <c r="F39" s="209"/>
      <c r="G39" s="224"/>
      <c r="H39" s="224"/>
      <c r="I39" s="224"/>
      <c r="J39" s="290"/>
    </row>
    <row r="40" spans="1:10">
      <c r="A40" s="206"/>
      <c r="B40" s="206"/>
      <c r="C40" s="207"/>
      <c r="D40" s="208"/>
      <c r="E40" s="208"/>
      <c r="F40" s="209"/>
      <c r="G40" s="224"/>
      <c r="H40" s="224"/>
      <c r="I40" s="224"/>
      <c r="J40" s="290"/>
    </row>
    <row r="41" spans="1:10">
      <c r="A41" s="206"/>
      <c r="B41" s="206"/>
      <c r="C41" s="207"/>
      <c r="D41" s="208"/>
      <c r="E41" s="208"/>
      <c r="F41" s="209"/>
      <c r="G41" s="224"/>
      <c r="H41" s="224"/>
      <c r="I41" s="224"/>
      <c r="J41" s="292"/>
    </row>
    <row r="42" spans="1:10">
      <c r="A42" s="206"/>
      <c r="B42" s="206"/>
      <c r="C42" s="207"/>
      <c r="D42" s="208"/>
      <c r="E42" s="208"/>
      <c r="F42" s="209"/>
      <c r="G42" s="224"/>
      <c r="H42" s="224"/>
      <c r="I42" s="224"/>
      <c r="J42" s="292"/>
    </row>
    <row r="43" spans="1:10">
      <c r="A43" s="206"/>
      <c r="B43" s="206"/>
      <c r="C43" s="207"/>
      <c r="D43" s="207"/>
      <c r="E43" s="208"/>
      <c r="F43" s="224"/>
      <c r="G43" s="224"/>
      <c r="H43" s="224"/>
      <c r="I43" s="224"/>
      <c r="J43" s="292"/>
    </row>
    <row r="44" spans="1:10">
      <c r="A44" s="206"/>
      <c r="B44" s="206"/>
      <c r="C44" s="207"/>
      <c r="D44" s="207"/>
      <c r="E44" s="208"/>
      <c r="F44" s="209"/>
      <c r="G44" s="224"/>
      <c r="H44" s="224"/>
      <c r="I44" s="224"/>
      <c r="J44" s="292"/>
    </row>
    <row r="45" spans="1:10">
      <c r="A45" s="206"/>
      <c r="B45" s="206"/>
      <c r="C45" s="207"/>
      <c r="D45" s="207"/>
      <c r="E45" s="208"/>
      <c r="F45" s="209"/>
      <c r="G45" s="224"/>
      <c r="H45" s="224"/>
      <c r="I45" s="224"/>
      <c r="J45" s="292"/>
    </row>
    <row r="46" spans="1:10">
      <c r="A46" s="206"/>
      <c r="B46" s="206"/>
      <c r="C46" s="207"/>
      <c r="D46" s="208"/>
      <c r="E46" s="208"/>
      <c r="F46" s="224"/>
      <c r="G46" s="224"/>
      <c r="H46" s="224"/>
      <c r="I46" s="224"/>
      <c r="J46" s="292"/>
    </row>
    <row r="47" spans="1:10">
      <c r="A47" s="206"/>
      <c r="B47" s="206"/>
      <c r="C47" s="207"/>
      <c r="D47" s="208"/>
      <c r="E47" s="208"/>
      <c r="F47" s="224"/>
      <c r="G47" s="224"/>
      <c r="H47" s="224"/>
      <c r="I47" s="224"/>
      <c r="J47" s="292"/>
    </row>
    <row r="48" spans="1:10">
      <c r="A48" s="206"/>
      <c r="B48" s="206"/>
      <c r="C48" s="207"/>
      <c r="D48" s="207"/>
      <c r="E48" s="208"/>
      <c r="F48" s="224"/>
      <c r="G48" s="224"/>
      <c r="H48" s="224"/>
      <c r="I48" s="224"/>
      <c r="J48" s="292"/>
    </row>
    <row r="49" spans="1:10">
      <c r="A49" s="206"/>
      <c r="B49" s="206"/>
      <c r="C49" s="207"/>
      <c r="D49" s="207"/>
      <c r="E49" s="208"/>
      <c r="F49" s="224"/>
      <c r="G49" s="224"/>
      <c r="H49" s="224"/>
      <c r="I49" s="224"/>
      <c r="J49" s="292"/>
    </row>
    <row r="50" spans="1:10">
      <c r="A50" s="206"/>
      <c r="B50" s="206"/>
      <c r="C50" s="207"/>
      <c r="D50" s="207"/>
      <c r="E50" s="209"/>
      <c r="F50" s="209"/>
      <c r="G50" s="224"/>
      <c r="H50" s="224"/>
      <c r="I50" s="224"/>
      <c r="J50" s="292"/>
    </row>
    <row r="51" spans="1:10">
      <c r="A51" s="206"/>
      <c r="B51" s="206"/>
      <c r="C51" s="207"/>
      <c r="D51" s="207"/>
      <c r="E51" s="208"/>
      <c r="F51" s="207"/>
      <c r="G51" s="224"/>
      <c r="H51" s="224"/>
      <c r="I51" s="224"/>
      <c r="J51" s="292"/>
    </row>
    <row r="52" spans="1:10">
      <c r="A52" s="206"/>
      <c r="B52" s="206"/>
      <c r="C52" s="207"/>
      <c r="D52" s="207"/>
      <c r="E52" s="208"/>
      <c r="F52" s="209"/>
      <c r="G52" s="224"/>
      <c r="H52" s="224"/>
      <c r="I52" s="224"/>
      <c r="J52" s="292"/>
    </row>
    <row r="53" spans="1:10">
      <c r="A53" s="206"/>
      <c r="B53" s="206"/>
      <c r="C53" s="207"/>
      <c r="D53" s="207"/>
      <c r="E53" s="208"/>
      <c r="F53" s="209"/>
      <c r="G53" s="224"/>
      <c r="H53" s="224"/>
      <c r="I53" s="224"/>
      <c r="J53" s="292"/>
    </row>
    <row r="54" spans="1:10">
      <c r="A54" s="206"/>
      <c r="B54" s="206"/>
      <c r="C54" s="207"/>
      <c r="D54" s="207"/>
      <c r="E54" s="208"/>
      <c r="F54" s="209"/>
      <c r="G54" s="224"/>
      <c r="H54" s="224"/>
      <c r="I54" s="224"/>
      <c r="J54" s="292"/>
    </row>
    <row r="55" spans="1:10">
      <c r="A55" s="206"/>
      <c r="B55" s="206"/>
      <c r="C55" s="207"/>
      <c r="D55" s="207"/>
      <c r="E55" s="208"/>
      <c r="F55" s="209"/>
      <c r="G55" s="224"/>
      <c r="H55" s="224"/>
      <c r="I55" s="224"/>
      <c r="J55" s="292"/>
    </row>
    <row r="56" spans="1:10">
      <c r="A56" s="206"/>
      <c r="B56" s="206"/>
      <c r="C56" s="207"/>
      <c r="D56" s="208"/>
      <c r="E56" s="208"/>
      <c r="F56" s="209"/>
      <c r="G56" s="224"/>
      <c r="H56" s="224"/>
      <c r="I56" s="224"/>
      <c r="J56" s="292"/>
    </row>
    <row r="57" spans="1:10">
      <c r="A57" s="206"/>
      <c r="B57" s="206"/>
      <c r="C57" s="207"/>
      <c r="D57" s="207"/>
      <c r="E57" s="208"/>
      <c r="F57" s="209"/>
      <c r="G57" s="224"/>
      <c r="H57" s="224"/>
      <c r="I57" s="224"/>
      <c r="J57" s="290"/>
    </row>
    <row r="58" spans="1:10">
      <c r="A58" s="206"/>
      <c r="B58" s="206"/>
      <c r="C58" s="207"/>
      <c r="D58" s="207"/>
      <c r="E58" s="208"/>
      <c r="F58" s="209"/>
      <c r="G58" s="224"/>
      <c r="H58" s="224"/>
      <c r="I58" s="224"/>
      <c r="J58" s="292"/>
    </row>
    <row r="59" spans="1:10">
      <c r="A59" s="206"/>
      <c r="B59" s="206"/>
      <c r="C59" s="207"/>
      <c r="D59" s="207"/>
      <c r="E59" s="208"/>
      <c r="F59" s="209"/>
      <c r="G59" s="224"/>
      <c r="H59" s="224"/>
      <c r="I59" s="224"/>
      <c r="J59" s="292"/>
    </row>
    <row r="60" spans="1:10">
      <c r="A60" s="206"/>
      <c r="B60" s="206"/>
      <c r="C60" s="207"/>
      <c r="D60" s="207"/>
      <c r="E60" s="208"/>
      <c r="F60" s="209"/>
      <c r="G60" s="224"/>
      <c r="H60" s="224"/>
      <c r="I60" s="224"/>
      <c r="J60" s="292"/>
    </row>
    <row r="61" spans="1:10">
      <c r="A61" s="206"/>
      <c r="B61" s="206"/>
      <c r="C61" s="207"/>
      <c r="D61" s="208"/>
      <c r="E61" s="208"/>
      <c r="F61" s="209"/>
      <c r="G61" s="224"/>
      <c r="H61" s="224"/>
      <c r="I61" s="224"/>
      <c r="J61" s="293"/>
    </row>
    <row r="62" spans="1:10">
      <c r="A62" s="206"/>
      <c r="B62" s="206"/>
      <c r="C62" s="207"/>
      <c r="D62" s="208"/>
      <c r="E62" s="208"/>
      <c r="F62" s="209"/>
      <c r="G62" s="224"/>
      <c r="H62" s="224"/>
      <c r="I62" s="224"/>
      <c r="J62" s="292"/>
    </row>
    <row r="63" spans="1:10">
      <c r="A63" s="206"/>
      <c r="B63" s="206"/>
      <c r="C63" s="207"/>
      <c r="D63" s="208"/>
      <c r="E63" s="208"/>
      <c r="F63" s="209"/>
      <c r="G63" s="224"/>
      <c r="H63" s="224"/>
      <c r="I63" s="224"/>
      <c r="J63" s="292"/>
    </row>
    <row r="64" spans="1:10">
      <c r="A64" s="206"/>
      <c r="B64" s="206"/>
      <c r="C64" s="207"/>
      <c r="D64" s="208"/>
      <c r="E64" s="208"/>
      <c r="F64" s="209"/>
      <c r="G64" s="224"/>
      <c r="H64" s="224"/>
      <c r="I64" s="224"/>
      <c r="J64" s="292"/>
    </row>
    <row r="65" spans="1:10">
      <c r="A65" s="206"/>
      <c r="B65" s="206"/>
      <c r="C65" s="207"/>
      <c r="D65" s="207"/>
      <c r="E65" s="208"/>
      <c r="F65" s="224"/>
      <c r="G65" s="224"/>
      <c r="H65" s="224"/>
      <c r="I65" s="224"/>
      <c r="J65" s="292"/>
    </row>
    <row r="66" spans="1:10">
      <c r="A66" s="206"/>
      <c r="B66" s="206"/>
      <c r="C66" s="207"/>
      <c r="D66" s="207"/>
      <c r="E66" s="208"/>
      <c r="F66" s="224"/>
      <c r="G66" s="224"/>
      <c r="H66" s="224"/>
      <c r="I66" s="224"/>
      <c r="J66" s="292"/>
    </row>
    <row r="67" spans="1:10">
      <c r="A67" s="206"/>
      <c r="B67" s="206"/>
      <c r="C67" s="207"/>
      <c r="D67" s="208"/>
      <c r="E67" s="208"/>
      <c r="F67" s="224"/>
      <c r="G67" s="224"/>
      <c r="H67" s="224"/>
      <c r="I67" s="224"/>
      <c r="J67" s="292"/>
    </row>
    <row r="68" spans="1:10">
      <c r="A68" s="206"/>
      <c r="B68" s="206"/>
      <c r="C68" s="207"/>
      <c r="D68" s="207"/>
      <c r="E68" s="208"/>
      <c r="F68" s="224"/>
      <c r="G68" s="224"/>
      <c r="H68" s="224"/>
      <c r="I68" s="224"/>
      <c r="J68" s="290"/>
    </row>
    <row r="69" spans="1:10">
      <c r="A69" s="206"/>
      <c r="B69" s="206"/>
      <c r="C69" s="207"/>
      <c r="D69" s="208"/>
      <c r="E69" s="208"/>
      <c r="F69" s="209"/>
      <c r="G69" s="224"/>
      <c r="H69" s="224"/>
      <c r="I69" s="224"/>
      <c r="J69" s="290"/>
    </row>
    <row r="70" spans="1:10">
      <c r="A70" s="206"/>
      <c r="B70" s="206"/>
      <c r="C70" s="207"/>
      <c r="D70" s="208"/>
      <c r="E70" s="208"/>
      <c r="F70" s="224"/>
      <c r="G70" s="224"/>
      <c r="H70" s="224"/>
      <c r="I70" s="224"/>
      <c r="J70" s="290"/>
    </row>
    <row r="71" spans="1:10">
      <c r="A71" s="206"/>
      <c r="B71" s="206"/>
      <c r="C71" s="207"/>
      <c r="D71" s="208"/>
      <c r="E71" s="208"/>
      <c r="F71" s="209"/>
      <c r="G71" s="224"/>
      <c r="H71" s="224"/>
      <c r="I71" s="224"/>
      <c r="J71" s="290"/>
    </row>
    <row r="72" spans="1:10">
      <c r="A72" s="206"/>
      <c r="B72" s="206"/>
      <c r="C72" s="207"/>
      <c r="D72" s="207"/>
      <c r="E72" s="208"/>
      <c r="F72" s="224"/>
      <c r="G72" s="224"/>
      <c r="H72" s="224"/>
      <c r="I72" s="224"/>
      <c r="J72" s="290"/>
    </row>
    <row r="73" spans="1:10">
      <c r="A73" s="206"/>
      <c r="B73" s="206"/>
      <c r="C73" s="207"/>
      <c r="D73" s="208"/>
      <c r="E73" s="208"/>
      <c r="F73" s="224"/>
      <c r="G73" s="224"/>
      <c r="H73" s="224"/>
      <c r="I73" s="224"/>
      <c r="J73" s="290"/>
    </row>
    <row r="74" spans="1:10">
      <c r="A74" s="206"/>
      <c r="B74" s="206"/>
      <c r="C74" s="207"/>
      <c r="D74" s="207"/>
      <c r="E74" s="208"/>
      <c r="F74" s="209"/>
      <c r="G74" s="224"/>
      <c r="H74" s="224"/>
      <c r="I74" s="224"/>
      <c r="J74" s="290"/>
    </row>
    <row r="75" spans="1:10">
      <c r="A75" s="206"/>
      <c r="B75" s="206"/>
      <c r="C75" s="207"/>
      <c r="D75" s="207"/>
      <c r="E75" s="208"/>
      <c r="F75" s="209"/>
      <c r="G75" s="224"/>
      <c r="H75" s="224"/>
      <c r="I75" s="224"/>
      <c r="J75" s="293"/>
    </row>
    <row r="76" spans="1:10">
      <c r="A76" s="206"/>
      <c r="B76" s="206"/>
      <c r="C76" s="207"/>
      <c r="D76" s="208"/>
      <c r="E76" s="208"/>
      <c r="F76" s="209"/>
      <c r="G76" s="224"/>
      <c r="H76" s="224"/>
      <c r="I76" s="224"/>
      <c r="J76" s="293"/>
    </row>
    <row r="77" spans="1:10">
      <c r="A77" s="206"/>
      <c r="B77" s="206"/>
      <c r="C77" s="207"/>
      <c r="D77" s="208"/>
      <c r="E77" s="208"/>
      <c r="F77" s="209"/>
      <c r="G77" s="224"/>
      <c r="H77" s="224"/>
      <c r="I77" s="224"/>
      <c r="J77" s="293"/>
    </row>
    <row r="78" spans="1:10">
      <c r="A78" s="206"/>
      <c r="B78" s="206"/>
      <c r="C78" s="207"/>
      <c r="D78" s="208"/>
      <c r="E78" s="208"/>
      <c r="F78" s="209"/>
      <c r="G78" s="224"/>
      <c r="H78" s="224"/>
      <c r="I78" s="224"/>
      <c r="J78" s="293"/>
    </row>
    <row r="79" spans="1:10">
      <c r="A79" s="206"/>
      <c r="B79" s="206"/>
      <c r="C79" s="207"/>
      <c r="D79" s="208"/>
      <c r="E79" s="208"/>
      <c r="F79" s="209"/>
      <c r="G79" s="224"/>
      <c r="H79" s="224"/>
      <c r="I79" s="224"/>
      <c r="J79" s="290"/>
    </row>
    <row r="80" spans="1:10">
      <c r="A80" s="206"/>
      <c r="B80" s="206"/>
      <c r="C80" s="207"/>
      <c r="D80" s="208"/>
      <c r="E80" s="208"/>
      <c r="F80" s="209"/>
      <c r="G80" s="224"/>
      <c r="H80" s="224"/>
      <c r="I80" s="224"/>
      <c r="J80" s="293"/>
    </row>
    <row r="81" spans="1:10">
      <c r="A81" s="206"/>
      <c r="B81" s="206"/>
      <c r="C81" s="207"/>
      <c r="D81" s="208"/>
      <c r="E81" s="208"/>
      <c r="F81" s="209"/>
      <c r="G81" s="224"/>
      <c r="H81" s="224"/>
      <c r="I81" s="224"/>
      <c r="J81" s="293"/>
    </row>
    <row r="82" spans="1:10">
      <c r="A82" s="206"/>
      <c r="B82" s="206"/>
      <c r="C82" s="207"/>
      <c r="D82" s="208"/>
      <c r="E82" s="208"/>
      <c r="F82" s="209"/>
      <c r="G82" s="224"/>
      <c r="H82" s="224"/>
      <c r="I82" s="224"/>
      <c r="J82" s="293"/>
    </row>
    <row r="83" spans="1:10">
      <c r="A83" s="206"/>
      <c r="B83" s="206"/>
      <c r="C83" s="207"/>
      <c r="D83" s="208"/>
      <c r="E83" s="208"/>
      <c r="F83" s="209"/>
      <c r="G83" s="224"/>
      <c r="H83" s="224"/>
      <c r="I83" s="224"/>
      <c r="J83" s="290"/>
    </row>
    <row r="84" spans="1:10">
      <c r="A84" s="206"/>
      <c r="B84" s="206"/>
      <c r="C84" s="207"/>
      <c r="D84" s="208"/>
      <c r="E84" s="208"/>
      <c r="F84" s="209"/>
      <c r="G84" s="224"/>
      <c r="H84" s="224"/>
      <c r="I84" s="224"/>
      <c r="J84" s="290"/>
    </row>
    <row r="85" spans="1:10">
      <c r="A85" s="206"/>
      <c r="B85" s="206"/>
      <c r="C85" s="207"/>
      <c r="D85" s="208"/>
      <c r="E85" s="208"/>
      <c r="F85" s="209"/>
      <c r="G85" s="224"/>
      <c r="H85" s="224"/>
      <c r="I85" s="224"/>
      <c r="J85" s="290"/>
    </row>
    <row r="86" spans="1:10">
      <c r="A86" s="206"/>
      <c r="B86" s="206"/>
      <c r="C86" s="207"/>
      <c r="D86" s="208"/>
      <c r="E86" s="208"/>
      <c r="F86" s="209"/>
      <c r="G86" s="224"/>
      <c r="H86" s="224"/>
      <c r="I86" s="224"/>
      <c r="J86" s="290"/>
    </row>
    <row r="87" spans="1:10">
      <c r="A87" s="206"/>
      <c r="B87" s="206"/>
      <c r="C87" s="207"/>
      <c r="D87" s="208"/>
      <c r="E87" s="208"/>
      <c r="F87" s="209"/>
      <c r="G87" s="224"/>
      <c r="H87" s="224"/>
      <c r="I87" s="224"/>
      <c r="J87" s="293"/>
    </row>
    <row r="88" spans="1:10">
      <c r="A88" s="206"/>
      <c r="B88" s="206"/>
      <c r="C88" s="207"/>
      <c r="D88" s="208"/>
      <c r="E88" s="208"/>
      <c r="F88" s="209"/>
      <c r="G88" s="224"/>
      <c r="H88" s="224"/>
      <c r="I88" s="224"/>
      <c r="J88" s="290"/>
    </row>
    <row r="89" spans="1:10">
      <c r="A89" s="206"/>
      <c r="B89" s="206"/>
      <c r="C89" s="207"/>
      <c r="D89" s="208"/>
      <c r="E89" s="208"/>
      <c r="F89" s="209"/>
      <c r="G89" s="224"/>
      <c r="H89" s="224"/>
      <c r="I89" s="224"/>
      <c r="J89" s="290"/>
    </row>
    <row r="90" spans="1:10">
      <c r="A90" s="206"/>
      <c r="B90" s="206"/>
      <c r="C90" s="207"/>
      <c r="D90" s="208"/>
      <c r="E90" s="208"/>
      <c r="F90" s="224"/>
      <c r="G90" s="224"/>
      <c r="H90" s="224"/>
      <c r="I90" s="224"/>
      <c r="J90" s="290"/>
    </row>
    <row r="91" spans="1:10">
      <c r="A91" s="206"/>
      <c r="B91" s="206"/>
      <c r="C91" s="207"/>
      <c r="D91" s="208"/>
      <c r="E91" s="208"/>
      <c r="F91" s="224"/>
      <c r="G91" s="224"/>
      <c r="H91" s="224"/>
      <c r="I91" s="224"/>
      <c r="J91" s="290"/>
    </row>
    <row r="92" spans="1:10">
      <c r="A92" s="206"/>
      <c r="B92" s="206"/>
      <c r="C92" s="207"/>
      <c r="D92" s="208"/>
      <c r="E92" s="208"/>
      <c r="F92" s="209"/>
      <c r="G92" s="224"/>
      <c r="H92" s="224"/>
      <c r="I92" s="224"/>
      <c r="J92" s="293"/>
    </row>
    <row r="93" spans="1:10">
      <c r="A93" s="206"/>
      <c r="B93" s="206"/>
      <c r="C93" s="207"/>
      <c r="D93" s="208"/>
      <c r="E93" s="208"/>
      <c r="F93" s="209"/>
      <c r="G93" s="224"/>
      <c r="H93" s="224"/>
      <c r="I93" s="224"/>
      <c r="J93" s="293"/>
    </row>
    <row r="94" spans="1:10">
      <c r="A94" s="206"/>
      <c r="B94" s="206"/>
      <c r="C94" s="207"/>
      <c r="D94" s="207"/>
      <c r="E94" s="208"/>
      <c r="F94" s="209"/>
      <c r="G94" s="224"/>
      <c r="H94" s="224"/>
      <c r="I94" s="224"/>
      <c r="J94" s="293"/>
    </row>
    <row r="95" spans="1:10">
      <c r="A95" s="206"/>
      <c r="B95" s="206"/>
      <c r="C95" s="207"/>
      <c r="D95" s="208"/>
      <c r="E95" s="208"/>
      <c r="F95" s="209"/>
      <c r="G95" s="224"/>
      <c r="H95" s="224"/>
      <c r="I95" s="224"/>
      <c r="J95" s="293"/>
    </row>
    <row r="96" spans="1:10">
      <c r="A96" s="206"/>
      <c r="B96" s="206"/>
      <c r="C96" s="207"/>
      <c r="D96" s="208"/>
      <c r="E96" s="208"/>
      <c r="F96" s="209"/>
      <c r="G96" s="224"/>
      <c r="H96" s="224"/>
      <c r="I96" s="224"/>
      <c r="J96" s="293"/>
    </row>
    <row r="97" spans="1:10">
      <c r="A97" s="206"/>
      <c r="B97" s="206"/>
      <c r="C97" s="207"/>
      <c r="D97" s="207"/>
      <c r="E97" s="208"/>
      <c r="F97" s="209"/>
      <c r="G97" s="224"/>
      <c r="H97" s="224"/>
      <c r="I97" s="224"/>
      <c r="J97" s="293"/>
    </row>
    <row r="98" spans="1:10">
      <c r="A98" s="206"/>
      <c r="B98" s="206"/>
      <c r="C98" s="207"/>
      <c r="D98" s="207"/>
      <c r="E98" s="208"/>
      <c r="F98" s="209"/>
      <c r="G98" s="224"/>
      <c r="H98" s="224"/>
      <c r="I98" s="224"/>
      <c r="J98" s="290"/>
    </row>
    <row r="99" spans="1:10">
      <c r="A99" s="206"/>
      <c r="B99" s="206"/>
      <c r="C99" s="207"/>
      <c r="D99" s="207"/>
      <c r="E99" s="208"/>
      <c r="F99" s="209"/>
      <c r="G99" s="224"/>
      <c r="H99" s="224"/>
      <c r="I99" s="224"/>
      <c r="J99" s="293"/>
    </row>
    <row r="100" spans="1:10">
      <c r="A100" s="206"/>
      <c r="B100" s="206"/>
      <c r="C100" s="207"/>
      <c r="D100" s="207"/>
      <c r="E100" s="208"/>
      <c r="F100" s="209"/>
      <c r="G100" s="224"/>
      <c r="H100" s="224"/>
      <c r="I100" s="224"/>
      <c r="J100" s="293"/>
    </row>
    <row r="101" spans="1:10">
      <c r="A101" s="206"/>
      <c r="B101" s="206"/>
      <c r="C101" s="207"/>
      <c r="D101" s="207"/>
      <c r="E101" s="208"/>
      <c r="F101" s="209"/>
      <c r="G101" s="224"/>
      <c r="H101" s="224"/>
      <c r="I101" s="224"/>
      <c r="J101" s="290"/>
    </row>
    <row r="102" spans="1:10">
      <c r="A102" s="206"/>
      <c r="B102" s="206"/>
      <c r="C102" s="207"/>
      <c r="D102" s="207"/>
      <c r="E102" s="208"/>
      <c r="F102" s="209"/>
      <c r="G102" s="224"/>
      <c r="H102" s="224"/>
      <c r="I102" s="224"/>
      <c r="J102" s="290"/>
    </row>
    <row r="103" spans="1:10">
      <c r="A103" s="206"/>
      <c r="B103" s="206"/>
      <c r="C103" s="207"/>
      <c r="D103" s="207"/>
      <c r="E103" s="208"/>
      <c r="F103" s="209"/>
      <c r="G103" s="224"/>
      <c r="H103" s="224"/>
      <c r="I103" s="224"/>
      <c r="J103" s="290"/>
    </row>
    <row r="104" spans="1:10">
      <c r="A104" s="206"/>
      <c r="B104" s="206"/>
      <c r="C104" s="207"/>
      <c r="D104" s="207"/>
      <c r="E104" s="208"/>
      <c r="F104" s="209"/>
      <c r="G104" s="224"/>
      <c r="H104" s="224"/>
      <c r="I104" s="224"/>
      <c r="J104" s="290"/>
    </row>
    <row r="105" spans="1:10">
      <c r="A105" s="206"/>
      <c r="B105" s="206"/>
      <c r="C105" s="207"/>
      <c r="D105" s="207"/>
      <c r="E105" s="208"/>
      <c r="F105" s="209"/>
      <c r="G105" s="224"/>
      <c r="H105" s="224"/>
      <c r="I105" s="224"/>
      <c r="J105" s="290"/>
    </row>
    <row r="106" spans="1:10">
      <c r="A106" s="206"/>
      <c r="B106" s="206"/>
      <c r="C106" s="207"/>
      <c r="D106" s="208"/>
      <c r="E106" s="208"/>
      <c r="F106" s="209"/>
      <c r="G106" s="224"/>
      <c r="H106" s="224"/>
      <c r="I106" s="224"/>
      <c r="J106" s="290"/>
    </row>
    <row r="107" spans="1:10">
      <c r="A107" s="206"/>
      <c r="B107" s="206"/>
      <c r="C107" s="207"/>
      <c r="D107" s="208"/>
      <c r="E107" s="208"/>
      <c r="F107" s="209"/>
      <c r="G107" s="224"/>
      <c r="H107" s="224"/>
      <c r="I107" s="224"/>
      <c r="J107" s="290"/>
    </row>
    <row r="108" spans="1:10">
      <c r="A108" s="206"/>
      <c r="B108" s="206"/>
      <c r="C108" s="207"/>
      <c r="D108" s="208"/>
      <c r="E108" s="208"/>
      <c r="F108" s="209"/>
      <c r="G108" s="224"/>
      <c r="H108" s="224"/>
      <c r="I108" s="224"/>
      <c r="J108" s="290"/>
    </row>
    <row r="109" spans="1:10">
      <c r="A109" s="206"/>
      <c r="B109" s="206"/>
      <c r="C109" s="207"/>
      <c r="D109" s="208"/>
      <c r="E109" s="208"/>
      <c r="F109" s="209"/>
      <c r="G109" s="224"/>
      <c r="H109" s="224"/>
      <c r="I109" s="224"/>
      <c r="J109" s="290"/>
    </row>
    <row r="110" spans="1:10">
      <c r="A110" s="206"/>
      <c r="B110" s="206"/>
      <c r="C110" s="207"/>
      <c r="D110" s="208"/>
      <c r="E110" s="208"/>
      <c r="F110" s="224"/>
      <c r="G110" s="224"/>
      <c r="H110" s="224"/>
      <c r="I110" s="224"/>
      <c r="J110" s="290"/>
    </row>
    <row r="111" spans="1:10">
      <c r="A111" s="206"/>
      <c r="B111" s="206"/>
      <c r="C111" s="207"/>
      <c r="D111" s="208"/>
      <c r="E111" s="208"/>
      <c r="F111" s="224"/>
      <c r="G111" s="224"/>
      <c r="H111" s="224"/>
      <c r="I111" s="224"/>
      <c r="J111" s="290"/>
    </row>
    <row r="112" spans="1:10">
      <c r="A112" s="206"/>
      <c r="B112" s="206"/>
      <c r="C112" s="207"/>
      <c r="D112" s="208"/>
      <c r="E112" s="208"/>
      <c r="F112" s="224"/>
      <c r="G112" s="224"/>
      <c r="H112" s="224"/>
      <c r="I112" s="224"/>
      <c r="J112" s="290"/>
    </row>
    <row r="113" spans="1:10">
      <c r="A113" s="206"/>
      <c r="B113" s="206"/>
      <c r="C113" s="207"/>
      <c r="D113" s="208"/>
      <c r="E113" s="208"/>
      <c r="F113" s="209"/>
      <c r="G113" s="224"/>
      <c r="H113" s="224"/>
      <c r="I113" s="224"/>
      <c r="J113" s="290"/>
    </row>
    <row r="114" spans="1:10">
      <c r="A114" s="206"/>
      <c r="B114" s="206"/>
      <c r="C114" s="207"/>
      <c r="D114" s="208"/>
      <c r="E114" s="208"/>
      <c r="F114" s="209"/>
      <c r="G114" s="224"/>
      <c r="H114" s="224"/>
      <c r="I114" s="224"/>
      <c r="J114" s="293"/>
    </row>
    <row r="115" spans="1:10">
      <c r="A115" s="206"/>
      <c r="B115" s="206"/>
      <c r="C115" s="186"/>
      <c r="D115" s="208"/>
      <c r="E115" s="208"/>
      <c r="F115" s="209"/>
      <c r="G115" s="224"/>
      <c r="H115" s="224"/>
      <c r="I115" s="224"/>
      <c r="J115" s="290"/>
    </row>
    <row r="116" spans="1:10">
      <c r="A116" s="206"/>
      <c r="B116" s="206"/>
      <c r="C116" s="207"/>
      <c r="D116" s="208"/>
      <c r="E116" s="208"/>
      <c r="F116" s="209"/>
      <c r="G116" s="224"/>
      <c r="H116" s="224"/>
      <c r="I116" s="224"/>
      <c r="J116" s="290"/>
    </row>
    <row r="117" spans="1:10">
      <c r="A117" s="206"/>
      <c r="B117" s="206"/>
      <c r="C117" s="207"/>
      <c r="D117" s="208"/>
      <c r="E117" s="208"/>
      <c r="F117" s="209"/>
      <c r="G117" s="224"/>
      <c r="H117" s="224"/>
      <c r="I117" s="224"/>
      <c r="J117" s="290"/>
    </row>
    <row r="118" spans="1:10">
      <c r="A118" s="206"/>
      <c r="B118" s="206"/>
      <c r="C118" s="207"/>
      <c r="D118" s="208"/>
      <c r="E118" s="208"/>
      <c r="F118" s="209"/>
      <c r="G118" s="224"/>
      <c r="H118" s="224"/>
      <c r="I118" s="224"/>
      <c r="J118" s="290"/>
    </row>
    <row r="119" spans="1:10">
      <c r="A119" s="206"/>
      <c r="B119" s="206"/>
      <c r="C119" s="207"/>
      <c r="D119" s="208"/>
      <c r="E119" s="208"/>
      <c r="F119" s="209"/>
      <c r="G119" s="224"/>
      <c r="H119" s="224"/>
      <c r="I119" s="224"/>
      <c r="J119" s="290"/>
    </row>
    <row r="120" spans="1:10">
      <c r="A120" s="206"/>
      <c r="B120" s="206"/>
      <c r="C120" s="207"/>
      <c r="D120" s="208"/>
      <c r="E120" s="208"/>
      <c r="F120" s="209"/>
      <c r="G120" s="224"/>
      <c r="H120" s="224"/>
      <c r="I120" s="224"/>
      <c r="J120" s="290"/>
    </row>
    <row r="121" spans="1:10">
      <c r="A121" s="206"/>
      <c r="B121" s="206"/>
      <c r="C121" s="207"/>
      <c r="D121" s="208"/>
      <c r="E121" s="208"/>
      <c r="F121" s="209"/>
      <c r="G121" s="224"/>
      <c r="H121" s="224"/>
      <c r="I121" s="224"/>
      <c r="J121" s="290"/>
    </row>
    <row r="122" spans="1:10">
      <c r="A122" s="206"/>
      <c r="B122" s="206"/>
      <c r="C122" s="207"/>
      <c r="D122" s="208"/>
      <c r="E122" s="208"/>
      <c r="F122" s="224"/>
      <c r="G122" s="224"/>
      <c r="H122" s="224"/>
      <c r="I122" s="224"/>
      <c r="J122" s="290"/>
    </row>
    <row r="123" spans="1:10">
      <c r="A123" s="206"/>
      <c r="B123" s="206"/>
      <c r="C123" s="207"/>
      <c r="D123" s="207"/>
      <c r="E123" s="208"/>
      <c r="F123" s="209"/>
      <c r="G123" s="224"/>
      <c r="H123" s="224"/>
      <c r="I123" s="224"/>
      <c r="J123" s="290"/>
    </row>
    <row r="124" spans="1:10">
      <c r="A124" s="206"/>
      <c r="B124" s="206"/>
      <c r="C124" s="207"/>
      <c r="D124" s="208"/>
      <c r="E124" s="208"/>
      <c r="F124" s="209"/>
      <c r="G124" s="224"/>
      <c r="H124" s="224"/>
      <c r="I124" s="224"/>
      <c r="J124" s="290"/>
    </row>
    <row r="125" spans="1:10">
      <c r="A125" s="206"/>
      <c r="B125" s="206"/>
      <c r="C125" s="207"/>
      <c r="D125" s="208"/>
      <c r="E125" s="208"/>
      <c r="F125" s="209"/>
      <c r="G125" s="224"/>
      <c r="H125" s="224"/>
      <c r="I125" s="224"/>
      <c r="J125" s="290"/>
    </row>
    <row r="126" spans="1:10">
      <c r="A126" s="206"/>
      <c r="B126" s="206"/>
      <c r="C126" s="207"/>
      <c r="D126" s="208"/>
      <c r="E126" s="208"/>
      <c r="J126" s="290"/>
    </row>
    <row r="127" spans="1:10">
      <c r="A127" s="206"/>
      <c r="B127" s="206"/>
      <c r="C127" s="207"/>
      <c r="D127" s="208"/>
      <c r="E127" s="208"/>
      <c r="J127" s="290"/>
    </row>
    <row r="128" spans="1:10">
      <c r="A128" s="206"/>
      <c r="B128" s="206"/>
      <c r="C128" s="207"/>
      <c r="D128" s="208"/>
      <c r="E128" s="208"/>
      <c r="F128" s="209"/>
      <c r="G128" s="224"/>
      <c r="H128" s="224"/>
      <c r="I128" s="224"/>
      <c r="J128" s="292"/>
    </row>
    <row r="129" spans="1:10">
      <c r="A129" s="206"/>
      <c r="B129" s="206"/>
      <c r="C129" s="207"/>
      <c r="D129" s="208"/>
      <c r="E129" s="208"/>
      <c r="F129" s="209"/>
      <c r="G129" s="224"/>
      <c r="H129" s="224"/>
      <c r="I129" s="224"/>
      <c r="J129" s="290"/>
    </row>
    <row r="130" spans="1:10">
      <c r="A130" s="206"/>
      <c r="B130" s="206"/>
      <c r="C130" s="207"/>
      <c r="D130" s="208"/>
      <c r="E130" s="208"/>
      <c r="F130" s="224"/>
      <c r="G130" s="224"/>
      <c r="H130" s="224"/>
      <c r="I130" s="224"/>
      <c r="J130" s="290"/>
    </row>
    <row r="131" spans="1:10">
      <c r="A131" s="206"/>
      <c r="B131" s="206"/>
      <c r="C131" s="207"/>
      <c r="D131" s="208"/>
      <c r="E131" s="208"/>
      <c r="F131" s="209"/>
      <c r="G131" s="224"/>
      <c r="H131" s="224"/>
      <c r="I131" s="224"/>
      <c r="J131" s="290"/>
    </row>
    <row r="132" spans="1:10">
      <c r="A132" s="206"/>
      <c r="B132" s="206"/>
      <c r="C132" s="207"/>
      <c r="D132" s="208"/>
      <c r="E132" s="208"/>
      <c r="F132" s="209"/>
      <c r="G132" s="224"/>
      <c r="H132" s="224"/>
      <c r="I132" s="224"/>
      <c r="J132" s="290"/>
    </row>
    <row r="133" spans="1:10">
      <c r="A133" s="206"/>
      <c r="B133" s="206"/>
      <c r="C133" s="207"/>
      <c r="D133" s="208"/>
      <c r="E133" s="208"/>
      <c r="F133" s="209"/>
      <c r="G133" s="224"/>
      <c r="H133" s="224"/>
      <c r="I133" s="224"/>
      <c r="J133" s="290"/>
    </row>
    <row r="134" spans="1:10">
      <c r="A134" s="206"/>
      <c r="B134" s="206"/>
      <c r="C134" s="207"/>
      <c r="D134" s="208"/>
      <c r="E134" s="208"/>
      <c r="F134" s="209"/>
      <c r="G134" s="224"/>
      <c r="H134" s="224"/>
      <c r="I134" s="224"/>
      <c r="J134" s="290"/>
    </row>
    <row r="135" spans="1:10">
      <c r="A135" s="206"/>
      <c r="B135" s="206"/>
      <c r="C135" s="207"/>
      <c r="D135" s="208"/>
      <c r="E135" s="208"/>
      <c r="F135" s="224"/>
      <c r="G135" s="224"/>
      <c r="H135" s="224"/>
      <c r="I135" s="224"/>
      <c r="J135" s="290"/>
    </row>
    <row r="136" spans="1:10">
      <c r="A136" s="206"/>
      <c r="B136" s="206"/>
      <c r="C136" s="207"/>
      <c r="D136" s="208"/>
      <c r="E136" s="208"/>
      <c r="F136" s="224"/>
      <c r="G136" s="224"/>
      <c r="H136" s="224"/>
      <c r="I136" s="224"/>
      <c r="J136" s="290"/>
    </row>
    <row r="137" spans="1:10">
      <c r="A137" s="206"/>
      <c r="B137" s="206"/>
      <c r="C137" s="207"/>
      <c r="D137" s="208"/>
      <c r="E137" s="208"/>
      <c r="F137" s="224"/>
      <c r="G137" s="224"/>
      <c r="H137" s="224"/>
      <c r="I137" s="224"/>
      <c r="J137" s="290"/>
    </row>
    <row r="138" spans="1:10">
      <c r="A138" s="206"/>
      <c r="B138" s="206"/>
      <c r="C138" s="207"/>
      <c r="D138" s="208"/>
      <c r="E138" s="208"/>
      <c r="F138" s="224"/>
      <c r="G138" s="224"/>
      <c r="H138" s="224"/>
      <c r="I138" s="224"/>
      <c r="J138" s="292"/>
    </row>
    <row r="139" spans="1:10">
      <c r="A139" s="206"/>
      <c r="B139" s="206"/>
      <c r="C139" s="207"/>
      <c r="D139" s="208"/>
      <c r="E139" s="208"/>
      <c r="F139" s="209"/>
      <c r="J139" s="292"/>
    </row>
    <row r="140" spans="1:10">
      <c r="A140" s="206"/>
      <c r="B140" s="206"/>
      <c r="C140" s="207"/>
      <c r="D140" s="208"/>
      <c r="E140" s="208"/>
      <c r="J140" s="290"/>
    </row>
    <row r="141" spans="1:10">
      <c r="A141" s="206"/>
      <c r="B141" s="206"/>
      <c r="C141" s="207"/>
      <c r="D141" s="208"/>
      <c r="E141" s="208"/>
      <c r="F141" s="209"/>
      <c r="J141" s="290"/>
    </row>
    <row r="142" spans="1:10">
      <c r="A142" s="206"/>
      <c r="B142" s="206"/>
      <c r="C142" s="207"/>
      <c r="D142" s="208"/>
      <c r="E142" s="208"/>
      <c r="F142" s="209"/>
      <c r="G142" s="224"/>
      <c r="H142" s="224"/>
      <c r="I142" s="224"/>
      <c r="J142" s="290"/>
    </row>
    <row r="143" spans="1:10">
      <c r="A143" s="206"/>
      <c r="B143" s="206"/>
      <c r="C143" s="207"/>
      <c r="D143" s="208"/>
      <c r="E143" s="208"/>
      <c r="F143" s="209"/>
      <c r="G143" s="224"/>
      <c r="H143" s="224"/>
      <c r="I143" s="224"/>
      <c r="J143" s="290"/>
    </row>
    <row r="144" spans="1:10">
      <c r="A144" s="206"/>
      <c r="B144" s="206"/>
      <c r="C144" s="207"/>
      <c r="D144" s="208"/>
      <c r="E144" s="208"/>
      <c r="F144" s="209"/>
      <c r="G144" s="224"/>
      <c r="H144" s="224"/>
      <c r="I144" s="224"/>
      <c r="J144" s="290"/>
    </row>
    <row r="145" spans="1:10">
      <c r="A145" s="206"/>
      <c r="B145" s="206"/>
      <c r="C145" s="207"/>
      <c r="D145" s="208"/>
      <c r="E145" s="208"/>
      <c r="F145" s="209"/>
      <c r="G145" s="224"/>
      <c r="H145" s="224"/>
      <c r="I145" s="224"/>
      <c r="J145" s="290"/>
    </row>
    <row r="146" spans="1:10">
      <c r="A146" s="206"/>
      <c r="B146" s="206"/>
      <c r="C146" s="207"/>
      <c r="D146" s="208"/>
      <c r="E146" s="208"/>
      <c r="F146" s="209"/>
      <c r="G146" s="224"/>
      <c r="H146" s="224"/>
      <c r="I146" s="224"/>
      <c r="J146" s="290"/>
    </row>
    <row r="147" spans="1:10">
      <c r="A147" s="206"/>
      <c r="B147" s="206"/>
      <c r="C147" s="207"/>
      <c r="D147" s="208"/>
      <c r="E147" s="208"/>
      <c r="F147" s="209"/>
      <c r="G147" s="224"/>
      <c r="H147" s="224"/>
      <c r="I147" s="224"/>
      <c r="J147" s="290"/>
    </row>
    <row r="148" spans="1:10">
      <c r="A148" s="206"/>
      <c r="B148" s="206"/>
      <c r="C148" s="207"/>
      <c r="D148" s="208"/>
      <c r="E148" s="208"/>
      <c r="F148" s="209"/>
      <c r="G148" s="224"/>
      <c r="H148" s="224"/>
      <c r="I148" s="224"/>
      <c r="J148" s="290"/>
    </row>
    <row r="149" spans="1:10">
      <c r="A149" s="206"/>
      <c r="B149" s="206"/>
      <c r="C149" s="207"/>
      <c r="D149" s="208"/>
      <c r="E149" s="208"/>
      <c r="F149" s="209"/>
      <c r="G149" s="224"/>
      <c r="H149" s="224"/>
      <c r="I149" s="224"/>
      <c r="J149" s="290"/>
    </row>
    <row r="150" spans="1:10">
      <c r="A150" s="206"/>
      <c r="B150" s="206"/>
      <c r="C150" s="207"/>
      <c r="D150" s="208"/>
      <c r="E150" s="208"/>
      <c r="F150" s="209"/>
      <c r="G150" s="224"/>
      <c r="H150" s="224"/>
      <c r="I150" s="224"/>
      <c r="J150" s="290"/>
    </row>
    <row r="151" spans="1:10">
      <c r="A151" s="206"/>
      <c r="B151" s="206"/>
      <c r="C151" s="207"/>
      <c r="D151" s="208"/>
      <c r="E151" s="208"/>
      <c r="F151" s="209"/>
      <c r="G151" s="224"/>
      <c r="H151" s="224"/>
      <c r="I151" s="224"/>
      <c r="J151" s="290"/>
    </row>
    <row r="152" spans="1:10">
      <c r="A152" s="206"/>
      <c r="B152" s="206"/>
      <c r="C152" s="207"/>
      <c r="D152" s="208"/>
      <c r="E152" s="208"/>
      <c r="F152" s="209"/>
      <c r="G152" s="224"/>
      <c r="H152" s="224"/>
      <c r="I152" s="224"/>
      <c r="J152" s="290"/>
    </row>
    <row r="153" spans="1:10">
      <c r="A153" s="206"/>
      <c r="B153" s="206"/>
      <c r="C153" s="207"/>
      <c r="D153" s="208"/>
      <c r="E153" s="208"/>
      <c r="F153" s="209"/>
      <c r="G153" s="224"/>
      <c r="H153" s="224"/>
      <c r="I153" s="224"/>
      <c r="J153" s="290"/>
    </row>
    <row r="154" spans="1:10">
      <c r="A154" s="206"/>
      <c r="B154" s="206"/>
      <c r="C154" s="207"/>
      <c r="D154" s="208"/>
      <c r="E154" s="208"/>
      <c r="F154" s="224"/>
      <c r="G154" s="224"/>
      <c r="H154" s="224"/>
      <c r="I154" s="224"/>
      <c r="J154" s="290"/>
    </row>
    <row r="155" spans="1:10">
      <c r="A155" s="206"/>
      <c r="B155" s="206"/>
      <c r="C155" s="207"/>
      <c r="D155" s="208"/>
      <c r="E155" s="208"/>
      <c r="F155" s="224"/>
      <c r="G155" s="224"/>
      <c r="H155" s="224"/>
      <c r="I155" s="224"/>
      <c r="J155" s="290"/>
    </row>
    <row r="156" spans="1:10">
      <c r="A156" s="206"/>
      <c r="B156" s="206"/>
      <c r="C156" s="207"/>
      <c r="D156" s="208"/>
      <c r="E156" s="208"/>
      <c r="J156" s="290"/>
    </row>
    <row r="157" spans="1:10">
      <c r="A157" s="206"/>
      <c r="B157" s="206"/>
      <c r="C157" s="207"/>
      <c r="D157" s="208"/>
      <c r="E157" s="208"/>
      <c r="J157" s="290"/>
    </row>
    <row r="158" spans="1:10">
      <c r="A158" s="206"/>
      <c r="B158" s="206"/>
      <c r="C158" s="207"/>
      <c r="D158" s="208"/>
      <c r="E158" s="208"/>
      <c r="J158" s="290"/>
    </row>
    <row r="159" spans="1:10">
      <c r="A159" s="206"/>
      <c r="B159" s="206"/>
      <c r="C159" s="207"/>
      <c r="D159" s="208"/>
      <c r="E159" s="208"/>
      <c r="F159" s="209"/>
      <c r="G159" s="224"/>
      <c r="H159" s="224"/>
      <c r="I159" s="224"/>
      <c r="J159" s="290"/>
    </row>
    <row r="160" spans="1:10">
      <c r="A160" s="206"/>
      <c r="B160" s="206"/>
      <c r="C160" s="207"/>
      <c r="D160" s="208"/>
      <c r="E160" s="208"/>
      <c r="F160" s="209"/>
      <c r="G160" s="224"/>
      <c r="H160" s="224"/>
      <c r="I160" s="224"/>
      <c r="J160" s="290"/>
    </row>
    <row r="161" spans="1:10">
      <c r="A161" s="206"/>
      <c r="B161" s="206"/>
      <c r="C161" s="207"/>
      <c r="D161" s="208"/>
      <c r="E161" s="208"/>
      <c r="F161" s="209"/>
      <c r="G161" s="224"/>
      <c r="H161" s="224"/>
      <c r="I161" s="224"/>
      <c r="J161" s="290"/>
    </row>
    <row r="162" spans="1:10">
      <c r="A162" s="206"/>
      <c r="B162" s="206"/>
      <c r="C162" s="207"/>
      <c r="D162" s="208"/>
      <c r="E162" s="208"/>
      <c r="F162" s="209"/>
      <c r="G162" s="224"/>
      <c r="H162" s="224"/>
      <c r="I162" s="224"/>
      <c r="J162" s="290"/>
    </row>
    <row r="163" spans="1:10">
      <c r="A163" s="206"/>
      <c r="B163" s="206"/>
      <c r="C163" s="207"/>
      <c r="D163" s="208"/>
      <c r="E163" s="208"/>
      <c r="F163" s="209"/>
      <c r="G163" s="224"/>
      <c r="H163" s="224"/>
      <c r="I163" s="224"/>
      <c r="J163" s="290"/>
    </row>
    <row r="164" spans="1:10">
      <c r="A164" s="206"/>
      <c r="B164" s="206"/>
      <c r="C164" s="207"/>
      <c r="D164" s="208"/>
      <c r="E164" s="208"/>
      <c r="F164" s="209"/>
      <c r="G164" s="224"/>
      <c r="H164" s="224"/>
      <c r="I164" s="224"/>
      <c r="J164" s="290"/>
    </row>
    <row r="165" spans="1:10">
      <c r="A165" s="206"/>
      <c r="B165" s="206"/>
      <c r="C165" s="207"/>
      <c r="D165" s="208"/>
      <c r="E165" s="208"/>
      <c r="F165" s="209"/>
      <c r="G165" s="224"/>
      <c r="H165" s="224"/>
      <c r="I165" s="224"/>
      <c r="J165" s="290"/>
    </row>
    <row r="166" spans="1:10">
      <c r="A166" s="206"/>
      <c r="B166" s="206"/>
      <c r="C166" s="207"/>
      <c r="D166" s="208"/>
      <c r="E166" s="208"/>
      <c r="F166" s="209"/>
      <c r="G166" s="224"/>
      <c r="H166" s="224"/>
      <c r="I166" s="224"/>
      <c r="J166" s="290"/>
    </row>
    <row r="167" spans="1:10">
      <c r="A167" s="206"/>
      <c r="B167" s="206"/>
      <c r="C167" s="207"/>
      <c r="D167" s="208"/>
      <c r="E167" s="208"/>
      <c r="F167" s="209"/>
      <c r="G167" s="224"/>
      <c r="H167" s="224"/>
      <c r="I167" s="224"/>
      <c r="J167" s="290"/>
    </row>
    <row r="168" spans="1:10">
      <c r="A168" s="206"/>
      <c r="B168" s="206"/>
      <c r="C168" s="207"/>
      <c r="D168" s="208"/>
      <c r="E168" s="208"/>
      <c r="F168" s="209"/>
      <c r="G168" s="224"/>
      <c r="H168" s="224"/>
      <c r="I168" s="224"/>
      <c r="J168" s="290"/>
    </row>
    <row r="169" spans="1:10">
      <c r="A169" s="206"/>
      <c r="B169" s="206"/>
      <c r="C169" s="207"/>
      <c r="D169" s="208"/>
      <c r="E169" s="208"/>
      <c r="F169" s="209"/>
      <c r="G169" s="224"/>
      <c r="H169" s="224"/>
      <c r="I169" s="224"/>
      <c r="J169" s="290"/>
    </row>
    <row r="170" spans="1:10">
      <c r="A170" s="206"/>
      <c r="B170" s="206"/>
      <c r="C170" s="186"/>
      <c r="D170" s="208"/>
      <c r="E170" s="208"/>
      <c r="F170" s="209"/>
      <c r="G170" s="224"/>
      <c r="H170" s="224"/>
      <c r="I170" s="224"/>
      <c r="J170" s="290"/>
    </row>
    <row r="171" spans="1:10">
      <c r="A171" s="206"/>
      <c r="B171" s="206"/>
      <c r="C171" s="207"/>
      <c r="D171" s="208"/>
      <c r="E171" s="208"/>
      <c r="F171" s="209"/>
      <c r="G171" s="224"/>
      <c r="H171" s="224"/>
      <c r="I171" s="224"/>
      <c r="J171" s="290"/>
    </row>
    <row r="172" spans="1:10">
      <c r="A172" s="206"/>
      <c r="B172" s="206"/>
      <c r="C172" s="207"/>
      <c r="D172" s="208"/>
      <c r="E172" s="208"/>
      <c r="F172" s="209"/>
      <c r="G172" s="224"/>
      <c r="H172" s="224"/>
      <c r="I172" s="224"/>
      <c r="J172" s="290"/>
    </row>
    <row r="173" spans="1:10">
      <c r="A173" s="206"/>
      <c r="B173" s="206"/>
      <c r="C173" s="207"/>
      <c r="D173" s="208"/>
      <c r="E173" s="208"/>
      <c r="F173" s="209"/>
      <c r="G173" s="224"/>
      <c r="H173" s="224"/>
      <c r="I173" s="224"/>
      <c r="J173" s="290"/>
    </row>
    <row r="174" spans="1:10">
      <c r="A174" s="206"/>
      <c r="B174" s="206"/>
      <c r="C174" s="207"/>
      <c r="D174" s="208"/>
      <c r="E174" s="208"/>
      <c r="F174" s="209"/>
      <c r="G174" s="224"/>
      <c r="H174" s="224"/>
      <c r="I174" s="224"/>
      <c r="J174" s="290"/>
    </row>
    <row r="175" spans="1:10">
      <c r="A175" s="206"/>
      <c r="B175" s="206"/>
      <c r="C175" s="207"/>
      <c r="D175" s="208"/>
      <c r="E175" s="208"/>
      <c r="F175" s="209"/>
      <c r="G175" s="224"/>
      <c r="H175" s="224"/>
      <c r="I175" s="224"/>
      <c r="J175" s="290"/>
    </row>
    <row r="176" spans="1:10">
      <c r="A176" s="206"/>
      <c r="B176" s="206"/>
      <c r="C176" s="207"/>
      <c r="D176" s="208"/>
      <c r="E176" s="208"/>
      <c r="F176" s="209"/>
      <c r="G176" s="224"/>
      <c r="H176" s="224"/>
      <c r="I176" s="224"/>
      <c r="J176" s="290"/>
    </row>
    <row r="177" spans="1:10">
      <c r="A177" s="206"/>
      <c r="B177" s="206"/>
      <c r="C177" s="207"/>
      <c r="D177" s="208"/>
      <c r="E177" s="208"/>
      <c r="J177" s="290"/>
    </row>
    <row r="178" spans="1:10">
      <c r="A178" s="206"/>
      <c r="B178" s="206"/>
      <c r="C178" s="207"/>
      <c r="D178" s="208"/>
      <c r="E178" s="208"/>
      <c r="F178" s="209"/>
      <c r="J178" s="290"/>
    </row>
    <row r="179" spans="1:10">
      <c r="A179" s="206"/>
      <c r="B179" s="206"/>
      <c r="C179" s="207"/>
      <c r="D179" s="208"/>
      <c r="E179" s="208"/>
      <c r="F179" s="209"/>
      <c r="J179" s="290"/>
    </row>
    <row r="180" spans="1:10">
      <c r="A180" s="206"/>
      <c r="B180" s="206"/>
      <c r="C180" s="207"/>
      <c r="D180" s="208"/>
      <c r="E180" s="208"/>
      <c r="F180" s="209"/>
      <c r="G180" s="224"/>
      <c r="H180" s="224"/>
      <c r="I180" s="224"/>
      <c r="J180" s="292"/>
    </row>
    <row r="181" spans="1:10">
      <c r="A181" s="206"/>
      <c r="B181" s="206"/>
      <c r="C181" s="207"/>
      <c r="D181" s="208"/>
      <c r="E181" s="208"/>
      <c r="F181" s="209"/>
      <c r="G181" s="224"/>
      <c r="H181" s="224"/>
      <c r="I181" s="224"/>
      <c r="J181" s="292"/>
    </row>
    <row r="182" spans="1:10">
      <c r="A182" s="206"/>
      <c r="B182" s="206"/>
      <c r="C182" s="207"/>
      <c r="D182" s="208"/>
      <c r="E182" s="208"/>
      <c r="F182" s="209"/>
      <c r="G182" s="224"/>
      <c r="H182" s="224"/>
      <c r="I182" s="224"/>
      <c r="J182" s="292"/>
    </row>
    <row r="183" spans="1:10">
      <c r="A183" s="206"/>
      <c r="B183" s="206"/>
      <c r="C183" s="207"/>
      <c r="D183" s="208"/>
      <c r="E183" s="208"/>
      <c r="F183" s="209"/>
      <c r="G183" s="224"/>
      <c r="H183" s="224"/>
      <c r="I183" s="224"/>
      <c r="J183" s="290"/>
    </row>
    <row r="184" spans="1:10">
      <c r="A184" s="206"/>
      <c r="B184" s="206"/>
      <c r="C184" s="207"/>
      <c r="D184" s="208"/>
      <c r="E184" s="208"/>
      <c r="F184" s="209"/>
      <c r="G184" s="224"/>
      <c r="H184" s="224"/>
      <c r="I184" s="224"/>
      <c r="J184" s="292"/>
    </row>
    <row r="185" spans="1:10">
      <c r="A185" s="206"/>
      <c r="B185" s="206"/>
      <c r="C185" s="207"/>
      <c r="D185" s="208"/>
      <c r="E185" s="208"/>
      <c r="F185" s="209"/>
      <c r="G185" s="224"/>
      <c r="H185" s="224"/>
      <c r="I185" s="224"/>
      <c r="J185" s="292"/>
    </row>
    <row r="186" spans="1:10">
      <c r="A186" s="206"/>
      <c r="B186" s="206"/>
      <c r="C186" s="207"/>
      <c r="D186" s="208"/>
      <c r="E186" s="208"/>
      <c r="F186" s="209"/>
      <c r="G186" s="224"/>
      <c r="H186" s="224"/>
      <c r="I186" s="224"/>
      <c r="J186" s="292"/>
    </row>
    <row r="187" spans="1:10">
      <c r="A187" s="206"/>
      <c r="B187" s="206"/>
      <c r="C187" s="207"/>
      <c r="D187" s="208"/>
      <c r="E187" s="208"/>
      <c r="F187" s="209"/>
      <c r="G187" s="224"/>
      <c r="H187" s="224"/>
      <c r="I187" s="224"/>
      <c r="J187" s="292"/>
    </row>
    <row r="188" spans="1:10">
      <c r="A188" s="206"/>
      <c r="B188" s="206"/>
      <c r="C188" s="207"/>
      <c r="D188" s="208"/>
      <c r="E188" s="208"/>
      <c r="F188" s="209"/>
      <c r="G188" s="224"/>
      <c r="H188" s="224"/>
      <c r="I188" s="224"/>
      <c r="J188" s="292"/>
    </row>
    <row r="189" spans="1:10">
      <c r="A189" s="206"/>
      <c r="B189" s="206"/>
      <c r="C189" s="207"/>
      <c r="D189" s="208"/>
      <c r="E189" s="208"/>
      <c r="F189" s="209"/>
      <c r="G189" s="224"/>
      <c r="H189" s="224"/>
      <c r="I189" s="224"/>
      <c r="J189" s="292"/>
    </row>
    <row r="190" spans="1:10">
      <c r="A190" s="206"/>
      <c r="B190" s="206"/>
      <c r="C190" s="207"/>
      <c r="D190" s="208"/>
      <c r="E190" s="208"/>
      <c r="F190" s="209"/>
      <c r="G190" s="224"/>
      <c r="H190" s="224"/>
      <c r="I190" s="224"/>
      <c r="J190" s="292"/>
    </row>
    <row r="191" spans="1:10">
      <c r="A191" s="206"/>
      <c r="B191" s="206"/>
      <c r="C191" s="207"/>
      <c r="D191" s="208"/>
      <c r="E191" s="208"/>
      <c r="F191" s="209"/>
      <c r="G191" s="224"/>
      <c r="H191" s="224"/>
      <c r="I191" s="224"/>
      <c r="J191" s="290"/>
    </row>
    <row r="192" spans="1:10">
      <c r="A192" s="206"/>
      <c r="B192" s="206"/>
      <c r="C192" s="207"/>
      <c r="D192" s="208"/>
      <c r="E192" s="208"/>
      <c r="F192" s="209"/>
      <c r="G192" s="224"/>
      <c r="H192" s="224"/>
      <c r="I192" s="224"/>
      <c r="J192" s="290"/>
    </row>
    <row r="193" spans="1:10">
      <c r="A193" s="206"/>
      <c r="B193" s="206"/>
      <c r="C193" s="207"/>
      <c r="D193" s="208"/>
      <c r="E193" s="208"/>
      <c r="F193" s="209"/>
      <c r="G193" s="224"/>
      <c r="H193" s="224"/>
      <c r="I193" s="224"/>
      <c r="J193" s="290"/>
    </row>
    <row r="194" spans="1:10">
      <c r="A194" s="206"/>
      <c r="B194" s="206"/>
      <c r="C194" s="207"/>
      <c r="D194" s="208"/>
      <c r="E194" s="208"/>
      <c r="F194" s="209"/>
      <c r="G194" s="224"/>
      <c r="H194" s="224"/>
      <c r="I194" s="224"/>
      <c r="J194" s="290"/>
    </row>
    <row r="195" spans="1:10">
      <c r="A195" s="206"/>
      <c r="B195" s="206"/>
      <c r="C195" s="207"/>
      <c r="D195" s="208"/>
      <c r="E195" s="208"/>
      <c r="F195" s="209"/>
      <c r="G195" s="224"/>
      <c r="H195" s="224"/>
      <c r="I195" s="224"/>
      <c r="J195" s="290"/>
    </row>
    <row r="196" spans="1:10">
      <c r="A196" s="206"/>
      <c r="B196" s="206"/>
      <c r="C196" s="207"/>
      <c r="D196" s="208"/>
      <c r="E196" s="208"/>
      <c r="F196" s="209"/>
      <c r="G196" s="224"/>
      <c r="H196" s="224"/>
      <c r="I196" s="224"/>
      <c r="J196" s="293"/>
    </row>
    <row r="197" spans="1:10">
      <c r="A197" s="206"/>
      <c r="B197" s="206"/>
      <c r="C197" s="207"/>
      <c r="D197" s="208"/>
      <c r="E197" s="208"/>
      <c r="F197" s="209"/>
      <c r="G197" s="224"/>
      <c r="H197" s="224"/>
      <c r="I197" s="224"/>
      <c r="J197" s="290"/>
    </row>
    <row r="198" spans="1:10">
      <c r="A198" s="206"/>
      <c r="B198" s="206"/>
      <c r="C198" s="207"/>
      <c r="D198" s="208"/>
      <c r="E198" s="208"/>
      <c r="F198" s="209"/>
      <c r="G198" s="224"/>
      <c r="H198" s="224"/>
      <c r="I198" s="224"/>
      <c r="J198" s="290"/>
    </row>
    <row r="199" spans="1:10">
      <c r="A199" s="206"/>
      <c r="B199" s="206"/>
      <c r="C199" s="207"/>
      <c r="D199" s="208"/>
      <c r="E199" s="208"/>
      <c r="F199" s="209"/>
      <c r="G199" s="224"/>
      <c r="H199" s="224"/>
      <c r="I199" s="224"/>
      <c r="J199" s="290"/>
    </row>
    <row r="200" spans="1:10">
      <c r="A200" s="206"/>
      <c r="B200" s="206"/>
      <c r="C200" s="207"/>
      <c r="D200" s="208"/>
      <c r="E200" s="208"/>
      <c r="F200" s="209"/>
      <c r="G200" s="224"/>
      <c r="H200" s="224"/>
      <c r="I200" s="224"/>
      <c r="J200" s="290"/>
    </row>
    <row r="201" spans="1:10">
      <c r="A201" s="206"/>
      <c r="B201" s="206"/>
      <c r="C201" s="186"/>
      <c r="D201" s="208"/>
      <c r="E201" s="208"/>
      <c r="F201" s="209"/>
      <c r="G201" s="224"/>
      <c r="H201" s="224"/>
      <c r="I201" s="224"/>
      <c r="J201" s="290"/>
    </row>
    <row r="202" spans="1:10">
      <c r="A202" s="206"/>
      <c r="B202" s="206"/>
      <c r="C202" s="207"/>
      <c r="D202" s="208"/>
      <c r="E202" s="208"/>
      <c r="F202" s="209"/>
      <c r="G202" s="224"/>
      <c r="H202" s="224"/>
      <c r="I202" s="224"/>
      <c r="J202" s="290"/>
    </row>
    <row r="203" spans="1:10">
      <c r="A203" s="206"/>
      <c r="B203" s="206"/>
      <c r="C203" s="207"/>
      <c r="D203" s="208"/>
      <c r="E203" s="208"/>
      <c r="F203" s="209"/>
      <c r="G203" s="224"/>
      <c r="H203" s="224"/>
      <c r="I203" s="224"/>
      <c r="J203" s="290"/>
    </row>
    <row r="204" spans="1:10">
      <c r="A204" s="206"/>
      <c r="B204" s="206"/>
      <c r="C204" s="207"/>
      <c r="D204" s="208"/>
      <c r="E204" s="208"/>
      <c r="F204" s="209"/>
      <c r="G204" s="224"/>
      <c r="H204" s="224"/>
      <c r="I204" s="224"/>
      <c r="J204" s="290"/>
    </row>
    <row r="205" spans="1:10">
      <c r="A205" s="206"/>
      <c r="B205" s="206"/>
      <c r="C205" s="207"/>
      <c r="D205" s="208"/>
      <c r="E205" s="208"/>
      <c r="F205" s="209"/>
      <c r="G205" s="224"/>
      <c r="H205" s="224"/>
      <c r="I205" s="224"/>
      <c r="J205" s="294"/>
    </row>
    <row r="206" spans="1:10">
      <c r="A206" s="206"/>
      <c r="B206" s="206"/>
      <c r="C206" s="207"/>
      <c r="D206" s="208"/>
      <c r="E206" s="208"/>
      <c r="F206" s="209"/>
      <c r="G206" s="224"/>
      <c r="H206" s="224"/>
      <c r="I206" s="224"/>
      <c r="J206" s="293"/>
    </row>
    <row r="207" spans="1:10">
      <c r="A207" s="206"/>
      <c r="B207" s="206"/>
      <c r="C207" s="207"/>
      <c r="D207" s="208"/>
      <c r="E207" s="208"/>
      <c r="F207" s="209"/>
      <c r="G207" s="224"/>
      <c r="H207" s="224"/>
      <c r="I207" s="224"/>
      <c r="J207" s="290"/>
    </row>
    <row r="208" spans="1:10">
      <c r="A208" s="206"/>
      <c r="B208" s="206"/>
      <c r="C208" s="207"/>
      <c r="D208" s="208"/>
      <c r="E208" s="208"/>
      <c r="F208" s="209"/>
      <c r="G208" s="224"/>
      <c r="H208" s="224"/>
      <c r="I208" s="224"/>
      <c r="J208" s="290"/>
    </row>
    <row r="209" spans="1:10">
      <c r="A209" s="206"/>
      <c r="B209" s="206"/>
      <c r="C209" s="207"/>
      <c r="D209" s="208"/>
      <c r="E209" s="208"/>
      <c r="F209" s="209"/>
      <c r="G209" s="224"/>
      <c r="H209" s="224"/>
      <c r="I209" s="224"/>
      <c r="J209" s="290"/>
    </row>
    <row r="210" spans="1:10">
      <c r="A210" s="206"/>
      <c r="B210" s="206"/>
      <c r="C210" s="207"/>
      <c r="D210" s="208"/>
      <c r="E210" s="208"/>
      <c r="F210" s="209"/>
      <c r="G210" s="224"/>
      <c r="H210" s="224"/>
      <c r="I210" s="224"/>
      <c r="J210" s="290"/>
    </row>
    <row r="211" spans="1:10">
      <c r="A211" s="206"/>
      <c r="B211" s="206"/>
      <c r="C211" s="207"/>
      <c r="D211" s="208"/>
      <c r="E211" s="208"/>
      <c r="F211" s="209"/>
      <c r="G211" s="224"/>
      <c r="H211" s="224"/>
      <c r="I211" s="224"/>
      <c r="J211" s="290"/>
    </row>
    <row r="212" spans="1:10">
      <c r="A212" s="206"/>
      <c r="B212" s="206"/>
      <c r="C212" s="207"/>
      <c r="D212" s="208"/>
      <c r="E212" s="208"/>
      <c r="F212" s="209"/>
      <c r="G212" s="224"/>
      <c r="H212" s="224"/>
      <c r="I212" s="224"/>
      <c r="J212" s="290"/>
    </row>
    <row r="213" spans="1:10">
      <c r="A213" s="206"/>
      <c r="B213" s="206"/>
      <c r="C213" s="207"/>
      <c r="D213" s="208"/>
      <c r="E213" s="208"/>
      <c r="F213" s="209"/>
      <c r="G213" s="224"/>
      <c r="H213" s="224"/>
      <c r="I213" s="224"/>
      <c r="J213" s="290"/>
    </row>
    <row r="214" spans="1:10">
      <c r="A214" s="206"/>
      <c r="B214" s="206"/>
      <c r="C214" s="207"/>
      <c r="D214" s="208"/>
      <c r="E214" s="208"/>
      <c r="F214" s="209"/>
      <c r="G214" s="224"/>
      <c r="H214" s="224"/>
      <c r="I214" s="224"/>
      <c r="J214" s="290"/>
    </row>
    <row r="215" spans="1:10">
      <c r="A215" s="206"/>
      <c r="B215" s="206"/>
      <c r="C215" s="207"/>
      <c r="D215" s="208"/>
      <c r="E215" s="208"/>
      <c r="F215" s="209"/>
      <c r="G215" s="224"/>
      <c r="H215" s="224"/>
      <c r="I215" s="224"/>
      <c r="J215" s="290"/>
    </row>
    <row r="216" spans="1:10">
      <c r="A216" s="206"/>
      <c r="B216" s="206"/>
      <c r="C216" s="207"/>
      <c r="D216" s="208"/>
      <c r="E216" s="208"/>
      <c r="F216" s="209"/>
      <c r="G216" s="224"/>
      <c r="H216" s="224"/>
      <c r="I216" s="224"/>
      <c r="J216" s="290"/>
    </row>
    <row r="217" spans="1:10">
      <c r="A217" s="206"/>
      <c r="B217" s="206"/>
      <c r="C217" s="186"/>
      <c r="D217" s="208"/>
      <c r="E217" s="208"/>
      <c r="F217" s="209"/>
      <c r="G217" s="224"/>
      <c r="H217" s="224"/>
      <c r="I217" s="224"/>
      <c r="J217" s="290"/>
    </row>
    <row r="218" spans="1:10">
      <c r="A218" s="206"/>
      <c r="B218" s="206"/>
      <c r="C218" s="207"/>
      <c r="D218" s="208"/>
      <c r="E218" s="208"/>
      <c r="F218" s="224"/>
      <c r="G218" s="224"/>
      <c r="H218" s="224"/>
      <c r="I218" s="224"/>
      <c r="J218" s="290"/>
    </row>
    <row r="219" spans="1:10">
      <c r="A219" s="206"/>
      <c r="B219" s="206"/>
      <c r="C219" s="207"/>
      <c r="D219" s="208"/>
      <c r="E219" s="208"/>
      <c r="F219" s="224"/>
      <c r="G219" s="224"/>
      <c r="H219" s="224"/>
      <c r="I219" s="224"/>
      <c r="J219" s="290"/>
    </row>
    <row r="220" spans="1:10">
      <c r="A220" s="206"/>
      <c r="B220" s="206"/>
      <c r="C220" s="207"/>
      <c r="D220" s="208"/>
      <c r="E220" s="208"/>
      <c r="F220" s="209"/>
      <c r="G220" s="224"/>
      <c r="H220" s="224"/>
      <c r="I220" s="224"/>
      <c r="J220" s="290"/>
    </row>
    <row r="221" spans="1:10">
      <c r="A221" s="206"/>
      <c r="B221" s="206"/>
      <c r="C221" s="207"/>
      <c r="D221" s="208"/>
      <c r="E221" s="208"/>
      <c r="F221" s="209"/>
      <c r="G221" s="224"/>
      <c r="H221" s="224"/>
      <c r="I221" s="224"/>
      <c r="J221" s="290"/>
    </row>
    <row r="222" spans="1:10">
      <c r="A222" s="206"/>
      <c r="B222" s="206"/>
      <c r="C222" s="207"/>
      <c r="D222" s="208"/>
      <c r="E222" s="208"/>
      <c r="F222" s="209"/>
      <c r="G222" s="224"/>
      <c r="H222" s="224"/>
      <c r="I222" s="224"/>
      <c r="J222" s="290"/>
    </row>
    <row r="223" spans="1:10">
      <c r="A223" s="206"/>
      <c r="B223" s="206"/>
      <c r="C223" s="207"/>
      <c r="D223" s="208"/>
      <c r="E223" s="208"/>
      <c r="F223" s="209"/>
      <c r="G223" s="224"/>
      <c r="H223" s="224"/>
      <c r="I223" s="224"/>
      <c r="J223" s="290"/>
    </row>
    <row r="224" spans="1:10">
      <c r="A224" s="206"/>
      <c r="B224" s="206"/>
      <c r="C224" s="207"/>
      <c r="D224" s="208"/>
      <c r="E224" s="208"/>
      <c r="F224" s="209"/>
      <c r="G224" s="224"/>
      <c r="H224" s="224"/>
      <c r="I224" s="224"/>
      <c r="J224" s="290"/>
    </row>
    <row r="225" spans="1:10">
      <c r="A225" s="206"/>
      <c r="B225" s="206"/>
      <c r="C225" s="207"/>
      <c r="D225" s="208"/>
      <c r="E225" s="208"/>
      <c r="F225" s="209"/>
      <c r="G225" s="224"/>
      <c r="H225" s="224"/>
      <c r="I225" s="224"/>
      <c r="J225" s="290"/>
    </row>
    <row r="226" spans="1:10">
      <c r="A226" s="206"/>
      <c r="B226" s="206"/>
      <c r="C226" s="207"/>
      <c r="D226" s="207"/>
      <c r="E226" s="207"/>
      <c r="F226" s="224"/>
      <c r="G226" s="224"/>
      <c r="H226" s="224"/>
      <c r="I226" s="224"/>
      <c r="J226" s="292"/>
    </row>
    <row r="227" spans="1:10">
      <c r="A227" s="206"/>
      <c r="B227" s="206"/>
      <c r="C227" s="207"/>
      <c r="D227" s="207"/>
      <c r="E227" s="207"/>
      <c r="F227" s="207"/>
      <c r="G227" s="207"/>
      <c r="H227" s="207"/>
      <c r="I227" s="207"/>
      <c r="J227" s="292"/>
    </row>
    <row r="228" spans="1:10">
      <c r="A228" s="206"/>
      <c r="B228" s="206"/>
      <c r="C228" s="207"/>
      <c r="D228" s="207"/>
      <c r="E228" s="207"/>
      <c r="F228" s="207"/>
      <c r="G228" s="207"/>
      <c r="H228" s="207"/>
      <c r="I228" s="207"/>
      <c r="J228" s="292"/>
    </row>
    <row r="229" spans="1:10">
      <c r="A229" s="206"/>
      <c r="B229" s="206"/>
      <c r="C229" s="207"/>
      <c r="D229" s="207"/>
      <c r="E229" s="207"/>
      <c r="F229" s="207"/>
      <c r="G229" s="207"/>
      <c r="H229" s="207"/>
      <c r="I229" s="207"/>
      <c r="J229" s="292"/>
    </row>
    <row r="230" spans="1:10">
      <c r="A230" s="206"/>
      <c r="B230" s="206"/>
      <c r="C230" s="207"/>
      <c r="D230" s="207"/>
      <c r="E230" s="207"/>
      <c r="F230" s="207"/>
      <c r="G230" s="207"/>
      <c r="H230" s="207"/>
      <c r="I230" s="207"/>
      <c r="J230" s="292"/>
    </row>
    <row r="231" spans="1:10">
      <c r="A231" s="206"/>
      <c r="B231" s="206"/>
      <c r="C231" s="207"/>
      <c r="D231" s="207"/>
      <c r="E231" s="207"/>
      <c r="F231" s="207"/>
      <c r="G231" s="207"/>
      <c r="H231" s="207"/>
      <c r="I231" s="207"/>
      <c r="J231" s="292"/>
    </row>
    <row r="232" spans="1:10">
      <c r="A232" s="206"/>
      <c r="B232" s="206"/>
      <c r="C232" s="207"/>
      <c r="D232" s="208"/>
      <c r="E232" s="207"/>
      <c r="F232" s="207"/>
      <c r="G232" s="207"/>
      <c r="H232" s="207"/>
      <c r="I232" s="207"/>
      <c r="J232" s="292"/>
    </row>
    <row r="233" spans="1:10">
      <c r="A233" s="206"/>
      <c r="B233" s="206"/>
      <c r="C233" s="207"/>
      <c r="D233" s="208"/>
      <c r="E233" s="207"/>
      <c r="F233" s="207"/>
      <c r="G233" s="207"/>
      <c r="H233" s="207"/>
      <c r="I233" s="207"/>
      <c r="J233" s="290"/>
    </row>
    <row r="234" spans="1:10">
      <c r="A234" s="206"/>
      <c r="B234" s="206"/>
      <c r="C234" s="207"/>
      <c r="D234" s="208"/>
      <c r="E234" s="207"/>
      <c r="F234" s="207"/>
      <c r="G234" s="207"/>
      <c r="H234" s="207"/>
      <c r="I234" s="207"/>
      <c r="J234" s="290"/>
    </row>
    <row r="235" spans="1:10">
      <c r="A235" s="206"/>
      <c r="B235" s="206"/>
      <c r="C235" s="207"/>
      <c r="D235" s="208"/>
      <c r="E235" s="207"/>
      <c r="F235" s="207"/>
      <c r="G235" s="207"/>
      <c r="H235" s="207"/>
      <c r="I235" s="207"/>
      <c r="J235" s="290"/>
    </row>
    <row r="236" spans="1:10">
      <c r="A236" s="206"/>
      <c r="B236" s="206"/>
      <c r="C236" s="207"/>
      <c r="D236" s="208"/>
      <c r="E236" s="208"/>
      <c r="F236" s="207"/>
      <c r="G236" s="207"/>
      <c r="H236" s="207"/>
      <c r="I236" s="207"/>
      <c r="J236" s="290"/>
    </row>
    <row r="237" spans="1:10">
      <c r="A237" s="206"/>
      <c r="B237" s="206"/>
      <c r="C237" s="207"/>
      <c r="D237" s="208"/>
      <c r="E237" s="207"/>
      <c r="F237" s="207"/>
      <c r="G237" s="207"/>
      <c r="H237" s="207"/>
      <c r="I237" s="207"/>
      <c r="J237" s="290"/>
    </row>
    <row r="238" spans="1:10">
      <c r="A238" s="206"/>
      <c r="B238" s="206"/>
      <c r="C238" s="207"/>
      <c r="D238" s="208"/>
      <c r="E238" s="208"/>
      <c r="F238" s="207"/>
      <c r="G238" s="207"/>
      <c r="H238" s="207"/>
      <c r="I238" s="207"/>
      <c r="J238" s="290"/>
    </row>
    <row r="239" spans="1:10">
      <c r="A239" s="206"/>
      <c r="B239" s="206"/>
      <c r="C239" s="207"/>
      <c r="D239" s="208"/>
      <c r="E239" s="207"/>
      <c r="F239" s="207"/>
      <c r="G239" s="207"/>
      <c r="H239" s="207"/>
      <c r="I239" s="207"/>
      <c r="J239" s="290"/>
    </row>
    <row r="240" spans="1:10">
      <c r="A240" s="206"/>
      <c r="B240" s="206"/>
      <c r="C240" s="207"/>
      <c r="D240" s="208"/>
      <c r="E240" s="208"/>
      <c r="F240" s="209"/>
      <c r="G240" s="224"/>
      <c r="H240" s="224"/>
      <c r="I240" s="224"/>
      <c r="J240" s="293"/>
    </row>
    <row r="241" spans="1:10">
      <c r="A241" s="206"/>
      <c r="B241" s="206"/>
      <c r="C241" s="207"/>
      <c r="D241" s="208"/>
      <c r="E241" s="208"/>
      <c r="F241" s="224"/>
      <c r="G241" s="224"/>
      <c r="H241" s="224"/>
      <c r="I241" s="224"/>
      <c r="J241" s="293"/>
    </row>
    <row r="242" spans="1:10">
      <c r="A242" s="206"/>
      <c r="B242" s="206"/>
      <c r="C242" s="207"/>
      <c r="D242" s="208"/>
      <c r="E242" s="208"/>
      <c r="F242" s="224"/>
      <c r="G242" s="224"/>
      <c r="H242" s="224"/>
      <c r="I242" s="224"/>
      <c r="J242" s="293"/>
    </row>
    <row r="243" spans="1:10">
      <c r="A243" s="206"/>
      <c r="B243" s="206"/>
      <c r="C243" s="207"/>
      <c r="D243" s="208"/>
      <c r="E243" s="207"/>
      <c r="J243" s="293"/>
    </row>
    <row r="244" spans="1:10">
      <c r="A244" s="206"/>
      <c r="B244" s="206"/>
      <c r="C244" s="207"/>
      <c r="D244" s="208"/>
      <c r="E244" s="207"/>
      <c r="J244" s="293"/>
    </row>
    <row r="245" spans="1:10">
      <c r="A245" s="206"/>
      <c r="B245" s="206"/>
      <c r="C245" s="207"/>
      <c r="D245" s="208"/>
      <c r="E245" s="208"/>
      <c r="F245" s="209"/>
      <c r="J245" s="293"/>
    </row>
    <row r="246" spans="1:10">
      <c r="A246" s="206"/>
      <c r="B246" s="206"/>
      <c r="C246" s="207"/>
      <c r="D246" s="208"/>
      <c r="E246" s="208"/>
      <c r="F246" s="209"/>
      <c r="J246" s="293"/>
    </row>
    <row r="247" spans="1:10">
      <c r="A247" s="206"/>
      <c r="B247" s="206"/>
      <c r="C247" s="207"/>
      <c r="D247" s="208"/>
      <c r="E247" s="208"/>
      <c r="F247" s="209"/>
      <c r="J247" s="293"/>
    </row>
    <row r="248" spans="1:10">
      <c r="A248" s="206"/>
      <c r="B248" s="206"/>
      <c r="C248" s="207"/>
      <c r="D248" s="207"/>
      <c r="E248" s="207"/>
      <c r="J248" s="293"/>
    </row>
    <row r="249" spans="1:10">
      <c r="A249" s="206"/>
      <c r="B249" s="206"/>
      <c r="C249" s="207"/>
      <c r="D249" s="208"/>
      <c r="E249" s="208"/>
      <c r="F249" s="209"/>
      <c r="G249" s="224"/>
      <c r="H249" s="224"/>
      <c r="I249" s="224"/>
      <c r="J249" s="293"/>
    </row>
    <row r="250" spans="1:10">
      <c r="A250" s="206"/>
      <c r="B250" s="206"/>
      <c r="C250" s="207"/>
      <c r="D250" s="207"/>
      <c r="E250" s="208"/>
      <c r="F250" s="209"/>
      <c r="G250" s="224"/>
      <c r="H250" s="224"/>
      <c r="I250" s="224"/>
      <c r="J250" s="290"/>
    </row>
    <row r="251" spans="1:10">
      <c r="A251" s="206"/>
      <c r="B251" s="206"/>
      <c r="C251" s="207"/>
      <c r="D251" s="208"/>
      <c r="E251" s="208"/>
      <c r="F251" s="209"/>
      <c r="G251" s="224"/>
      <c r="H251" s="224"/>
      <c r="I251" s="224"/>
      <c r="J251" s="292"/>
    </row>
    <row r="252" spans="1:10">
      <c r="A252" s="206"/>
      <c r="B252" s="206"/>
      <c r="C252" s="207"/>
      <c r="D252" s="208"/>
      <c r="E252" s="208"/>
      <c r="F252" s="209"/>
      <c r="G252" s="224"/>
      <c r="H252" s="224"/>
      <c r="I252" s="224"/>
      <c r="J252" s="290"/>
    </row>
    <row r="253" spans="1:10">
      <c r="A253" s="206"/>
      <c r="B253" s="206"/>
      <c r="C253" s="207"/>
      <c r="D253" s="208"/>
      <c r="E253" s="208"/>
      <c r="F253" s="224"/>
      <c r="G253" s="224"/>
      <c r="H253" s="224"/>
      <c r="I253" s="224"/>
      <c r="J253" s="290"/>
    </row>
    <row r="254" spans="1:10">
      <c r="A254" s="206"/>
      <c r="B254" s="206"/>
      <c r="C254" s="207"/>
      <c r="D254" s="208"/>
      <c r="E254" s="208"/>
      <c r="F254" s="224"/>
      <c r="G254" s="224"/>
      <c r="H254" s="224"/>
      <c r="I254" s="224"/>
      <c r="J254" s="290"/>
    </row>
    <row r="255" spans="1:10">
      <c r="A255" s="206"/>
      <c r="B255" s="206"/>
      <c r="C255" s="207"/>
      <c r="D255" s="208"/>
      <c r="E255" s="208"/>
      <c r="F255" s="224"/>
      <c r="G255" s="224"/>
      <c r="H255" s="224"/>
      <c r="I255" s="224"/>
      <c r="J255" s="290"/>
    </row>
    <row r="256" spans="1:10">
      <c r="A256" s="206"/>
      <c r="B256" s="206"/>
      <c r="C256" s="207"/>
      <c r="D256" s="207"/>
      <c r="E256" s="208"/>
      <c r="F256" s="224"/>
      <c r="G256" s="224"/>
      <c r="H256" s="224"/>
      <c r="I256" s="224"/>
      <c r="J256" s="290"/>
    </row>
    <row r="257" spans="1:10">
      <c r="A257" s="206"/>
      <c r="B257" s="206"/>
      <c r="C257" s="207"/>
      <c r="D257" s="207"/>
      <c r="E257" s="208"/>
      <c r="F257" s="224"/>
      <c r="G257" s="224"/>
      <c r="H257" s="224"/>
      <c r="I257" s="224"/>
      <c r="J257" s="290"/>
    </row>
    <row r="258" spans="1:10">
      <c r="A258" s="206"/>
      <c r="B258" s="206"/>
      <c r="C258" s="207"/>
      <c r="D258" s="208"/>
      <c r="E258" s="208"/>
      <c r="F258" s="209"/>
      <c r="G258" s="224"/>
      <c r="H258" s="224"/>
      <c r="I258" s="224"/>
      <c r="J258" s="290"/>
    </row>
    <row r="259" spans="1:10">
      <c r="A259" s="206"/>
      <c r="B259" s="206"/>
      <c r="C259" s="207"/>
      <c r="D259" s="208"/>
      <c r="E259" s="208"/>
      <c r="F259" s="224"/>
      <c r="G259" s="224"/>
      <c r="H259" s="224"/>
      <c r="I259" s="224"/>
      <c r="J259" s="290"/>
    </row>
    <row r="260" spans="1:10">
      <c r="A260" s="206"/>
      <c r="B260" s="206"/>
      <c r="C260" s="207"/>
      <c r="D260" s="207"/>
      <c r="E260" s="208"/>
      <c r="F260" s="224"/>
      <c r="G260" s="224"/>
      <c r="H260" s="224"/>
      <c r="I260" s="224"/>
      <c r="J260" s="290"/>
    </row>
    <row r="261" spans="1:10">
      <c r="A261" s="206"/>
      <c r="B261" s="206"/>
      <c r="C261" s="207"/>
      <c r="D261" s="207"/>
      <c r="E261" s="208"/>
      <c r="F261" s="209"/>
      <c r="J261" s="290"/>
    </row>
    <row r="262" spans="1:10">
      <c r="A262" s="206"/>
      <c r="B262" s="206"/>
      <c r="C262" s="207"/>
      <c r="D262" s="208"/>
      <c r="E262" s="208"/>
      <c r="F262" s="209"/>
      <c r="J262" s="290"/>
    </row>
    <row r="263" spans="1:10">
      <c r="A263" s="206"/>
      <c r="B263" s="206"/>
      <c r="C263" s="207"/>
      <c r="D263" s="208"/>
      <c r="E263" s="208"/>
      <c r="J263" s="290"/>
    </row>
    <row r="264" spans="1:10">
      <c r="A264" s="206"/>
      <c r="B264" s="206"/>
      <c r="C264" s="207"/>
      <c r="D264" s="208"/>
      <c r="E264" s="208"/>
      <c r="J264" s="290"/>
    </row>
    <row r="265" spans="1:10">
      <c r="A265" s="206"/>
      <c r="B265" s="206"/>
      <c r="C265" s="207"/>
      <c r="D265" s="208"/>
      <c r="E265" s="208"/>
      <c r="F265" s="209"/>
      <c r="G265" s="224"/>
      <c r="H265" s="224"/>
      <c r="I265" s="224"/>
      <c r="J265" s="290"/>
    </row>
    <row r="266" spans="1:10">
      <c r="A266" s="206"/>
      <c r="B266" s="206"/>
      <c r="C266" s="207"/>
      <c r="D266" s="208"/>
      <c r="E266" s="208"/>
      <c r="F266" s="209"/>
      <c r="G266" s="224"/>
      <c r="H266" s="224"/>
      <c r="I266" s="224"/>
      <c r="J266" s="290"/>
    </row>
    <row r="267" spans="1:10">
      <c r="A267" s="206"/>
      <c r="B267" s="206"/>
      <c r="C267" s="207"/>
      <c r="D267" s="208"/>
      <c r="E267" s="208"/>
      <c r="F267" s="209"/>
      <c r="G267" s="224"/>
      <c r="H267" s="224"/>
      <c r="I267" s="224"/>
      <c r="J267" s="290"/>
    </row>
    <row r="268" spans="1:10">
      <c r="A268" s="206"/>
      <c r="B268" s="206"/>
      <c r="C268" s="207"/>
      <c r="D268" s="208"/>
      <c r="E268" s="208"/>
      <c r="F268" s="209"/>
      <c r="G268" s="224"/>
      <c r="H268" s="224"/>
      <c r="I268" s="224"/>
      <c r="J268" s="290"/>
    </row>
    <row r="269" spans="1:10">
      <c r="A269" s="206"/>
      <c r="B269" s="206"/>
      <c r="C269" s="207"/>
      <c r="D269" s="208"/>
      <c r="E269" s="208"/>
      <c r="F269" s="209"/>
      <c r="G269" s="224"/>
      <c r="H269" s="224"/>
      <c r="I269" s="224"/>
      <c r="J269" s="290"/>
    </row>
    <row r="270" spans="1:10">
      <c r="A270" s="206"/>
      <c r="B270" s="206"/>
      <c r="C270" s="207"/>
      <c r="D270" s="208"/>
      <c r="E270" s="208"/>
      <c r="F270" s="209"/>
      <c r="G270" s="224"/>
      <c r="H270" s="224"/>
      <c r="I270" s="224"/>
      <c r="J270" s="290"/>
    </row>
    <row r="271" spans="1:10">
      <c r="A271" s="206"/>
      <c r="B271" s="206"/>
      <c r="C271" s="207"/>
      <c r="D271" s="208"/>
      <c r="E271" s="208"/>
      <c r="F271" s="209"/>
      <c r="G271" s="224"/>
      <c r="H271" s="224"/>
      <c r="I271" s="224"/>
      <c r="J271" s="290"/>
    </row>
    <row r="272" spans="1:10">
      <c r="A272" s="206"/>
      <c r="B272" s="206"/>
      <c r="C272" s="207"/>
      <c r="D272" s="208"/>
      <c r="E272" s="208"/>
      <c r="F272" s="209"/>
      <c r="G272" s="224"/>
      <c r="H272" s="224"/>
      <c r="I272" s="224"/>
      <c r="J272" s="290"/>
    </row>
    <row r="273" spans="1:10">
      <c r="A273" s="206"/>
      <c r="B273" s="206"/>
      <c r="C273" s="207"/>
      <c r="D273" s="208"/>
      <c r="E273" s="208"/>
      <c r="F273" s="224"/>
      <c r="G273" s="224"/>
      <c r="H273" s="224"/>
      <c r="I273" s="224"/>
      <c r="J273" s="290"/>
    </row>
    <row r="274" spans="1:10">
      <c r="A274" s="206"/>
      <c r="B274" s="206"/>
      <c r="C274" s="207"/>
      <c r="D274" s="208"/>
      <c r="E274" s="208"/>
      <c r="F274" s="224"/>
      <c r="G274" s="224"/>
      <c r="H274" s="224"/>
      <c r="I274" s="224"/>
      <c r="J274" s="290"/>
    </row>
    <row r="275" spans="1:10">
      <c r="A275" s="206"/>
      <c r="B275" s="206"/>
      <c r="C275" s="207"/>
      <c r="D275" s="208"/>
      <c r="E275" s="208"/>
      <c r="F275" s="224"/>
      <c r="G275" s="224"/>
      <c r="H275" s="224"/>
      <c r="I275" s="224"/>
      <c r="J275" s="290"/>
    </row>
    <row r="276" spans="1:10">
      <c r="A276" s="206"/>
      <c r="B276" s="206"/>
      <c r="C276" s="207"/>
      <c r="D276" s="208"/>
      <c r="E276" s="208"/>
      <c r="F276" s="209"/>
      <c r="G276" s="224"/>
      <c r="H276" s="224"/>
      <c r="I276" s="224"/>
      <c r="J276" s="290"/>
    </row>
    <row r="277" spans="1:10">
      <c r="A277" s="206"/>
      <c r="B277" s="206"/>
      <c r="C277" s="207"/>
      <c r="D277" s="208"/>
      <c r="E277" s="208"/>
      <c r="F277" s="206"/>
      <c r="G277" s="224"/>
      <c r="H277" s="224"/>
      <c r="I277" s="224"/>
      <c r="J277" s="290"/>
    </row>
    <row r="278" spans="1:10">
      <c r="A278" s="206"/>
      <c r="B278" s="206"/>
      <c r="C278" s="207"/>
      <c r="D278" s="207"/>
      <c r="E278" s="208"/>
      <c r="F278" s="209"/>
      <c r="G278" s="224"/>
      <c r="H278" s="211"/>
      <c r="I278" s="211"/>
      <c r="J278" s="290"/>
    </row>
    <row r="279" spans="1:10">
      <c r="A279" s="206"/>
      <c r="B279" s="206"/>
      <c r="C279" s="207"/>
      <c r="D279" s="208"/>
      <c r="E279" s="208"/>
      <c r="F279" s="209"/>
      <c r="G279" s="224"/>
      <c r="H279" s="224"/>
      <c r="I279" s="224"/>
      <c r="J279" s="290"/>
    </row>
    <row r="280" spans="1:10">
      <c r="A280" s="206"/>
      <c r="B280" s="206"/>
      <c r="C280" s="207"/>
      <c r="D280" s="208"/>
      <c r="E280" s="208"/>
      <c r="F280" s="224"/>
      <c r="G280" s="224"/>
      <c r="H280" s="224"/>
      <c r="I280" s="224"/>
      <c r="J280" s="290"/>
    </row>
    <row r="281" spans="1:10">
      <c r="A281" s="206"/>
      <c r="B281" s="206"/>
      <c r="C281" s="207"/>
      <c r="D281" s="208"/>
      <c r="E281" s="208"/>
      <c r="F281" s="209"/>
      <c r="G281" s="224"/>
      <c r="H281" s="224"/>
      <c r="I281" s="224"/>
      <c r="J281" s="290"/>
    </row>
    <row r="282" spans="1:10">
      <c r="A282" s="206"/>
      <c r="B282" s="206"/>
      <c r="C282" s="207"/>
      <c r="D282" s="208"/>
      <c r="E282" s="208"/>
      <c r="F282" s="224"/>
      <c r="G282" s="224"/>
      <c r="H282" s="224"/>
      <c r="I282" s="224"/>
      <c r="J282" s="290"/>
    </row>
    <row r="283" spans="1:10">
      <c r="A283" s="206"/>
      <c r="B283" s="206"/>
      <c r="C283" s="207"/>
      <c r="D283" s="208"/>
      <c r="E283" s="208"/>
      <c r="F283" s="224"/>
      <c r="G283" s="224"/>
      <c r="H283" s="224"/>
      <c r="I283" s="224"/>
      <c r="J283" s="290"/>
    </row>
    <row r="284" spans="1:10">
      <c r="A284" s="206"/>
      <c r="B284" s="206"/>
      <c r="C284" s="207"/>
      <c r="D284" s="208"/>
      <c r="E284" s="208"/>
      <c r="F284" s="224"/>
      <c r="G284" s="224"/>
      <c r="H284" s="224"/>
      <c r="I284" s="224"/>
      <c r="J284" s="290"/>
    </row>
    <row r="285" spans="1:10">
      <c r="A285" s="206"/>
      <c r="B285" s="206"/>
      <c r="C285" s="207"/>
      <c r="D285" s="208"/>
      <c r="E285" s="208"/>
      <c r="F285" s="224"/>
      <c r="G285" s="224"/>
      <c r="H285" s="224"/>
      <c r="I285" s="224"/>
      <c r="J285" s="290"/>
    </row>
    <row r="286" spans="1:10">
      <c r="A286" s="206"/>
      <c r="B286" s="206"/>
      <c r="C286" s="207"/>
      <c r="D286" s="208"/>
      <c r="E286" s="208"/>
      <c r="J286" s="290"/>
    </row>
    <row r="287" spans="1:10">
      <c r="A287" s="206"/>
      <c r="B287" s="206"/>
      <c r="C287" s="207"/>
      <c r="D287" s="208"/>
      <c r="E287" s="208"/>
      <c r="J287" s="290"/>
    </row>
    <row r="288" spans="1:10">
      <c r="A288" s="206"/>
      <c r="B288" s="206"/>
      <c r="C288" s="207"/>
      <c r="D288" s="208"/>
      <c r="E288" s="208"/>
      <c r="J288" s="290"/>
    </row>
    <row r="289" spans="1:10">
      <c r="A289" s="206"/>
      <c r="B289" s="206"/>
      <c r="C289" s="207"/>
      <c r="D289" s="208"/>
      <c r="E289" s="208"/>
      <c r="F289" s="209"/>
      <c r="J289" s="290"/>
    </row>
    <row r="290" spans="1:10">
      <c r="A290" s="206"/>
      <c r="B290" s="206"/>
      <c r="C290" s="207"/>
      <c r="D290" s="208"/>
      <c r="E290" s="208"/>
      <c r="J290" s="290"/>
    </row>
    <row r="291" spans="1:10">
      <c r="A291" s="206"/>
      <c r="B291" s="206"/>
      <c r="C291" s="207"/>
      <c r="D291" s="208"/>
      <c r="E291" s="208"/>
      <c r="J291" s="290"/>
    </row>
    <row r="292" spans="1:10">
      <c r="A292" s="206"/>
      <c r="B292" s="206"/>
      <c r="C292" s="207"/>
      <c r="D292" s="208"/>
      <c r="E292" s="208"/>
      <c r="J292" s="290"/>
    </row>
    <row r="293" spans="1:10">
      <c r="A293" s="206"/>
      <c r="B293" s="206"/>
      <c r="C293" s="197"/>
      <c r="D293" s="208"/>
      <c r="E293" s="296"/>
      <c r="J293" s="297"/>
    </row>
    <row r="294" spans="1:10">
      <c r="A294" s="206"/>
      <c r="B294" s="206"/>
      <c r="C294" s="207"/>
      <c r="D294" s="208"/>
      <c r="E294" s="296"/>
      <c r="J294" s="297"/>
    </row>
    <row r="295" spans="1:10">
      <c r="A295" s="206"/>
      <c r="B295" s="206"/>
      <c r="C295" s="295"/>
      <c r="D295" s="208"/>
      <c r="E295" s="296"/>
      <c r="J295" s="297"/>
    </row>
    <row r="296" spans="1:10">
      <c r="A296" s="206"/>
      <c r="B296" s="206"/>
      <c r="C296" s="298"/>
      <c r="D296" s="208"/>
      <c r="E296" s="296"/>
      <c r="J296" s="297"/>
    </row>
    <row r="297" spans="1:10">
      <c r="A297" s="206"/>
      <c r="B297" s="206"/>
      <c r="C297" s="197"/>
      <c r="D297" s="208"/>
      <c r="E297" s="296"/>
      <c r="J297" s="297"/>
    </row>
    <row r="298" spans="1:10">
      <c r="A298" s="206"/>
      <c r="B298" s="206"/>
      <c r="C298" s="197"/>
      <c r="D298" s="208"/>
      <c r="E298" s="296"/>
      <c r="J298" s="297"/>
    </row>
    <row r="299" spans="1:10">
      <c r="A299" s="206"/>
      <c r="B299" s="206"/>
      <c r="C299" s="197"/>
      <c r="D299" s="208"/>
      <c r="E299" s="296"/>
      <c r="J299" s="297"/>
    </row>
    <row r="300" spans="1:10">
      <c r="A300" s="206"/>
      <c r="B300" s="206"/>
      <c r="C300" s="295"/>
      <c r="D300" s="208"/>
      <c r="E300" s="296"/>
      <c r="J300" s="297"/>
    </row>
    <row r="301" spans="1:10">
      <c r="A301" s="206"/>
      <c r="B301" s="206"/>
      <c r="C301" s="197"/>
      <c r="D301" s="208"/>
      <c r="E301" s="296"/>
      <c r="J301" s="297"/>
    </row>
    <row r="302" spans="1:10">
      <c r="A302" s="206"/>
      <c r="B302" s="206"/>
      <c r="C302" s="197"/>
      <c r="D302" s="208"/>
      <c r="E302" s="296"/>
      <c r="J302" s="297"/>
    </row>
    <row r="303" spans="1:10">
      <c r="A303" s="206"/>
      <c r="B303" s="206"/>
      <c r="C303" s="197"/>
      <c r="D303" s="208"/>
      <c r="E303" s="296"/>
      <c r="J303" s="297"/>
    </row>
    <row r="304" spans="1:10">
      <c r="A304" s="206"/>
      <c r="B304" s="206"/>
      <c r="C304" s="197"/>
      <c r="D304" s="208"/>
      <c r="E304" s="296"/>
      <c r="J304" s="297"/>
    </row>
    <row r="305" spans="1:10">
      <c r="A305" s="206"/>
      <c r="B305" s="206"/>
      <c r="C305" s="197"/>
      <c r="D305" s="208"/>
      <c r="E305" s="296"/>
      <c r="J305" s="297"/>
    </row>
    <row r="306" spans="1:10">
      <c r="A306" s="206"/>
      <c r="B306" s="206"/>
      <c r="C306" s="207"/>
      <c r="D306" s="208"/>
      <c r="E306" s="208"/>
      <c r="F306" s="209"/>
      <c r="J306" s="297"/>
    </row>
    <row r="307" spans="1:10">
      <c r="A307" s="206"/>
      <c r="B307" s="206"/>
      <c r="C307" s="207"/>
      <c r="D307" s="208"/>
      <c r="E307" s="208"/>
      <c r="J307" s="290"/>
    </row>
    <row r="308" spans="1:10">
      <c r="A308" s="206"/>
      <c r="B308" s="206"/>
      <c r="C308" s="207"/>
      <c r="D308" s="208"/>
      <c r="E308" s="208"/>
      <c r="F308" s="209"/>
      <c r="J308" s="292"/>
    </row>
    <row r="309" spans="1:10">
      <c r="A309" s="206"/>
      <c r="B309" s="206"/>
      <c r="C309" s="295"/>
      <c r="D309" s="208"/>
      <c r="E309" s="296"/>
      <c r="J309" s="297"/>
    </row>
    <row r="310" spans="1:10">
      <c r="A310" s="206"/>
      <c r="B310" s="206"/>
      <c r="C310" s="207"/>
      <c r="D310" s="208"/>
      <c r="E310" s="208"/>
      <c r="J310" s="297"/>
    </row>
    <row r="311" spans="1:10">
      <c r="A311" s="206"/>
      <c r="B311" s="206"/>
      <c r="C311" s="197"/>
      <c r="D311" s="208"/>
      <c r="E311" s="296"/>
      <c r="J311" s="297"/>
    </row>
    <row r="312" spans="1:10">
      <c r="A312" s="206"/>
      <c r="B312" s="206"/>
      <c r="C312" s="295"/>
      <c r="D312" s="208"/>
      <c r="E312" s="296"/>
      <c r="J312" s="297"/>
    </row>
    <row r="313" spans="1:10">
      <c r="A313" s="206"/>
      <c r="B313" s="206"/>
      <c r="C313" s="197"/>
      <c r="D313" s="208"/>
      <c r="E313" s="296"/>
      <c r="J313" s="297"/>
    </row>
    <row r="314" spans="1:10">
      <c r="A314" s="206"/>
      <c r="B314" s="206"/>
      <c r="C314" s="295"/>
      <c r="D314" s="208"/>
      <c r="E314" s="296"/>
      <c r="J314" s="297"/>
    </row>
    <row r="315" spans="1:10">
      <c r="A315" s="206"/>
      <c r="B315" s="206"/>
      <c r="C315" s="295"/>
      <c r="D315" s="208"/>
      <c r="E315" s="296"/>
      <c r="J315" s="297"/>
    </row>
    <row r="316" spans="1:10">
      <c r="A316" s="206"/>
      <c r="B316" s="206"/>
      <c r="C316" s="197"/>
      <c r="D316" s="208"/>
      <c r="E316" s="296"/>
      <c r="J316" s="297"/>
    </row>
    <row r="317" spans="1:10">
      <c r="A317" s="206"/>
      <c r="B317" s="206"/>
      <c r="C317" s="207"/>
      <c r="D317" s="208"/>
      <c r="E317" s="296"/>
      <c r="J317" s="297"/>
    </row>
    <row r="318" spans="1:10">
      <c r="A318" s="206"/>
      <c r="B318" s="206"/>
      <c r="C318" s="295"/>
      <c r="D318" s="208"/>
      <c r="E318" s="296"/>
      <c r="J318" s="297"/>
    </row>
    <row r="319" spans="1:10">
      <c r="A319" s="206"/>
      <c r="B319" s="206"/>
      <c r="C319" s="295"/>
      <c r="D319" s="208"/>
      <c r="E319" s="296"/>
      <c r="J319" s="297"/>
    </row>
    <row r="320" spans="1:10">
      <c r="A320" s="206"/>
      <c r="B320" s="206"/>
      <c r="C320" s="197"/>
      <c r="D320" s="208"/>
      <c r="E320" s="296"/>
      <c r="J320" s="297"/>
    </row>
    <row r="321" spans="1:10">
      <c r="A321" s="206"/>
      <c r="B321" s="206"/>
      <c r="C321" s="197"/>
      <c r="D321" s="208"/>
      <c r="E321" s="296"/>
      <c r="J321" s="297"/>
    </row>
    <row r="322" spans="1:10">
      <c r="A322" s="206"/>
      <c r="B322" s="206"/>
      <c r="C322" s="197"/>
      <c r="D322" s="208"/>
      <c r="E322" s="296"/>
      <c r="J322" s="297"/>
    </row>
    <row r="323" spans="1:10">
      <c r="A323" s="206"/>
      <c r="B323" s="206"/>
      <c r="C323" s="197"/>
      <c r="D323" s="208"/>
      <c r="E323" s="296"/>
      <c r="J323" s="297"/>
    </row>
    <row r="324" spans="1:10">
      <c r="A324" s="206"/>
      <c r="B324" s="206"/>
      <c r="C324" s="197"/>
      <c r="D324" s="208"/>
      <c r="E324" s="296"/>
      <c r="J324" s="297"/>
    </row>
    <row r="325" spans="1:10">
      <c r="A325" s="206"/>
      <c r="B325" s="206"/>
      <c r="C325" s="295"/>
      <c r="D325" s="208"/>
      <c r="E325" s="296"/>
      <c r="J325" s="297"/>
    </row>
    <row r="326" spans="1:10">
      <c r="A326" s="206"/>
      <c r="B326" s="206"/>
      <c r="C326" s="207"/>
      <c r="D326" s="208"/>
      <c r="E326" s="296"/>
      <c r="J326" s="297"/>
    </row>
    <row r="327" spans="1:10">
      <c r="A327" s="206"/>
      <c r="B327" s="206"/>
      <c r="C327" s="197"/>
      <c r="D327" s="208"/>
      <c r="E327" s="296"/>
      <c r="J327" s="297"/>
    </row>
    <row r="328" spans="1:10">
      <c r="A328" s="206"/>
      <c r="B328" s="206"/>
      <c r="C328" s="295"/>
      <c r="D328" s="208"/>
      <c r="E328" s="296"/>
      <c r="J328" s="297"/>
    </row>
    <row r="329" spans="1:10">
      <c r="A329" s="206"/>
      <c r="B329" s="206"/>
      <c r="C329" s="295"/>
      <c r="D329" s="208"/>
      <c r="E329" s="296"/>
      <c r="J329" s="297"/>
    </row>
    <row r="330" spans="1:10">
      <c r="A330" s="206"/>
      <c r="B330" s="206"/>
      <c r="C330" s="197"/>
      <c r="D330" s="208"/>
      <c r="E330" s="296"/>
      <c r="J330" s="297"/>
    </row>
    <row r="331" spans="1:10">
      <c r="A331" s="206"/>
      <c r="B331" s="206"/>
      <c r="C331" s="197"/>
      <c r="D331" s="208"/>
      <c r="E331" s="296"/>
      <c r="J331" s="297"/>
    </row>
    <row r="332" spans="1:10">
      <c r="A332" s="206"/>
      <c r="B332" s="206"/>
      <c r="C332" s="197"/>
      <c r="D332" s="208"/>
      <c r="E332" s="296"/>
      <c r="J332" s="297"/>
    </row>
    <row r="333" spans="1:10">
      <c r="A333" s="206"/>
      <c r="B333" s="206"/>
      <c r="C333" s="295"/>
      <c r="D333" s="208"/>
      <c r="E333" s="296"/>
      <c r="J333" s="297"/>
    </row>
    <row r="334" spans="1:10">
      <c r="A334" s="206"/>
      <c r="B334" s="206"/>
      <c r="C334" s="207"/>
      <c r="D334" s="208"/>
      <c r="E334" s="296"/>
      <c r="J334" s="297"/>
    </row>
    <row r="335" spans="1:10">
      <c r="A335" s="206"/>
      <c r="B335" s="206"/>
      <c r="C335" s="207"/>
      <c r="D335" s="208"/>
      <c r="E335" s="296"/>
      <c r="J335" s="297"/>
    </row>
    <row r="336" spans="1:10">
      <c r="A336" s="206"/>
      <c r="B336" s="206"/>
      <c r="C336" s="197"/>
      <c r="D336" s="208"/>
      <c r="E336" s="296"/>
      <c r="J336" s="297"/>
    </row>
    <row r="337" spans="1:10">
      <c r="A337" s="206"/>
      <c r="B337" s="206"/>
      <c r="C337" s="295"/>
      <c r="D337" s="208"/>
      <c r="E337" s="296"/>
      <c r="J337" s="297"/>
    </row>
    <row r="338" spans="1:10">
      <c r="A338" s="206"/>
      <c r="B338" s="206"/>
      <c r="C338" s="197"/>
      <c r="D338" s="208"/>
      <c r="E338" s="296"/>
      <c r="J338" s="297"/>
    </row>
    <row r="339" spans="1:10">
      <c r="A339" s="206"/>
      <c r="B339" s="206"/>
      <c r="C339" s="197"/>
      <c r="D339" s="208"/>
      <c r="E339" s="296"/>
      <c r="J339" s="297"/>
    </row>
    <row r="340" spans="1:10">
      <c r="A340" s="206"/>
      <c r="B340" s="206"/>
      <c r="C340" s="197"/>
      <c r="D340" s="208"/>
      <c r="E340" s="296"/>
      <c r="J340" s="297"/>
    </row>
    <row r="341" spans="1:10">
      <c r="A341" s="206"/>
      <c r="B341" s="206"/>
      <c r="C341" s="207"/>
      <c r="D341" s="208"/>
      <c r="E341" s="296"/>
      <c r="J341" s="297"/>
    </row>
    <row r="342" spans="1:10">
      <c r="A342" s="206"/>
      <c r="B342" s="206"/>
      <c r="C342" s="207"/>
      <c r="D342" s="208"/>
      <c r="E342" s="296"/>
      <c r="J342" s="297"/>
    </row>
    <row r="343" spans="1:10">
      <c r="A343" s="206"/>
      <c r="B343" s="206"/>
      <c r="C343" s="207"/>
      <c r="D343" s="208"/>
      <c r="E343" s="296"/>
      <c r="J343" s="297"/>
    </row>
    <row r="344" spans="1:10">
      <c r="A344" s="206"/>
      <c r="B344" s="206"/>
      <c r="C344" s="207"/>
      <c r="D344" s="208"/>
      <c r="E344" s="296"/>
      <c r="J344" s="297"/>
    </row>
    <row r="345" spans="1:10">
      <c r="A345" s="206"/>
      <c r="B345" s="206"/>
      <c r="C345" s="197"/>
      <c r="D345" s="208"/>
      <c r="E345" s="296"/>
      <c r="J345" s="297"/>
    </row>
    <row r="346" spans="1:10">
      <c r="A346" s="206"/>
      <c r="B346" s="206"/>
      <c r="C346" s="207"/>
      <c r="D346" s="208"/>
      <c r="E346" s="296"/>
      <c r="J346" s="297"/>
    </row>
    <row r="347" spans="1:10">
      <c r="A347" s="206"/>
      <c r="B347" s="206"/>
      <c r="C347" s="295"/>
      <c r="D347" s="208"/>
      <c r="E347" s="296"/>
      <c r="J347" s="297"/>
    </row>
    <row r="348" spans="1:10">
      <c r="A348" s="206"/>
      <c r="B348" s="206"/>
      <c r="C348" s="197"/>
      <c r="D348" s="208"/>
      <c r="E348" s="296"/>
      <c r="J348" s="297"/>
    </row>
    <row r="349" spans="1:10">
      <c r="A349" s="206"/>
      <c r="B349" s="206"/>
      <c r="C349" s="207"/>
      <c r="D349" s="208"/>
      <c r="E349" s="296"/>
      <c r="J349" s="297"/>
    </row>
    <row r="350" spans="1:10">
      <c r="A350" s="206"/>
      <c r="B350" s="206"/>
      <c r="C350" s="197"/>
      <c r="D350" s="208"/>
      <c r="E350" s="296"/>
      <c r="J350" s="297"/>
    </row>
    <row r="351" spans="1:10">
      <c r="A351" s="206"/>
      <c r="B351" s="206"/>
      <c r="C351" s="197"/>
      <c r="D351" s="208"/>
      <c r="E351" s="296"/>
      <c r="J351" s="297"/>
    </row>
    <row r="352" spans="1:10">
      <c r="A352" s="206"/>
      <c r="B352" s="206"/>
      <c r="C352" s="197"/>
      <c r="D352" s="208"/>
      <c r="E352" s="296"/>
      <c r="J352" s="297"/>
    </row>
    <row r="353" spans="10:10">
      <c r="J353" s="216">
        <f>SUM(J5:J352)</f>
        <v>44100</v>
      </c>
    </row>
    <row r="360" spans="10:10">
      <c r="J360" s="216">
        <f>2168.97+2205.49</f>
        <v>4374.4599999999991</v>
      </c>
    </row>
    <row r="1463" spans="1:1">
      <c r="A1463" s="217"/>
    </row>
    <row r="1464" spans="1:1">
      <c r="A1464" s="217"/>
    </row>
    <row r="1465" spans="1:1">
      <c r="A1465" s="217"/>
    </row>
    <row r="1466" spans="1:1">
      <c r="A1466" s="217"/>
    </row>
    <row r="1467" spans="1:1">
      <c r="A1467" s="219"/>
    </row>
    <row r="1468" spans="1:1">
      <c r="A1468" s="217"/>
    </row>
    <row r="1469" spans="1:1">
      <c r="A1469" s="217"/>
    </row>
    <row r="1470" spans="1:1">
      <c r="A1470" s="217"/>
    </row>
    <row r="1471" spans="1:1">
      <c r="A1471" s="217"/>
    </row>
    <row r="1472" spans="1:1">
      <c r="A1472" s="219"/>
    </row>
    <row r="1473" spans="1:1">
      <c r="A1473" s="217"/>
    </row>
    <row r="1474" spans="1:1">
      <c r="A1474" s="217"/>
    </row>
    <row r="1475" spans="1:1">
      <c r="A1475" s="217"/>
    </row>
    <row r="1476" spans="1:1">
      <c r="A1476" s="219"/>
    </row>
    <row r="1477" spans="1:1">
      <c r="A1477" s="219"/>
    </row>
    <row r="1478" spans="1:1">
      <c r="A1478" s="219"/>
    </row>
    <row r="1479" spans="1:1">
      <c r="A1479" s="220"/>
    </row>
    <row r="1480" spans="1:1">
      <c r="A1480" s="220"/>
    </row>
    <row r="1481" spans="1:1">
      <c r="A1481" s="219"/>
    </row>
    <row r="1482" spans="1:1">
      <c r="A1482" s="114"/>
    </row>
    <row r="1483" spans="1:1">
      <c r="A1483" s="114"/>
    </row>
    <row r="1484" spans="1:1">
      <c r="A1484" s="114"/>
    </row>
    <row r="1485" spans="1:1">
      <c r="A1485" s="114"/>
    </row>
    <row r="1486" spans="1:1">
      <c r="A1486" s="219"/>
    </row>
    <row r="1487" spans="1:1">
      <c r="A1487" s="219"/>
    </row>
    <row r="1488" spans="1:1">
      <c r="A1488" s="219"/>
    </row>
    <row r="1489" spans="1:1">
      <c r="A1489" s="116"/>
    </row>
    <row r="1490" spans="1:1">
      <c r="A1490" s="116"/>
    </row>
    <row r="1491" spans="1:1">
      <c r="A1491" s="116"/>
    </row>
    <row r="1492" spans="1:1">
      <c r="A1492" s="116"/>
    </row>
    <row r="1493" spans="1:1">
      <c r="A1493" s="116"/>
    </row>
    <row r="1494" spans="1:1">
      <c r="A1494" s="116"/>
    </row>
    <row r="1495" spans="1:1">
      <c r="A1495" s="116"/>
    </row>
    <row r="1496" spans="1:1">
      <c r="A1496" s="116"/>
    </row>
    <row r="1497" spans="1:1">
      <c r="A1497" s="116"/>
    </row>
    <row r="1498" spans="1:1">
      <c r="A1498" s="116"/>
    </row>
    <row r="1499" spans="1:1">
      <c r="A1499" s="116"/>
    </row>
    <row r="1500" spans="1:1">
      <c r="A1500" s="116"/>
    </row>
    <row r="1501" spans="1:1">
      <c r="A1501" s="219"/>
    </row>
    <row r="1502" spans="1:1">
      <c r="A1502" s="114"/>
    </row>
    <row r="1503" spans="1:1">
      <c r="A1503" s="114"/>
    </row>
    <row r="1504" spans="1:1">
      <c r="A1504" s="114"/>
    </row>
    <row r="1505" spans="1:1">
      <c r="A1505" s="221"/>
    </row>
    <row r="1506" spans="1:1">
      <c r="A1506" s="219"/>
    </row>
    <row r="1507" spans="1:1">
      <c r="A1507" s="114"/>
    </row>
    <row r="1508" spans="1:1">
      <c r="A1508" s="114"/>
    </row>
    <row r="1509" spans="1:1">
      <c r="A1509" s="114"/>
    </row>
    <row r="1510" spans="1:1">
      <c r="A1510" s="114"/>
    </row>
    <row r="1511" spans="1:1">
      <c r="A1511" s="114"/>
    </row>
    <row r="1512" spans="1:1">
      <c r="A1512" s="114"/>
    </row>
    <row r="1513" spans="1:1">
      <c r="A1513" s="219"/>
    </row>
    <row r="1514" spans="1:1">
      <c r="A1514" s="114"/>
    </row>
    <row r="1515" spans="1:1">
      <c r="A1515" s="114"/>
    </row>
    <row r="1516" spans="1:1">
      <c r="A1516" s="114"/>
    </row>
    <row r="1517" spans="1:1">
      <c r="A1517" s="114"/>
    </row>
    <row r="1518" spans="1:1">
      <c r="A1518" s="114"/>
    </row>
    <row r="1519" spans="1:1">
      <c r="A1519" s="114"/>
    </row>
    <row r="1520" spans="1:1">
      <c r="A1520" s="114"/>
    </row>
    <row r="1521" spans="1:1">
      <c r="A1521" s="114"/>
    </row>
    <row r="1522" spans="1:1">
      <c r="A1522" s="114"/>
    </row>
    <row r="1523" spans="1:1">
      <c r="A1523" s="219"/>
    </row>
    <row r="1524" spans="1:1">
      <c r="A1524" s="114"/>
    </row>
    <row r="1525" spans="1:1">
      <c r="A1525" s="114"/>
    </row>
    <row r="1526" spans="1:1">
      <c r="A1526" s="114"/>
    </row>
    <row r="1527" spans="1:1">
      <c r="A1527" s="114"/>
    </row>
    <row r="1528" spans="1:1">
      <c r="A1528" s="222"/>
    </row>
    <row r="1529" spans="1:1">
      <c r="A1529" s="219"/>
    </row>
    <row r="1530" spans="1:1">
      <c r="A1530" s="114"/>
    </row>
    <row r="1531" spans="1:1">
      <c r="A1531" s="114"/>
    </row>
    <row r="1532" spans="1:1">
      <c r="A1532" s="114"/>
    </row>
    <row r="1533" spans="1:1">
      <c r="A1533" s="114"/>
    </row>
    <row r="1534" spans="1:1">
      <c r="A1534" s="114"/>
    </row>
    <row r="1535" spans="1:1">
      <c r="A1535" s="222"/>
    </row>
    <row r="1536" spans="1:1">
      <c r="A1536" s="219"/>
    </row>
    <row r="1537" spans="1:1">
      <c r="A1537" s="114"/>
    </row>
    <row r="1538" spans="1:1">
      <c r="A1538" s="114"/>
    </row>
    <row r="1539" spans="1:1">
      <c r="A1539" s="114"/>
    </row>
    <row r="1540" spans="1:1">
      <c r="A1540" s="114"/>
    </row>
    <row r="1541" spans="1:1">
      <c r="A1541" s="114"/>
    </row>
    <row r="1542" spans="1:1">
      <c r="A1542" s="219"/>
    </row>
    <row r="1543" spans="1:1">
      <c r="A1543" s="219"/>
    </row>
    <row r="1544" spans="1:1">
      <c r="A1544" s="219"/>
    </row>
    <row r="1545" spans="1:1">
      <c r="A1545" s="116"/>
    </row>
    <row r="1546" spans="1:1">
      <c r="A1546" s="116"/>
    </row>
    <row r="1547" spans="1:1">
      <c r="A1547" s="116"/>
    </row>
    <row r="1548" spans="1:1">
      <c r="A1548" s="221"/>
    </row>
    <row r="1549" spans="1:1">
      <c r="A1549" s="219"/>
    </row>
    <row r="1550" spans="1:1">
      <c r="A1550" s="116"/>
    </row>
    <row r="1551" spans="1:1">
      <c r="A1551" s="116"/>
    </row>
    <row r="1552" spans="1:1">
      <c r="A1552" s="116"/>
    </row>
    <row r="1553" spans="1:1">
      <c r="A1553" s="116"/>
    </row>
    <row r="1554" spans="1:1">
      <c r="A1554" s="116"/>
    </row>
    <row r="1555" spans="1:1">
      <c r="A1555" s="116"/>
    </row>
    <row r="1556" spans="1:1">
      <c r="A1556" s="116"/>
    </row>
    <row r="1557" spans="1:1">
      <c r="A1557" s="116"/>
    </row>
    <row r="1558" spans="1:1">
      <c r="A1558" s="116"/>
    </row>
    <row r="1559" spans="1:1">
      <c r="A1559" s="116"/>
    </row>
    <row r="1560" spans="1:1">
      <c r="A1560" s="116"/>
    </row>
    <row r="1561" spans="1:1">
      <c r="A1561" s="221"/>
    </row>
    <row r="1562" spans="1:1">
      <c r="A1562" s="116"/>
    </row>
    <row r="1563" spans="1:1">
      <c r="A1563" s="219"/>
    </row>
    <row r="1564" spans="1:1">
      <c r="A1564" s="223"/>
    </row>
    <row r="1565" spans="1:1">
      <c r="A1565" s="223"/>
    </row>
    <row r="1566" spans="1:1">
      <c r="A1566" s="219"/>
    </row>
  </sheetData>
  <autoFilter ref="A4:J352"/>
  <sortState ref="A268:J274">
    <sortCondition descending="1" ref="J268:J274"/>
  </sortState>
  <dataValidations count="50">
    <dataValidation type="list" allowBlank="1" showInputMessage="1" showErrorMessage="1" sqref="C353:C761">
      <formula1>$A$1463:$A$1566</formula1>
    </dataValidation>
    <dataValidation type="list" allowBlank="1" showInputMessage="1" showErrorMessage="1" sqref="C2 C207 C110 C297:C298 C320:C323 C327 C331:C332 C338:C340 C351">
      <formula1>$AA$603:$AA$704</formula1>
    </dataValidation>
    <dataValidation type="list" allowBlank="1" showInputMessage="1" showErrorMessage="1" sqref="C168 C256:C257 C250 C232 C228 C216 C186 C142 C113:C114 C9">
      <formula1>$X$1000:$X$1101</formula1>
    </dataValidation>
    <dataValidation type="list" allowBlank="1" showInputMessage="1" showErrorMessage="1" sqref="D178">
      <formula1>$X$1073:$X$1079</formula1>
    </dataValidation>
    <dataValidation type="list" allowBlank="1" showInputMessage="1" showErrorMessage="1" sqref="D265">
      <formula1>$X$1110:$X$1116</formula1>
    </dataValidation>
    <dataValidation type="list" allowBlank="1" showInputMessage="1" showErrorMessage="1" sqref="C6 C203 C47 C68 C245 C71 C206 C225 C31 C208 C234 C199 C117 C38:C41 C181 C158:C159 C154:C156 C20:C21 C271 C23:C25 C128">
      <formula1>$X$1054:$X$1155</formula1>
    </dataValidation>
    <dataValidation type="list" allowBlank="1" showInputMessage="1" showErrorMessage="1" sqref="D6 D202 D200 D156:D157 D69:D71 D20:D25 D29:D31 D38:D41 D47 D2 D234 D289">
      <formula1>$X$1161:$X$1167</formula1>
    </dataValidation>
    <dataValidation type="list" allowBlank="1" showInputMessage="1" showErrorMessage="1" sqref="C5 C246 C213 C211 C183 C167 C163 C77:C78 C74 C64 C7 C33:C34 C53">
      <formula1>$X$1067:$X$1168</formula1>
    </dataValidation>
    <dataValidation type="list" allowBlank="1" showInputMessage="1" showErrorMessage="1" sqref="D5 D123 D74:D75 D65 D57:D60 D7:D19 D27:D28 D33:D37 D43:D45 D48:D55">
      <formula1>$X$1174:$X$1180</formula1>
    </dataValidation>
    <dataValidation type="list" allowBlank="1" showInputMessage="1" showErrorMessage="1" sqref="C8 C29:C30">
      <formula1>$AA$467:$AA$536</formula1>
    </dataValidation>
    <dataValidation type="list" allowBlank="1" showInputMessage="1" showErrorMessage="1" sqref="D26 D292 D264 D238 D224 D198 D179:D180 D153 D138 D125 D111 D96 D67 D32 D42 D46 D56">
      <formula1>$X$1107:$X$1113</formula1>
    </dataValidation>
    <dataValidation type="list" allowBlank="1" showInputMessage="1" showErrorMessage="1" sqref="C37 C177 C143 C124 C89 C95 C49 C81:C83 C70 C43 C87 C108">
      <formula1>$X$1073:$X$1174</formula1>
    </dataValidation>
    <dataValidation type="list" allowBlank="1" showInputMessage="1" showErrorMessage="1" sqref="C61">
      <formula1>$X$1074:$X$1175</formula1>
    </dataValidation>
    <dataValidation type="list" allowBlank="1" showInputMessage="1" showErrorMessage="1" sqref="D61:D64 D106 D68 D66">
      <formula1>$X$1186:$X$1192</formula1>
    </dataValidation>
    <dataValidation type="list" allowBlank="1" showInputMessage="1" showErrorMessage="1" sqref="C66 C252:C255 C239:C244 C202 C200 C157 C126:C127 C112">
      <formula1>$X$1079:$X$1180</formula1>
    </dataValidation>
    <dataValidation type="list" allowBlank="1" showInputMessage="1" showErrorMessage="1" sqref="C72:C73 C94 C76">
      <formula1>$X$997:$X$1098</formula1>
    </dataValidation>
    <dataValidation type="list" allowBlank="1" showInputMessage="1" showErrorMessage="1" sqref="D72">
      <formula1>$X$950:$X$956</formula1>
    </dataValidation>
    <dataValidation type="list" allowBlank="1" showInputMessage="1" showErrorMessage="1" sqref="D73 D291 D246:D263 D3 D218:D223 D211:D216 D182:D197 D172:D177 D145:D152 D139 D129:D137 D124 D107:D108 D76:D95 D204:D205 D228:D233 D235:D237">
      <formula1>$X$1104:$X$1110</formula1>
    </dataValidation>
    <dataValidation type="list" allowBlank="1" showInputMessage="1" showErrorMessage="1" sqref="C75 C251 C248 C229 C226:C227 C107 C182 C209 C173 C187:C189 C180 C3 C152 C214:C215 C80 C88">
      <formula1>$X$999:$X$1100</formula1>
    </dataValidation>
    <dataValidation type="list" allowBlank="1" showInputMessage="1" showErrorMessage="1" sqref="C90:C93 C97 C109">
      <formula1>$X$1019:$X$1120</formula1>
    </dataValidation>
    <dataValidation type="list" allowBlank="1" showInputMessage="1" showErrorMessage="1" sqref="D97:D105 D109:D110 D115:D116 D118:D121">
      <formula1>$X$1126:$X$1132</formula1>
    </dataValidation>
    <dataValidation type="list" allowBlank="1" showInputMessage="1" showErrorMessage="1" sqref="D112:D114 D239:D245 D225 D117 D199 D181 D158:D159 D154:D155 D126:D128 D122 D206:D208 D203">
      <formula1>$X$1082:$X$1088</formula1>
    </dataValidation>
    <dataValidation type="list" allowBlank="1" showInputMessage="1" showErrorMessage="1" sqref="C122">
      <formula1>$X$975:$X$1076</formula1>
    </dataValidation>
    <dataValidation type="list" allowBlank="1" showInputMessage="1" showErrorMessage="1" sqref="D140:D144">
      <formula1>$X$1079:$X$1085</formula1>
    </dataValidation>
    <dataValidation type="list" allowBlank="1" showInputMessage="1" showErrorMessage="1" sqref="C140">
      <formula1>$X$972:$X$1073</formula1>
    </dataValidation>
    <dataValidation type="list" allowBlank="1" showInputMessage="1" showErrorMessage="1" sqref="D160:D171 D266 D217 D209:D210 D201">
      <formula1>$X$1111:$X$1117</formula1>
    </dataValidation>
    <dataValidation type="list" allowBlank="1" showInputMessage="1" showErrorMessage="1" sqref="C160:C162 C266">
      <formula1>$X$1004:$X$1105</formula1>
    </dataValidation>
    <dataValidation type="list" allowBlank="1" showInputMessage="1" showErrorMessage="1" sqref="C178">
      <formula1>$AA$690:$AA$791</formula1>
    </dataValidation>
    <dataValidation type="list" allowBlank="1" showInputMessage="1" showErrorMessage="1" sqref="D226:D227">
      <formula1>$X$1106:$X$1112</formula1>
    </dataValidation>
    <dataValidation type="list" allowBlank="1" showInputMessage="1" showErrorMessage="1" sqref="C265 C277 C281">
      <formula1>$X$1003:$X$1104</formula1>
    </dataValidation>
    <dataValidation type="list" allowBlank="1" showInputMessage="1" showErrorMessage="1" sqref="D267 D271">
      <formula1>$X$1109:$X$1115</formula1>
    </dataValidation>
    <dataValidation type="list" allowBlank="1" showInputMessage="1" showErrorMessage="1" sqref="C267 C289 C287 C283">
      <formula1>$X$1002:$X$1103</formula1>
    </dataValidation>
    <dataValidation type="list" allowBlank="1" showInputMessage="1" showErrorMessage="1" sqref="C268">
      <formula1>$X$1048:$X$1149</formula1>
    </dataValidation>
    <dataValidation type="list" allowBlank="1" showInputMessage="1" showErrorMessage="1" sqref="D268:D269">
      <formula1>$X$1155:$X$1161</formula1>
    </dataValidation>
    <dataValidation type="list" allowBlank="1" showInputMessage="1" showErrorMessage="1" sqref="D270">
      <formula1>$X$1275:$X$1281</formula1>
    </dataValidation>
    <dataValidation type="list" allowBlank="1" showInputMessage="1" showErrorMessage="1" sqref="D277">
      <formula1>$AA$548:$AA$554</formula1>
    </dataValidation>
    <dataValidation type="list" allowBlank="1" showInputMessage="1" showErrorMessage="1" sqref="C269 C284">
      <formula1>$AA$473:$AA$542</formula1>
    </dataValidation>
    <dataValidation type="list" allowBlank="1" showInputMessage="1" showErrorMessage="1" sqref="D272:D273">
      <formula1>$X$1113:$X$1119</formula1>
    </dataValidation>
    <dataValidation type="list" allowBlank="1" showInputMessage="1" showErrorMessage="1" sqref="D276">
      <formula1>$X$1390:$X$1396</formula1>
    </dataValidation>
    <dataValidation type="list" allowBlank="1" showInputMessage="1" showErrorMessage="1" sqref="D274:D275">
      <formula1>$AA$642:$AA$648</formula1>
    </dataValidation>
    <dataValidation type="list" allowBlank="1" showInputMessage="1" showErrorMessage="1" sqref="D279">
      <formula1>$X$1328:$X$1334</formula1>
    </dataValidation>
    <dataValidation type="list" allowBlank="1" showInputMessage="1" showErrorMessage="1" sqref="C279">
      <formula1>$X$1216:$X$1317</formula1>
    </dataValidation>
    <dataValidation type="list" allowBlank="1" showInputMessage="1" showErrorMessage="1" sqref="C280">
      <formula1>$AA$470:$AA$539</formula1>
    </dataValidation>
    <dataValidation type="list" allowBlank="1" showInputMessage="1" showErrorMessage="1" sqref="D280:D281 D285:D286 D288 D290">
      <formula1>$AA$545:$AA$551</formula1>
    </dataValidation>
    <dataValidation type="list" allowBlank="1" showInputMessage="1" showErrorMessage="1" sqref="D282:D284 D287">
      <formula1>$X$1103:$X$1109</formula1>
    </dataValidation>
    <dataValidation type="list" allowBlank="1" showInputMessage="1" showErrorMessage="1" sqref="D278">
      <formula1>$X$1105:$X$1111</formula1>
    </dataValidation>
    <dataValidation type="list" allowBlank="1" showInputMessage="1" showErrorMessage="1" sqref="C278">
      <formula1>$X$998:$X$1099</formula1>
    </dataValidation>
    <dataValidation type="list" allowBlank="1" showInputMessage="1" showErrorMessage="1" sqref="D293:D352">
      <formula1>$S$1004:$S$1010</formula1>
    </dataValidation>
    <dataValidation type="list" allowBlank="1" showInputMessage="1" showErrorMessage="1" sqref="C325">
      <formula1>$S$892:$S$996</formula1>
    </dataValidation>
    <dataValidation type="list" allowBlank="1" showInputMessage="1" showErrorMessage="1" sqref="C317:C319 C300 C306:C310 C312 C314:C315 C337 C349 C328:C329 C333:C335 C341:C344 C346:C347 C295:C296">
      <formula1>$S$894:$S$998</formula1>
    </dataValidation>
  </dataValidations>
  <pageMargins left="0.51181102362204722" right="0.51181102362204722" top="0.78740157480314965" bottom="0.78740157480314965" header="0.31496062992125984" footer="0.31496062992125984"/>
  <pageSetup paperSize="9" scale="6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>
    <tabColor theme="8" tint="-0.249977111117893"/>
  </sheetPr>
  <dimension ref="A1:WVU127"/>
  <sheetViews>
    <sheetView showGridLines="0" zoomScale="85" zoomScaleNormal="85" zoomScalePageLayoutView="125" workbookViewId="0">
      <pane xSplit="3" ySplit="5" topLeftCell="D13" activePane="bottomRight" state="frozen"/>
      <selection pane="topRight" activeCell="D1" sqref="D1"/>
      <selection pane="bottomLeft" activeCell="A6" sqref="A6"/>
      <selection pane="bottomRight" activeCell="C4" sqref="C4"/>
    </sheetView>
  </sheetViews>
  <sheetFormatPr defaultColWidth="11" defaultRowHeight="12.75" outlineLevelRow="1" outlineLevelCol="1"/>
  <cols>
    <col min="1" max="1" width="4.85546875" style="153" bestFit="1" customWidth="1"/>
    <col min="2" max="2" width="40.5703125" style="95" customWidth="1"/>
    <col min="3" max="3" width="12.5703125" style="95" customWidth="1"/>
    <col min="4" max="4" width="12.42578125" style="95" customWidth="1" outlineLevel="1"/>
    <col min="5" max="5" width="12.42578125" style="95" bestFit="1" customWidth="1" outlineLevel="1"/>
    <col min="6" max="6" width="13.140625" style="95" bestFit="1" customWidth="1" outlineLevel="1"/>
    <col min="7" max="7" width="11.28515625" style="95" bestFit="1" customWidth="1" outlineLevel="1"/>
    <col min="8" max="8" width="13.140625" style="95" bestFit="1" customWidth="1" outlineLevel="1"/>
    <col min="9" max="9" width="11.5703125" style="95" bestFit="1" customWidth="1" outlineLevel="1"/>
    <col min="10" max="10" width="13.140625" style="95" bestFit="1" customWidth="1" outlineLevel="1"/>
    <col min="11" max="11" width="10.7109375" style="95" bestFit="1" customWidth="1" outlineLevel="1"/>
    <col min="12" max="12" width="12.28515625" style="95" customWidth="1" outlineLevel="1"/>
    <col min="13" max="13" width="13.140625" style="95" bestFit="1" customWidth="1" outlineLevel="1"/>
    <col min="14" max="14" width="11.85546875" style="95" bestFit="1" customWidth="1" outlineLevel="1"/>
    <col min="15" max="15" width="13.140625" style="95" bestFit="1" customWidth="1" outlineLevel="1"/>
    <col min="16" max="16" width="11.5703125" style="95" bestFit="1" customWidth="1" outlineLevel="1"/>
    <col min="17" max="17" width="12.28515625" style="95" bestFit="1" customWidth="1" outlineLevel="1"/>
    <col min="18" max="18" width="11.7109375" style="95" bestFit="1" customWidth="1" outlineLevel="1"/>
    <col min="19" max="19" width="12.28515625" style="95" customWidth="1" outlineLevel="1"/>
    <col min="20" max="21" width="11.7109375" style="95" bestFit="1" customWidth="1" outlineLevel="1"/>
    <col min="22" max="22" width="13.140625" style="95" bestFit="1" customWidth="1" outlineLevel="1"/>
    <col min="23" max="23" width="12.5703125" style="95" bestFit="1" customWidth="1" outlineLevel="1"/>
    <col min="24" max="24" width="11.85546875" style="95" bestFit="1" customWidth="1" outlineLevel="1"/>
    <col min="25" max="26" width="12.5703125" style="95" bestFit="1" customWidth="1" outlineLevel="1"/>
    <col min="27" max="28" width="11.7109375" style="95" bestFit="1" customWidth="1" outlineLevel="1"/>
    <col min="29" max="29" width="13.140625" style="95" bestFit="1" customWidth="1" outlineLevel="1"/>
    <col min="30" max="31" width="12.5703125" style="95" bestFit="1" customWidth="1" outlineLevel="1"/>
    <col min="32" max="33" width="10.5703125" style="95" bestFit="1" customWidth="1" outlineLevel="1"/>
    <col min="34" max="34" width="18.5703125" style="95" customWidth="1"/>
    <col min="35" max="35" width="9.140625" style="95" customWidth="1" outlineLevel="1"/>
    <col min="36" max="36" width="12.28515625" style="95" customWidth="1" outlineLevel="1"/>
    <col min="37" max="37" width="13.140625" style="95" bestFit="1" customWidth="1" outlineLevel="1"/>
    <col min="38" max="57" width="11" style="95" customWidth="1" outlineLevel="1"/>
    <col min="58" max="58" width="13.140625" style="95" bestFit="1" customWidth="1" outlineLevel="1"/>
    <col min="59" max="62" width="11" style="95" customWidth="1" outlineLevel="1"/>
    <col min="63" max="63" width="12.28515625" style="95" customWidth="1" outlineLevel="1"/>
    <col min="64" max="64" width="11" style="95" customWidth="1" outlineLevel="1"/>
    <col min="65" max="65" width="13.140625" style="95" bestFit="1" customWidth="1" outlineLevel="1"/>
    <col min="66" max="66" width="18.5703125" style="95" customWidth="1"/>
    <col min="67" max="96" width="11" style="95" customWidth="1" outlineLevel="1"/>
    <col min="97" max="97" width="18.5703125" style="95" customWidth="1"/>
    <col min="98" max="98" width="16.42578125" style="95" bestFit="1" customWidth="1"/>
    <col min="99" max="436" width="11" style="95"/>
    <col min="437" max="437" width="12.42578125" style="95" bestFit="1" customWidth="1"/>
    <col min="438" max="16384" width="11" style="95"/>
  </cols>
  <sheetData>
    <row r="1" spans="1:601">
      <c r="B1" s="159"/>
      <c r="C1" s="163"/>
    </row>
    <row r="2" spans="1:601" ht="12.95" customHeight="1">
      <c r="B2" s="159"/>
      <c r="C2" s="163"/>
    </row>
    <row r="3" spans="1:601" ht="23.25">
      <c r="B3" s="158"/>
      <c r="C3" s="157"/>
      <c r="D3" s="161">
        <f t="shared" ref="D3:AJ3" si="0">+WEEKDAY(D4,1)</f>
        <v>3</v>
      </c>
      <c r="E3" s="161">
        <f t="shared" si="0"/>
        <v>4</v>
      </c>
      <c r="F3" s="161">
        <f t="shared" si="0"/>
        <v>5</v>
      </c>
      <c r="G3" s="161">
        <f t="shared" si="0"/>
        <v>6</v>
      </c>
      <c r="H3" s="161">
        <f t="shared" si="0"/>
        <v>7</v>
      </c>
      <c r="I3" s="161">
        <f t="shared" si="0"/>
        <v>1</v>
      </c>
      <c r="J3" s="161">
        <f t="shared" si="0"/>
        <v>2</v>
      </c>
      <c r="K3" s="161">
        <f t="shared" si="0"/>
        <v>3</v>
      </c>
      <c r="L3" s="161">
        <f t="shared" si="0"/>
        <v>4</v>
      </c>
      <c r="M3" s="161">
        <f t="shared" si="0"/>
        <v>5</v>
      </c>
      <c r="N3" s="161">
        <f t="shared" si="0"/>
        <v>6</v>
      </c>
      <c r="O3" s="161">
        <f t="shared" si="0"/>
        <v>7</v>
      </c>
      <c r="P3" s="161">
        <f t="shared" si="0"/>
        <v>1</v>
      </c>
      <c r="Q3" s="161">
        <f t="shared" si="0"/>
        <v>2</v>
      </c>
      <c r="R3" s="161">
        <f t="shared" si="0"/>
        <v>3</v>
      </c>
      <c r="S3" s="161">
        <f t="shared" si="0"/>
        <v>4</v>
      </c>
      <c r="T3" s="161">
        <f t="shared" si="0"/>
        <v>5</v>
      </c>
      <c r="U3" s="161">
        <f t="shared" si="0"/>
        <v>6</v>
      </c>
      <c r="V3" s="161">
        <f t="shared" si="0"/>
        <v>7</v>
      </c>
      <c r="W3" s="161">
        <f t="shared" si="0"/>
        <v>1</v>
      </c>
      <c r="X3" s="161">
        <f t="shared" si="0"/>
        <v>2</v>
      </c>
      <c r="Y3" s="161">
        <f t="shared" si="0"/>
        <v>3</v>
      </c>
      <c r="Z3" s="161">
        <f t="shared" si="0"/>
        <v>4</v>
      </c>
      <c r="AA3" s="161">
        <f t="shared" si="0"/>
        <v>5</v>
      </c>
      <c r="AB3" s="161">
        <f t="shared" si="0"/>
        <v>6</v>
      </c>
      <c r="AC3" s="161">
        <f t="shared" si="0"/>
        <v>7</v>
      </c>
      <c r="AD3" s="161">
        <f t="shared" si="0"/>
        <v>1</v>
      </c>
      <c r="AE3" s="161">
        <f t="shared" si="0"/>
        <v>2</v>
      </c>
      <c r="AF3" s="161"/>
      <c r="AG3" s="161"/>
      <c r="AH3" s="161"/>
      <c r="AI3" s="161">
        <f t="shared" si="0"/>
        <v>5</v>
      </c>
      <c r="AJ3" s="161">
        <f t="shared" si="0"/>
        <v>6</v>
      </c>
      <c r="AK3" s="161">
        <f t="shared" ref="AK3:CR3" si="1">+WEEKDAY(AK4,1)</f>
        <v>7</v>
      </c>
      <c r="AL3" s="161">
        <f t="shared" si="1"/>
        <v>1</v>
      </c>
      <c r="AM3" s="161">
        <f t="shared" si="1"/>
        <v>2</v>
      </c>
      <c r="AN3" s="161">
        <f t="shared" si="1"/>
        <v>3</v>
      </c>
      <c r="AO3" s="161">
        <f t="shared" si="1"/>
        <v>4</v>
      </c>
      <c r="AP3" s="161">
        <f t="shared" si="1"/>
        <v>5</v>
      </c>
      <c r="AQ3" s="161">
        <f t="shared" si="1"/>
        <v>6</v>
      </c>
      <c r="AR3" s="161">
        <f t="shared" si="1"/>
        <v>7</v>
      </c>
      <c r="AS3" s="161">
        <f t="shared" si="1"/>
        <v>1</v>
      </c>
      <c r="AT3" s="161">
        <f t="shared" si="1"/>
        <v>2</v>
      </c>
      <c r="AU3" s="161">
        <f t="shared" si="1"/>
        <v>3</v>
      </c>
      <c r="AV3" s="161">
        <f t="shared" si="1"/>
        <v>4</v>
      </c>
      <c r="AW3" s="161">
        <f t="shared" si="1"/>
        <v>5</v>
      </c>
      <c r="AX3" s="161">
        <f t="shared" si="1"/>
        <v>6</v>
      </c>
      <c r="AY3" s="161">
        <f t="shared" si="1"/>
        <v>7</v>
      </c>
      <c r="AZ3" s="161">
        <f t="shared" si="1"/>
        <v>1</v>
      </c>
      <c r="BA3" s="161">
        <f t="shared" si="1"/>
        <v>2</v>
      </c>
      <c r="BB3" s="161">
        <f t="shared" si="1"/>
        <v>3</v>
      </c>
      <c r="BC3" s="161">
        <f t="shared" si="1"/>
        <v>4</v>
      </c>
      <c r="BD3" s="161">
        <f t="shared" si="1"/>
        <v>5</v>
      </c>
      <c r="BE3" s="161">
        <f t="shared" si="1"/>
        <v>6</v>
      </c>
      <c r="BF3" s="161">
        <f t="shared" si="1"/>
        <v>7</v>
      </c>
      <c r="BG3" s="161">
        <f t="shared" si="1"/>
        <v>1</v>
      </c>
      <c r="BH3" s="161">
        <f t="shared" si="1"/>
        <v>2</v>
      </c>
      <c r="BI3" s="161">
        <f t="shared" si="1"/>
        <v>3</v>
      </c>
      <c r="BJ3" s="161">
        <f t="shared" si="1"/>
        <v>4</v>
      </c>
      <c r="BK3" s="161">
        <f t="shared" si="1"/>
        <v>5</v>
      </c>
      <c r="BL3" s="161">
        <f t="shared" si="1"/>
        <v>6</v>
      </c>
      <c r="BM3" s="161">
        <f t="shared" si="1"/>
        <v>7</v>
      </c>
      <c r="BN3" s="161"/>
      <c r="BO3" s="161">
        <f t="shared" si="1"/>
        <v>1</v>
      </c>
      <c r="BP3" s="161">
        <f t="shared" si="1"/>
        <v>2</v>
      </c>
      <c r="BQ3" s="161">
        <f t="shared" si="1"/>
        <v>3</v>
      </c>
      <c r="BR3" s="161">
        <f t="shared" si="1"/>
        <v>4</v>
      </c>
      <c r="BS3" s="161">
        <f t="shared" si="1"/>
        <v>5</v>
      </c>
      <c r="BT3" s="161">
        <f t="shared" si="1"/>
        <v>6</v>
      </c>
      <c r="BU3" s="161">
        <f t="shared" si="1"/>
        <v>7</v>
      </c>
      <c r="BV3" s="161">
        <f t="shared" si="1"/>
        <v>1</v>
      </c>
      <c r="BW3" s="161">
        <f t="shared" si="1"/>
        <v>2</v>
      </c>
      <c r="BX3" s="161">
        <f t="shared" si="1"/>
        <v>3</v>
      </c>
      <c r="BY3" s="161">
        <f t="shared" si="1"/>
        <v>4</v>
      </c>
      <c r="BZ3" s="161">
        <f t="shared" si="1"/>
        <v>5</v>
      </c>
      <c r="CA3" s="161">
        <f t="shared" si="1"/>
        <v>6</v>
      </c>
      <c r="CB3" s="161">
        <f t="shared" si="1"/>
        <v>7</v>
      </c>
      <c r="CC3" s="161">
        <f t="shared" si="1"/>
        <v>1</v>
      </c>
      <c r="CD3" s="161">
        <f t="shared" si="1"/>
        <v>2</v>
      </c>
      <c r="CE3" s="161">
        <f t="shared" si="1"/>
        <v>3</v>
      </c>
      <c r="CF3" s="161">
        <f t="shared" si="1"/>
        <v>4</v>
      </c>
      <c r="CG3" s="161">
        <f t="shared" si="1"/>
        <v>5</v>
      </c>
      <c r="CH3" s="161">
        <f t="shared" si="1"/>
        <v>6</v>
      </c>
      <c r="CI3" s="161">
        <f t="shared" si="1"/>
        <v>7</v>
      </c>
      <c r="CJ3" s="161">
        <f t="shared" si="1"/>
        <v>1</v>
      </c>
      <c r="CK3" s="161">
        <f t="shared" si="1"/>
        <v>2</v>
      </c>
      <c r="CL3" s="161">
        <f t="shared" si="1"/>
        <v>3</v>
      </c>
      <c r="CM3" s="161">
        <f t="shared" si="1"/>
        <v>4</v>
      </c>
      <c r="CN3" s="161">
        <f t="shared" si="1"/>
        <v>5</v>
      </c>
      <c r="CO3" s="161">
        <f t="shared" si="1"/>
        <v>6</v>
      </c>
      <c r="CP3" s="161">
        <f t="shared" si="1"/>
        <v>7</v>
      </c>
      <c r="CQ3" s="161">
        <f t="shared" si="1"/>
        <v>1</v>
      </c>
      <c r="CR3" s="161">
        <f t="shared" si="1"/>
        <v>2</v>
      </c>
      <c r="CT3" s="161">
        <f t="shared" ref="CT3:DX3" si="2">+WEEKDAY(CT4,1)</f>
        <v>3</v>
      </c>
      <c r="CU3" s="161">
        <f t="shared" si="2"/>
        <v>4</v>
      </c>
      <c r="CV3" s="161">
        <f t="shared" si="2"/>
        <v>5</v>
      </c>
      <c r="CW3" s="161">
        <f t="shared" si="2"/>
        <v>6</v>
      </c>
      <c r="CX3" s="161">
        <f t="shared" si="2"/>
        <v>7</v>
      </c>
      <c r="CY3" s="161">
        <f t="shared" si="2"/>
        <v>1</v>
      </c>
      <c r="CZ3" s="161">
        <f t="shared" si="2"/>
        <v>2</v>
      </c>
      <c r="DA3" s="161">
        <f t="shared" si="2"/>
        <v>3</v>
      </c>
      <c r="DB3" s="161">
        <f t="shared" si="2"/>
        <v>4</v>
      </c>
      <c r="DC3" s="161">
        <f t="shared" si="2"/>
        <v>5</v>
      </c>
      <c r="DD3" s="161">
        <f t="shared" si="2"/>
        <v>6</v>
      </c>
      <c r="DE3" s="161">
        <f t="shared" si="2"/>
        <v>7</v>
      </c>
      <c r="DF3" s="161">
        <f t="shared" si="2"/>
        <v>1</v>
      </c>
      <c r="DG3" s="161">
        <f t="shared" si="2"/>
        <v>2</v>
      </c>
      <c r="DH3" s="161">
        <f t="shared" si="2"/>
        <v>3</v>
      </c>
      <c r="DI3" s="161">
        <f t="shared" si="2"/>
        <v>4</v>
      </c>
      <c r="DJ3" s="161">
        <f t="shared" si="2"/>
        <v>5</v>
      </c>
      <c r="DK3" s="161">
        <f t="shared" si="2"/>
        <v>6</v>
      </c>
      <c r="DL3" s="161">
        <f t="shared" si="2"/>
        <v>7</v>
      </c>
      <c r="DM3" s="161">
        <f t="shared" si="2"/>
        <v>1</v>
      </c>
      <c r="DN3" s="161">
        <f t="shared" si="2"/>
        <v>2</v>
      </c>
      <c r="DO3" s="161">
        <f t="shared" si="2"/>
        <v>3</v>
      </c>
      <c r="DP3" s="161">
        <f t="shared" si="2"/>
        <v>4</v>
      </c>
      <c r="DQ3" s="161">
        <f t="shared" si="2"/>
        <v>5</v>
      </c>
      <c r="DR3" s="161">
        <f t="shared" si="2"/>
        <v>6</v>
      </c>
      <c r="DS3" s="161">
        <f t="shared" si="2"/>
        <v>7</v>
      </c>
      <c r="DT3" s="161">
        <f t="shared" si="2"/>
        <v>1</v>
      </c>
      <c r="DU3" s="161">
        <f t="shared" si="2"/>
        <v>2</v>
      </c>
      <c r="DV3" s="161">
        <f t="shared" si="2"/>
        <v>3</v>
      </c>
      <c r="DW3" s="161">
        <f t="shared" si="2"/>
        <v>4</v>
      </c>
      <c r="DX3" s="161">
        <f t="shared" si="2"/>
        <v>5</v>
      </c>
      <c r="DY3" s="161"/>
      <c r="DZ3" s="161">
        <f t="shared" ref="DZ3:FC3" si="3">+WEEKDAY(DZ4,1)</f>
        <v>6</v>
      </c>
      <c r="EA3" s="161">
        <f t="shared" si="3"/>
        <v>7</v>
      </c>
      <c r="EB3" s="161">
        <f t="shared" si="3"/>
        <v>1</v>
      </c>
      <c r="EC3" s="161">
        <f t="shared" si="3"/>
        <v>2</v>
      </c>
      <c r="ED3" s="161">
        <f t="shared" si="3"/>
        <v>3</v>
      </c>
      <c r="EE3" s="161">
        <f t="shared" si="3"/>
        <v>4</v>
      </c>
      <c r="EF3" s="161">
        <f t="shared" si="3"/>
        <v>5</v>
      </c>
      <c r="EG3" s="161">
        <f t="shared" si="3"/>
        <v>6</v>
      </c>
      <c r="EH3" s="161">
        <f t="shared" si="3"/>
        <v>7</v>
      </c>
      <c r="EI3" s="161">
        <f t="shared" si="3"/>
        <v>1</v>
      </c>
      <c r="EJ3" s="161">
        <f t="shared" si="3"/>
        <v>2</v>
      </c>
      <c r="EK3" s="161">
        <f t="shared" si="3"/>
        <v>3</v>
      </c>
      <c r="EL3" s="161">
        <f t="shared" si="3"/>
        <v>4</v>
      </c>
      <c r="EM3" s="161">
        <f t="shared" si="3"/>
        <v>5</v>
      </c>
      <c r="EN3" s="161">
        <f t="shared" si="3"/>
        <v>6</v>
      </c>
      <c r="EO3" s="161">
        <f t="shared" si="3"/>
        <v>7</v>
      </c>
      <c r="EP3" s="161">
        <f t="shared" si="3"/>
        <v>1</v>
      </c>
      <c r="EQ3" s="161">
        <f t="shared" si="3"/>
        <v>2</v>
      </c>
      <c r="ER3" s="161">
        <f t="shared" si="3"/>
        <v>3</v>
      </c>
      <c r="ES3" s="161">
        <f t="shared" si="3"/>
        <v>4</v>
      </c>
      <c r="ET3" s="161">
        <f t="shared" si="3"/>
        <v>5</v>
      </c>
      <c r="EU3" s="161">
        <f t="shared" si="3"/>
        <v>6</v>
      </c>
      <c r="EV3" s="161">
        <f t="shared" si="3"/>
        <v>7</v>
      </c>
      <c r="EW3" s="161">
        <f t="shared" si="3"/>
        <v>1</v>
      </c>
      <c r="EX3" s="161">
        <f t="shared" si="3"/>
        <v>2</v>
      </c>
      <c r="EY3" s="161">
        <f t="shared" si="3"/>
        <v>3</v>
      </c>
      <c r="EZ3" s="161">
        <f t="shared" si="3"/>
        <v>4</v>
      </c>
      <c r="FA3" s="161">
        <f t="shared" si="3"/>
        <v>5</v>
      </c>
      <c r="FB3" s="161">
        <f t="shared" si="3"/>
        <v>6</v>
      </c>
      <c r="FC3" s="161">
        <f t="shared" si="3"/>
        <v>7</v>
      </c>
      <c r="FD3" s="161"/>
      <c r="FE3" s="161">
        <f t="shared" ref="FE3:GI3" si="4">+WEEKDAY(FE4,1)</f>
        <v>1</v>
      </c>
      <c r="FF3" s="161">
        <f t="shared" si="4"/>
        <v>2</v>
      </c>
      <c r="FG3" s="161">
        <f t="shared" si="4"/>
        <v>3</v>
      </c>
      <c r="FH3" s="161">
        <f t="shared" si="4"/>
        <v>4</v>
      </c>
      <c r="FI3" s="161">
        <f t="shared" si="4"/>
        <v>5</v>
      </c>
      <c r="FJ3" s="161">
        <f t="shared" si="4"/>
        <v>6</v>
      </c>
      <c r="FK3" s="161">
        <f t="shared" si="4"/>
        <v>7</v>
      </c>
      <c r="FL3" s="161">
        <f t="shared" si="4"/>
        <v>1</v>
      </c>
      <c r="FM3" s="161">
        <f t="shared" si="4"/>
        <v>2</v>
      </c>
      <c r="FN3" s="161">
        <f t="shared" si="4"/>
        <v>3</v>
      </c>
      <c r="FO3" s="161">
        <f t="shared" si="4"/>
        <v>4</v>
      </c>
      <c r="FP3" s="161">
        <f t="shared" si="4"/>
        <v>5</v>
      </c>
      <c r="FQ3" s="161">
        <f t="shared" si="4"/>
        <v>6</v>
      </c>
      <c r="FR3" s="161">
        <f t="shared" si="4"/>
        <v>7</v>
      </c>
      <c r="FS3" s="161">
        <f t="shared" si="4"/>
        <v>1</v>
      </c>
      <c r="FT3" s="161">
        <f t="shared" si="4"/>
        <v>2</v>
      </c>
      <c r="FU3" s="161">
        <f t="shared" si="4"/>
        <v>3</v>
      </c>
      <c r="FV3" s="161">
        <f t="shared" si="4"/>
        <v>4</v>
      </c>
      <c r="FW3" s="161">
        <f t="shared" si="4"/>
        <v>5</v>
      </c>
      <c r="FX3" s="161">
        <f t="shared" si="4"/>
        <v>6</v>
      </c>
      <c r="FY3" s="161">
        <f t="shared" si="4"/>
        <v>7</v>
      </c>
      <c r="FZ3" s="161">
        <f t="shared" si="4"/>
        <v>1</v>
      </c>
      <c r="GA3" s="161">
        <f t="shared" si="4"/>
        <v>2</v>
      </c>
      <c r="GB3" s="161">
        <f t="shared" si="4"/>
        <v>3</v>
      </c>
      <c r="GC3" s="161">
        <f t="shared" si="4"/>
        <v>4</v>
      </c>
      <c r="GD3" s="161">
        <f t="shared" si="4"/>
        <v>5</v>
      </c>
      <c r="GE3" s="161">
        <f t="shared" si="4"/>
        <v>6</v>
      </c>
      <c r="GF3" s="161">
        <f t="shared" si="4"/>
        <v>7</v>
      </c>
      <c r="GG3" s="161">
        <f t="shared" si="4"/>
        <v>1</v>
      </c>
      <c r="GH3" s="161">
        <f t="shared" si="4"/>
        <v>2</v>
      </c>
      <c r="GI3" s="161">
        <f t="shared" si="4"/>
        <v>3</v>
      </c>
      <c r="GJ3" s="161"/>
      <c r="GK3" s="161">
        <f t="shared" ref="GK3:HO3" si="5">+WEEKDAY(GK4,1)</f>
        <v>4</v>
      </c>
      <c r="GL3" s="161">
        <f t="shared" si="5"/>
        <v>5</v>
      </c>
      <c r="GM3" s="161">
        <f t="shared" si="5"/>
        <v>6</v>
      </c>
      <c r="GN3" s="161">
        <f t="shared" si="5"/>
        <v>7</v>
      </c>
      <c r="GO3" s="161">
        <f t="shared" si="5"/>
        <v>1</v>
      </c>
      <c r="GP3" s="161">
        <f t="shared" si="5"/>
        <v>2</v>
      </c>
      <c r="GQ3" s="161">
        <f t="shared" si="5"/>
        <v>3</v>
      </c>
      <c r="GR3" s="161">
        <f t="shared" si="5"/>
        <v>4</v>
      </c>
      <c r="GS3" s="161">
        <f t="shared" si="5"/>
        <v>5</v>
      </c>
      <c r="GT3" s="161">
        <f t="shared" si="5"/>
        <v>6</v>
      </c>
      <c r="GU3" s="161">
        <f t="shared" si="5"/>
        <v>7</v>
      </c>
      <c r="GV3" s="161">
        <f t="shared" si="5"/>
        <v>1</v>
      </c>
      <c r="GW3" s="161">
        <f t="shared" si="5"/>
        <v>2</v>
      </c>
      <c r="GX3" s="161">
        <f t="shared" si="5"/>
        <v>3</v>
      </c>
      <c r="GY3" s="161">
        <f t="shared" si="5"/>
        <v>4</v>
      </c>
      <c r="GZ3" s="161">
        <f t="shared" si="5"/>
        <v>5</v>
      </c>
      <c r="HA3" s="161">
        <f t="shared" si="5"/>
        <v>6</v>
      </c>
      <c r="HB3" s="161">
        <f t="shared" si="5"/>
        <v>7</v>
      </c>
      <c r="HC3" s="161">
        <f t="shared" si="5"/>
        <v>1</v>
      </c>
      <c r="HD3" s="161">
        <f t="shared" si="5"/>
        <v>2</v>
      </c>
      <c r="HE3" s="161">
        <f t="shared" si="5"/>
        <v>3</v>
      </c>
      <c r="HF3" s="161">
        <f t="shared" si="5"/>
        <v>4</v>
      </c>
      <c r="HG3" s="161">
        <f t="shared" si="5"/>
        <v>5</v>
      </c>
      <c r="HH3" s="161">
        <f t="shared" si="5"/>
        <v>6</v>
      </c>
      <c r="HI3" s="161">
        <f t="shared" si="5"/>
        <v>7</v>
      </c>
      <c r="HJ3" s="161">
        <f t="shared" si="5"/>
        <v>1</v>
      </c>
      <c r="HK3" s="161">
        <f t="shared" si="5"/>
        <v>2</v>
      </c>
      <c r="HL3" s="161">
        <f t="shared" si="5"/>
        <v>3</v>
      </c>
      <c r="HM3" s="161">
        <f t="shared" si="5"/>
        <v>4</v>
      </c>
      <c r="HN3" s="161">
        <f t="shared" si="5"/>
        <v>5</v>
      </c>
      <c r="HO3" s="161">
        <f t="shared" si="5"/>
        <v>6</v>
      </c>
      <c r="HP3" s="161"/>
      <c r="HQ3" s="161">
        <f t="shared" ref="HQ3:KB3" si="6">+WEEKDAY(HQ4,1)</f>
        <v>7</v>
      </c>
      <c r="HR3" s="161">
        <f t="shared" si="6"/>
        <v>1</v>
      </c>
      <c r="HS3" s="161">
        <f t="shared" si="6"/>
        <v>2</v>
      </c>
      <c r="HT3" s="161">
        <f t="shared" si="6"/>
        <v>3</v>
      </c>
      <c r="HU3" s="161">
        <f t="shared" si="6"/>
        <v>4</v>
      </c>
      <c r="HV3" s="161">
        <f t="shared" si="6"/>
        <v>5</v>
      </c>
      <c r="HW3" s="161">
        <f t="shared" si="6"/>
        <v>6</v>
      </c>
      <c r="HX3" s="161">
        <f t="shared" si="6"/>
        <v>7</v>
      </c>
      <c r="HY3" s="161">
        <f t="shared" si="6"/>
        <v>1</v>
      </c>
      <c r="HZ3" s="161">
        <f t="shared" si="6"/>
        <v>2</v>
      </c>
      <c r="IA3" s="161">
        <f t="shared" si="6"/>
        <v>3</v>
      </c>
      <c r="IB3" s="161">
        <f t="shared" si="6"/>
        <v>4</v>
      </c>
      <c r="IC3" s="161">
        <f t="shared" si="6"/>
        <v>5</v>
      </c>
      <c r="ID3" s="161">
        <f t="shared" si="6"/>
        <v>6</v>
      </c>
      <c r="IE3" s="161">
        <f t="shared" si="6"/>
        <v>7</v>
      </c>
      <c r="IF3" s="161">
        <f t="shared" si="6"/>
        <v>1</v>
      </c>
      <c r="IG3" s="161">
        <f t="shared" si="6"/>
        <v>2</v>
      </c>
      <c r="IH3" s="161">
        <f t="shared" si="6"/>
        <v>3</v>
      </c>
      <c r="II3" s="161">
        <f t="shared" si="6"/>
        <v>4</v>
      </c>
      <c r="IJ3" s="161">
        <f t="shared" si="6"/>
        <v>5</v>
      </c>
      <c r="IK3" s="161">
        <f t="shared" si="6"/>
        <v>6</v>
      </c>
      <c r="IL3" s="161">
        <f t="shared" si="6"/>
        <v>7</v>
      </c>
      <c r="IM3" s="161">
        <f t="shared" si="6"/>
        <v>1</v>
      </c>
      <c r="IN3" s="161">
        <f t="shared" si="6"/>
        <v>2</v>
      </c>
      <c r="IO3" s="161">
        <f t="shared" si="6"/>
        <v>3</v>
      </c>
      <c r="IP3" s="161">
        <f t="shared" si="6"/>
        <v>4</v>
      </c>
      <c r="IQ3" s="161">
        <f t="shared" si="6"/>
        <v>5</v>
      </c>
      <c r="IR3" s="161">
        <f t="shared" si="6"/>
        <v>6</v>
      </c>
      <c r="IS3" s="161">
        <f t="shared" si="6"/>
        <v>7</v>
      </c>
      <c r="IT3" s="161">
        <f t="shared" si="6"/>
        <v>1</v>
      </c>
      <c r="IU3" s="161"/>
      <c r="IV3" s="161">
        <f t="shared" si="6"/>
        <v>2</v>
      </c>
      <c r="IW3" s="161">
        <f t="shared" si="6"/>
        <v>3</v>
      </c>
      <c r="IX3" s="161">
        <f t="shared" si="6"/>
        <v>4</v>
      </c>
      <c r="IY3" s="161">
        <f t="shared" si="6"/>
        <v>5</v>
      </c>
      <c r="IZ3" s="161">
        <f t="shared" si="6"/>
        <v>6</v>
      </c>
      <c r="JA3" s="161">
        <f t="shared" si="6"/>
        <v>7</v>
      </c>
      <c r="JB3" s="161">
        <f t="shared" si="6"/>
        <v>1</v>
      </c>
      <c r="JC3" s="161">
        <f t="shared" si="6"/>
        <v>2</v>
      </c>
      <c r="JD3" s="161">
        <f t="shared" si="6"/>
        <v>3</v>
      </c>
      <c r="JE3" s="161">
        <f t="shared" si="6"/>
        <v>4</v>
      </c>
      <c r="JF3" s="161">
        <f t="shared" si="6"/>
        <v>5</v>
      </c>
      <c r="JG3" s="161">
        <f t="shared" si="6"/>
        <v>6</v>
      </c>
      <c r="JH3" s="161">
        <f t="shared" si="6"/>
        <v>7</v>
      </c>
      <c r="JI3" s="161">
        <f t="shared" si="6"/>
        <v>1</v>
      </c>
      <c r="JJ3" s="161">
        <f t="shared" si="6"/>
        <v>2</v>
      </c>
      <c r="JK3" s="161">
        <f t="shared" si="6"/>
        <v>3</v>
      </c>
      <c r="JL3" s="161">
        <f t="shared" si="6"/>
        <v>4</v>
      </c>
      <c r="JM3" s="161">
        <f t="shared" si="6"/>
        <v>5</v>
      </c>
      <c r="JN3" s="161">
        <f t="shared" si="6"/>
        <v>6</v>
      </c>
      <c r="JO3" s="161">
        <f t="shared" si="6"/>
        <v>7</v>
      </c>
      <c r="JP3" s="161">
        <f t="shared" si="6"/>
        <v>1</v>
      </c>
      <c r="JQ3" s="161">
        <f t="shared" si="6"/>
        <v>2</v>
      </c>
      <c r="JR3" s="161">
        <f t="shared" si="6"/>
        <v>3</v>
      </c>
      <c r="JS3" s="161">
        <f t="shared" si="6"/>
        <v>4</v>
      </c>
      <c r="JT3" s="161">
        <f t="shared" si="6"/>
        <v>5</v>
      </c>
      <c r="JU3" s="161">
        <f t="shared" si="6"/>
        <v>6</v>
      </c>
      <c r="JV3" s="161">
        <f t="shared" si="6"/>
        <v>7</v>
      </c>
      <c r="JW3" s="161">
        <f t="shared" si="6"/>
        <v>1</v>
      </c>
      <c r="JX3" s="161">
        <f t="shared" si="6"/>
        <v>2</v>
      </c>
      <c r="JY3" s="161">
        <f t="shared" si="6"/>
        <v>3</v>
      </c>
      <c r="JZ3" s="161">
        <f t="shared" si="6"/>
        <v>4</v>
      </c>
      <c r="KA3" s="161"/>
      <c r="KB3" s="161">
        <f t="shared" si="6"/>
        <v>5</v>
      </c>
      <c r="KC3" s="161">
        <f t="shared" ref="KC3:LE3" si="7">+WEEKDAY(KC4,1)</f>
        <v>6</v>
      </c>
      <c r="KD3" s="161">
        <f t="shared" si="7"/>
        <v>7</v>
      </c>
      <c r="KE3" s="161">
        <f t="shared" si="7"/>
        <v>1</v>
      </c>
      <c r="KF3" s="161">
        <f t="shared" si="7"/>
        <v>2</v>
      </c>
      <c r="KG3" s="161">
        <f t="shared" si="7"/>
        <v>3</v>
      </c>
      <c r="KH3" s="161">
        <f t="shared" si="7"/>
        <v>4</v>
      </c>
      <c r="KI3" s="161">
        <f t="shared" si="7"/>
        <v>5</v>
      </c>
      <c r="KJ3" s="161">
        <f t="shared" si="7"/>
        <v>6</v>
      </c>
      <c r="KK3" s="161">
        <f t="shared" si="7"/>
        <v>7</v>
      </c>
      <c r="KL3" s="161">
        <f t="shared" si="7"/>
        <v>1</v>
      </c>
      <c r="KM3" s="161">
        <f t="shared" si="7"/>
        <v>2</v>
      </c>
      <c r="KN3" s="161">
        <f t="shared" si="7"/>
        <v>3</v>
      </c>
      <c r="KO3" s="161">
        <f t="shared" si="7"/>
        <v>4</v>
      </c>
      <c r="KP3" s="161">
        <f t="shared" si="7"/>
        <v>5</v>
      </c>
      <c r="KQ3" s="161">
        <f t="shared" si="7"/>
        <v>6</v>
      </c>
      <c r="KR3" s="161">
        <f t="shared" si="7"/>
        <v>7</v>
      </c>
      <c r="KS3" s="161">
        <f t="shared" si="7"/>
        <v>1</v>
      </c>
      <c r="KT3" s="161">
        <f t="shared" si="7"/>
        <v>2</v>
      </c>
      <c r="KU3" s="161">
        <f t="shared" si="7"/>
        <v>3</v>
      </c>
      <c r="KV3" s="161">
        <f t="shared" si="7"/>
        <v>4</v>
      </c>
      <c r="KW3" s="161">
        <f t="shared" si="7"/>
        <v>5</v>
      </c>
      <c r="KX3" s="161">
        <f t="shared" si="7"/>
        <v>6</v>
      </c>
      <c r="KY3" s="161">
        <f t="shared" si="7"/>
        <v>7</v>
      </c>
      <c r="KZ3" s="161">
        <f t="shared" si="7"/>
        <v>1</v>
      </c>
      <c r="LA3" s="161">
        <f t="shared" si="7"/>
        <v>2</v>
      </c>
      <c r="LB3" s="161">
        <f t="shared" si="7"/>
        <v>3</v>
      </c>
      <c r="LC3" s="161">
        <f t="shared" si="7"/>
        <v>4</v>
      </c>
      <c r="LD3" s="161">
        <f t="shared" si="7"/>
        <v>5</v>
      </c>
      <c r="LE3" s="161">
        <f t="shared" si="7"/>
        <v>6</v>
      </c>
      <c r="LF3" s="161"/>
      <c r="LG3" s="161">
        <f t="shared" ref="LG3:MK3" si="8">+WEEKDAY(LG4,1)</f>
        <v>7</v>
      </c>
      <c r="LH3" s="161">
        <f t="shared" si="8"/>
        <v>1</v>
      </c>
      <c r="LI3" s="161">
        <f t="shared" si="8"/>
        <v>2</v>
      </c>
      <c r="LJ3" s="161">
        <f t="shared" si="8"/>
        <v>3</v>
      </c>
      <c r="LK3" s="161">
        <f t="shared" si="8"/>
        <v>4</v>
      </c>
      <c r="LL3" s="161">
        <f t="shared" si="8"/>
        <v>5</v>
      </c>
      <c r="LM3" s="161">
        <f t="shared" si="8"/>
        <v>6</v>
      </c>
      <c r="LN3" s="161">
        <f t="shared" si="8"/>
        <v>7</v>
      </c>
      <c r="LO3" s="161">
        <f t="shared" si="8"/>
        <v>1</v>
      </c>
      <c r="LP3" s="161">
        <f t="shared" si="8"/>
        <v>2</v>
      </c>
      <c r="LQ3" s="161">
        <f t="shared" si="8"/>
        <v>3</v>
      </c>
      <c r="LR3" s="161">
        <f t="shared" si="8"/>
        <v>4</v>
      </c>
      <c r="LS3" s="161">
        <f t="shared" si="8"/>
        <v>5</v>
      </c>
      <c r="LT3" s="161">
        <f t="shared" si="8"/>
        <v>6</v>
      </c>
      <c r="LU3" s="161">
        <f t="shared" si="8"/>
        <v>7</v>
      </c>
      <c r="LV3" s="161">
        <f t="shared" si="8"/>
        <v>1</v>
      </c>
      <c r="LW3" s="161">
        <f t="shared" si="8"/>
        <v>2</v>
      </c>
      <c r="LX3" s="161">
        <f t="shared" si="8"/>
        <v>3</v>
      </c>
      <c r="LY3" s="161">
        <f t="shared" si="8"/>
        <v>4</v>
      </c>
      <c r="LZ3" s="161">
        <f t="shared" si="8"/>
        <v>5</v>
      </c>
      <c r="MA3" s="161">
        <f t="shared" si="8"/>
        <v>6</v>
      </c>
      <c r="MB3" s="161">
        <f t="shared" si="8"/>
        <v>7</v>
      </c>
      <c r="MC3" s="161">
        <f t="shared" si="8"/>
        <v>1</v>
      </c>
      <c r="MD3" s="161">
        <f t="shared" si="8"/>
        <v>2</v>
      </c>
      <c r="ME3" s="161">
        <f t="shared" si="8"/>
        <v>3</v>
      </c>
      <c r="MF3" s="161">
        <f t="shared" si="8"/>
        <v>4</v>
      </c>
      <c r="MG3" s="161">
        <f t="shared" si="8"/>
        <v>5</v>
      </c>
      <c r="MH3" s="161">
        <f t="shared" si="8"/>
        <v>6</v>
      </c>
      <c r="MI3" s="161">
        <f t="shared" si="8"/>
        <v>7</v>
      </c>
      <c r="MJ3" s="161">
        <f t="shared" si="8"/>
        <v>1</v>
      </c>
      <c r="MK3" s="161">
        <f t="shared" si="8"/>
        <v>2</v>
      </c>
      <c r="ML3" s="161"/>
      <c r="MM3" s="161">
        <f t="shared" ref="MM3:NQ3" si="9">+WEEKDAY(MM4,1)</f>
        <v>3</v>
      </c>
      <c r="MN3" s="161">
        <f t="shared" si="9"/>
        <v>4</v>
      </c>
      <c r="MO3" s="161">
        <f t="shared" si="9"/>
        <v>5</v>
      </c>
      <c r="MP3" s="161">
        <f t="shared" si="9"/>
        <v>6</v>
      </c>
      <c r="MQ3" s="161">
        <f t="shared" si="9"/>
        <v>7</v>
      </c>
      <c r="MR3" s="161">
        <f t="shared" si="9"/>
        <v>1</v>
      </c>
      <c r="MS3" s="161">
        <f t="shared" si="9"/>
        <v>2</v>
      </c>
      <c r="MT3" s="161">
        <f t="shared" si="9"/>
        <v>3</v>
      </c>
      <c r="MU3" s="161">
        <f t="shared" si="9"/>
        <v>4</v>
      </c>
      <c r="MV3" s="161">
        <f t="shared" si="9"/>
        <v>5</v>
      </c>
      <c r="MW3" s="161">
        <f t="shared" si="9"/>
        <v>6</v>
      </c>
      <c r="MX3" s="161">
        <f t="shared" si="9"/>
        <v>7</v>
      </c>
      <c r="MY3" s="161">
        <f t="shared" si="9"/>
        <v>1</v>
      </c>
      <c r="MZ3" s="161">
        <f t="shared" si="9"/>
        <v>2</v>
      </c>
      <c r="NA3" s="161">
        <f t="shared" si="9"/>
        <v>3</v>
      </c>
      <c r="NB3" s="161">
        <f t="shared" si="9"/>
        <v>4</v>
      </c>
      <c r="NC3" s="161">
        <f t="shared" si="9"/>
        <v>5</v>
      </c>
      <c r="ND3" s="161">
        <f t="shared" si="9"/>
        <v>6</v>
      </c>
      <c r="NE3" s="161">
        <f t="shared" si="9"/>
        <v>7</v>
      </c>
      <c r="NF3" s="161">
        <f t="shared" si="9"/>
        <v>1</v>
      </c>
      <c r="NG3" s="161">
        <f t="shared" si="9"/>
        <v>2</v>
      </c>
      <c r="NH3" s="161">
        <f t="shared" si="9"/>
        <v>3</v>
      </c>
      <c r="NI3" s="161">
        <f t="shared" si="9"/>
        <v>4</v>
      </c>
      <c r="NJ3" s="161">
        <f t="shared" si="9"/>
        <v>5</v>
      </c>
      <c r="NK3" s="161">
        <f t="shared" si="9"/>
        <v>6</v>
      </c>
      <c r="NL3" s="161">
        <f t="shared" si="9"/>
        <v>7</v>
      </c>
      <c r="NM3" s="161">
        <f t="shared" si="9"/>
        <v>1</v>
      </c>
      <c r="NN3" s="161">
        <f t="shared" si="9"/>
        <v>2</v>
      </c>
      <c r="NO3" s="161">
        <f t="shared" si="9"/>
        <v>3</v>
      </c>
      <c r="NP3" s="161">
        <f t="shared" si="9"/>
        <v>4</v>
      </c>
      <c r="NQ3" s="161">
        <f t="shared" si="9"/>
        <v>5</v>
      </c>
      <c r="NR3" s="161"/>
      <c r="NS3" s="161">
        <f t="shared" ref="NS3:OT3" si="10">+WEEKDAY(NS4,1)</f>
        <v>6</v>
      </c>
      <c r="NT3" s="161">
        <f t="shared" si="10"/>
        <v>7</v>
      </c>
      <c r="NU3" s="161">
        <f t="shared" si="10"/>
        <v>1</v>
      </c>
      <c r="NV3" s="161">
        <f t="shared" si="10"/>
        <v>2</v>
      </c>
      <c r="NW3" s="161">
        <f t="shared" si="10"/>
        <v>3</v>
      </c>
      <c r="NX3" s="161">
        <f t="shared" si="10"/>
        <v>4</v>
      </c>
      <c r="NY3" s="161">
        <f t="shared" si="10"/>
        <v>5</v>
      </c>
      <c r="NZ3" s="161">
        <f t="shared" si="10"/>
        <v>6</v>
      </c>
      <c r="OA3" s="161">
        <f t="shared" si="10"/>
        <v>7</v>
      </c>
      <c r="OB3" s="161">
        <f t="shared" si="10"/>
        <v>1</v>
      </c>
      <c r="OC3" s="161">
        <f t="shared" si="10"/>
        <v>2</v>
      </c>
      <c r="OD3" s="161">
        <f t="shared" si="10"/>
        <v>3</v>
      </c>
      <c r="OE3" s="161">
        <f t="shared" si="10"/>
        <v>4</v>
      </c>
      <c r="OF3" s="161">
        <f t="shared" si="10"/>
        <v>5</v>
      </c>
      <c r="OG3" s="161">
        <f t="shared" si="10"/>
        <v>6</v>
      </c>
      <c r="OH3" s="161">
        <f t="shared" si="10"/>
        <v>7</v>
      </c>
      <c r="OI3" s="161">
        <f t="shared" si="10"/>
        <v>1</v>
      </c>
      <c r="OJ3" s="161">
        <f t="shared" si="10"/>
        <v>2</v>
      </c>
      <c r="OK3" s="161">
        <f t="shared" si="10"/>
        <v>3</v>
      </c>
      <c r="OL3" s="161">
        <f t="shared" si="10"/>
        <v>4</v>
      </c>
      <c r="OM3" s="161">
        <f t="shared" si="10"/>
        <v>5</v>
      </c>
      <c r="ON3" s="161">
        <f t="shared" si="10"/>
        <v>6</v>
      </c>
      <c r="OO3" s="161">
        <f t="shared" si="10"/>
        <v>7</v>
      </c>
      <c r="OP3" s="161">
        <f t="shared" si="10"/>
        <v>1</v>
      </c>
      <c r="OQ3" s="161">
        <f t="shared" si="10"/>
        <v>2</v>
      </c>
      <c r="OR3" s="161">
        <f t="shared" si="10"/>
        <v>3</v>
      </c>
      <c r="OS3" s="161">
        <f t="shared" si="10"/>
        <v>4</v>
      </c>
      <c r="OT3" s="161">
        <f t="shared" si="10"/>
        <v>5</v>
      </c>
      <c r="OU3" s="161"/>
      <c r="OV3" s="161">
        <f t="shared" ref="OV3:PZ3" si="11">+WEEKDAY(OV4,1)</f>
        <v>6</v>
      </c>
      <c r="OW3" s="161">
        <f t="shared" si="11"/>
        <v>7</v>
      </c>
      <c r="OX3" s="161">
        <f t="shared" si="11"/>
        <v>1</v>
      </c>
      <c r="OY3" s="161">
        <f t="shared" si="11"/>
        <v>2</v>
      </c>
      <c r="OZ3" s="161">
        <f t="shared" si="11"/>
        <v>3</v>
      </c>
      <c r="PA3" s="161">
        <f t="shared" si="11"/>
        <v>4</v>
      </c>
      <c r="PB3" s="161">
        <f t="shared" si="11"/>
        <v>5</v>
      </c>
      <c r="PC3" s="161">
        <f t="shared" si="11"/>
        <v>6</v>
      </c>
      <c r="PD3" s="161">
        <f t="shared" si="11"/>
        <v>7</v>
      </c>
      <c r="PE3" s="161">
        <f t="shared" si="11"/>
        <v>1</v>
      </c>
      <c r="PF3" s="161">
        <f t="shared" si="11"/>
        <v>2</v>
      </c>
      <c r="PG3" s="161">
        <f t="shared" si="11"/>
        <v>3</v>
      </c>
      <c r="PH3" s="161">
        <f t="shared" si="11"/>
        <v>4</v>
      </c>
      <c r="PI3" s="161">
        <f t="shared" si="11"/>
        <v>5</v>
      </c>
      <c r="PJ3" s="161">
        <f t="shared" si="11"/>
        <v>6</v>
      </c>
      <c r="PK3" s="161">
        <f t="shared" si="11"/>
        <v>7</v>
      </c>
      <c r="PL3" s="161">
        <f t="shared" si="11"/>
        <v>1</v>
      </c>
      <c r="PM3" s="161">
        <f t="shared" si="11"/>
        <v>2</v>
      </c>
      <c r="PN3" s="161">
        <f t="shared" si="11"/>
        <v>3</v>
      </c>
      <c r="PO3" s="161">
        <f t="shared" si="11"/>
        <v>4</v>
      </c>
      <c r="PP3" s="161">
        <f t="shared" si="11"/>
        <v>5</v>
      </c>
      <c r="PQ3" s="161">
        <f t="shared" si="11"/>
        <v>6</v>
      </c>
      <c r="PR3" s="161">
        <f t="shared" si="11"/>
        <v>7</v>
      </c>
      <c r="PS3" s="161">
        <f t="shared" si="11"/>
        <v>1</v>
      </c>
      <c r="PT3" s="161">
        <f t="shared" si="11"/>
        <v>2</v>
      </c>
      <c r="PU3" s="161">
        <f t="shared" si="11"/>
        <v>3</v>
      </c>
      <c r="PV3" s="161">
        <f t="shared" si="11"/>
        <v>4</v>
      </c>
      <c r="PW3" s="161">
        <f t="shared" si="11"/>
        <v>5</v>
      </c>
      <c r="PX3" s="161">
        <f t="shared" si="11"/>
        <v>6</v>
      </c>
      <c r="PY3" s="161">
        <f t="shared" si="11"/>
        <v>7</v>
      </c>
      <c r="PZ3" s="161">
        <f t="shared" si="11"/>
        <v>1</v>
      </c>
      <c r="QA3" s="161"/>
      <c r="QB3" s="161">
        <f t="shared" ref="QB3:RE3" si="12">+WEEKDAY(QB4,1)</f>
        <v>2</v>
      </c>
      <c r="QC3" s="161">
        <f t="shared" si="12"/>
        <v>3</v>
      </c>
      <c r="QD3" s="161">
        <f t="shared" si="12"/>
        <v>4</v>
      </c>
      <c r="QE3" s="161">
        <f t="shared" si="12"/>
        <v>5</v>
      </c>
      <c r="QF3" s="161">
        <f t="shared" si="12"/>
        <v>6</v>
      </c>
      <c r="QG3" s="161">
        <f t="shared" si="12"/>
        <v>7</v>
      </c>
      <c r="QH3" s="161">
        <f t="shared" si="12"/>
        <v>1</v>
      </c>
      <c r="QI3" s="161">
        <f t="shared" si="12"/>
        <v>2</v>
      </c>
      <c r="QJ3" s="161">
        <f t="shared" si="12"/>
        <v>3</v>
      </c>
      <c r="QK3" s="161">
        <f t="shared" si="12"/>
        <v>4</v>
      </c>
      <c r="QL3" s="161">
        <f t="shared" si="12"/>
        <v>5</v>
      </c>
      <c r="QM3" s="161">
        <f t="shared" si="12"/>
        <v>6</v>
      </c>
      <c r="QN3" s="161">
        <f t="shared" si="12"/>
        <v>7</v>
      </c>
      <c r="QO3" s="161">
        <f t="shared" si="12"/>
        <v>1</v>
      </c>
      <c r="QP3" s="161">
        <f t="shared" si="12"/>
        <v>2</v>
      </c>
      <c r="QQ3" s="161">
        <f t="shared" si="12"/>
        <v>3</v>
      </c>
      <c r="QR3" s="161">
        <f t="shared" si="12"/>
        <v>4</v>
      </c>
      <c r="QS3" s="161">
        <f t="shared" si="12"/>
        <v>5</v>
      </c>
      <c r="QT3" s="161">
        <f t="shared" si="12"/>
        <v>6</v>
      </c>
      <c r="QU3" s="161">
        <f t="shared" si="12"/>
        <v>7</v>
      </c>
      <c r="QV3" s="161">
        <f t="shared" si="12"/>
        <v>1</v>
      </c>
      <c r="QW3" s="161">
        <f t="shared" si="12"/>
        <v>2</v>
      </c>
      <c r="QX3" s="161">
        <f t="shared" si="12"/>
        <v>3</v>
      </c>
      <c r="QY3" s="161">
        <f t="shared" si="12"/>
        <v>4</v>
      </c>
      <c r="QZ3" s="161">
        <f t="shared" si="12"/>
        <v>5</v>
      </c>
      <c r="RA3" s="161">
        <f t="shared" si="12"/>
        <v>6</v>
      </c>
      <c r="RB3" s="161">
        <f t="shared" si="12"/>
        <v>7</v>
      </c>
      <c r="RC3" s="161">
        <f t="shared" si="12"/>
        <v>1</v>
      </c>
      <c r="RD3" s="161">
        <f t="shared" si="12"/>
        <v>2</v>
      </c>
      <c r="RE3" s="161">
        <f t="shared" si="12"/>
        <v>3</v>
      </c>
      <c r="RF3" s="161"/>
      <c r="RG3" s="161">
        <f t="shared" ref="RG3:SK3" si="13">+WEEKDAY(RG4,1)</f>
        <v>4</v>
      </c>
      <c r="RH3" s="161">
        <f t="shared" si="13"/>
        <v>5</v>
      </c>
      <c r="RI3" s="161">
        <f t="shared" si="13"/>
        <v>6</v>
      </c>
      <c r="RJ3" s="161">
        <f t="shared" si="13"/>
        <v>7</v>
      </c>
      <c r="RK3" s="161">
        <f t="shared" si="13"/>
        <v>1</v>
      </c>
      <c r="RL3" s="161">
        <f t="shared" si="13"/>
        <v>2</v>
      </c>
      <c r="RM3" s="161">
        <f t="shared" si="13"/>
        <v>3</v>
      </c>
      <c r="RN3" s="161">
        <f t="shared" si="13"/>
        <v>4</v>
      </c>
      <c r="RO3" s="161">
        <f t="shared" si="13"/>
        <v>5</v>
      </c>
      <c r="RP3" s="161">
        <f t="shared" si="13"/>
        <v>6</v>
      </c>
      <c r="RQ3" s="161">
        <f t="shared" si="13"/>
        <v>7</v>
      </c>
      <c r="RR3" s="161">
        <f t="shared" si="13"/>
        <v>1</v>
      </c>
      <c r="RS3" s="161">
        <f t="shared" si="13"/>
        <v>2</v>
      </c>
      <c r="RT3" s="161">
        <f t="shared" si="13"/>
        <v>3</v>
      </c>
      <c r="RU3" s="161">
        <f t="shared" si="13"/>
        <v>4</v>
      </c>
      <c r="RV3" s="161">
        <f t="shared" si="13"/>
        <v>5</v>
      </c>
      <c r="RW3" s="161">
        <f t="shared" si="13"/>
        <v>6</v>
      </c>
      <c r="RX3" s="161">
        <f t="shared" si="13"/>
        <v>7</v>
      </c>
      <c r="RY3" s="161">
        <f t="shared" si="13"/>
        <v>1</v>
      </c>
      <c r="RZ3" s="161">
        <f t="shared" si="13"/>
        <v>2</v>
      </c>
      <c r="SA3" s="161">
        <f t="shared" si="13"/>
        <v>3</v>
      </c>
      <c r="SB3" s="161">
        <f t="shared" si="13"/>
        <v>4</v>
      </c>
      <c r="SC3" s="161">
        <f t="shared" si="13"/>
        <v>5</v>
      </c>
      <c r="SD3" s="161">
        <f t="shared" si="13"/>
        <v>6</v>
      </c>
      <c r="SE3" s="161">
        <f t="shared" si="13"/>
        <v>7</v>
      </c>
      <c r="SF3" s="161">
        <f t="shared" si="13"/>
        <v>1</v>
      </c>
      <c r="SG3" s="161">
        <f t="shared" si="13"/>
        <v>2</v>
      </c>
      <c r="SH3" s="161">
        <f t="shared" si="13"/>
        <v>3</v>
      </c>
      <c r="SI3" s="161">
        <f t="shared" si="13"/>
        <v>4</v>
      </c>
      <c r="SJ3" s="161">
        <f t="shared" si="13"/>
        <v>5</v>
      </c>
      <c r="SK3" s="161">
        <f t="shared" si="13"/>
        <v>6</v>
      </c>
      <c r="SL3" s="161"/>
      <c r="SM3" s="161">
        <f t="shared" ref="SM3:TP3" si="14">+WEEKDAY(SM4,1)</f>
        <v>7</v>
      </c>
      <c r="SN3" s="161">
        <f t="shared" si="14"/>
        <v>1</v>
      </c>
      <c r="SO3" s="161">
        <f t="shared" si="14"/>
        <v>2</v>
      </c>
      <c r="SP3" s="161">
        <f t="shared" si="14"/>
        <v>3</v>
      </c>
      <c r="SQ3" s="161">
        <f t="shared" si="14"/>
        <v>4</v>
      </c>
      <c r="SR3" s="161">
        <f t="shared" si="14"/>
        <v>5</v>
      </c>
      <c r="SS3" s="161">
        <f t="shared" si="14"/>
        <v>6</v>
      </c>
      <c r="ST3" s="161">
        <f t="shared" si="14"/>
        <v>7</v>
      </c>
      <c r="SU3" s="161">
        <f t="shared" si="14"/>
        <v>1</v>
      </c>
      <c r="SV3" s="161">
        <f t="shared" si="14"/>
        <v>2</v>
      </c>
      <c r="SW3" s="161">
        <f t="shared" si="14"/>
        <v>3</v>
      </c>
      <c r="SX3" s="161">
        <f t="shared" si="14"/>
        <v>4</v>
      </c>
      <c r="SY3" s="161">
        <f t="shared" si="14"/>
        <v>5</v>
      </c>
      <c r="SZ3" s="161">
        <f t="shared" si="14"/>
        <v>6</v>
      </c>
      <c r="TA3" s="161">
        <f t="shared" si="14"/>
        <v>7</v>
      </c>
      <c r="TB3" s="161">
        <f t="shared" si="14"/>
        <v>1</v>
      </c>
      <c r="TC3" s="161">
        <f t="shared" si="14"/>
        <v>2</v>
      </c>
      <c r="TD3" s="161">
        <f t="shared" si="14"/>
        <v>3</v>
      </c>
      <c r="TE3" s="161">
        <f t="shared" si="14"/>
        <v>4</v>
      </c>
      <c r="TF3" s="161">
        <f t="shared" si="14"/>
        <v>5</v>
      </c>
      <c r="TG3" s="161">
        <f t="shared" si="14"/>
        <v>6</v>
      </c>
      <c r="TH3" s="161">
        <f t="shared" si="14"/>
        <v>7</v>
      </c>
      <c r="TI3" s="161">
        <f t="shared" si="14"/>
        <v>1</v>
      </c>
      <c r="TJ3" s="161">
        <f t="shared" si="14"/>
        <v>2</v>
      </c>
      <c r="TK3" s="161">
        <f t="shared" si="14"/>
        <v>3</v>
      </c>
      <c r="TL3" s="161">
        <f t="shared" si="14"/>
        <v>4</v>
      </c>
      <c r="TM3" s="161">
        <f t="shared" si="14"/>
        <v>5</v>
      </c>
      <c r="TN3" s="161">
        <f t="shared" si="14"/>
        <v>6</v>
      </c>
      <c r="TO3" s="161">
        <f t="shared" si="14"/>
        <v>7</v>
      </c>
      <c r="TP3" s="161">
        <f t="shared" si="14"/>
        <v>1</v>
      </c>
      <c r="TQ3" s="161"/>
      <c r="TR3" s="161">
        <f t="shared" ref="TR3:UV3" si="15">+WEEKDAY(TR4,1)</f>
        <v>2</v>
      </c>
      <c r="TS3" s="161">
        <f t="shared" si="15"/>
        <v>3</v>
      </c>
      <c r="TT3" s="161">
        <f t="shared" si="15"/>
        <v>4</v>
      </c>
      <c r="TU3" s="161">
        <f t="shared" si="15"/>
        <v>5</v>
      </c>
      <c r="TV3" s="161">
        <f t="shared" si="15"/>
        <v>6</v>
      </c>
      <c r="TW3" s="161">
        <f t="shared" si="15"/>
        <v>7</v>
      </c>
      <c r="TX3" s="161">
        <f t="shared" si="15"/>
        <v>1</v>
      </c>
      <c r="TY3" s="161">
        <f t="shared" si="15"/>
        <v>2</v>
      </c>
      <c r="TZ3" s="161">
        <f t="shared" si="15"/>
        <v>3</v>
      </c>
      <c r="UA3" s="161">
        <f t="shared" si="15"/>
        <v>4</v>
      </c>
      <c r="UB3" s="161">
        <f t="shared" si="15"/>
        <v>5</v>
      </c>
      <c r="UC3" s="161">
        <f t="shared" si="15"/>
        <v>6</v>
      </c>
      <c r="UD3" s="161">
        <f t="shared" si="15"/>
        <v>7</v>
      </c>
      <c r="UE3" s="161">
        <f t="shared" si="15"/>
        <v>1</v>
      </c>
      <c r="UF3" s="161">
        <f t="shared" si="15"/>
        <v>2</v>
      </c>
      <c r="UG3" s="161">
        <f t="shared" si="15"/>
        <v>3</v>
      </c>
      <c r="UH3" s="161">
        <f t="shared" si="15"/>
        <v>4</v>
      </c>
      <c r="UI3" s="161">
        <f t="shared" si="15"/>
        <v>5</v>
      </c>
      <c r="UJ3" s="161">
        <f t="shared" si="15"/>
        <v>6</v>
      </c>
      <c r="UK3" s="161">
        <f t="shared" si="15"/>
        <v>7</v>
      </c>
      <c r="UL3" s="161">
        <f t="shared" si="15"/>
        <v>1</v>
      </c>
      <c r="UM3" s="161">
        <f t="shared" si="15"/>
        <v>2</v>
      </c>
      <c r="UN3" s="161">
        <f t="shared" si="15"/>
        <v>3</v>
      </c>
      <c r="UO3" s="161">
        <f t="shared" si="15"/>
        <v>4</v>
      </c>
      <c r="UP3" s="161">
        <f t="shared" si="15"/>
        <v>5</v>
      </c>
      <c r="UQ3" s="161">
        <f t="shared" si="15"/>
        <v>6</v>
      </c>
      <c r="UR3" s="161">
        <f t="shared" si="15"/>
        <v>7</v>
      </c>
      <c r="US3" s="161">
        <f t="shared" si="15"/>
        <v>1</v>
      </c>
      <c r="UT3" s="161">
        <f t="shared" si="15"/>
        <v>2</v>
      </c>
      <c r="UU3" s="161">
        <f t="shared" si="15"/>
        <v>3</v>
      </c>
      <c r="UV3" s="161">
        <f t="shared" si="15"/>
        <v>4</v>
      </c>
      <c r="UW3" s="161"/>
      <c r="UX3" s="161">
        <f t="shared" ref="UX3:WB3" si="16">+WEEKDAY(UX4,1)</f>
        <v>5</v>
      </c>
      <c r="UY3" s="161">
        <f t="shared" si="16"/>
        <v>6</v>
      </c>
      <c r="UZ3" s="161">
        <f t="shared" si="16"/>
        <v>7</v>
      </c>
      <c r="VA3" s="161">
        <f t="shared" si="16"/>
        <v>1</v>
      </c>
      <c r="VB3" s="161">
        <f t="shared" si="16"/>
        <v>2</v>
      </c>
      <c r="VC3" s="161">
        <f t="shared" si="16"/>
        <v>3</v>
      </c>
      <c r="VD3" s="161">
        <f t="shared" si="16"/>
        <v>4</v>
      </c>
      <c r="VE3" s="161">
        <f t="shared" si="16"/>
        <v>5</v>
      </c>
      <c r="VF3" s="161">
        <f t="shared" si="16"/>
        <v>6</v>
      </c>
      <c r="VG3" s="161">
        <f t="shared" si="16"/>
        <v>7</v>
      </c>
      <c r="VH3" s="161">
        <f t="shared" si="16"/>
        <v>1</v>
      </c>
      <c r="VI3" s="161">
        <f t="shared" si="16"/>
        <v>2</v>
      </c>
      <c r="VJ3" s="161">
        <f t="shared" si="16"/>
        <v>3</v>
      </c>
      <c r="VK3" s="161">
        <f t="shared" si="16"/>
        <v>4</v>
      </c>
      <c r="VL3" s="161">
        <f t="shared" si="16"/>
        <v>5</v>
      </c>
      <c r="VM3" s="161">
        <f t="shared" si="16"/>
        <v>6</v>
      </c>
      <c r="VN3" s="161">
        <f t="shared" si="16"/>
        <v>7</v>
      </c>
      <c r="VO3" s="161">
        <f t="shared" si="16"/>
        <v>1</v>
      </c>
      <c r="VP3" s="161">
        <f t="shared" si="16"/>
        <v>2</v>
      </c>
      <c r="VQ3" s="161">
        <f t="shared" si="16"/>
        <v>3</v>
      </c>
      <c r="VR3" s="161">
        <f t="shared" si="16"/>
        <v>4</v>
      </c>
      <c r="VS3" s="161">
        <f t="shared" si="16"/>
        <v>5</v>
      </c>
      <c r="VT3" s="161">
        <f t="shared" si="16"/>
        <v>6</v>
      </c>
      <c r="VU3" s="161">
        <f t="shared" si="16"/>
        <v>7</v>
      </c>
      <c r="VV3" s="161">
        <f t="shared" si="16"/>
        <v>1</v>
      </c>
      <c r="VW3" s="161">
        <f t="shared" si="16"/>
        <v>2</v>
      </c>
      <c r="VX3" s="161">
        <f t="shared" si="16"/>
        <v>3</v>
      </c>
      <c r="VY3" s="161">
        <f t="shared" si="16"/>
        <v>4</v>
      </c>
      <c r="VZ3" s="161">
        <f t="shared" si="16"/>
        <v>5</v>
      </c>
      <c r="WA3" s="161">
        <f t="shared" si="16"/>
        <v>6</v>
      </c>
      <c r="WB3" s="161">
        <f t="shared" si="16"/>
        <v>7</v>
      </c>
      <c r="WC3" s="161"/>
    </row>
    <row r="4" spans="1:601" ht="26.1" customHeight="1">
      <c r="B4" s="158" t="s">
        <v>77</v>
      </c>
      <c r="C4" s="150">
        <v>42947</v>
      </c>
      <c r="D4" s="96">
        <f t="shared" ref="D4:S4" si="17">+C4+1</f>
        <v>42948</v>
      </c>
      <c r="E4" s="96">
        <f t="shared" si="17"/>
        <v>42949</v>
      </c>
      <c r="F4" s="96">
        <f t="shared" si="17"/>
        <v>42950</v>
      </c>
      <c r="G4" s="96">
        <f t="shared" si="17"/>
        <v>42951</v>
      </c>
      <c r="H4" s="96">
        <f t="shared" si="17"/>
        <v>42952</v>
      </c>
      <c r="I4" s="96">
        <f t="shared" si="17"/>
        <v>42953</v>
      </c>
      <c r="J4" s="96">
        <f t="shared" si="17"/>
        <v>42954</v>
      </c>
      <c r="K4" s="96">
        <f t="shared" si="17"/>
        <v>42955</v>
      </c>
      <c r="L4" s="96">
        <f t="shared" si="17"/>
        <v>42956</v>
      </c>
      <c r="M4" s="96">
        <f t="shared" si="17"/>
        <v>42957</v>
      </c>
      <c r="N4" s="96">
        <f t="shared" si="17"/>
        <v>42958</v>
      </c>
      <c r="O4" s="96">
        <f t="shared" si="17"/>
        <v>42959</v>
      </c>
      <c r="P4" s="96">
        <f t="shared" si="17"/>
        <v>42960</v>
      </c>
      <c r="Q4" s="96">
        <f t="shared" si="17"/>
        <v>42961</v>
      </c>
      <c r="R4" s="96">
        <f t="shared" si="17"/>
        <v>42962</v>
      </c>
      <c r="S4" s="96">
        <f t="shared" si="17"/>
        <v>42963</v>
      </c>
      <c r="T4" s="96">
        <f>+S4+1</f>
        <v>42964</v>
      </c>
      <c r="U4" s="96">
        <f t="shared" ref="U4:BA4" si="18">+T4+1</f>
        <v>42965</v>
      </c>
      <c r="V4" s="96">
        <f t="shared" si="18"/>
        <v>42966</v>
      </c>
      <c r="W4" s="96">
        <f t="shared" si="18"/>
        <v>42967</v>
      </c>
      <c r="X4" s="96">
        <f t="shared" si="18"/>
        <v>42968</v>
      </c>
      <c r="Y4" s="96">
        <f t="shared" si="18"/>
        <v>42969</v>
      </c>
      <c r="Z4" s="96">
        <f t="shared" si="18"/>
        <v>42970</v>
      </c>
      <c r="AA4" s="96">
        <f t="shared" si="18"/>
        <v>42971</v>
      </c>
      <c r="AB4" s="96">
        <f t="shared" si="18"/>
        <v>42972</v>
      </c>
      <c r="AC4" s="96">
        <f t="shared" si="18"/>
        <v>42973</v>
      </c>
      <c r="AD4" s="96">
        <f t="shared" si="18"/>
        <v>42974</v>
      </c>
      <c r="AE4" s="96">
        <f t="shared" si="18"/>
        <v>42975</v>
      </c>
      <c r="AF4" s="96">
        <f t="shared" ref="AF4" si="19">+AE4+1</f>
        <v>42976</v>
      </c>
      <c r="AG4" s="96">
        <f t="shared" ref="AG4" si="20">+AF4+1</f>
        <v>42977</v>
      </c>
      <c r="AH4" s="180" t="s">
        <v>193</v>
      </c>
      <c r="AI4" s="181">
        <f>+AG4+1</f>
        <v>42978</v>
      </c>
      <c r="AJ4" s="181">
        <f t="shared" si="18"/>
        <v>42979</v>
      </c>
      <c r="AK4" s="181">
        <f t="shared" si="18"/>
        <v>42980</v>
      </c>
      <c r="AL4" s="181">
        <f t="shared" si="18"/>
        <v>42981</v>
      </c>
      <c r="AM4" s="181">
        <f t="shared" si="18"/>
        <v>42982</v>
      </c>
      <c r="AN4" s="181">
        <f t="shared" si="18"/>
        <v>42983</v>
      </c>
      <c r="AO4" s="181">
        <f t="shared" si="18"/>
        <v>42984</v>
      </c>
      <c r="AP4" s="181">
        <f t="shared" si="18"/>
        <v>42985</v>
      </c>
      <c r="AQ4" s="181">
        <f t="shared" si="18"/>
        <v>42986</v>
      </c>
      <c r="AR4" s="181">
        <f t="shared" si="18"/>
        <v>42987</v>
      </c>
      <c r="AS4" s="181">
        <f t="shared" si="18"/>
        <v>42988</v>
      </c>
      <c r="AT4" s="181">
        <f t="shared" si="18"/>
        <v>42989</v>
      </c>
      <c r="AU4" s="181">
        <f t="shared" si="18"/>
        <v>42990</v>
      </c>
      <c r="AV4" s="181">
        <f t="shared" si="18"/>
        <v>42991</v>
      </c>
      <c r="AW4" s="181">
        <f t="shared" si="18"/>
        <v>42992</v>
      </c>
      <c r="AX4" s="181">
        <f t="shared" si="18"/>
        <v>42993</v>
      </c>
      <c r="AY4" s="181">
        <f t="shared" si="18"/>
        <v>42994</v>
      </c>
      <c r="AZ4" s="181">
        <f t="shared" si="18"/>
        <v>42995</v>
      </c>
      <c r="BA4" s="181">
        <f t="shared" si="18"/>
        <v>42996</v>
      </c>
      <c r="BB4" s="181">
        <f>+BA4+1</f>
        <v>42997</v>
      </c>
      <c r="BC4" s="181">
        <f t="shared" ref="BC4:CF4" si="21">+BB4+1</f>
        <v>42998</v>
      </c>
      <c r="BD4" s="181">
        <f t="shared" si="21"/>
        <v>42999</v>
      </c>
      <c r="BE4" s="181">
        <f t="shared" si="21"/>
        <v>43000</v>
      </c>
      <c r="BF4" s="181">
        <f t="shared" si="21"/>
        <v>43001</v>
      </c>
      <c r="BG4" s="181">
        <f t="shared" si="21"/>
        <v>43002</v>
      </c>
      <c r="BH4" s="181">
        <f t="shared" si="21"/>
        <v>43003</v>
      </c>
      <c r="BI4" s="181">
        <f t="shared" si="21"/>
        <v>43004</v>
      </c>
      <c r="BJ4" s="181">
        <f t="shared" si="21"/>
        <v>43005</v>
      </c>
      <c r="BK4" s="181">
        <f t="shared" si="21"/>
        <v>43006</v>
      </c>
      <c r="BL4" s="181">
        <f t="shared" si="21"/>
        <v>43007</v>
      </c>
      <c r="BM4" s="181">
        <f t="shared" si="21"/>
        <v>43008</v>
      </c>
      <c r="BN4" s="180" t="s">
        <v>192</v>
      </c>
      <c r="BO4" s="181">
        <f>+BM4+1</f>
        <v>43009</v>
      </c>
      <c r="BP4" s="181">
        <f t="shared" si="21"/>
        <v>43010</v>
      </c>
      <c r="BQ4" s="181">
        <f t="shared" si="21"/>
        <v>43011</v>
      </c>
      <c r="BR4" s="181">
        <f t="shared" si="21"/>
        <v>43012</v>
      </c>
      <c r="BS4" s="181">
        <f t="shared" si="21"/>
        <v>43013</v>
      </c>
      <c r="BT4" s="181">
        <f t="shared" si="21"/>
        <v>43014</v>
      </c>
      <c r="BU4" s="181">
        <f t="shared" si="21"/>
        <v>43015</v>
      </c>
      <c r="BV4" s="181">
        <f t="shared" si="21"/>
        <v>43016</v>
      </c>
      <c r="BW4" s="181">
        <f t="shared" si="21"/>
        <v>43017</v>
      </c>
      <c r="BX4" s="181">
        <f t="shared" si="21"/>
        <v>43018</v>
      </c>
      <c r="BY4" s="181">
        <f t="shared" si="21"/>
        <v>43019</v>
      </c>
      <c r="BZ4" s="181">
        <f t="shared" si="21"/>
        <v>43020</v>
      </c>
      <c r="CA4" s="181">
        <f t="shared" si="21"/>
        <v>43021</v>
      </c>
      <c r="CB4" s="181">
        <f t="shared" si="21"/>
        <v>43022</v>
      </c>
      <c r="CC4" s="181">
        <f t="shared" si="21"/>
        <v>43023</v>
      </c>
      <c r="CD4" s="181">
        <f t="shared" si="21"/>
        <v>43024</v>
      </c>
      <c r="CE4" s="181">
        <f t="shared" si="21"/>
        <v>43025</v>
      </c>
      <c r="CF4" s="181">
        <f t="shared" si="21"/>
        <v>43026</v>
      </c>
      <c r="CG4" s="181">
        <f t="shared" ref="CG4" si="22">+CF4+1</f>
        <v>43027</v>
      </c>
      <c r="CH4" s="181">
        <f t="shared" ref="CH4" si="23">+CG4+1</f>
        <v>43028</v>
      </c>
      <c r="CI4" s="181">
        <f t="shared" ref="CI4" si="24">+CH4+1</f>
        <v>43029</v>
      </c>
      <c r="CJ4" s="181">
        <f t="shared" ref="CJ4" si="25">+CI4+1</f>
        <v>43030</v>
      </c>
      <c r="CK4" s="181">
        <f t="shared" ref="CK4" si="26">+CJ4+1</f>
        <v>43031</v>
      </c>
      <c r="CL4" s="181">
        <f t="shared" ref="CL4" si="27">+CK4+1</f>
        <v>43032</v>
      </c>
      <c r="CM4" s="181">
        <f t="shared" ref="CM4" si="28">+CL4+1</f>
        <v>43033</v>
      </c>
      <c r="CN4" s="181">
        <f t="shared" ref="CN4" si="29">+CM4+1</f>
        <v>43034</v>
      </c>
      <c r="CO4" s="181">
        <f t="shared" ref="CO4" si="30">+CN4+1</f>
        <v>43035</v>
      </c>
      <c r="CP4" s="181">
        <f t="shared" ref="CP4" si="31">+CO4+1</f>
        <v>43036</v>
      </c>
      <c r="CQ4" s="181">
        <f t="shared" ref="CQ4" si="32">+CP4+1</f>
        <v>43037</v>
      </c>
      <c r="CR4" s="181">
        <f t="shared" ref="CR4" si="33">+CQ4+1</f>
        <v>43038</v>
      </c>
      <c r="CS4" s="180" t="s">
        <v>193</v>
      </c>
      <c r="CT4" s="181">
        <f>+CR4+1</f>
        <v>43039</v>
      </c>
      <c r="CU4" s="181">
        <f t="shared" ref="CU4" si="34">+CT4+1</f>
        <v>43040</v>
      </c>
      <c r="CV4" s="181">
        <f t="shared" ref="CV4" si="35">+CU4+1</f>
        <v>43041</v>
      </c>
      <c r="CW4" s="181">
        <f t="shared" ref="CW4" si="36">+CV4+1</f>
        <v>43042</v>
      </c>
      <c r="CX4" s="181">
        <f t="shared" ref="CX4" si="37">+CW4+1</f>
        <v>43043</v>
      </c>
      <c r="CY4" s="181">
        <f t="shared" ref="CY4" si="38">+CX4+1</f>
        <v>43044</v>
      </c>
      <c r="CZ4" s="181">
        <f t="shared" ref="CZ4" si="39">+CY4+1</f>
        <v>43045</v>
      </c>
      <c r="DA4" s="181">
        <f t="shared" ref="DA4" si="40">+CZ4+1</f>
        <v>43046</v>
      </c>
      <c r="DB4" s="181">
        <f t="shared" ref="DB4" si="41">+DA4+1</f>
        <v>43047</v>
      </c>
      <c r="DC4" s="181">
        <f t="shared" ref="DC4" si="42">+DB4+1</f>
        <v>43048</v>
      </c>
      <c r="DD4" s="181">
        <f t="shared" ref="DD4" si="43">+DC4+1</f>
        <v>43049</v>
      </c>
      <c r="DE4" s="181">
        <f t="shared" ref="DE4" si="44">+DD4+1</f>
        <v>43050</v>
      </c>
      <c r="DF4" s="181">
        <f t="shared" ref="DF4" si="45">+DE4+1</f>
        <v>43051</v>
      </c>
      <c r="DG4" s="181">
        <f t="shared" ref="DG4" si="46">+DF4+1</f>
        <v>43052</v>
      </c>
      <c r="DH4" s="181">
        <f t="shared" ref="DH4" si="47">+DG4+1</f>
        <v>43053</v>
      </c>
      <c r="DI4" s="181">
        <f t="shared" ref="DI4" si="48">+DH4+1</f>
        <v>43054</v>
      </c>
      <c r="DJ4" s="181">
        <f t="shared" ref="DJ4" si="49">+DI4+1</f>
        <v>43055</v>
      </c>
      <c r="DK4" s="181">
        <f t="shared" ref="DK4" si="50">+DJ4+1</f>
        <v>43056</v>
      </c>
      <c r="DL4" s="181">
        <f t="shared" ref="DL4" si="51">+DK4+1</f>
        <v>43057</v>
      </c>
      <c r="DM4" s="181">
        <f>+DL4+1</f>
        <v>43058</v>
      </c>
      <c r="DN4" s="181">
        <f t="shared" ref="DN4" si="52">+DM4+1</f>
        <v>43059</v>
      </c>
      <c r="DO4" s="181">
        <f t="shared" ref="DO4" si="53">+DN4+1</f>
        <v>43060</v>
      </c>
      <c r="DP4" s="181">
        <f t="shared" ref="DP4" si="54">+DO4+1</f>
        <v>43061</v>
      </c>
      <c r="DQ4" s="181">
        <f t="shared" ref="DQ4" si="55">+DP4+1</f>
        <v>43062</v>
      </c>
      <c r="DR4" s="181">
        <f t="shared" ref="DR4" si="56">+DQ4+1</f>
        <v>43063</v>
      </c>
      <c r="DS4" s="181">
        <f t="shared" ref="DS4" si="57">+DR4+1</f>
        <v>43064</v>
      </c>
      <c r="DT4" s="181">
        <f t="shared" ref="DT4" si="58">+DS4+1</f>
        <v>43065</v>
      </c>
      <c r="DU4" s="181">
        <f t="shared" ref="DU4" si="59">+DT4+1</f>
        <v>43066</v>
      </c>
      <c r="DV4" s="181">
        <f t="shared" ref="DV4" si="60">+DU4+1</f>
        <v>43067</v>
      </c>
      <c r="DW4" s="181">
        <f t="shared" ref="DW4" si="61">+DV4+1</f>
        <v>43068</v>
      </c>
      <c r="DX4" s="181">
        <f t="shared" ref="DX4" si="62">+DW4+1</f>
        <v>43069</v>
      </c>
      <c r="DY4" s="180" t="s">
        <v>215</v>
      </c>
      <c r="DZ4" s="181">
        <f>+DX4+1</f>
        <v>43070</v>
      </c>
      <c r="EA4" s="181">
        <f t="shared" ref="EA4" si="63">+DZ4+1</f>
        <v>43071</v>
      </c>
      <c r="EB4" s="181">
        <f t="shared" ref="EB4" si="64">+EA4+1</f>
        <v>43072</v>
      </c>
      <c r="EC4" s="181">
        <f t="shared" ref="EC4" si="65">+EB4+1</f>
        <v>43073</v>
      </c>
      <c r="ED4" s="181">
        <f t="shared" ref="ED4" si="66">+EC4+1</f>
        <v>43074</v>
      </c>
      <c r="EE4" s="181">
        <f t="shared" ref="EE4" si="67">+ED4+1</f>
        <v>43075</v>
      </c>
      <c r="EF4" s="181">
        <f t="shared" ref="EF4" si="68">+EE4+1</f>
        <v>43076</v>
      </c>
      <c r="EG4" s="181">
        <f t="shared" ref="EG4" si="69">+EF4+1</f>
        <v>43077</v>
      </c>
      <c r="EH4" s="181">
        <f t="shared" ref="EH4" si="70">+EG4+1</f>
        <v>43078</v>
      </c>
      <c r="EI4" s="181">
        <f t="shared" ref="EI4" si="71">+EH4+1</f>
        <v>43079</v>
      </c>
      <c r="EJ4" s="181">
        <f t="shared" ref="EJ4" si="72">+EI4+1</f>
        <v>43080</v>
      </c>
      <c r="EK4" s="181">
        <f t="shared" ref="EK4" si="73">+EJ4+1</f>
        <v>43081</v>
      </c>
      <c r="EL4" s="181">
        <f t="shared" ref="EL4" si="74">+EK4+1</f>
        <v>43082</v>
      </c>
      <c r="EM4" s="181">
        <f t="shared" ref="EM4" si="75">+EL4+1</f>
        <v>43083</v>
      </c>
      <c r="EN4" s="181">
        <f t="shared" ref="EN4" si="76">+EM4+1</f>
        <v>43084</v>
      </c>
      <c r="EO4" s="181">
        <f t="shared" ref="EO4" si="77">+EN4+1</f>
        <v>43085</v>
      </c>
      <c r="EP4" s="181">
        <f t="shared" ref="EP4" si="78">+EO4+1</f>
        <v>43086</v>
      </c>
      <c r="EQ4" s="181">
        <f t="shared" ref="EQ4" si="79">+EP4+1</f>
        <v>43087</v>
      </c>
      <c r="ER4" s="181">
        <f t="shared" ref="ER4" si="80">+EQ4+1</f>
        <v>43088</v>
      </c>
      <c r="ES4" s="181">
        <f>+ER4+1</f>
        <v>43089</v>
      </c>
      <c r="ET4" s="181">
        <f t="shared" ref="ET4" si="81">+ES4+1</f>
        <v>43090</v>
      </c>
      <c r="EU4" s="181">
        <f t="shared" ref="EU4" si="82">+ET4+1</f>
        <v>43091</v>
      </c>
      <c r="EV4" s="181">
        <f t="shared" ref="EV4" si="83">+EU4+1</f>
        <v>43092</v>
      </c>
      <c r="EW4" s="181">
        <f t="shared" ref="EW4" si="84">+EV4+1</f>
        <v>43093</v>
      </c>
      <c r="EX4" s="181">
        <f t="shared" ref="EX4" si="85">+EW4+1</f>
        <v>43094</v>
      </c>
      <c r="EY4" s="181">
        <f t="shared" ref="EY4" si="86">+EX4+1</f>
        <v>43095</v>
      </c>
      <c r="EZ4" s="181">
        <f t="shared" ref="EZ4" si="87">+EY4+1</f>
        <v>43096</v>
      </c>
      <c r="FA4" s="181">
        <f t="shared" ref="FA4" si="88">+EZ4+1</f>
        <v>43097</v>
      </c>
      <c r="FB4" s="181">
        <f t="shared" ref="FB4" si="89">+FA4+1</f>
        <v>43098</v>
      </c>
      <c r="FC4" s="181">
        <f t="shared" ref="FC4" si="90">+FB4+1</f>
        <v>43099</v>
      </c>
      <c r="FD4" s="180" t="s">
        <v>216</v>
      </c>
      <c r="FE4" s="181">
        <f>+FC4+1</f>
        <v>43100</v>
      </c>
      <c r="FF4" s="181">
        <f t="shared" ref="FF4" si="91">+FE4+1</f>
        <v>43101</v>
      </c>
      <c r="FG4" s="181">
        <f t="shared" ref="FG4" si="92">+FF4+1</f>
        <v>43102</v>
      </c>
      <c r="FH4" s="181">
        <f t="shared" ref="FH4" si="93">+FG4+1</f>
        <v>43103</v>
      </c>
      <c r="FI4" s="181">
        <f t="shared" ref="FI4" si="94">+FH4+1</f>
        <v>43104</v>
      </c>
      <c r="FJ4" s="181">
        <f t="shared" ref="FJ4" si="95">+FI4+1</f>
        <v>43105</v>
      </c>
      <c r="FK4" s="181">
        <f t="shared" ref="FK4" si="96">+FJ4+1</f>
        <v>43106</v>
      </c>
      <c r="FL4" s="181">
        <f t="shared" ref="FL4" si="97">+FK4+1</f>
        <v>43107</v>
      </c>
      <c r="FM4" s="181">
        <f t="shared" ref="FM4" si="98">+FL4+1</f>
        <v>43108</v>
      </c>
      <c r="FN4" s="181">
        <f t="shared" ref="FN4" si="99">+FM4+1</f>
        <v>43109</v>
      </c>
      <c r="FO4" s="181">
        <f t="shared" ref="FO4" si="100">+FN4+1</f>
        <v>43110</v>
      </c>
      <c r="FP4" s="181">
        <f t="shared" ref="FP4" si="101">+FO4+1</f>
        <v>43111</v>
      </c>
      <c r="FQ4" s="181">
        <f t="shared" ref="FQ4" si="102">+FP4+1</f>
        <v>43112</v>
      </c>
      <c r="FR4" s="181">
        <f t="shared" ref="FR4" si="103">+FQ4+1</f>
        <v>43113</v>
      </c>
      <c r="FS4" s="181">
        <f t="shared" ref="FS4" si="104">+FR4+1</f>
        <v>43114</v>
      </c>
      <c r="FT4" s="181">
        <f t="shared" ref="FT4" si="105">+FS4+1</f>
        <v>43115</v>
      </c>
      <c r="FU4" s="181">
        <f t="shared" ref="FU4" si="106">+FT4+1</f>
        <v>43116</v>
      </c>
      <c r="FV4" s="181">
        <f t="shared" ref="FV4" si="107">+FU4+1</f>
        <v>43117</v>
      </c>
      <c r="FW4" s="181">
        <f t="shared" ref="FW4" si="108">+FV4+1</f>
        <v>43118</v>
      </c>
      <c r="FX4" s="181">
        <f>+FW4+1</f>
        <v>43119</v>
      </c>
      <c r="FY4" s="181">
        <f t="shared" ref="FY4" si="109">+FX4+1</f>
        <v>43120</v>
      </c>
      <c r="FZ4" s="181">
        <f t="shared" ref="FZ4" si="110">+FY4+1</f>
        <v>43121</v>
      </c>
      <c r="GA4" s="181">
        <f t="shared" ref="GA4" si="111">+FZ4+1</f>
        <v>43122</v>
      </c>
      <c r="GB4" s="181">
        <f t="shared" ref="GB4" si="112">+GA4+1</f>
        <v>43123</v>
      </c>
      <c r="GC4" s="181">
        <f t="shared" ref="GC4" si="113">+GB4+1</f>
        <v>43124</v>
      </c>
      <c r="GD4" s="181">
        <f t="shared" ref="GD4" si="114">+GC4+1</f>
        <v>43125</v>
      </c>
      <c r="GE4" s="181">
        <f t="shared" ref="GE4" si="115">+GD4+1</f>
        <v>43126</v>
      </c>
      <c r="GF4" s="181">
        <f t="shared" ref="GF4" si="116">+GE4+1</f>
        <v>43127</v>
      </c>
      <c r="GG4" s="181">
        <f t="shared" ref="GG4" si="117">+GF4+1</f>
        <v>43128</v>
      </c>
      <c r="GH4" s="181">
        <f t="shared" ref="GH4" si="118">+GG4+1</f>
        <v>43129</v>
      </c>
      <c r="GI4" s="181">
        <f t="shared" ref="GI4" si="119">+GH4+1</f>
        <v>43130</v>
      </c>
      <c r="GJ4" s="180" t="s">
        <v>217</v>
      </c>
      <c r="GK4" s="181">
        <f>+GI4+1</f>
        <v>43131</v>
      </c>
      <c r="GL4" s="181">
        <f t="shared" ref="GL4" si="120">+GK4+1</f>
        <v>43132</v>
      </c>
      <c r="GM4" s="181">
        <f t="shared" ref="GM4" si="121">+GL4+1</f>
        <v>43133</v>
      </c>
      <c r="GN4" s="181">
        <f t="shared" ref="GN4" si="122">+GM4+1</f>
        <v>43134</v>
      </c>
      <c r="GO4" s="181">
        <f t="shared" ref="GO4" si="123">+GN4+1</f>
        <v>43135</v>
      </c>
      <c r="GP4" s="181">
        <f t="shared" ref="GP4" si="124">+GO4+1</f>
        <v>43136</v>
      </c>
      <c r="GQ4" s="181">
        <f t="shared" ref="GQ4" si="125">+GP4+1</f>
        <v>43137</v>
      </c>
      <c r="GR4" s="181">
        <f t="shared" ref="GR4" si="126">+GQ4+1</f>
        <v>43138</v>
      </c>
      <c r="GS4" s="181">
        <f t="shared" ref="GS4" si="127">+GR4+1</f>
        <v>43139</v>
      </c>
      <c r="GT4" s="181">
        <f t="shared" ref="GT4" si="128">+GS4+1</f>
        <v>43140</v>
      </c>
      <c r="GU4" s="181">
        <f t="shared" ref="GU4" si="129">+GT4+1</f>
        <v>43141</v>
      </c>
      <c r="GV4" s="181">
        <f t="shared" ref="GV4" si="130">+GU4+1</f>
        <v>43142</v>
      </c>
      <c r="GW4" s="181">
        <f t="shared" ref="GW4" si="131">+GV4+1</f>
        <v>43143</v>
      </c>
      <c r="GX4" s="181">
        <f t="shared" ref="GX4" si="132">+GW4+1</f>
        <v>43144</v>
      </c>
      <c r="GY4" s="181">
        <f t="shared" ref="GY4" si="133">+GX4+1</f>
        <v>43145</v>
      </c>
      <c r="GZ4" s="181">
        <f t="shared" ref="GZ4" si="134">+GY4+1</f>
        <v>43146</v>
      </c>
      <c r="HA4" s="181">
        <f t="shared" ref="HA4" si="135">+GZ4+1</f>
        <v>43147</v>
      </c>
      <c r="HB4" s="181">
        <f t="shared" ref="HB4" si="136">+HA4+1</f>
        <v>43148</v>
      </c>
      <c r="HC4" s="181">
        <f t="shared" ref="HC4" si="137">+HB4+1</f>
        <v>43149</v>
      </c>
      <c r="HD4" s="181">
        <f>+HC4+1</f>
        <v>43150</v>
      </c>
      <c r="HE4" s="181">
        <f t="shared" ref="HE4" si="138">+HD4+1</f>
        <v>43151</v>
      </c>
      <c r="HF4" s="181">
        <f t="shared" ref="HF4" si="139">+HE4+1</f>
        <v>43152</v>
      </c>
      <c r="HG4" s="181">
        <f t="shared" ref="HG4" si="140">+HF4+1</f>
        <v>43153</v>
      </c>
      <c r="HH4" s="181">
        <f t="shared" ref="HH4" si="141">+HG4+1</f>
        <v>43154</v>
      </c>
      <c r="HI4" s="181">
        <f t="shared" ref="HI4" si="142">+HH4+1</f>
        <v>43155</v>
      </c>
      <c r="HJ4" s="181">
        <f t="shared" ref="HJ4" si="143">+HI4+1</f>
        <v>43156</v>
      </c>
      <c r="HK4" s="181">
        <f t="shared" ref="HK4" si="144">+HJ4+1</f>
        <v>43157</v>
      </c>
      <c r="HL4" s="181">
        <f t="shared" ref="HL4" si="145">+HK4+1</f>
        <v>43158</v>
      </c>
      <c r="HM4" s="181">
        <f t="shared" ref="HM4" si="146">+HL4+1</f>
        <v>43159</v>
      </c>
      <c r="HN4" s="181">
        <f t="shared" ref="HN4" si="147">+HM4+1</f>
        <v>43160</v>
      </c>
      <c r="HO4" s="181">
        <f t="shared" ref="HO4" si="148">+HN4+1</f>
        <v>43161</v>
      </c>
      <c r="HP4" s="180" t="s">
        <v>218</v>
      </c>
      <c r="HQ4" s="181">
        <f>+HO4+1</f>
        <v>43162</v>
      </c>
      <c r="HR4" s="181">
        <f t="shared" ref="HR4" si="149">+HQ4+1</f>
        <v>43163</v>
      </c>
      <c r="HS4" s="181">
        <f t="shared" ref="HS4" si="150">+HR4+1</f>
        <v>43164</v>
      </c>
      <c r="HT4" s="181">
        <f t="shared" ref="HT4" si="151">+HS4+1</f>
        <v>43165</v>
      </c>
      <c r="HU4" s="181">
        <f t="shared" ref="HU4" si="152">+HT4+1</f>
        <v>43166</v>
      </c>
      <c r="HV4" s="181">
        <f t="shared" ref="HV4" si="153">+HU4+1</f>
        <v>43167</v>
      </c>
      <c r="HW4" s="181">
        <f t="shared" ref="HW4" si="154">+HV4+1</f>
        <v>43168</v>
      </c>
      <c r="HX4" s="181">
        <f t="shared" ref="HX4" si="155">+HW4+1</f>
        <v>43169</v>
      </c>
      <c r="HY4" s="181">
        <f t="shared" ref="HY4" si="156">+HX4+1</f>
        <v>43170</v>
      </c>
      <c r="HZ4" s="181">
        <f t="shared" ref="HZ4" si="157">+HY4+1</f>
        <v>43171</v>
      </c>
      <c r="IA4" s="181">
        <f t="shared" ref="IA4" si="158">+HZ4+1</f>
        <v>43172</v>
      </c>
      <c r="IB4" s="181">
        <f t="shared" ref="IB4" si="159">+IA4+1</f>
        <v>43173</v>
      </c>
      <c r="IC4" s="181">
        <f t="shared" ref="IC4" si="160">+IB4+1</f>
        <v>43174</v>
      </c>
      <c r="ID4" s="181">
        <f t="shared" ref="ID4" si="161">+IC4+1</f>
        <v>43175</v>
      </c>
      <c r="IE4" s="181">
        <f t="shared" ref="IE4" si="162">+ID4+1</f>
        <v>43176</v>
      </c>
      <c r="IF4" s="181">
        <f t="shared" ref="IF4" si="163">+IE4+1</f>
        <v>43177</v>
      </c>
      <c r="IG4" s="181">
        <f t="shared" ref="IG4" si="164">+IF4+1</f>
        <v>43178</v>
      </c>
      <c r="IH4" s="181">
        <f t="shared" ref="IH4" si="165">+IG4+1</f>
        <v>43179</v>
      </c>
      <c r="II4" s="181">
        <f t="shared" ref="II4" si="166">+IH4+1</f>
        <v>43180</v>
      </c>
      <c r="IJ4" s="181">
        <f>+II4+1</f>
        <v>43181</v>
      </c>
      <c r="IK4" s="181">
        <f t="shared" ref="IK4" si="167">+IJ4+1</f>
        <v>43182</v>
      </c>
      <c r="IL4" s="181">
        <f t="shared" ref="IL4" si="168">+IK4+1</f>
        <v>43183</v>
      </c>
      <c r="IM4" s="181">
        <f t="shared" ref="IM4" si="169">+IL4+1</f>
        <v>43184</v>
      </c>
      <c r="IN4" s="181">
        <f t="shared" ref="IN4" si="170">+IM4+1</f>
        <v>43185</v>
      </c>
      <c r="IO4" s="181">
        <f t="shared" ref="IO4" si="171">+IN4+1</f>
        <v>43186</v>
      </c>
      <c r="IP4" s="181">
        <f t="shared" ref="IP4" si="172">+IO4+1</f>
        <v>43187</v>
      </c>
      <c r="IQ4" s="181">
        <f t="shared" ref="IQ4" si="173">+IP4+1</f>
        <v>43188</v>
      </c>
      <c r="IR4" s="181">
        <f t="shared" ref="IR4" si="174">+IQ4+1</f>
        <v>43189</v>
      </c>
      <c r="IS4" s="181">
        <f t="shared" ref="IS4" si="175">+IR4+1</f>
        <v>43190</v>
      </c>
      <c r="IT4" s="181">
        <f t="shared" ref="IT4" si="176">+IS4+1</f>
        <v>43191</v>
      </c>
      <c r="IU4" s="180" t="s">
        <v>219</v>
      </c>
      <c r="IV4" s="181">
        <f>+IT4+1</f>
        <v>43192</v>
      </c>
      <c r="IW4" s="181">
        <f t="shared" ref="IW4" si="177">+IV4+1</f>
        <v>43193</v>
      </c>
      <c r="IX4" s="181">
        <f t="shared" ref="IX4" si="178">+IW4+1</f>
        <v>43194</v>
      </c>
      <c r="IY4" s="181">
        <f t="shared" ref="IY4" si="179">+IX4+1</f>
        <v>43195</v>
      </c>
      <c r="IZ4" s="181">
        <f t="shared" ref="IZ4" si="180">+IY4+1</f>
        <v>43196</v>
      </c>
      <c r="JA4" s="181">
        <f t="shared" ref="JA4" si="181">+IZ4+1</f>
        <v>43197</v>
      </c>
      <c r="JB4" s="181">
        <f t="shared" ref="JB4" si="182">+JA4+1</f>
        <v>43198</v>
      </c>
      <c r="JC4" s="181">
        <f t="shared" ref="JC4" si="183">+JB4+1</f>
        <v>43199</v>
      </c>
      <c r="JD4" s="181">
        <f t="shared" ref="JD4" si="184">+JC4+1</f>
        <v>43200</v>
      </c>
      <c r="JE4" s="181">
        <f t="shared" ref="JE4" si="185">+JD4+1</f>
        <v>43201</v>
      </c>
      <c r="JF4" s="181">
        <f t="shared" ref="JF4" si="186">+JE4+1</f>
        <v>43202</v>
      </c>
      <c r="JG4" s="181">
        <f t="shared" ref="JG4" si="187">+JF4+1</f>
        <v>43203</v>
      </c>
      <c r="JH4" s="181">
        <f t="shared" ref="JH4" si="188">+JG4+1</f>
        <v>43204</v>
      </c>
      <c r="JI4" s="181">
        <f t="shared" ref="JI4" si="189">+JH4+1</f>
        <v>43205</v>
      </c>
      <c r="JJ4" s="181">
        <f t="shared" ref="JJ4" si="190">+JI4+1</f>
        <v>43206</v>
      </c>
      <c r="JK4" s="181">
        <f t="shared" ref="JK4" si="191">+JJ4+1</f>
        <v>43207</v>
      </c>
      <c r="JL4" s="181">
        <f t="shared" ref="JL4" si="192">+JK4+1</f>
        <v>43208</v>
      </c>
      <c r="JM4" s="181">
        <f t="shared" ref="JM4" si="193">+JL4+1</f>
        <v>43209</v>
      </c>
      <c r="JN4" s="181">
        <f t="shared" ref="JN4" si="194">+JM4+1</f>
        <v>43210</v>
      </c>
      <c r="JO4" s="181">
        <f>+JN4+1</f>
        <v>43211</v>
      </c>
      <c r="JP4" s="181">
        <f t="shared" ref="JP4" si="195">+JO4+1</f>
        <v>43212</v>
      </c>
      <c r="JQ4" s="181">
        <f t="shared" ref="JQ4" si="196">+JP4+1</f>
        <v>43213</v>
      </c>
      <c r="JR4" s="181">
        <f t="shared" ref="JR4" si="197">+JQ4+1</f>
        <v>43214</v>
      </c>
      <c r="JS4" s="181">
        <f t="shared" ref="JS4" si="198">+JR4+1</f>
        <v>43215</v>
      </c>
      <c r="JT4" s="181">
        <f t="shared" ref="JT4" si="199">+JS4+1</f>
        <v>43216</v>
      </c>
      <c r="JU4" s="181">
        <f t="shared" ref="JU4" si="200">+JT4+1</f>
        <v>43217</v>
      </c>
      <c r="JV4" s="181">
        <f t="shared" ref="JV4" si="201">+JU4+1</f>
        <v>43218</v>
      </c>
      <c r="JW4" s="181">
        <f t="shared" ref="JW4" si="202">+JV4+1</f>
        <v>43219</v>
      </c>
      <c r="JX4" s="181">
        <f t="shared" ref="JX4" si="203">+JW4+1</f>
        <v>43220</v>
      </c>
      <c r="JY4" s="181">
        <f t="shared" ref="JY4" si="204">+JX4+1</f>
        <v>43221</v>
      </c>
      <c r="JZ4" s="181">
        <f t="shared" ref="JZ4" si="205">+JY4+1</f>
        <v>43222</v>
      </c>
      <c r="KA4" s="180" t="s">
        <v>220</v>
      </c>
      <c r="KB4" s="181">
        <f>+JZ4+1</f>
        <v>43223</v>
      </c>
      <c r="KC4" s="181">
        <f t="shared" ref="KC4" si="206">+KB4+1</f>
        <v>43224</v>
      </c>
      <c r="KD4" s="181">
        <f t="shared" ref="KD4" si="207">+KC4+1</f>
        <v>43225</v>
      </c>
      <c r="KE4" s="181">
        <f t="shared" ref="KE4" si="208">+KD4+1</f>
        <v>43226</v>
      </c>
      <c r="KF4" s="181">
        <f t="shared" ref="KF4" si="209">+KE4+1</f>
        <v>43227</v>
      </c>
      <c r="KG4" s="181">
        <f t="shared" ref="KG4" si="210">+KF4+1</f>
        <v>43228</v>
      </c>
      <c r="KH4" s="181">
        <f t="shared" ref="KH4" si="211">+KG4+1</f>
        <v>43229</v>
      </c>
      <c r="KI4" s="181">
        <f t="shared" ref="KI4" si="212">+KH4+1</f>
        <v>43230</v>
      </c>
      <c r="KJ4" s="181">
        <f t="shared" ref="KJ4" si="213">+KI4+1</f>
        <v>43231</v>
      </c>
      <c r="KK4" s="181">
        <f t="shared" ref="KK4" si="214">+KJ4+1</f>
        <v>43232</v>
      </c>
      <c r="KL4" s="181">
        <f t="shared" ref="KL4" si="215">+KK4+1</f>
        <v>43233</v>
      </c>
      <c r="KM4" s="181">
        <f t="shared" ref="KM4" si="216">+KL4+1</f>
        <v>43234</v>
      </c>
      <c r="KN4" s="181">
        <f t="shared" ref="KN4" si="217">+KM4+1</f>
        <v>43235</v>
      </c>
      <c r="KO4" s="181">
        <f t="shared" ref="KO4" si="218">+KN4+1</f>
        <v>43236</v>
      </c>
      <c r="KP4" s="181">
        <f t="shared" ref="KP4" si="219">+KO4+1</f>
        <v>43237</v>
      </c>
      <c r="KQ4" s="181">
        <f t="shared" ref="KQ4" si="220">+KP4+1</f>
        <v>43238</v>
      </c>
      <c r="KR4" s="181">
        <f t="shared" ref="KR4" si="221">+KQ4+1</f>
        <v>43239</v>
      </c>
      <c r="KS4" s="181">
        <f t="shared" ref="KS4" si="222">+KR4+1</f>
        <v>43240</v>
      </c>
      <c r="KT4" s="181">
        <f t="shared" ref="KT4" si="223">+KS4+1</f>
        <v>43241</v>
      </c>
      <c r="KU4" s="181">
        <f>+KT4+1</f>
        <v>43242</v>
      </c>
      <c r="KV4" s="181">
        <f t="shared" ref="KV4" si="224">+KU4+1</f>
        <v>43243</v>
      </c>
      <c r="KW4" s="181">
        <f t="shared" ref="KW4" si="225">+KV4+1</f>
        <v>43244</v>
      </c>
      <c r="KX4" s="181">
        <f t="shared" ref="KX4" si="226">+KW4+1</f>
        <v>43245</v>
      </c>
      <c r="KY4" s="181">
        <f t="shared" ref="KY4" si="227">+KX4+1</f>
        <v>43246</v>
      </c>
      <c r="KZ4" s="181">
        <f t="shared" ref="KZ4" si="228">+KY4+1</f>
        <v>43247</v>
      </c>
      <c r="LA4" s="181">
        <f t="shared" ref="LA4" si="229">+KZ4+1</f>
        <v>43248</v>
      </c>
      <c r="LB4" s="181">
        <f t="shared" ref="LB4" si="230">+LA4+1</f>
        <v>43249</v>
      </c>
      <c r="LC4" s="181">
        <f t="shared" ref="LC4" si="231">+LB4+1</f>
        <v>43250</v>
      </c>
      <c r="LD4" s="181">
        <f t="shared" ref="LD4" si="232">+LC4+1</f>
        <v>43251</v>
      </c>
      <c r="LE4" s="181">
        <f t="shared" ref="LE4" si="233">+LD4+1</f>
        <v>43252</v>
      </c>
      <c r="LF4" s="180" t="s">
        <v>221</v>
      </c>
      <c r="LG4" s="181">
        <f>+LE4+1</f>
        <v>43253</v>
      </c>
      <c r="LH4" s="181">
        <f t="shared" ref="LH4" si="234">+LG4+1</f>
        <v>43254</v>
      </c>
      <c r="LI4" s="181">
        <f t="shared" ref="LI4" si="235">+LH4+1</f>
        <v>43255</v>
      </c>
      <c r="LJ4" s="181">
        <f t="shared" ref="LJ4" si="236">+LI4+1</f>
        <v>43256</v>
      </c>
      <c r="LK4" s="181">
        <f t="shared" ref="LK4" si="237">+LJ4+1</f>
        <v>43257</v>
      </c>
      <c r="LL4" s="181">
        <f t="shared" ref="LL4" si="238">+LK4+1</f>
        <v>43258</v>
      </c>
      <c r="LM4" s="181">
        <f t="shared" ref="LM4" si="239">+LL4+1</f>
        <v>43259</v>
      </c>
      <c r="LN4" s="181">
        <f t="shared" ref="LN4" si="240">+LM4+1</f>
        <v>43260</v>
      </c>
      <c r="LO4" s="181">
        <f t="shared" ref="LO4" si="241">+LN4+1</f>
        <v>43261</v>
      </c>
      <c r="LP4" s="181">
        <f t="shared" ref="LP4" si="242">+LO4+1</f>
        <v>43262</v>
      </c>
      <c r="LQ4" s="181">
        <f t="shared" ref="LQ4" si="243">+LP4+1</f>
        <v>43263</v>
      </c>
      <c r="LR4" s="181">
        <f t="shared" ref="LR4" si="244">+LQ4+1</f>
        <v>43264</v>
      </c>
      <c r="LS4" s="181">
        <f t="shared" ref="LS4" si="245">+LR4+1</f>
        <v>43265</v>
      </c>
      <c r="LT4" s="181">
        <f t="shared" ref="LT4" si="246">+LS4+1</f>
        <v>43266</v>
      </c>
      <c r="LU4" s="181">
        <f t="shared" ref="LU4" si="247">+LT4+1</f>
        <v>43267</v>
      </c>
      <c r="LV4" s="181">
        <f t="shared" ref="LV4" si="248">+LU4+1</f>
        <v>43268</v>
      </c>
      <c r="LW4" s="181">
        <f t="shared" ref="LW4" si="249">+LV4+1</f>
        <v>43269</v>
      </c>
      <c r="LX4" s="181">
        <f t="shared" ref="LX4" si="250">+LW4+1</f>
        <v>43270</v>
      </c>
      <c r="LY4" s="181">
        <f t="shared" ref="LY4" si="251">+LX4+1</f>
        <v>43271</v>
      </c>
      <c r="LZ4" s="181">
        <f>+LY4+1</f>
        <v>43272</v>
      </c>
      <c r="MA4" s="181">
        <f t="shared" ref="MA4" si="252">+LZ4+1</f>
        <v>43273</v>
      </c>
      <c r="MB4" s="181">
        <f t="shared" ref="MB4" si="253">+MA4+1</f>
        <v>43274</v>
      </c>
      <c r="MC4" s="181">
        <f t="shared" ref="MC4" si="254">+MB4+1</f>
        <v>43275</v>
      </c>
      <c r="MD4" s="181">
        <f t="shared" ref="MD4" si="255">+MC4+1</f>
        <v>43276</v>
      </c>
      <c r="ME4" s="181">
        <f t="shared" ref="ME4" si="256">+MD4+1</f>
        <v>43277</v>
      </c>
      <c r="MF4" s="181">
        <f t="shared" ref="MF4" si="257">+ME4+1</f>
        <v>43278</v>
      </c>
      <c r="MG4" s="181">
        <f t="shared" ref="MG4" si="258">+MF4+1</f>
        <v>43279</v>
      </c>
      <c r="MH4" s="181">
        <f t="shared" ref="MH4" si="259">+MG4+1</f>
        <v>43280</v>
      </c>
      <c r="MI4" s="181">
        <f t="shared" ref="MI4" si="260">+MH4+1</f>
        <v>43281</v>
      </c>
      <c r="MJ4" s="181">
        <f t="shared" ref="MJ4" si="261">+MI4+1</f>
        <v>43282</v>
      </c>
      <c r="MK4" s="181">
        <f t="shared" ref="MK4" si="262">+MJ4+1</f>
        <v>43283</v>
      </c>
      <c r="ML4" s="180" t="s">
        <v>222</v>
      </c>
      <c r="MM4" s="181">
        <f>+MK4+1</f>
        <v>43284</v>
      </c>
      <c r="MN4" s="181">
        <f t="shared" ref="MN4" si="263">+MM4+1</f>
        <v>43285</v>
      </c>
      <c r="MO4" s="181">
        <f t="shared" ref="MO4" si="264">+MN4+1</f>
        <v>43286</v>
      </c>
      <c r="MP4" s="181">
        <f t="shared" ref="MP4" si="265">+MO4+1</f>
        <v>43287</v>
      </c>
      <c r="MQ4" s="181">
        <f t="shared" ref="MQ4" si="266">+MP4+1</f>
        <v>43288</v>
      </c>
      <c r="MR4" s="181">
        <f t="shared" ref="MR4" si="267">+MQ4+1</f>
        <v>43289</v>
      </c>
      <c r="MS4" s="181">
        <f t="shared" ref="MS4" si="268">+MR4+1</f>
        <v>43290</v>
      </c>
      <c r="MT4" s="181">
        <f t="shared" ref="MT4" si="269">+MS4+1</f>
        <v>43291</v>
      </c>
      <c r="MU4" s="181">
        <f t="shared" ref="MU4" si="270">+MT4+1</f>
        <v>43292</v>
      </c>
      <c r="MV4" s="181">
        <f t="shared" ref="MV4" si="271">+MU4+1</f>
        <v>43293</v>
      </c>
      <c r="MW4" s="181">
        <f t="shared" ref="MW4" si="272">+MV4+1</f>
        <v>43294</v>
      </c>
      <c r="MX4" s="181">
        <f t="shared" ref="MX4" si="273">+MW4+1</f>
        <v>43295</v>
      </c>
      <c r="MY4" s="181">
        <f t="shared" ref="MY4" si="274">+MX4+1</f>
        <v>43296</v>
      </c>
      <c r="MZ4" s="181">
        <f t="shared" ref="MZ4" si="275">+MY4+1</f>
        <v>43297</v>
      </c>
      <c r="NA4" s="181">
        <f t="shared" ref="NA4" si="276">+MZ4+1</f>
        <v>43298</v>
      </c>
      <c r="NB4" s="181">
        <f t="shared" ref="NB4" si="277">+NA4+1</f>
        <v>43299</v>
      </c>
      <c r="NC4" s="181">
        <f t="shared" ref="NC4" si="278">+NB4+1</f>
        <v>43300</v>
      </c>
      <c r="ND4" s="181">
        <f t="shared" ref="ND4" si="279">+NC4+1</f>
        <v>43301</v>
      </c>
      <c r="NE4" s="181">
        <f t="shared" ref="NE4" si="280">+ND4+1</f>
        <v>43302</v>
      </c>
      <c r="NF4" s="181">
        <f>+NE4+1</f>
        <v>43303</v>
      </c>
      <c r="NG4" s="181">
        <f t="shared" ref="NG4" si="281">+NF4+1</f>
        <v>43304</v>
      </c>
      <c r="NH4" s="181">
        <f t="shared" ref="NH4" si="282">+NG4+1</f>
        <v>43305</v>
      </c>
      <c r="NI4" s="181">
        <f t="shared" ref="NI4" si="283">+NH4+1</f>
        <v>43306</v>
      </c>
      <c r="NJ4" s="181">
        <f t="shared" ref="NJ4" si="284">+NI4+1</f>
        <v>43307</v>
      </c>
      <c r="NK4" s="181">
        <f t="shared" ref="NK4" si="285">+NJ4+1</f>
        <v>43308</v>
      </c>
      <c r="NL4" s="181">
        <f t="shared" ref="NL4" si="286">+NK4+1</f>
        <v>43309</v>
      </c>
      <c r="NM4" s="181">
        <f t="shared" ref="NM4" si="287">+NL4+1</f>
        <v>43310</v>
      </c>
      <c r="NN4" s="181">
        <f t="shared" ref="NN4" si="288">+NM4+1</f>
        <v>43311</v>
      </c>
      <c r="NO4" s="181">
        <f t="shared" ref="NO4" si="289">+NN4+1</f>
        <v>43312</v>
      </c>
      <c r="NP4" s="181">
        <f t="shared" ref="NP4" si="290">+NO4+1</f>
        <v>43313</v>
      </c>
      <c r="NQ4" s="181">
        <f t="shared" ref="NQ4" si="291">+NP4+1</f>
        <v>43314</v>
      </c>
      <c r="NR4" s="180" t="s">
        <v>223</v>
      </c>
      <c r="NS4" s="181">
        <f>+NQ4+1</f>
        <v>43315</v>
      </c>
      <c r="NT4" s="181">
        <f t="shared" ref="NT4" si="292">+NS4+1</f>
        <v>43316</v>
      </c>
      <c r="NU4" s="181">
        <f t="shared" ref="NU4" si="293">+NT4+1</f>
        <v>43317</v>
      </c>
      <c r="NV4" s="181">
        <f t="shared" ref="NV4" si="294">+NU4+1</f>
        <v>43318</v>
      </c>
      <c r="NW4" s="181">
        <f t="shared" ref="NW4" si="295">+NV4+1</f>
        <v>43319</v>
      </c>
      <c r="NX4" s="181">
        <f t="shared" ref="NX4" si="296">+NW4+1</f>
        <v>43320</v>
      </c>
      <c r="NY4" s="181">
        <f t="shared" ref="NY4" si="297">+NX4+1</f>
        <v>43321</v>
      </c>
      <c r="NZ4" s="181">
        <f t="shared" ref="NZ4" si="298">+NY4+1</f>
        <v>43322</v>
      </c>
      <c r="OA4" s="181">
        <f t="shared" ref="OA4" si="299">+NZ4+1</f>
        <v>43323</v>
      </c>
      <c r="OB4" s="181">
        <f t="shared" ref="OB4" si="300">+OA4+1</f>
        <v>43324</v>
      </c>
      <c r="OC4" s="181">
        <f t="shared" ref="OC4" si="301">+OB4+1</f>
        <v>43325</v>
      </c>
      <c r="OD4" s="181">
        <f t="shared" ref="OD4" si="302">+OC4+1</f>
        <v>43326</v>
      </c>
      <c r="OE4" s="181">
        <f t="shared" ref="OE4" si="303">+OD4+1</f>
        <v>43327</v>
      </c>
      <c r="OF4" s="181">
        <f t="shared" ref="OF4" si="304">+OE4+1</f>
        <v>43328</v>
      </c>
      <c r="OG4" s="181">
        <f t="shared" ref="OG4" si="305">+OF4+1</f>
        <v>43329</v>
      </c>
      <c r="OH4" s="181">
        <f t="shared" ref="OH4" si="306">+OG4+1</f>
        <v>43330</v>
      </c>
      <c r="OI4" s="181">
        <f t="shared" ref="OI4" si="307">+OH4+1</f>
        <v>43331</v>
      </c>
      <c r="OJ4" s="181">
        <f t="shared" ref="OJ4" si="308">+OI4+1</f>
        <v>43332</v>
      </c>
      <c r="OK4" s="181">
        <f t="shared" ref="OK4" si="309">+OJ4+1</f>
        <v>43333</v>
      </c>
      <c r="OL4" s="181">
        <f>+OK4+1</f>
        <v>43334</v>
      </c>
      <c r="OM4" s="181">
        <f t="shared" ref="OM4" si="310">+OL4+1</f>
        <v>43335</v>
      </c>
      <c r="ON4" s="181">
        <f t="shared" ref="ON4" si="311">+OM4+1</f>
        <v>43336</v>
      </c>
      <c r="OO4" s="181">
        <f t="shared" ref="OO4" si="312">+ON4+1</f>
        <v>43337</v>
      </c>
      <c r="OP4" s="181">
        <f t="shared" ref="OP4" si="313">+OO4+1</f>
        <v>43338</v>
      </c>
      <c r="OQ4" s="181">
        <f t="shared" ref="OQ4" si="314">+OP4+1</f>
        <v>43339</v>
      </c>
      <c r="OR4" s="181">
        <f t="shared" ref="OR4" si="315">+OQ4+1</f>
        <v>43340</v>
      </c>
      <c r="OS4" s="181">
        <f t="shared" ref="OS4" si="316">+OR4+1</f>
        <v>43341</v>
      </c>
      <c r="OT4" s="181">
        <f t="shared" ref="OT4" si="317">+OS4+1</f>
        <v>43342</v>
      </c>
      <c r="OU4" s="180" t="s">
        <v>191</v>
      </c>
      <c r="OV4" s="181">
        <f>+OT4+1</f>
        <v>43343</v>
      </c>
      <c r="OW4" s="181">
        <f t="shared" ref="OW4" si="318">+OV4+1</f>
        <v>43344</v>
      </c>
      <c r="OX4" s="181">
        <f t="shared" ref="OX4" si="319">+OW4+1</f>
        <v>43345</v>
      </c>
      <c r="OY4" s="181">
        <f t="shared" ref="OY4" si="320">+OX4+1</f>
        <v>43346</v>
      </c>
      <c r="OZ4" s="181">
        <f t="shared" ref="OZ4" si="321">+OY4+1</f>
        <v>43347</v>
      </c>
      <c r="PA4" s="181">
        <f t="shared" ref="PA4" si="322">+OZ4+1</f>
        <v>43348</v>
      </c>
      <c r="PB4" s="181">
        <f t="shared" ref="PB4" si="323">+PA4+1</f>
        <v>43349</v>
      </c>
      <c r="PC4" s="181">
        <f t="shared" ref="PC4" si="324">+PB4+1</f>
        <v>43350</v>
      </c>
      <c r="PD4" s="181">
        <f t="shared" ref="PD4" si="325">+PC4+1</f>
        <v>43351</v>
      </c>
      <c r="PE4" s="181">
        <f t="shared" ref="PE4" si="326">+PD4+1</f>
        <v>43352</v>
      </c>
      <c r="PF4" s="181">
        <f t="shared" ref="PF4" si="327">+PE4+1</f>
        <v>43353</v>
      </c>
      <c r="PG4" s="181">
        <f t="shared" ref="PG4" si="328">+PF4+1</f>
        <v>43354</v>
      </c>
      <c r="PH4" s="181">
        <f t="shared" ref="PH4" si="329">+PG4+1</f>
        <v>43355</v>
      </c>
      <c r="PI4" s="181">
        <f t="shared" ref="PI4" si="330">+PH4+1</f>
        <v>43356</v>
      </c>
      <c r="PJ4" s="181">
        <f t="shared" ref="PJ4" si="331">+PI4+1</f>
        <v>43357</v>
      </c>
      <c r="PK4" s="181">
        <f t="shared" ref="PK4" si="332">+PJ4+1</f>
        <v>43358</v>
      </c>
      <c r="PL4" s="181">
        <f t="shared" ref="PL4" si="333">+PK4+1</f>
        <v>43359</v>
      </c>
      <c r="PM4" s="181">
        <f t="shared" ref="PM4" si="334">+PL4+1</f>
        <v>43360</v>
      </c>
      <c r="PN4" s="181">
        <f t="shared" ref="PN4" si="335">+PM4+1</f>
        <v>43361</v>
      </c>
      <c r="PO4" s="181">
        <f>+PN4+1</f>
        <v>43362</v>
      </c>
      <c r="PP4" s="181">
        <f t="shared" ref="PP4" si="336">+PO4+1</f>
        <v>43363</v>
      </c>
      <c r="PQ4" s="181">
        <f t="shared" ref="PQ4" si="337">+PP4+1</f>
        <v>43364</v>
      </c>
      <c r="PR4" s="181">
        <f t="shared" ref="PR4" si="338">+PQ4+1</f>
        <v>43365</v>
      </c>
      <c r="PS4" s="181">
        <f t="shared" ref="PS4" si="339">+PR4+1</f>
        <v>43366</v>
      </c>
      <c r="PT4" s="181">
        <f t="shared" ref="PT4" si="340">+PS4+1</f>
        <v>43367</v>
      </c>
      <c r="PU4" s="181">
        <f t="shared" ref="PU4" si="341">+PT4+1</f>
        <v>43368</v>
      </c>
      <c r="PV4" s="181">
        <f t="shared" ref="PV4" si="342">+PU4+1</f>
        <v>43369</v>
      </c>
      <c r="PW4" s="181">
        <f t="shared" ref="PW4" si="343">+PV4+1</f>
        <v>43370</v>
      </c>
      <c r="PX4" s="181">
        <f t="shared" ref="PX4" si="344">+PW4+1</f>
        <v>43371</v>
      </c>
      <c r="PY4" s="181">
        <f t="shared" ref="PY4" si="345">+PX4+1</f>
        <v>43372</v>
      </c>
      <c r="PZ4" s="181">
        <f t="shared" ref="PZ4" si="346">+PY4+1</f>
        <v>43373</v>
      </c>
      <c r="QA4" s="180" t="s">
        <v>192</v>
      </c>
      <c r="QB4" s="181">
        <f>+PZ4+1</f>
        <v>43374</v>
      </c>
      <c r="QC4" s="181">
        <f t="shared" ref="QC4" si="347">+QB4+1</f>
        <v>43375</v>
      </c>
      <c r="QD4" s="181">
        <f t="shared" ref="QD4" si="348">+QC4+1</f>
        <v>43376</v>
      </c>
      <c r="QE4" s="181">
        <f t="shared" ref="QE4" si="349">+QD4+1</f>
        <v>43377</v>
      </c>
      <c r="QF4" s="181">
        <f t="shared" ref="QF4" si="350">+QE4+1</f>
        <v>43378</v>
      </c>
      <c r="QG4" s="181">
        <f t="shared" ref="QG4" si="351">+QF4+1</f>
        <v>43379</v>
      </c>
      <c r="QH4" s="181">
        <f t="shared" ref="QH4" si="352">+QG4+1</f>
        <v>43380</v>
      </c>
      <c r="QI4" s="181">
        <f t="shared" ref="QI4" si="353">+QH4+1</f>
        <v>43381</v>
      </c>
      <c r="QJ4" s="181">
        <f t="shared" ref="QJ4" si="354">+QI4+1</f>
        <v>43382</v>
      </c>
      <c r="QK4" s="181">
        <f t="shared" ref="QK4" si="355">+QJ4+1</f>
        <v>43383</v>
      </c>
      <c r="QL4" s="181">
        <f t="shared" ref="QL4" si="356">+QK4+1</f>
        <v>43384</v>
      </c>
      <c r="QM4" s="181">
        <f t="shared" ref="QM4" si="357">+QL4+1</f>
        <v>43385</v>
      </c>
      <c r="QN4" s="181">
        <f t="shared" ref="QN4" si="358">+QM4+1</f>
        <v>43386</v>
      </c>
      <c r="QO4" s="181">
        <f t="shared" ref="QO4" si="359">+QN4+1</f>
        <v>43387</v>
      </c>
      <c r="QP4" s="181">
        <f t="shared" ref="QP4" si="360">+QO4+1</f>
        <v>43388</v>
      </c>
      <c r="QQ4" s="181">
        <f t="shared" ref="QQ4" si="361">+QP4+1</f>
        <v>43389</v>
      </c>
      <c r="QR4" s="181">
        <f t="shared" ref="QR4" si="362">+QQ4+1</f>
        <v>43390</v>
      </c>
      <c r="QS4" s="181">
        <f t="shared" ref="QS4" si="363">+QR4+1</f>
        <v>43391</v>
      </c>
      <c r="QT4" s="181">
        <f t="shared" ref="QT4" si="364">+QS4+1</f>
        <v>43392</v>
      </c>
      <c r="QU4" s="181">
        <f>+QT4+1</f>
        <v>43393</v>
      </c>
      <c r="QV4" s="181">
        <f t="shared" ref="QV4" si="365">+QU4+1</f>
        <v>43394</v>
      </c>
      <c r="QW4" s="181">
        <f t="shared" ref="QW4" si="366">+QV4+1</f>
        <v>43395</v>
      </c>
      <c r="QX4" s="181">
        <f t="shared" ref="QX4" si="367">+QW4+1</f>
        <v>43396</v>
      </c>
      <c r="QY4" s="181">
        <f t="shared" ref="QY4" si="368">+QX4+1</f>
        <v>43397</v>
      </c>
      <c r="QZ4" s="181">
        <f t="shared" ref="QZ4" si="369">+QY4+1</f>
        <v>43398</v>
      </c>
      <c r="RA4" s="181">
        <f t="shared" ref="RA4" si="370">+QZ4+1</f>
        <v>43399</v>
      </c>
      <c r="RB4" s="181">
        <f t="shared" ref="RB4" si="371">+RA4+1</f>
        <v>43400</v>
      </c>
      <c r="RC4" s="181">
        <f t="shared" ref="RC4" si="372">+RB4+1</f>
        <v>43401</v>
      </c>
      <c r="RD4" s="181">
        <f t="shared" ref="RD4" si="373">+RC4+1</f>
        <v>43402</v>
      </c>
      <c r="RE4" s="181">
        <f t="shared" ref="RE4" si="374">+RD4+1</f>
        <v>43403</v>
      </c>
      <c r="RF4" s="180" t="s">
        <v>193</v>
      </c>
      <c r="RG4" s="181">
        <f>+RE4+1</f>
        <v>43404</v>
      </c>
      <c r="RH4" s="181">
        <f t="shared" ref="RH4" si="375">+RG4+1</f>
        <v>43405</v>
      </c>
      <c r="RI4" s="181">
        <f t="shared" ref="RI4" si="376">+RH4+1</f>
        <v>43406</v>
      </c>
      <c r="RJ4" s="181">
        <f t="shared" ref="RJ4" si="377">+RI4+1</f>
        <v>43407</v>
      </c>
      <c r="RK4" s="181">
        <f t="shared" ref="RK4" si="378">+RJ4+1</f>
        <v>43408</v>
      </c>
      <c r="RL4" s="181">
        <f t="shared" ref="RL4" si="379">+RK4+1</f>
        <v>43409</v>
      </c>
      <c r="RM4" s="181">
        <f t="shared" ref="RM4" si="380">+RL4+1</f>
        <v>43410</v>
      </c>
      <c r="RN4" s="181">
        <f t="shared" ref="RN4" si="381">+RM4+1</f>
        <v>43411</v>
      </c>
      <c r="RO4" s="181">
        <f t="shared" ref="RO4" si="382">+RN4+1</f>
        <v>43412</v>
      </c>
      <c r="RP4" s="181">
        <f t="shared" ref="RP4" si="383">+RO4+1</f>
        <v>43413</v>
      </c>
      <c r="RQ4" s="181">
        <f t="shared" ref="RQ4" si="384">+RP4+1</f>
        <v>43414</v>
      </c>
      <c r="RR4" s="181">
        <f t="shared" ref="RR4" si="385">+RQ4+1</f>
        <v>43415</v>
      </c>
      <c r="RS4" s="181">
        <f t="shared" ref="RS4" si="386">+RR4+1</f>
        <v>43416</v>
      </c>
      <c r="RT4" s="181">
        <f t="shared" ref="RT4" si="387">+RS4+1</f>
        <v>43417</v>
      </c>
      <c r="RU4" s="181">
        <f t="shared" ref="RU4" si="388">+RT4+1</f>
        <v>43418</v>
      </c>
      <c r="RV4" s="181">
        <f t="shared" ref="RV4" si="389">+RU4+1</f>
        <v>43419</v>
      </c>
      <c r="RW4" s="181">
        <f t="shared" ref="RW4" si="390">+RV4+1</f>
        <v>43420</v>
      </c>
      <c r="RX4" s="181">
        <f t="shared" ref="RX4" si="391">+RW4+1</f>
        <v>43421</v>
      </c>
      <c r="RY4" s="181">
        <f t="shared" ref="RY4" si="392">+RX4+1</f>
        <v>43422</v>
      </c>
      <c r="RZ4" s="181">
        <f>+RY4+1</f>
        <v>43423</v>
      </c>
      <c r="SA4" s="181">
        <f t="shared" ref="SA4" si="393">+RZ4+1</f>
        <v>43424</v>
      </c>
      <c r="SB4" s="181">
        <f t="shared" ref="SB4" si="394">+SA4+1</f>
        <v>43425</v>
      </c>
      <c r="SC4" s="181">
        <f t="shared" ref="SC4" si="395">+SB4+1</f>
        <v>43426</v>
      </c>
      <c r="SD4" s="181">
        <f t="shared" ref="SD4" si="396">+SC4+1</f>
        <v>43427</v>
      </c>
      <c r="SE4" s="181">
        <f t="shared" ref="SE4" si="397">+SD4+1</f>
        <v>43428</v>
      </c>
      <c r="SF4" s="181">
        <f t="shared" ref="SF4" si="398">+SE4+1</f>
        <v>43429</v>
      </c>
      <c r="SG4" s="181">
        <f t="shared" ref="SG4" si="399">+SF4+1</f>
        <v>43430</v>
      </c>
      <c r="SH4" s="181">
        <f t="shared" ref="SH4" si="400">+SG4+1</f>
        <v>43431</v>
      </c>
      <c r="SI4" s="181">
        <f t="shared" ref="SI4" si="401">+SH4+1</f>
        <v>43432</v>
      </c>
      <c r="SJ4" s="181">
        <f t="shared" ref="SJ4" si="402">+SI4+1</f>
        <v>43433</v>
      </c>
      <c r="SK4" s="181">
        <f t="shared" ref="SK4" si="403">+SJ4+1</f>
        <v>43434</v>
      </c>
      <c r="SL4" s="180" t="s">
        <v>216</v>
      </c>
      <c r="SM4" s="181">
        <f>+SK4+1</f>
        <v>43435</v>
      </c>
      <c r="SN4" s="181">
        <f t="shared" ref="SN4" si="404">+SM4+1</f>
        <v>43436</v>
      </c>
      <c r="SO4" s="181">
        <f t="shared" ref="SO4" si="405">+SN4+1</f>
        <v>43437</v>
      </c>
      <c r="SP4" s="181">
        <f t="shared" ref="SP4" si="406">+SO4+1</f>
        <v>43438</v>
      </c>
      <c r="SQ4" s="181">
        <f t="shared" ref="SQ4" si="407">+SP4+1</f>
        <v>43439</v>
      </c>
      <c r="SR4" s="181">
        <f t="shared" ref="SR4" si="408">+SQ4+1</f>
        <v>43440</v>
      </c>
      <c r="SS4" s="181">
        <f t="shared" ref="SS4" si="409">+SR4+1</f>
        <v>43441</v>
      </c>
      <c r="ST4" s="181">
        <f t="shared" ref="ST4" si="410">+SS4+1</f>
        <v>43442</v>
      </c>
      <c r="SU4" s="181">
        <f t="shared" ref="SU4" si="411">+ST4+1</f>
        <v>43443</v>
      </c>
      <c r="SV4" s="181">
        <f t="shared" ref="SV4" si="412">+SU4+1</f>
        <v>43444</v>
      </c>
      <c r="SW4" s="181">
        <f t="shared" ref="SW4" si="413">+SV4+1</f>
        <v>43445</v>
      </c>
      <c r="SX4" s="181">
        <f t="shared" ref="SX4" si="414">+SW4+1</f>
        <v>43446</v>
      </c>
      <c r="SY4" s="181">
        <f t="shared" ref="SY4" si="415">+SX4+1</f>
        <v>43447</v>
      </c>
      <c r="SZ4" s="181">
        <f t="shared" ref="SZ4" si="416">+SY4+1</f>
        <v>43448</v>
      </c>
      <c r="TA4" s="181">
        <f t="shared" ref="TA4" si="417">+SZ4+1</f>
        <v>43449</v>
      </c>
      <c r="TB4" s="181">
        <f t="shared" ref="TB4" si="418">+TA4+1</f>
        <v>43450</v>
      </c>
      <c r="TC4" s="181">
        <f t="shared" ref="TC4" si="419">+TB4+1</f>
        <v>43451</v>
      </c>
      <c r="TD4" s="181">
        <f t="shared" ref="TD4" si="420">+TC4+1</f>
        <v>43452</v>
      </c>
      <c r="TE4" s="181">
        <f t="shared" ref="TE4" si="421">+TD4+1</f>
        <v>43453</v>
      </c>
      <c r="TF4" s="181">
        <f>+TE4+1</f>
        <v>43454</v>
      </c>
      <c r="TG4" s="181">
        <f t="shared" ref="TG4" si="422">+TF4+1</f>
        <v>43455</v>
      </c>
      <c r="TH4" s="181">
        <f t="shared" ref="TH4" si="423">+TG4+1</f>
        <v>43456</v>
      </c>
      <c r="TI4" s="181">
        <f t="shared" ref="TI4" si="424">+TH4+1</f>
        <v>43457</v>
      </c>
      <c r="TJ4" s="181">
        <f t="shared" ref="TJ4" si="425">+TI4+1</f>
        <v>43458</v>
      </c>
      <c r="TK4" s="181">
        <f t="shared" ref="TK4" si="426">+TJ4+1</f>
        <v>43459</v>
      </c>
      <c r="TL4" s="181">
        <f t="shared" ref="TL4" si="427">+TK4+1</f>
        <v>43460</v>
      </c>
      <c r="TM4" s="181">
        <f t="shared" ref="TM4" si="428">+TL4+1</f>
        <v>43461</v>
      </c>
      <c r="TN4" s="181">
        <f t="shared" ref="TN4" si="429">+TM4+1</f>
        <v>43462</v>
      </c>
      <c r="TO4" s="181">
        <f t="shared" ref="TO4" si="430">+TN4+1</f>
        <v>43463</v>
      </c>
      <c r="TP4" s="181">
        <f t="shared" ref="TP4" si="431">+TO4+1</f>
        <v>43464</v>
      </c>
      <c r="TQ4" s="180" t="s">
        <v>216</v>
      </c>
      <c r="TR4" s="181">
        <f>+TP4+1</f>
        <v>43465</v>
      </c>
      <c r="TS4" s="181">
        <f t="shared" ref="TS4" si="432">+TR4+1</f>
        <v>43466</v>
      </c>
      <c r="TT4" s="181">
        <f t="shared" ref="TT4" si="433">+TS4+1</f>
        <v>43467</v>
      </c>
      <c r="TU4" s="181">
        <f t="shared" ref="TU4" si="434">+TT4+1</f>
        <v>43468</v>
      </c>
      <c r="TV4" s="181">
        <f t="shared" ref="TV4" si="435">+TU4+1</f>
        <v>43469</v>
      </c>
      <c r="TW4" s="181">
        <f t="shared" ref="TW4" si="436">+TV4+1</f>
        <v>43470</v>
      </c>
      <c r="TX4" s="181">
        <f t="shared" ref="TX4" si="437">+TW4+1</f>
        <v>43471</v>
      </c>
      <c r="TY4" s="181">
        <f t="shared" ref="TY4" si="438">+TX4+1</f>
        <v>43472</v>
      </c>
      <c r="TZ4" s="181">
        <f t="shared" ref="TZ4" si="439">+TY4+1</f>
        <v>43473</v>
      </c>
      <c r="UA4" s="181">
        <f t="shared" ref="UA4" si="440">+TZ4+1</f>
        <v>43474</v>
      </c>
      <c r="UB4" s="181">
        <f t="shared" ref="UB4" si="441">+UA4+1</f>
        <v>43475</v>
      </c>
      <c r="UC4" s="181">
        <f t="shared" ref="UC4" si="442">+UB4+1</f>
        <v>43476</v>
      </c>
      <c r="UD4" s="181">
        <f t="shared" ref="UD4" si="443">+UC4+1</f>
        <v>43477</v>
      </c>
      <c r="UE4" s="181">
        <f t="shared" ref="UE4" si="444">+UD4+1</f>
        <v>43478</v>
      </c>
      <c r="UF4" s="181">
        <f t="shared" ref="UF4" si="445">+UE4+1</f>
        <v>43479</v>
      </c>
      <c r="UG4" s="181">
        <f t="shared" ref="UG4" si="446">+UF4+1</f>
        <v>43480</v>
      </c>
      <c r="UH4" s="181">
        <f t="shared" ref="UH4" si="447">+UG4+1</f>
        <v>43481</v>
      </c>
      <c r="UI4" s="181">
        <f t="shared" ref="UI4" si="448">+UH4+1</f>
        <v>43482</v>
      </c>
      <c r="UJ4" s="181">
        <f t="shared" ref="UJ4" si="449">+UI4+1</f>
        <v>43483</v>
      </c>
      <c r="UK4" s="181">
        <f>+UJ4+1</f>
        <v>43484</v>
      </c>
      <c r="UL4" s="181">
        <f t="shared" ref="UL4" si="450">+UK4+1</f>
        <v>43485</v>
      </c>
      <c r="UM4" s="181">
        <f t="shared" ref="UM4" si="451">+UL4+1</f>
        <v>43486</v>
      </c>
      <c r="UN4" s="181">
        <f t="shared" ref="UN4" si="452">+UM4+1</f>
        <v>43487</v>
      </c>
      <c r="UO4" s="181">
        <f t="shared" ref="UO4" si="453">+UN4+1</f>
        <v>43488</v>
      </c>
      <c r="UP4" s="181">
        <f t="shared" ref="UP4" si="454">+UO4+1</f>
        <v>43489</v>
      </c>
      <c r="UQ4" s="181">
        <f t="shared" ref="UQ4" si="455">+UP4+1</f>
        <v>43490</v>
      </c>
      <c r="UR4" s="181">
        <f t="shared" ref="UR4" si="456">+UQ4+1</f>
        <v>43491</v>
      </c>
      <c r="US4" s="181">
        <f t="shared" ref="US4" si="457">+UR4+1</f>
        <v>43492</v>
      </c>
      <c r="UT4" s="181">
        <f t="shared" ref="UT4" si="458">+US4+1</f>
        <v>43493</v>
      </c>
      <c r="UU4" s="181">
        <f t="shared" ref="UU4" si="459">+UT4+1</f>
        <v>43494</v>
      </c>
      <c r="UV4" s="181">
        <f t="shared" ref="UV4" si="460">+UU4+1</f>
        <v>43495</v>
      </c>
      <c r="UW4" s="180" t="s">
        <v>217</v>
      </c>
      <c r="UX4" s="181">
        <f>+UV4+1</f>
        <v>43496</v>
      </c>
      <c r="UY4" s="181">
        <f t="shared" ref="UY4" si="461">+UX4+1</f>
        <v>43497</v>
      </c>
      <c r="UZ4" s="181">
        <f t="shared" ref="UZ4" si="462">+UY4+1</f>
        <v>43498</v>
      </c>
      <c r="VA4" s="181">
        <f t="shared" ref="VA4" si="463">+UZ4+1</f>
        <v>43499</v>
      </c>
      <c r="VB4" s="181">
        <f t="shared" ref="VB4" si="464">+VA4+1</f>
        <v>43500</v>
      </c>
      <c r="VC4" s="181">
        <f t="shared" ref="VC4" si="465">+VB4+1</f>
        <v>43501</v>
      </c>
      <c r="VD4" s="181">
        <f t="shared" ref="VD4" si="466">+VC4+1</f>
        <v>43502</v>
      </c>
      <c r="VE4" s="181">
        <f t="shared" ref="VE4" si="467">+VD4+1</f>
        <v>43503</v>
      </c>
      <c r="VF4" s="181">
        <f t="shared" ref="VF4" si="468">+VE4+1</f>
        <v>43504</v>
      </c>
      <c r="VG4" s="181">
        <f t="shared" ref="VG4" si="469">+VF4+1</f>
        <v>43505</v>
      </c>
      <c r="VH4" s="181">
        <f t="shared" ref="VH4" si="470">+VG4+1</f>
        <v>43506</v>
      </c>
      <c r="VI4" s="181">
        <f t="shared" ref="VI4" si="471">+VH4+1</f>
        <v>43507</v>
      </c>
      <c r="VJ4" s="181">
        <f t="shared" ref="VJ4" si="472">+VI4+1</f>
        <v>43508</v>
      </c>
      <c r="VK4" s="181">
        <f t="shared" ref="VK4" si="473">+VJ4+1</f>
        <v>43509</v>
      </c>
      <c r="VL4" s="181">
        <f t="shared" ref="VL4" si="474">+VK4+1</f>
        <v>43510</v>
      </c>
      <c r="VM4" s="181">
        <f t="shared" ref="VM4" si="475">+VL4+1</f>
        <v>43511</v>
      </c>
      <c r="VN4" s="181">
        <f t="shared" ref="VN4" si="476">+VM4+1</f>
        <v>43512</v>
      </c>
      <c r="VO4" s="181">
        <f t="shared" ref="VO4" si="477">+VN4+1</f>
        <v>43513</v>
      </c>
      <c r="VP4" s="181">
        <f t="shared" ref="VP4" si="478">+VO4+1</f>
        <v>43514</v>
      </c>
      <c r="VQ4" s="181">
        <f>+VP4+1</f>
        <v>43515</v>
      </c>
      <c r="VR4" s="181">
        <f t="shared" ref="VR4" si="479">+VQ4+1</f>
        <v>43516</v>
      </c>
      <c r="VS4" s="181">
        <f t="shared" ref="VS4" si="480">+VR4+1</f>
        <v>43517</v>
      </c>
      <c r="VT4" s="181">
        <f t="shared" ref="VT4" si="481">+VS4+1</f>
        <v>43518</v>
      </c>
      <c r="VU4" s="181">
        <f t="shared" ref="VU4" si="482">+VT4+1</f>
        <v>43519</v>
      </c>
      <c r="VV4" s="181">
        <f t="shared" ref="VV4" si="483">+VU4+1</f>
        <v>43520</v>
      </c>
      <c r="VW4" s="181">
        <f t="shared" ref="VW4" si="484">+VV4+1</f>
        <v>43521</v>
      </c>
      <c r="VX4" s="181">
        <f t="shared" ref="VX4" si="485">+VW4+1</f>
        <v>43522</v>
      </c>
      <c r="VY4" s="181">
        <f t="shared" ref="VY4" si="486">+VX4+1</f>
        <v>43523</v>
      </c>
      <c r="VZ4" s="181">
        <f t="shared" ref="VZ4" si="487">+VY4+1</f>
        <v>43524</v>
      </c>
      <c r="WA4" s="181">
        <f t="shared" ref="WA4" si="488">+VZ4+1</f>
        <v>43525</v>
      </c>
      <c r="WB4" s="181">
        <f t="shared" ref="WB4" si="489">+WA4+1</f>
        <v>43526</v>
      </c>
      <c r="WC4" s="180" t="s">
        <v>218</v>
      </c>
    </row>
    <row r="5" spans="1:601" s="98" customFormat="1" ht="18" hidden="1" customHeight="1">
      <c r="A5" s="154"/>
      <c r="B5" s="118" t="s">
        <v>91</v>
      </c>
      <c r="C5" s="118"/>
      <c r="D5" s="119">
        <v>93636.4</v>
      </c>
      <c r="E5" s="119">
        <v>0</v>
      </c>
      <c r="F5" s="119">
        <v>48940.171799999996</v>
      </c>
      <c r="G5" s="119">
        <v>48940.171799999996</v>
      </c>
      <c r="H5" s="119">
        <v>48940.171799999996</v>
      </c>
      <c r="I5" s="119">
        <v>80606.824999999997</v>
      </c>
      <c r="J5" s="119">
        <v>80606.824999999997</v>
      </c>
      <c r="K5" s="119">
        <v>3636.4</v>
      </c>
      <c r="L5" s="119">
        <v>0</v>
      </c>
      <c r="M5" s="119">
        <v>48940.171799999996</v>
      </c>
      <c r="N5" s="119">
        <v>48940.171799999996</v>
      </c>
      <c r="O5" s="119">
        <v>48940.171799999996</v>
      </c>
      <c r="P5" s="119">
        <v>80606.824999999997</v>
      </c>
      <c r="Q5" s="119">
        <v>0</v>
      </c>
      <c r="R5" s="119">
        <v>0</v>
      </c>
      <c r="S5" s="119">
        <v>0</v>
      </c>
      <c r="T5" s="119">
        <v>48940.171799999996</v>
      </c>
      <c r="U5" s="119">
        <v>48940.171799999996</v>
      </c>
      <c r="V5" s="119">
        <v>48940.171799999996</v>
      </c>
      <c r="W5" s="119">
        <v>80606.824999999997</v>
      </c>
      <c r="X5" s="119">
        <v>0</v>
      </c>
      <c r="Y5" s="119">
        <v>3636.4</v>
      </c>
      <c r="Z5" s="119">
        <v>33637.104999999996</v>
      </c>
      <c r="AA5" s="119">
        <v>48940.171799999996</v>
      </c>
      <c r="AB5" s="119">
        <v>48940.171799999996</v>
      </c>
      <c r="AC5" s="119">
        <v>48940.171799999996</v>
      </c>
      <c r="AD5" s="119">
        <v>80606.824999999997</v>
      </c>
      <c r="AE5" s="119">
        <v>80606.824999999997</v>
      </c>
      <c r="AF5" s="119"/>
      <c r="AG5" s="119"/>
      <c r="AH5" s="177">
        <f t="shared" ref="AH5:AH69" si="490">+SUM(D5:AE5)</f>
        <v>1205469.3166</v>
      </c>
      <c r="AI5" s="164">
        <v>0</v>
      </c>
      <c r="AJ5" s="164">
        <v>0</v>
      </c>
      <c r="AK5" s="164">
        <f t="shared" ref="AK5:BI5" si="491">+F5</f>
        <v>48940.171799999996</v>
      </c>
      <c r="AL5" s="164">
        <f t="shared" si="491"/>
        <v>48940.171799999996</v>
      </c>
      <c r="AM5" s="164">
        <f t="shared" si="491"/>
        <v>48940.171799999996</v>
      </c>
      <c r="AN5" s="164">
        <f t="shared" si="491"/>
        <v>80606.824999999997</v>
      </c>
      <c r="AO5" s="164">
        <f t="shared" si="491"/>
        <v>80606.824999999997</v>
      </c>
      <c r="AP5" s="164">
        <f t="shared" si="491"/>
        <v>3636.4</v>
      </c>
      <c r="AQ5" s="164">
        <f t="shared" si="491"/>
        <v>0</v>
      </c>
      <c r="AR5" s="164">
        <f t="shared" si="491"/>
        <v>48940.171799999996</v>
      </c>
      <c r="AS5" s="164">
        <f t="shared" si="491"/>
        <v>48940.171799999996</v>
      </c>
      <c r="AT5" s="164">
        <f t="shared" si="491"/>
        <v>48940.171799999996</v>
      </c>
      <c r="AU5" s="164">
        <f t="shared" si="491"/>
        <v>80606.824999999997</v>
      </c>
      <c r="AV5" s="164">
        <f t="shared" si="491"/>
        <v>0</v>
      </c>
      <c r="AW5" s="164">
        <f t="shared" si="491"/>
        <v>0</v>
      </c>
      <c r="AX5" s="164">
        <f t="shared" si="491"/>
        <v>0</v>
      </c>
      <c r="AY5" s="164">
        <f t="shared" si="491"/>
        <v>48940.171799999996</v>
      </c>
      <c r="AZ5" s="164">
        <f t="shared" si="491"/>
        <v>48940.171799999996</v>
      </c>
      <c r="BA5" s="164">
        <f t="shared" si="491"/>
        <v>48940.171799999996</v>
      </c>
      <c r="BB5" s="164">
        <f t="shared" si="491"/>
        <v>80606.824999999997</v>
      </c>
      <c r="BC5" s="164">
        <f t="shared" si="491"/>
        <v>0</v>
      </c>
      <c r="BD5" s="164">
        <f t="shared" si="491"/>
        <v>3636.4</v>
      </c>
      <c r="BE5" s="164">
        <f t="shared" si="491"/>
        <v>33637.104999999996</v>
      </c>
      <c r="BF5" s="164">
        <f t="shared" si="491"/>
        <v>48940.171799999996</v>
      </c>
      <c r="BG5" s="164">
        <f t="shared" si="491"/>
        <v>48940.171799999996</v>
      </c>
      <c r="BH5" s="164">
        <f t="shared" si="491"/>
        <v>48940.171799999996</v>
      </c>
      <c r="BI5" s="164">
        <f t="shared" si="491"/>
        <v>80606.824999999997</v>
      </c>
      <c r="BJ5" s="164">
        <f>+J5</f>
        <v>80606.824999999997</v>
      </c>
      <c r="BK5" s="164">
        <f>+K5</f>
        <v>3636.4</v>
      </c>
      <c r="BL5" s="164">
        <f>+L5</f>
        <v>0</v>
      </c>
      <c r="BM5" s="164">
        <f>+M5</f>
        <v>48940.171799999996</v>
      </c>
      <c r="BN5" s="176">
        <f t="shared" ref="BN5:BN6" si="492">+SUM(AI5:BM5)</f>
        <v>1164409.4883999999</v>
      </c>
      <c r="BO5" s="164">
        <f>+AL5</f>
        <v>48940.171799999996</v>
      </c>
      <c r="BP5" s="164">
        <f t="shared" ref="BP5:CF5" si="493">+AM5</f>
        <v>48940.171799999996</v>
      </c>
      <c r="BQ5" s="164">
        <f t="shared" si="493"/>
        <v>80606.824999999997</v>
      </c>
      <c r="BR5" s="164">
        <f t="shared" si="493"/>
        <v>80606.824999999997</v>
      </c>
      <c r="BS5" s="164">
        <f t="shared" si="493"/>
        <v>3636.4</v>
      </c>
      <c r="BT5" s="164">
        <f t="shared" si="493"/>
        <v>0</v>
      </c>
      <c r="BU5" s="164">
        <f t="shared" si="493"/>
        <v>48940.171799999996</v>
      </c>
      <c r="BV5" s="164">
        <f t="shared" si="493"/>
        <v>48940.171799999996</v>
      </c>
      <c r="BW5" s="164">
        <f t="shared" si="493"/>
        <v>48940.171799999996</v>
      </c>
      <c r="BX5" s="164">
        <f t="shared" si="493"/>
        <v>80606.824999999997</v>
      </c>
      <c r="BY5" s="164">
        <f t="shared" si="493"/>
        <v>0</v>
      </c>
      <c r="BZ5" s="164">
        <f t="shared" si="493"/>
        <v>0</v>
      </c>
      <c r="CA5" s="164">
        <f t="shared" si="493"/>
        <v>0</v>
      </c>
      <c r="CB5" s="164">
        <f t="shared" si="493"/>
        <v>48940.171799999996</v>
      </c>
      <c r="CC5" s="164">
        <f t="shared" si="493"/>
        <v>48940.171799999996</v>
      </c>
      <c r="CD5" s="164">
        <f t="shared" si="493"/>
        <v>48940.171799999996</v>
      </c>
      <c r="CE5" s="164">
        <f t="shared" si="493"/>
        <v>80606.824999999997</v>
      </c>
      <c r="CF5" s="164">
        <f t="shared" si="493"/>
        <v>0</v>
      </c>
      <c r="CG5" s="164">
        <f t="shared" ref="CG5" si="494">+BD5</f>
        <v>3636.4</v>
      </c>
      <c r="CH5" s="164">
        <f t="shared" ref="CH5" si="495">+BE5</f>
        <v>33637.104999999996</v>
      </c>
      <c r="CI5" s="164">
        <f t="shared" ref="CI5" si="496">+BF5</f>
        <v>48940.171799999996</v>
      </c>
      <c r="CJ5" s="164">
        <f t="shared" ref="CJ5" si="497">+BG5</f>
        <v>48940.171799999996</v>
      </c>
      <c r="CK5" s="164">
        <f t="shared" ref="CK5" si="498">+BH5</f>
        <v>48940.171799999996</v>
      </c>
      <c r="CL5" s="164">
        <f t="shared" ref="CL5" si="499">+BI5</f>
        <v>80606.824999999997</v>
      </c>
      <c r="CM5" s="164">
        <f t="shared" ref="CM5" si="500">+BJ5</f>
        <v>80606.824999999997</v>
      </c>
      <c r="CN5" s="164">
        <f t="shared" ref="CN5" si="501">+BK5</f>
        <v>3636.4</v>
      </c>
      <c r="CO5" s="164">
        <f t="shared" ref="CO5" si="502">+BL5</f>
        <v>0</v>
      </c>
      <c r="CP5" s="164">
        <f t="shared" ref="CP5" si="503">+BM5</f>
        <v>48940.171799999996</v>
      </c>
      <c r="CQ5" s="164">
        <f>+CJ5</f>
        <v>48940.171799999996</v>
      </c>
      <c r="CR5" s="164">
        <f>+CK5</f>
        <v>48940.171799999996</v>
      </c>
      <c r="CS5" s="176">
        <f>SUM(BO5:CR5)</f>
        <v>1213349.6601999996</v>
      </c>
      <c r="CT5" s="164">
        <f>+BQ5</f>
        <v>80606.824999999997</v>
      </c>
      <c r="CU5" s="164">
        <f t="shared" ref="CU5" si="504">+BR5</f>
        <v>80606.824999999997</v>
      </c>
      <c r="CV5" s="164">
        <f t="shared" ref="CV5" si="505">+BS5</f>
        <v>3636.4</v>
      </c>
      <c r="CW5" s="164">
        <f t="shared" ref="CW5" si="506">+BT5</f>
        <v>0</v>
      </c>
      <c r="CX5" s="164">
        <f t="shared" ref="CX5" si="507">+BU5</f>
        <v>48940.171799999996</v>
      </c>
      <c r="CY5" s="164">
        <f t="shared" ref="CY5" si="508">+BV5</f>
        <v>48940.171799999996</v>
      </c>
      <c r="CZ5" s="164">
        <f t="shared" ref="CZ5" si="509">+BW5</f>
        <v>48940.171799999996</v>
      </c>
      <c r="DA5" s="164">
        <f t="shared" ref="DA5" si="510">+BX5</f>
        <v>80606.824999999997</v>
      </c>
      <c r="DB5" s="164">
        <f t="shared" ref="DB5" si="511">+BY5</f>
        <v>0</v>
      </c>
      <c r="DC5" s="164">
        <f t="shared" ref="DC5" si="512">+BZ5</f>
        <v>0</v>
      </c>
      <c r="DD5" s="164">
        <f t="shared" ref="DD5" si="513">+CA5</f>
        <v>0</v>
      </c>
      <c r="DE5" s="164">
        <f t="shared" ref="DE5" si="514">+CB5</f>
        <v>48940.171799999996</v>
      </c>
      <c r="DF5" s="164">
        <f t="shared" ref="DF5" si="515">+CC5</f>
        <v>48940.171799999996</v>
      </c>
      <c r="DG5" s="164">
        <f t="shared" ref="DG5" si="516">+CD5</f>
        <v>48940.171799999996</v>
      </c>
      <c r="DH5" s="164">
        <f t="shared" ref="DH5" si="517">+CE5</f>
        <v>80606.824999999997</v>
      </c>
      <c r="DI5" s="164">
        <f t="shared" ref="DI5" si="518">+CF5</f>
        <v>0</v>
      </c>
      <c r="DJ5" s="164">
        <f t="shared" ref="DJ5" si="519">+CG5</f>
        <v>3636.4</v>
      </c>
      <c r="DK5" s="164">
        <f t="shared" ref="DK5" si="520">+CH5</f>
        <v>33637.104999999996</v>
      </c>
      <c r="DL5" s="164">
        <f t="shared" ref="DL5" si="521">+CI5</f>
        <v>48940.171799999996</v>
      </c>
      <c r="DM5" s="164">
        <f t="shared" ref="DM5" si="522">+CJ5</f>
        <v>48940.171799999996</v>
      </c>
      <c r="DN5" s="164">
        <f t="shared" ref="DN5" si="523">+CK5</f>
        <v>48940.171799999996</v>
      </c>
      <c r="DO5" s="164">
        <f t="shared" ref="DO5" si="524">+CL5</f>
        <v>80606.824999999997</v>
      </c>
      <c r="DP5" s="164">
        <f t="shared" ref="DP5" si="525">+CM5</f>
        <v>80606.824999999997</v>
      </c>
      <c r="DQ5" s="164">
        <f t="shared" ref="DQ5" si="526">+CN5</f>
        <v>3636.4</v>
      </c>
      <c r="DR5" s="164">
        <f t="shared" ref="DR5" si="527">+CO5</f>
        <v>0</v>
      </c>
      <c r="DS5" s="164">
        <f t="shared" ref="DS5" si="528">+CP5</f>
        <v>48940.171799999996</v>
      </c>
      <c r="DT5" s="164">
        <f t="shared" ref="DT5" si="529">+CQ5</f>
        <v>48940.171799999996</v>
      </c>
      <c r="DU5" s="164">
        <f>+BW5</f>
        <v>48940.171799999996</v>
      </c>
      <c r="DV5" s="164">
        <f>+BX5</f>
        <v>80606.824999999997</v>
      </c>
      <c r="DW5" s="164">
        <f>+BY5</f>
        <v>0</v>
      </c>
      <c r="DX5" s="164">
        <f>+BZ5</f>
        <v>0</v>
      </c>
      <c r="DY5" s="176">
        <f t="shared" ref="DY5:DY6" si="530">+SUM(CT5:DX5)</f>
        <v>1196076.1415999997</v>
      </c>
      <c r="DZ5" s="164">
        <f>+CW5</f>
        <v>0</v>
      </c>
      <c r="EA5" s="164">
        <f t="shared" ref="EA5" si="531">+CX5</f>
        <v>48940.171799999996</v>
      </c>
      <c r="EB5" s="164">
        <f t="shared" ref="EB5" si="532">+CY5</f>
        <v>48940.171799999996</v>
      </c>
      <c r="EC5" s="164">
        <f t="shared" ref="EC5" si="533">+CZ5</f>
        <v>48940.171799999996</v>
      </c>
      <c r="ED5" s="164">
        <f t="shared" ref="ED5" si="534">+DA5</f>
        <v>80606.824999999997</v>
      </c>
      <c r="EE5" s="164">
        <f t="shared" ref="EE5" si="535">+DB5</f>
        <v>0</v>
      </c>
      <c r="EF5" s="164">
        <f t="shared" ref="EF5" si="536">+DC5</f>
        <v>0</v>
      </c>
      <c r="EG5" s="164">
        <f t="shared" ref="EG5" si="537">+DD5</f>
        <v>0</v>
      </c>
      <c r="EH5" s="164">
        <f t="shared" ref="EH5" si="538">+DE5</f>
        <v>48940.171799999996</v>
      </c>
      <c r="EI5" s="164">
        <f t="shared" ref="EI5" si="539">+DF5</f>
        <v>48940.171799999996</v>
      </c>
      <c r="EJ5" s="164">
        <f t="shared" ref="EJ5" si="540">+DG5</f>
        <v>48940.171799999996</v>
      </c>
      <c r="EK5" s="164">
        <f t="shared" ref="EK5" si="541">+DH5</f>
        <v>80606.824999999997</v>
      </c>
      <c r="EL5" s="164">
        <f t="shared" ref="EL5" si="542">+DI5</f>
        <v>0</v>
      </c>
      <c r="EM5" s="164">
        <f t="shared" ref="EM5" si="543">+DJ5</f>
        <v>3636.4</v>
      </c>
      <c r="EN5" s="164">
        <f t="shared" ref="EN5" si="544">+DK5</f>
        <v>33637.104999999996</v>
      </c>
      <c r="EO5" s="164">
        <f t="shared" ref="EO5" si="545">+DL5</f>
        <v>48940.171799999996</v>
      </c>
      <c r="EP5" s="164">
        <f t="shared" ref="EP5" si="546">+DM5</f>
        <v>48940.171799999996</v>
      </c>
      <c r="EQ5" s="164">
        <f t="shared" ref="EQ5" si="547">+DN5</f>
        <v>48940.171799999996</v>
      </c>
      <c r="ER5" s="164">
        <f t="shared" ref="ER5" si="548">+DO5</f>
        <v>80606.824999999997</v>
      </c>
      <c r="ES5" s="164">
        <f t="shared" ref="ES5" si="549">+DP5</f>
        <v>80606.824999999997</v>
      </c>
      <c r="ET5" s="164">
        <f t="shared" ref="ET5" si="550">+DQ5</f>
        <v>3636.4</v>
      </c>
      <c r="EU5" s="164">
        <f t="shared" ref="EU5" si="551">+DR5</f>
        <v>0</v>
      </c>
      <c r="EV5" s="164">
        <f t="shared" ref="EV5" si="552">+DS5</f>
        <v>48940.171799999996</v>
      </c>
      <c r="EW5" s="164">
        <f t="shared" ref="EW5" si="553">+DT5</f>
        <v>48940.171799999996</v>
      </c>
      <c r="EX5" s="164">
        <f t="shared" ref="EX5" si="554">+DU5</f>
        <v>48940.171799999996</v>
      </c>
      <c r="EY5" s="164">
        <f t="shared" ref="EY5" si="555">+DV5</f>
        <v>80606.824999999997</v>
      </c>
      <c r="EZ5" s="164">
        <f t="shared" ref="EZ5" si="556">+DW5</f>
        <v>0</v>
      </c>
      <c r="FA5" s="164">
        <f>+DC5</f>
        <v>0</v>
      </c>
      <c r="FB5" s="164">
        <f>+DD5</f>
        <v>0</v>
      </c>
      <c r="FC5" s="164">
        <f>+DE5</f>
        <v>48940.171799999996</v>
      </c>
      <c r="FD5" s="176">
        <f t="shared" ref="FD5:FD36" si="557">+SUM(DZ5:FC5)</f>
        <v>1080166.2633999998</v>
      </c>
      <c r="FE5" s="164">
        <f t="shared" ref="FE5:GE5" si="558">+EC5</f>
        <v>48940.171799999996</v>
      </c>
      <c r="FF5" s="164">
        <f t="shared" si="558"/>
        <v>80606.824999999997</v>
      </c>
      <c r="FG5" s="164">
        <f t="shared" si="558"/>
        <v>0</v>
      </c>
      <c r="FH5" s="164">
        <f t="shared" si="558"/>
        <v>0</v>
      </c>
      <c r="FI5" s="164">
        <f t="shared" si="558"/>
        <v>0</v>
      </c>
      <c r="FJ5" s="164">
        <f t="shared" si="558"/>
        <v>48940.171799999996</v>
      </c>
      <c r="FK5" s="164">
        <f t="shared" si="558"/>
        <v>48940.171799999996</v>
      </c>
      <c r="FL5" s="164">
        <f t="shared" si="558"/>
        <v>48940.171799999996</v>
      </c>
      <c r="FM5" s="164">
        <f t="shared" si="558"/>
        <v>80606.824999999997</v>
      </c>
      <c r="FN5" s="164">
        <f t="shared" si="558"/>
        <v>0</v>
      </c>
      <c r="FO5" s="164">
        <f t="shared" si="558"/>
        <v>3636.4</v>
      </c>
      <c r="FP5" s="164">
        <f t="shared" si="558"/>
        <v>33637.104999999996</v>
      </c>
      <c r="FQ5" s="164">
        <f t="shared" si="558"/>
        <v>48940.171799999996</v>
      </c>
      <c r="FR5" s="164">
        <f t="shared" si="558"/>
        <v>48940.171799999996</v>
      </c>
      <c r="FS5" s="164">
        <f t="shared" si="558"/>
        <v>48940.171799999996</v>
      </c>
      <c r="FT5" s="164">
        <f t="shared" si="558"/>
        <v>80606.824999999997</v>
      </c>
      <c r="FU5" s="164">
        <f t="shared" si="558"/>
        <v>80606.824999999997</v>
      </c>
      <c r="FV5" s="164">
        <f t="shared" si="558"/>
        <v>3636.4</v>
      </c>
      <c r="FW5" s="164">
        <f t="shared" si="558"/>
        <v>0</v>
      </c>
      <c r="FX5" s="164">
        <f t="shared" si="558"/>
        <v>48940.171799999996</v>
      </c>
      <c r="FY5" s="164">
        <f t="shared" si="558"/>
        <v>48940.171799999996</v>
      </c>
      <c r="FZ5" s="164">
        <f t="shared" si="558"/>
        <v>48940.171799999996</v>
      </c>
      <c r="GA5" s="164">
        <f t="shared" si="558"/>
        <v>80606.824999999997</v>
      </c>
      <c r="GB5" s="164">
        <f t="shared" si="558"/>
        <v>0</v>
      </c>
      <c r="GC5" s="164">
        <f t="shared" si="558"/>
        <v>0</v>
      </c>
      <c r="GD5" s="164">
        <f t="shared" si="558"/>
        <v>0</v>
      </c>
      <c r="GE5" s="164">
        <f t="shared" si="558"/>
        <v>48940.171799999996</v>
      </c>
      <c r="GF5" s="164">
        <f>+EI5</f>
        <v>48940.171799999996</v>
      </c>
      <c r="GG5" s="164">
        <f>+EJ5</f>
        <v>48940.171799999996</v>
      </c>
      <c r="GH5" s="164">
        <f>+EK5</f>
        <v>80606.824999999997</v>
      </c>
      <c r="GI5" s="164">
        <f>+EL5</f>
        <v>0</v>
      </c>
      <c r="GJ5" s="176">
        <f t="shared" ref="GJ5:GJ6" si="559">+SUM(FE5:GI5)</f>
        <v>1160773.0883999998</v>
      </c>
      <c r="GK5" s="164">
        <f>+FH5</f>
        <v>0</v>
      </c>
      <c r="GL5" s="164">
        <f t="shared" ref="GL5" si="560">+FI5</f>
        <v>0</v>
      </c>
      <c r="GM5" s="164">
        <f t="shared" ref="GM5" si="561">+FJ5</f>
        <v>48940.171799999996</v>
      </c>
      <c r="GN5" s="164">
        <f t="shared" ref="GN5" si="562">+FK5</f>
        <v>48940.171799999996</v>
      </c>
      <c r="GO5" s="164">
        <f t="shared" ref="GO5" si="563">+FL5</f>
        <v>48940.171799999996</v>
      </c>
      <c r="GP5" s="164">
        <f t="shared" ref="GP5" si="564">+FM5</f>
        <v>80606.824999999997</v>
      </c>
      <c r="GQ5" s="164">
        <f t="shared" ref="GQ5" si="565">+FN5</f>
        <v>0</v>
      </c>
      <c r="GR5" s="164">
        <f t="shared" ref="GR5" si="566">+FO5</f>
        <v>3636.4</v>
      </c>
      <c r="GS5" s="164">
        <f t="shared" ref="GS5" si="567">+FP5</f>
        <v>33637.104999999996</v>
      </c>
      <c r="GT5" s="164">
        <f t="shared" ref="GT5" si="568">+FQ5</f>
        <v>48940.171799999996</v>
      </c>
      <c r="GU5" s="164">
        <f t="shared" ref="GU5" si="569">+FR5</f>
        <v>48940.171799999996</v>
      </c>
      <c r="GV5" s="164">
        <f t="shared" ref="GV5" si="570">+FS5</f>
        <v>48940.171799999996</v>
      </c>
      <c r="GW5" s="164">
        <f t="shared" ref="GW5" si="571">+FT5</f>
        <v>80606.824999999997</v>
      </c>
      <c r="GX5" s="164">
        <f t="shared" ref="GX5" si="572">+FU5</f>
        <v>80606.824999999997</v>
      </c>
      <c r="GY5" s="164">
        <f t="shared" ref="GY5" si="573">+FV5</f>
        <v>3636.4</v>
      </c>
      <c r="GZ5" s="164">
        <f t="shared" ref="GZ5" si="574">+FW5</f>
        <v>0</v>
      </c>
      <c r="HA5" s="164">
        <f t="shared" ref="HA5" si="575">+FX5</f>
        <v>48940.171799999996</v>
      </c>
      <c r="HB5" s="164">
        <f t="shared" ref="HB5" si="576">+FY5</f>
        <v>48940.171799999996</v>
      </c>
      <c r="HC5" s="164">
        <f t="shared" ref="HC5" si="577">+FZ5</f>
        <v>48940.171799999996</v>
      </c>
      <c r="HD5" s="164">
        <f t="shared" ref="HD5" si="578">+GA5</f>
        <v>80606.824999999997</v>
      </c>
      <c r="HE5" s="164">
        <f t="shared" ref="HE5" si="579">+GB5</f>
        <v>0</v>
      </c>
      <c r="HF5" s="164">
        <f t="shared" ref="HF5" si="580">+GC5</f>
        <v>0</v>
      </c>
      <c r="HG5" s="164">
        <f t="shared" ref="HG5" si="581">+GD5</f>
        <v>0</v>
      </c>
      <c r="HH5" s="164">
        <f t="shared" ref="HH5" si="582">+GE5</f>
        <v>48940.171799999996</v>
      </c>
      <c r="HI5" s="164">
        <f t="shared" ref="HI5" si="583">+GF5</f>
        <v>48940.171799999996</v>
      </c>
      <c r="HJ5" s="164">
        <f t="shared" ref="HJ5" si="584">+GG5</f>
        <v>48940.171799999996</v>
      </c>
      <c r="HK5" s="164">
        <f t="shared" ref="HK5" si="585">+GH5</f>
        <v>80606.824999999997</v>
      </c>
      <c r="HL5" s="164">
        <f>+FN5</f>
        <v>0</v>
      </c>
      <c r="HM5" s="164">
        <f>+FO5</f>
        <v>3636.4</v>
      </c>
      <c r="HN5" s="164">
        <f>+FP5</f>
        <v>33637.104999999996</v>
      </c>
      <c r="HO5" s="164">
        <f>+FQ5</f>
        <v>48940.171799999996</v>
      </c>
      <c r="HP5" s="176">
        <f t="shared" ref="HP5:HP6" si="586">+SUM(GK5:HO5)</f>
        <v>1117439.7683999999</v>
      </c>
      <c r="HQ5" s="164">
        <f>+GN5</f>
        <v>48940.171799999996</v>
      </c>
      <c r="HR5" s="164">
        <f t="shared" ref="HR5" si="587">+GO5</f>
        <v>48940.171799999996</v>
      </c>
      <c r="HS5" s="164">
        <f t="shared" ref="HS5" si="588">+GP5</f>
        <v>80606.824999999997</v>
      </c>
      <c r="HT5" s="164">
        <f t="shared" ref="HT5" si="589">+GQ5</f>
        <v>0</v>
      </c>
      <c r="HU5" s="164">
        <f t="shared" ref="HU5" si="590">+GR5</f>
        <v>3636.4</v>
      </c>
      <c r="HV5" s="164">
        <f t="shared" ref="HV5" si="591">+GS5</f>
        <v>33637.104999999996</v>
      </c>
      <c r="HW5" s="164">
        <f t="shared" ref="HW5" si="592">+GT5</f>
        <v>48940.171799999996</v>
      </c>
      <c r="HX5" s="164">
        <f t="shared" ref="HX5" si="593">+GU5</f>
        <v>48940.171799999996</v>
      </c>
      <c r="HY5" s="164">
        <f t="shared" ref="HY5" si="594">+GV5</f>
        <v>48940.171799999996</v>
      </c>
      <c r="HZ5" s="164">
        <f t="shared" ref="HZ5" si="595">+GW5</f>
        <v>80606.824999999997</v>
      </c>
      <c r="IA5" s="164">
        <f t="shared" ref="IA5" si="596">+GX5</f>
        <v>80606.824999999997</v>
      </c>
      <c r="IB5" s="164">
        <f t="shared" ref="IB5" si="597">+GY5</f>
        <v>3636.4</v>
      </c>
      <c r="IC5" s="164">
        <f t="shared" ref="IC5" si="598">+GZ5</f>
        <v>0</v>
      </c>
      <c r="ID5" s="164">
        <f t="shared" ref="ID5" si="599">+HA5</f>
        <v>48940.171799999996</v>
      </c>
      <c r="IE5" s="164">
        <f t="shared" ref="IE5" si="600">+HB5</f>
        <v>48940.171799999996</v>
      </c>
      <c r="IF5" s="164">
        <f t="shared" ref="IF5" si="601">+HC5</f>
        <v>48940.171799999996</v>
      </c>
      <c r="IG5" s="164">
        <f t="shared" ref="IG5" si="602">+HD5</f>
        <v>80606.824999999997</v>
      </c>
      <c r="IH5" s="164">
        <f t="shared" ref="IH5" si="603">+HE5</f>
        <v>0</v>
      </c>
      <c r="II5" s="164">
        <f t="shared" ref="II5" si="604">+HF5</f>
        <v>0</v>
      </c>
      <c r="IJ5" s="164">
        <f t="shared" ref="IJ5" si="605">+HG5</f>
        <v>0</v>
      </c>
      <c r="IK5" s="164">
        <f t="shared" ref="IK5" si="606">+HH5</f>
        <v>48940.171799999996</v>
      </c>
      <c r="IL5" s="164">
        <f t="shared" ref="IL5" si="607">+HI5</f>
        <v>48940.171799999996</v>
      </c>
      <c r="IM5" s="164">
        <f t="shared" ref="IM5" si="608">+HJ5</f>
        <v>48940.171799999996</v>
      </c>
      <c r="IN5" s="164">
        <f t="shared" ref="IN5" si="609">+HK5</f>
        <v>80606.824999999997</v>
      </c>
      <c r="IO5" s="164">
        <f t="shared" ref="IO5" si="610">+HL5</f>
        <v>0</v>
      </c>
      <c r="IP5" s="164">
        <f t="shared" ref="IP5" si="611">+HM5</f>
        <v>3636.4</v>
      </c>
      <c r="IQ5" s="164">
        <f t="shared" ref="IQ5" si="612">+HN5</f>
        <v>33637.104999999996</v>
      </c>
      <c r="IR5" s="164">
        <f>+GT5</f>
        <v>48940.171799999996</v>
      </c>
      <c r="IS5" s="164">
        <f>+GU5</f>
        <v>48940.171799999996</v>
      </c>
      <c r="IT5" s="164">
        <f>+GV5</f>
        <v>48940.171799999996</v>
      </c>
      <c r="IU5" s="176">
        <f t="shared" ref="IU5:IU36" si="613">+SUM(HQ5:IT5)</f>
        <v>1166379.9401999998</v>
      </c>
      <c r="IV5" s="164">
        <f t="shared" ref="IV5:JV5" si="614">+HT5</f>
        <v>0</v>
      </c>
      <c r="IW5" s="164">
        <f t="shared" si="614"/>
        <v>3636.4</v>
      </c>
      <c r="IX5" s="164">
        <f t="shared" si="614"/>
        <v>33637.104999999996</v>
      </c>
      <c r="IY5" s="164">
        <f t="shared" si="614"/>
        <v>48940.171799999996</v>
      </c>
      <c r="IZ5" s="164">
        <f t="shared" si="614"/>
        <v>48940.171799999996</v>
      </c>
      <c r="JA5" s="164">
        <f t="shared" si="614"/>
        <v>48940.171799999996</v>
      </c>
      <c r="JB5" s="164">
        <f t="shared" si="614"/>
        <v>80606.824999999997</v>
      </c>
      <c r="JC5" s="164">
        <f t="shared" si="614"/>
        <v>80606.824999999997</v>
      </c>
      <c r="JD5" s="164">
        <f t="shared" si="614"/>
        <v>3636.4</v>
      </c>
      <c r="JE5" s="164">
        <f t="shared" si="614"/>
        <v>0</v>
      </c>
      <c r="JF5" s="164">
        <f t="shared" si="614"/>
        <v>48940.171799999996</v>
      </c>
      <c r="JG5" s="164">
        <f t="shared" si="614"/>
        <v>48940.171799999996</v>
      </c>
      <c r="JH5" s="164">
        <f t="shared" si="614"/>
        <v>48940.171799999996</v>
      </c>
      <c r="JI5" s="164">
        <f t="shared" si="614"/>
        <v>80606.824999999997</v>
      </c>
      <c r="JJ5" s="164">
        <f t="shared" si="614"/>
        <v>0</v>
      </c>
      <c r="JK5" s="164">
        <f t="shared" si="614"/>
        <v>0</v>
      </c>
      <c r="JL5" s="164">
        <f t="shared" si="614"/>
        <v>0</v>
      </c>
      <c r="JM5" s="164">
        <f t="shared" si="614"/>
        <v>48940.171799999996</v>
      </c>
      <c r="JN5" s="164">
        <f t="shared" si="614"/>
        <v>48940.171799999996</v>
      </c>
      <c r="JO5" s="164">
        <f t="shared" si="614"/>
        <v>48940.171799999996</v>
      </c>
      <c r="JP5" s="164">
        <f t="shared" si="614"/>
        <v>80606.824999999997</v>
      </c>
      <c r="JQ5" s="164">
        <f t="shared" si="614"/>
        <v>0</v>
      </c>
      <c r="JR5" s="164">
        <f t="shared" si="614"/>
        <v>3636.4</v>
      </c>
      <c r="JS5" s="164">
        <f t="shared" si="614"/>
        <v>33637.104999999996</v>
      </c>
      <c r="JT5" s="164">
        <f t="shared" si="614"/>
        <v>48940.171799999996</v>
      </c>
      <c r="JU5" s="164">
        <f t="shared" si="614"/>
        <v>48940.171799999996</v>
      </c>
      <c r="JV5" s="164">
        <f t="shared" si="614"/>
        <v>48940.171799999996</v>
      </c>
      <c r="JW5" s="164">
        <f>+HZ5</f>
        <v>80606.824999999997</v>
      </c>
      <c r="JX5" s="164">
        <f>+IA5</f>
        <v>80606.824999999997</v>
      </c>
      <c r="JY5" s="164">
        <f>+IB5</f>
        <v>3636.4</v>
      </c>
      <c r="JZ5" s="164">
        <f>+IC5</f>
        <v>0</v>
      </c>
      <c r="KA5" s="176">
        <f t="shared" ref="KA5:KA6" si="615">+SUM(IV5:JZ5)</f>
        <v>1152742.8215999999</v>
      </c>
      <c r="KB5" s="164">
        <f>+IY5</f>
        <v>48940.171799999996</v>
      </c>
      <c r="KC5" s="164">
        <f t="shared" ref="KC5" si="616">+IZ5</f>
        <v>48940.171799999996</v>
      </c>
      <c r="KD5" s="164">
        <f t="shared" ref="KD5" si="617">+JA5</f>
        <v>48940.171799999996</v>
      </c>
      <c r="KE5" s="164">
        <f t="shared" ref="KE5" si="618">+JB5</f>
        <v>80606.824999999997</v>
      </c>
      <c r="KF5" s="164">
        <f t="shared" ref="KF5" si="619">+JC5</f>
        <v>80606.824999999997</v>
      </c>
      <c r="KG5" s="164">
        <f t="shared" ref="KG5" si="620">+JD5</f>
        <v>3636.4</v>
      </c>
      <c r="KH5" s="164">
        <f t="shared" ref="KH5" si="621">+JE5</f>
        <v>0</v>
      </c>
      <c r="KI5" s="164">
        <f t="shared" ref="KI5" si="622">+JF5</f>
        <v>48940.171799999996</v>
      </c>
      <c r="KJ5" s="164">
        <f t="shared" ref="KJ5" si="623">+JG5</f>
        <v>48940.171799999996</v>
      </c>
      <c r="KK5" s="164">
        <f t="shared" ref="KK5" si="624">+JH5</f>
        <v>48940.171799999996</v>
      </c>
      <c r="KL5" s="164">
        <f t="shared" ref="KL5" si="625">+JI5</f>
        <v>80606.824999999997</v>
      </c>
      <c r="KM5" s="164">
        <f t="shared" ref="KM5" si="626">+JJ5</f>
        <v>0</v>
      </c>
      <c r="KN5" s="164">
        <f t="shared" ref="KN5" si="627">+JK5</f>
        <v>0</v>
      </c>
      <c r="KO5" s="164">
        <f t="shared" ref="KO5" si="628">+JL5</f>
        <v>0</v>
      </c>
      <c r="KP5" s="164">
        <f t="shared" ref="KP5" si="629">+JM5</f>
        <v>48940.171799999996</v>
      </c>
      <c r="KQ5" s="164">
        <f t="shared" ref="KQ5" si="630">+JN5</f>
        <v>48940.171799999996</v>
      </c>
      <c r="KR5" s="164">
        <f t="shared" ref="KR5" si="631">+JO5</f>
        <v>48940.171799999996</v>
      </c>
      <c r="KS5" s="164">
        <f t="shared" ref="KS5" si="632">+JP5</f>
        <v>80606.824999999997</v>
      </c>
      <c r="KT5" s="164">
        <f t="shared" ref="KT5" si="633">+JQ5</f>
        <v>0</v>
      </c>
      <c r="KU5" s="164">
        <f t="shared" ref="KU5" si="634">+JR5</f>
        <v>3636.4</v>
      </c>
      <c r="KV5" s="164">
        <f t="shared" ref="KV5" si="635">+JS5</f>
        <v>33637.104999999996</v>
      </c>
      <c r="KW5" s="164">
        <f t="shared" ref="KW5" si="636">+JT5</f>
        <v>48940.171799999996</v>
      </c>
      <c r="KX5" s="164">
        <f t="shared" ref="KX5" si="637">+JU5</f>
        <v>48940.171799999996</v>
      </c>
      <c r="KY5" s="164">
        <f t="shared" ref="KY5" si="638">+JV5</f>
        <v>48940.171799999996</v>
      </c>
      <c r="KZ5" s="164">
        <f t="shared" ref="KZ5" si="639">+JW5</f>
        <v>80606.824999999997</v>
      </c>
      <c r="LA5" s="164">
        <f t="shared" ref="LA5" si="640">+JX5</f>
        <v>80606.824999999997</v>
      </c>
      <c r="LB5" s="164">
        <f t="shared" ref="LB5" si="641">+JY5</f>
        <v>3636.4</v>
      </c>
      <c r="LC5" s="164">
        <f>+JE5</f>
        <v>0</v>
      </c>
      <c r="LD5" s="164">
        <f>+JF5</f>
        <v>48940.171799999996</v>
      </c>
      <c r="LE5" s="164">
        <f>+JG5</f>
        <v>48940.171799999996</v>
      </c>
      <c r="LF5" s="176">
        <f t="shared" ref="LF5:LF36" si="642">+SUM(KB5:LE5)</f>
        <v>1213349.6601999998</v>
      </c>
      <c r="LG5" s="164">
        <f t="shared" ref="LG5:MG5" si="643">+KE5</f>
        <v>80606.824999999997</v>
      </c>
      <c r="LH5" s="164">
        <f t="shared" si="643"/>
        <v>80606.824999999997</v>
      </c>
      <c r="LI5" s="164">
        <f t="shared" si="643"/>
        <v>3636.4</v>
      </c>
      <c r="LJ5" s="164">
        <f t="shared" si="643"/>
        <v>0</v>
      </c>
      <c r="LK5" s="164">
        <f t="shared" si="643"/>
        <v>48940.171799999996</v>
      </c>
      <c r="LL5" s="164">
        <f t="shared" si="643"/>
        <v>48940.171799999996</v>
      </c>
      <c r="LM5" s="164">
        <f t="shared" si="643"/>
        <v>48940.171799999996</v>
      </c>
      <c r="LN5" s="164">
        <f t="shared" si="643"/>
        <v>80606.824999999997</v>
      </c>
      <c r="LO5" s="164">
        <f t="shared" si="643"/>
        <v>0</v>
      </c>
      <c r="LP5" s="164">
        <f t="shared" si="643"/>
        <v>0</v>
      </c>
      <c r="LQ5" s="164">
        <f t="shared" si="643"/>
        <v>0</v>
      </c>
      <c r="LR5" s="164">
        <f t="shared" si="643"/>
        <v>48940.171799999996</v>
      </c>
      <c r="LS5" s="164">
        <f t="shared" si="643"/>
        <v>48940.171799999996</v>
      </c>
      <c r="LT5" s="164">
        <f t="shared" si="643"/>
        <v>48940.171799999996</v>
      </c>
      <c r="LU5" s="164">
        <f t="shared" si="643"/>
        <v>80606.824999999997</v>
      </c>
      <c r="LV5" s="164">
        <f t="shared" si="643"/>
        <v>0</v>
      </c>
      <c r="LW5" s="164">
        <f t="shared" si="643"/>
        <v>3636.4</v>
      </c>
      <c r="LX5" s="164">
        <f t="shared" si="643"/>
        <v>33637.104999999996</v>
      </c>
      <c r="LY5" s="164">
        <f t="shared" si="643"/>
        <v>48940.171799999996</v>
      </c>
      <c r="LZ5" s="164">
        <f t="shared" si="643"/>
        <v>48940.171799999996</v>
      </c>
      <c r="MA5" s="164">
        <f t="shared" si="643"/>
        <v>48940.171799999996</v>
      </c>
      <c r="MB5" s="164">
        <f t="shared" si="643"/>
        <v>80606.824999999997</v>
      </c>
      <c r="MC5" s="164">
        <f t="shared" si="643"/>
        <v>80606.824999999997</v>
      </c>
      <c r="MD5" s="164">
        <f t="shared" si="643"/>
        <v>3636.4</v>
      </c>
      <c r="ME5" s="164">
        <f t="shared" si="643"/>
        <v>0</v>
      </c>
      <c r="MF5" s="164">
        <f t="shared" si="643"/>
        <v>48940.171799999996</v>
      </c>
      <c r="MG5" s="164">
        <f t="shared" si="643"/>
        <v>48940.171799999996</v>
      </c>
      <c r="MH5" s="164">
        <f>+KK5</f>
        <v>48940.171799999996</v>
      </c>
      <c r="MI5" s="164">
        <f>+KL5</f>
        <v>80606.824999999997</v>
      </c>
      <c r="MJ5" s="164">
        <f>+KM5</f>
        <v>0</v>
      </c>
      <c r="MK5" s="164">
        <f>+KN5</f>
        <v>0</v>
      </c>
      <c r="ML5" s="176">
        <f t="shared" ref="ML5:ML6" si="644">+SUM(LG5:MK5)</f>
        <v>1196076.1415999997</v>
      </c>
      <c r="MM5" s="164">
        <f>+LJ5</f>
        <v>0</v>
      </c>
      <c r="MN5" s="164">
        <f t="shared" ref="MN5" si="645">+LK5</f>
        <v>48940.171799999996</v>
      </c>
      <c r="MO5" s="164">
        <f t="shared" ref="MO5" si="646">+LL5</f>
        <v>48940.171799999996</v>
      </c>
      <c r="MP5" s="164">
        <f t="shared" ref="MP5" si="647">+LM5</f>
        <v>48940.171799999996</v>
      </c>
      <c r="MQ5" s="164">
        <f t="shared" ref="MQ5" si="648">+LN5</f>
        <v>80606.824999999997</v>
      </c>
      <c r="MR5" s="164">
        <f t="shared" ref="MR5" si="649">+LO5</f>
        <v>0</v>
      </c>
      <c r="MS5" s="164">
        <f t="shared" ref="MS5" si="650">+LP5</f>
        <v>0</v>
      </c>
      <c r="MT5" s="164">
        <f t="shared" ref="MT5" si="651">+LQ5</f>
        <v>0</v>
      </c>
      <c r="MU5" s="164">
        <f t="shared" ref="MU5" si="652">+LR5</f>
        <v>48940.171799999996</v>
      </c>
      <c r="MV5" s="164">
        <f t="shared" ref="MV5" si="653">+LS5</f>
        <v>48940.171799999996</v>
      </c>
      <c r="MW5" s="164">
        <f t="shared" ref="MW5" si="654">+LT5</f>
        <v>48940.171799999996</v>
      </c>
      <c r="MX5" s="164">
        <f t="shared" ref="MX5" si="655">+LU5</f>
        <v>80606.824999999997</v>
      </c>
      <c r="MY5" s="164">
        <f t="shared" ref="MY5" si="656">+LV5</f>
        <v>0</v>
      </c>
      <c r="MZ5" s="164">
        <f t="shared" ref="MZ5" si="657">+LW5</f>
        <v>3636.4</v>
      </c>
      <c r="NA5" s="164">
        <f t="shared" ref="NA5" si="658">+LX5</f>
        <v>33637.104999999996</v>
      </c>
      <c r="NB5" s="164">
        <f t="shared" ref="NB5" si="659">+LY5</f>
        <v>48940.171799999996</v>
      </c>
      <c r="NC5" s="164">
        <f t="shared" ref="NC5" si="660">+LZ5</f>
        <v>48940.171799999996</v>
      </c>
      <c r="ND5" s="164">
        <f t="shared" ref="ND5" si="661">+MA5</f>
        <v>48940.171799999996</v>
      </c>
      <c r="NE5" s="164">
        <f t="shared" ref="NE5" si="662">+MB5</f>
        <v>80606.824999999997</v>
      </c>
      <c r="NF5" s="164">
        <f t="shared" ref="NF5" si="663">+MC5</f>
        <v>80606.824999999997</v>
      </c>
      <c r="NG5" s="164">
        <f t="shared" ref="NG5" si="664">+MD5</f>
        <v>3636.4</v>
      </c>
      <c r="NH5" s="164">
        <f t="shared" ref="NH5" si="665">+ME5</f>
        <v>0</v>
      </c>
      <c r="NI5" s="164">
        <f t="shared" ref="NI5" si="666">+MF5</f>
        <v>48940.171799999996</v>
      </c>
      <c r="NJ5" s="164">
        <f t="shared" ref="NJ5" si="667">+MG5</f>
        <v>48940.171799999996</v>
      </c>
      <c r="NK5" s="164">
        <f t="shared" ref="NK5" si="668">+MH5</f>
        <v>48940.171799999996</v>
      </c>
      <c r="NL5" s="164">
        <f t="shared" ref="NL5" si="669">+MI5</f>
        <v>80606.824999999997</v>
      </c>
      <c r="NM5" s="164">
        <f t="shared" ref="NM5" si="670">+MJ5</f>
        <v>0</v>
      </c>
      <c r="NN5" s="164">
        <f>+LP5</f>
        <v>0</v>
      </c>
      <c r="NO5" s="164">
        <f>+LQ5</f>
        <v>0</v>
      </c>
      <c r="NP5" s="164">
        <f>+LR5</f>
        <v>48940.171799999996</v>
      </c>
      <c r="NQ5" s="164">
        <f>+LS5</f>
        <v>48940.171799999996</v>
      </c>
      <c r="NR5" s="176">
        <f t="shared" ref="NR5:NR6" si="671">+SUM(MM5:NQ5)</f>
        <v>1129106.4351999997</v>
      </c>
      <c r="NS5" s="164">
        <f>+MP5</f>
        <v>48940.171799999996</v>
      </c>
      <c r="NT5" s="164">
        <f t="shared" ref="NT5" si="672">+MQ5</f>
        <v>80606.824999999997</v>
      </c>
      <c r="NU5" s="164">
        <f t="shared" ref="NU5" si="673">+MR5</f>
        <v>0</v>
      </c>
      <c r="NV5" s="164">
        <f t="shared" ref="NV5" si="674">+MS5</f>
        <v>0</v>
      </c>
      <c r="NW5" s="164">
        <f t="shared" ref="NW5" si="675">+MT5</f>
        <v>0</v>
      </c>
      <c r="NX5" s="164">
        <f t="shared" ref="NX5" si="676">+MU5</f>
        <v>48940.171799999996</v>
      </c>
      <c r="NY5" s="164">
        <f t="shared" ref="NY5" si="677">+MV5</f>
        <v>48940.171799999996</v>
      </c>
      <c r="NZ5" s="164">
        <f t="shared" ref="NZ5" si="678">+MW5</f>
        <v>48940.171799999996</v>
      </c>
      <c r="OA5" s="164">
        <f t="shared" ref="OA5" si="679">+MX5</f>
        <v>80606.824999999997</v>
      </c>
      <c r="OB5" s="164">
        <f t="shared" ref="OB5" si="680">+MY5</f>
        <v>0</v>
      </c>
      <c r="OC5" s="164">
        <f t="shared" ref="OC5" si="681">+MZ5</f>
        <v>3636.4</v>
      </c>
      <c r="OD5" s="164">
        <f t="shared" ref="OD5" si="682">+NA5</f>
        <v>33637.104999999996</v>
      </c>
      <c r="OE5" s="164">
        <f t="shared" ref="OE5" si="683">+NB5</f>
        <v>48940.171799999996</v>
      </c>
      <c r="OF5" s="164">
        <f t="shared" ref="OF5" si="684">+NC5</f>
        <v>48940.171799999996</v>
      </c>
      <c r="OG5" s="164">
        <f t="shared" ref="OG5" si="685">+ND5</f>
        <v>48940.171799999996</v>
      </c>
      <c r="OH5" s="164">
        <f t="shared" ref="OH5" si="686">+NE5</f>
        <v>80606.824999999997</v>
      </c>
      <c r="OI5" s="164">
        <f t="shared" ref="OI5" si="687">+NF5</f>
        <v>80606.824999999997</v>
      </c>
      <c r="OJ5" s="164">
        <f t="shared" ref="OJ5" si="688">+NG5</f>
        <v>3636.4</v>
      </c>
      <c r="OK5" s="164">
        <f t="shared" ref="OK5" si="689">+NH5</f>
        <v>0</v>
      </c>
      <c r="OL5" s="164">
        <f t="shared" ref="OL5" si="690">+NI5</f>
        <v>48940.171799999996</v>
      </c>
      <c r="OM5" s="164">
        <f t="shared" ref="OM5" si="691">+NJ5</f>
        <v>48940.171799999996</v>
      </c>
      <c r="ON5" s="164">
        <f t="shared" ref="ON5" si="692">+NK5</f>
        <v>48940.171799999996</v>
      </c>
      <c r="OO5" s="164">
        <f t="shared" ref="OO5" si="693">+NL5</f>
        <v>80606.824999999997</v>
      </c>
      <c r="OP5" s="164">
        <f t="shared" ref="OP5" si="694">+NM5</f>
        <v>0</v>
      </c>
      <c r="OQ5" s="164">
        <f t="shared" ref="OQ5" si="695">+NN5</f>
        <v>0</v>
      </c>
      <c r="OR5" s="164">
        <f t="shared" ref="OR5" si="696">+NO5</f>
        <v>0</v>
      </c>
      <c r="OS5" s="164">
        <f t="shared" ref="OS5" si="697">+NP5</f>
        <v>48940.171799999996</v>
      </c>
      <c r="OT5" s="164">
        <f>+MV5</f>
        <v>48940.171799999996</v>
      </c>
      <c r="OU5" s="176">
        <f t="shared" ref="OU5:OU36" si="698">+SUM(NS5:OT5)</f>
        <v>1031226.0915999999</v>
      </c>
      <c r="OV5" s="164">
        <f t="shared" ref="OV5:PT5" si="699">+NV5</f>
        <v>0</v>
      </c>
      <c r="OW5" s="164">
        <f t="shared" si="699"/>
        <v>0</v>
      </c>
      <c r="OX5" s="164">
        <f t="shared" si="699"/>
        <v>48940.171799999996</v>
      </c>
      <c r="OY5" s="164">
        <f t="shared" si="699"/>
        <v>48940.171799999996</v>
      </c>
      <c r="OZ5" s="164">
        <f t="shared" si="699"/>
        <v>48940.171799999996</v>
      </c>
      <c r="PA5" s="164">
        <f t="shared" si="699"/>
        <v>80606.824999999997</v>
      </c>
      <c r="PB5" s="164">
        <f t="shared" si="699"/>
        <v>0</v>
      </c>
      <c r="PC5" s="164">
        <f t="shared" si="699"/>
        <v>3636.4</v>
      </c>
      <c r="PD5" s="164">
        <f t="shared" si="699"/>
        <v>33637.104999999996</v>
      </c>
      <c r="PE5" s="164">
        <f t="shared" si="699"/>
        <v>48940.171799999996</v>
      </c>
      <c r="PF5" s="164">
        <f t="shared" si="699"/>
        <v>48940.171799999996</v>
      </c>
      <c r="PG5" s="164">
        <f t="shared" si="699"/>
        <v>48940.171799999996</v>
      </c>
      <c r="PH5" s="164">
        <f t="shared" si="699"/>
        <v>80606.824999999997</v>
      </c>
      <c r="PI5" s="164">
        <f t="shared" si="699"/>
        <v>80606.824999999997</v>
      </c>
      <c r="PJ5" s="164">
        <f t="shared" si="699"/>
        <v>3636.4</v>
      </c>
      <c r="PK5" s="164">
        <f t="shared" si="699"/>
        <v>0</v>
      </c>
      <c r="PL5" s="164">
        <f t="shared" si="699"/>
        <v>48940.171799999996</v>
      </c>
      <c r="PM5" s="164">
        <f t="shared" si="699"/>
        <v>48940.171799999996</v>
      </c>
      <c r="PN5" s="164">
        <f t="shared" si="699"/>
        <v>48940.171799999996</v>
      </c>
      <c r="PO5" s="164">
        <f t="shared" si="699"/>
        <v>80606.824999999997</v>
      </c>
      <c r="PP5" s="164">
        <f t="shared" si="699"/>
        <v>0</v>
      </c>
      <c r="PQ5" s="164">
        <f t="shared" si="699"/>
        <v>0</v>
      </c>
      <c r="PR5" s="164">
        <f t="shared" si="699"/>
        <v>0</v>
      </c>
      <c r="PS5" s="164">
        <f t="shared" si="699"/>
        <v>48940.171799999996</v>
      </c>
      <c r="PT5" s="164">
        <f t="shared" si="699"/>
        <v>48940.171799999996</v>
      </c>
      <c r="PU5" s="164">
        <f t="shared" ref="PU5:PV5" si="700">+OU5</f>
        <v>1031226.0915999999</v>
      </c>
      <c r="PV5" s="164">
        <f t="shared" si="700"/>
        <v>0</v>
      </c>
      <c r="PW5" s="164">
        <f>+OB5</f>
        <v>0</v>
      </c>
      <c r="PX5" s="164">
        <f>+OC5</f>
        <v>3636.4</v>
      </c>
      <c r="PY5" s="164">
        <f>+OD5</f>
        <v>33637.104999999996</v>
      </c>
      <c r="PZ5" s="164">
        <f>+OE5</f>
        <v>48940.171799999996</v>
      </c>
      <c r="QA5" s="176">
        <f t="shared" ref="QA5:QA6" si="701">+SUM(OV5:PZ5)</f>
        <v>2019118.8631999998</v>
      </c>
      <c r="QB5" s="164">
        <f>+OY5</f>
        <v>48940.171799999996</v>
      </c>
      <c r="QC5" s="164">
        <f t="shared" ref="QC5" si="702">+OZ5</f>
        <v>48940.171799999996</v>
      </c>
      <c r="QD5" s="164">
        <f t="shared" ref="QD5" si="703">+PA5</f>
        <v>80606.824999999997</v>
      </c>
      <c r="QE5" s="164">
        <f t="shared" ref="QE5" si="704">+PB5</f>
        <v>0</v>
      </c>
      <c r="QF5" s="164">
        <f t="shared" ref="QF5" si="705">+PC5</f>
        <v>3636.4</v>
      </c>
      <c r="QG5" s="164">
        <f t="shared" ref="QG5" si="706">+PD5</f>
        <v>33637.104999999996</v>
      </c>
      <c r="QH5" s="164">
        <f t="shared" ref="QH5" si="707">+PE5</f>
        <v>48940.171799999996</v>
      </c>
      <c r="QI5" s="164">
        <f t="shared" ref="QI5" si="708">+PF5</f>
        <v>48940.171799999996</v>
      </c>
      <c r="QJ5" s="164">
        <f t="shared" ref="QJ5" si="709">+PG5</f>
        <v>48940.171799999996</v>
      </c>
      <c r="QK5" s="164">
        <f t="shared" ref="QK5" si="710">+PH5</f>
        <v>80606.824999999997</v>
      </c>
      <c r="QL5" s="164">
        <f t="shared" ref="QL5" si="711">+PI5</f>
        <v>80606.824999999997</v>
      </c>
      <c r="QM5" s="164">
        <f t="shared" ref="QM5" si="712">+PJ5</f>
        <v>3636.4</v>
      </c>
      <c r="QN5" s="164">
        <f t="shared" ref="QN5" si="713">+PK5</f>
        <v>0</v>
      </c>
      <c r="QO5" s="164">
        <f t="shared" ref="QO5" si="714">+PL5</f>
        <v>48940.171799999996</v>
      </c>
      <c r="QP5" s="164">
        <f t="shared" ref="QP5" si="715">+PM5</f>
        <v>48940.171799999996</v>
      </c>
      <c r="QQ5" s="164">
        <f t="shared" ref="QQ5" si="716">+PN5</f>
        <v>48940.171799999996</v>
      </c>
      <c r="QR5" s="164">
        <f t="shared" ref="QR5" si="717">+PO5</f>
        <v>80606.824999999997</v>
      </c>
      <c r="QS5" s="164">
        <f t="shared" ref="QS5" si="718">+PP5</f>
        <v>0</v>
      </c>
      <c r="QT5" s="164">
        <f t="shared" ref="QT5" si="719">+PQ5</f>
        <v>0</v>
      </c>
      <c r="QU5" s="164">
        <f t="shared" ref="QU5" si="720">+PR5</f>
        <v>0</v>
      </c>
      <c r="QV5" s="164">
        <f t="shared" ref="QV5" si="721">+PS5</f>
        <v>48940.171799999996</v>
      </c>
      <c r="QW5" s="164">
        <f t="shared" ref="QW5" si="722">+PT5</f>
        <v>48940.171799999996</v>
      </c>
      <c r="QX5" s="164">
        <f t="shared" ref="QX5" si="723">+PU5</f>
        <v>1031226.0915999999</v>
      </c>
      <c r="QY5" s="164">
        <f t="shared" ref="QY5" si="724">+PV5</f>
        <v>0</v>
      </c>
      <c r="QZ5" s="164">
        <f t="shared" ref="QZ5" si="725">+PW5</f>
        <v>0</v>
      </c>
      <c r="RA5" s="164">
        <f t="shared" ref="RA5" si="726">+PX5</f>
        <v>3636.4</v>
      </c>
      <c r="RB5" s="164">
        <f t="shared" ref="RB5" si="727">+PY5</f>
        <v>33637.104999999996</v>
      </c>
      <c r="RC5" s="164">
        <f>+PE5</f>
        <v>48940.171799999996</v>
      </c>
      <c r="RD5" s="164">
        <f>+PF5</f>
        <v>48940.171799999996</v>
      </c>
      <c r="RE5" s="164">
        <f>+PG5</f>
        <v>48940.171799999996</v>
      </c>
      <c r="RF5" s="176">
        <f t="shared" ref="RF5:RF36" si="728">+SUM(QB5:RE5)</f>
        <v>2068059.0349999995</v>
      </c>
      <c r="RG5" s="164">
        <f t="shared" ref="RG5:SG5" si="729">+QE5</f>
        <v>0</v>
      </c>
      <c r="RH5" s="164">
        <f t="shared" si="729"/>
        <v>3636.4</v>
      </c>
      <c r="RI5" s="164">
        <f t="shared" si="729"/>
        <v>33637.104999999996</v>
      </c>
      <c r="RJ5" s="164">
        <f t="shared" si="729"/>
        <v>48940.171799999996</v>
      </c>
      <c r="RK5" s="164">
        <f t="shared" si="729"/>
        <v>48940.171799999996</v>
      </c>
      <c r="RL5" s="164">
        <f t="shared" si="729"/>
        <v>48940.171799999996</v>
      </c>
      <c r="RM5" s="164">
        <f t="shared" si="729"/>
        <v>80606.824999999997</v>
      </c>
      <c r="RN5" s="164">
        <f t="shared" si="729"/>
        <v>80606.824999999997</v>
      </c>
      <c r="RO5" s="164">
        <f t="shared" si="729"/>
        <v>3636.4</v>
      </c>
      <c r="RP5" s="164">
        <f t="shared" si="729"/>
        <v>0</v>
      </c>
      <c r="RQ5" s="164">
        <f t="shared" si="729"/>
        <v>48940.171799999996</v>
      </c>
      <c r="RR5" s="164">
        <f t="shared" si="729"/>
        <v>48940.171799999996</v>
      </c>
      <c r="RS5" s="164">
        <f t="shared" si="729"/>
        <v>48940.171799999996</v>
      </c>
      <c r="RT5" s="164">
        <f t="shared" si="729"/>
        <v>80606.824999999997</v>
      </c>
      <c r="RU5" s="164">
        <f t="shared" si="729"/>
        <v>0</v>
      </c>
      <c r="RV5" s="164">
        <f t="shared" si="729"/>
        <v>0</v>
      </c>
      <c r="RW5" s="164">
        <f t="shared" si="729"/>
        <v>0</v>
      </c>
      <c r="RX5" s="164">
        <f t="shared" si="729"/>
        <v>48940.171799999996</v>
      </c>
      <c r="RY5" s="164">
        <f t="shared" si="729"/>
        <v>48940.171799999996</v>
      </c>
      <c r="RZ5" s="164">
        <f t="shared" si="729"/>
        <v>1031226.0915999999</v>
      </c>
      <c r="SA5" s="164">
        <f t="shared" si="729"/>
        <v>0</v>
      </c>
      <c r="SB5" s="164">
        <f t="shared" si="729"/>
        <v>0</v>
      </c>
      <c r="SC5" s="164">
        <f t="shared" si="729"/>
        <v>3636.4</v>
      </c>
      <c r="SD5" s="164">
        <f t="shared" si="729"/>
        <v>33637.104999999996</v>
      </c>
      <c r="SE5" s="164">
        <f t="shared" si="729"/>
        <v>48940.171799999996</v>
      </c>
      <c r="SF5" s="164">
        <f t="shared" si="729"/>
        <v>48940.171799999996</v>
      </c>
      <c r="SG5" s="164">
        <f t="shared" si="729"/>
        <v>48940.171799999996</v>
      </c>
      <c r="SH5" s="164">
        <f>+QK5</f>
        <v>80606.824999999997</v>
      </c>
      <c r="SI5" s="164">
        <f>+QL5</f>
        <v>80606.824999999997</v>
      </c>
      <c r="SJ5" s="164">
        <f>+QM5</f>
        <v>3636.4</v>
      </c>
      <c r="SK5" s="164">
        <f>+QN5</f>
        <v>0</v>
      </c>
      <c r="SL5" s="176">
        <f t="shared" ref="SL5:SL6" si="730">+SUM(RG5:SK5)</f>
        <v>2054421.9163999993</v>
      </c>
      <c r="SM5" s="164">
        <f>+RJ5</f>
        <v>48940.171799999996</v>
      </c>
      <c r="SN5" s="164">
        <f t="shared" ref="SN5" si="731">+RK5</f>
        <v>48940.171799999996</v>
      </c>
      <c r="SO5" s="164">
        <f t="shared" ref="SO5" si="732">+RL5</f>
        <v>48940.171799999996</v>
      </c>
      <c r="SP5" s="164">
        <f t="shared" ref="SP5" si="733">+RM5</f>
        <v>80606.824999999997</v>
      </c>
      <c r="SQ5" s="164">
        <f t="shared" ref="SQ5" si="734">+RN5</f>
        <v>80606.824999999997</v>
      </c>
      <c r="SR5" s="164">
        <f t="shared" ref="SR5" si="735">+RO5</f>
        <v>3636.4</v>
      </c>
      <c r="SS5" s="164">
        <f t="shared" ref="SS5" si="736">+RP5</f>
        <v>0</v>
      </c>
      <c r="ST5" s="164">
        <f t="shared" ref="ST5" si="737">+RQ5</f>
        <v>48940.171799999996</v>
      </c>
      <c r="SU5" s="164">
        <f t="shared" ref="SU5" si="738">+RR5</f>
        <v>48940.171799999996</v>
      </c>
      <c r="SV5" s="164">
        <f t="shared" ref="SV5" si="739">+RS5</f>
        <v>48940.171799999996</v>
      </c>
      <c r="SW5" s="164">
        <f t="shared" ref="SW5" si="740">+RT5</f>
        <v>80606.824999999997</v>
      </c>
      <c r="SX5" s="164">
        <f t="shared" ref="SX5" si="741">+RU5</f>
        <v>0</v>
      </c>
      <c r="SY5" s="164">
        <f t="shared" ref="SY5" si="742">+RV5</f>
        <v>0</v>
      </c>
      <c r="SZ5" s="164">
        <f t="shared" ref="SZ5" si="743">+RW5</f>
        <v>0</v>
      </c>
      <c r="TA5" s="164">
        <f t="shared" ref="TA5" si="744">+RX5</f>
        <v>48940.171799999996</v>
      </c>
      <c r="TB5" s="164">
        <f t="shared" ref="TB5" si="745">+RY5</f>
        <v>48940.171799999996</v>
      </c>
      <c r="TC5" s="164">
        <f t="shared" ref="TC5" si="746">+RZ5</f>
        <v>1031226.0915999999</v>
      </c>
      <c r="TD5" s="164">
        <f t="shared" ref="TD5" si="747">+SA5</f>
        <v>0</v>
      </c>
      <c r="TE5" s="164">
        <f t="shared" ref="TE5" si="748">+SB5</f>
        <v>0</v>
      </c>
      <c r="TF5" s="164">
        <f t="shared" ref="TF5" si="749">+SC5</f>
        <v>3636.4</v>
      </c>
      <c r="TG5" s="164">
        <f t="shared" ref="TG5" si="750">+SD5</f>
        <v>33637.104999999996</v>
      </c>
      <c r="TH5" s="164">
        <f t="shared" ref="TH5" si="751">+SE5</f>
        <v>48940.171799999996</v>
      </c>
      <c r="TI5" s="164">
        <f t="shared" ref="TI5" si="752">+SF5</f>
        <v>48940.171799999996</v>
      </c>
      <c r="TJ5" s="164">
        <f t="shared" ref="TJ5" si="753">+SG5</f>
        <v>48940.171799999996</v>
      </c>
      <c r="TK5" s="164">
        <f t="shared" ref="TK5" si="754">+SH5</f>
        <v>80606.824999999997</v>
      </c>
      <c r="TL5" s="164">
        <f t="shared" ref="TL5" si="755">+SI5</f>
        <v>80606.824999999997</v>
      </c>
      <c r="TM5" s="164">
        <f t="shared" ref="TM5" si="756">+SJ5</f>
        <v>3636.4</v>
      </c>
      <c r="TN5" s="164">
        <f>+RP5</f>
        <v>0</v>
      </c>
      <c r="TO5" s="164">
        <f>+RQ5</f>
        <v>48940.171799999996</v>
      </c>
      <c r="TP5" s="164">
        <f>+RR5</f>
        <v>48940.171799999996</v>
      </c>
      <c r="TQ5" s="176">
        <f t="shared" ref="TQ5:TQ36" si="757">+SUM(SM5:TP5)</f>
        <v>2115028.7549999994</v>
      </c>
      <c r="TR5" s="164">
        <f t="shared" ref="TR5:UR5" si="758">+SP5</f>
        <v>80606.824999999997</v>
      </c>
      <c r="TS5" s="164">
        <f t="shared" si="758"/>
        <v>80606.824999999997</v>
      </c>
      <c r="TT5" s="164">
        <f t="shared" si="758"/>
        <v>3636.4</v>
      </c>
      <c r="TU5" s="164">
        <f t="shared" si="758"/>
        <v>0</v>
      </c>
      <c r="TV5" s="164">
        <f t="shared" si="758"/>
        <v>48940.171799999996</v>
      </c>
      <c r="TW5" s="164">
        <f t="shared" si="758"/>
        <v>48940.171799999996</v>
      </c>
      <c r="TX5" s="164">
        <f t="shared" si="758"/>
        <v>48940.171799999996</v>
      </c>
      <c r="TY5" s="164">
        <f t="shared" si="758"/>
        <v>80606.824999999997</v>
      </c>
      <c r="TZ5" s="164">
        <f t="shared" si="758"/>
        <v>0</v>
      </c>
      <c r="UA5" s="164">
        <f t="shared" si="758"/>
        <v>0</v>
      </c>
      <c r="UB5" s="164">
        <f t="shared" si="758"/>
        <v>0</v>
      </c>
      <c r="UC5" s="164">
        <f t="shared" si="758"/>
        <v>48940.171799999996</v>
      </c>
      <c r="UD5" s="164">
        <f t="shared" si="758"/>
        <v>48940.171799999996</v>
      </c>
      <c r="UE5" s="164">
        <f t="shared" si="758"/>
        <v>1031226.0915999999</v>
      </c>
      <c r="UF5" s="164">
        <f t="shared" si="758"/>
        <v>0</v>
      </c>
      <c r="UG5" s="164">
        <f t="shared" si="758"/>
        <v>0</v>
      </c>
      <c r="UH5" s="164">
        <f t="shared" si="758"/>
        <v>3636.4</v>
      </c>
      <c r="UI5" s="164">
        <f t="shared" si="758"/>
        <v>33637.104999999996</v>
      </c>
      <c r="UJ5" s="164">
        <f t="shared" si="758"/>
        <v>48940.171799999996</v>
      </c>
      <c r="UK5" s="164">
        <f t="shared" si="758"/>
        <v>48940.171799999996</v>
      </c>
      <c r="UL5" s="164">
        <f t="shared" si="758"/>
        <v>48940.171799999996</v>
      </c>
      <c r="UM5" s="164">
        <f t="shared" si="758"/>
        <v>80606.824999999997</v>
      </c>
      <c r="UN5" s="164">
        <f t="shared" si="758"/>
        <v>80606.824999999997</v>
      </c>
      <c r="UO5" s="164">
        <f t="shared" si="758"/>
        <v>3636.4</v>
      </c>
      <c r="UP5" s="164">
        <f t="shared" si="758"/>
        <v>0</v>
      </c>
      <c r="UQ5" s="164">
        <f t="shared" si="758"/>
        <v>48940.171799999996</v>
      </c>
      <c r="UR5" s="164">
        <f t="shared" si="758"/>
        <v>48940.171799999996</v>
      </c>
      <c r="US5" s="164">
        <f>+SV5</f>
        <v>48940.171799999996</v>
      </c>
      <c r="UT5" s="164">
        <f>+SW5</f>
        <v>80606.824999999997</v>
      </c>
      <c r="UU5" s="164">
        <f>+SX5</f>
        <v>0</v>
      </c>
      <c r="UV5" s="164">
        <f>+SY5</f>
        <v>0</v>
      </c>
      <c r="UW5" s="176">
        <f t="shared" ref="UW5:UW6" si="759">+SUM(TR5:UV5)</f>
        <v>2097755.2363999994</v>
      </c>
      <c r="UX5" s="164">
        <f>+TU5</f>
        <v>0</v>
      </c>
      <c r="UY5" s="164">
        <f t="shared" ref="UY5" si="760">+TV5</f>
        <v>48940.171799999996</v>
      </c>
      <c r="UZ5" s="164">
        <f t="shared" ref="UZ5" si="761">+TW5</f>
        <v>48940.171799999996</v>
      </c>
      <c r="VA5" s="164">
        <f t="shared" ref="VA5" si="762">+TX5</f>
        <v>48940.171799999996</v>
      </c>
      <c r="VB5" s="164">
        <f t="shared" ref="VB5" si="763">+TY5</f>
        <v>80606.824999999997</v>
      </c>
      <c r="VC5" s="164">
        <f t="shared" ref="VC5" si="764">+TZ5</f>
        <v>0</v>
      </c>
      <c r="VD5" s="164">
        <f t="shared" ref="VD5" si="765">+UA5</f>
        <v>0</v>
      </c>
      <c r="VE5" s="164">
        <f t="shared" ref="VE5" si="766">+UB5</f>
        <v>0</v>
      </c>
      <c r="VF5" s="164">
        <f t="shared" ref="VF5" si="767">+UC5</f>
        <v>48940.171799999996</v>
      </c>
      <c r="VG5" s="164">
        <f t="shared" ref="VG5" si="768">+UD5</f>
        <v>48940.171799999996</v>
      </c>
      <c r="VH5" s="164">
        <f t="shared" ref="VH5" si="769">+UE5</f>
        <v>1031226.0915999999</v>
      </c>
      <c r="VI5" s="164">
        <f t="shared" ref="VI5" si="770">+UF5</f>
        <v>0</v>
      </c>
      <c r="VJ5" s="164">
        <f t="shared" ref="VJ5" si="771">+UG5</f>
        <v>0</v>
      </c>
      <c r="VK5" s="164">
        <f t="shared" ref="VK5" si="772">+UH5</f>
        <v>3636.4</v>
      </c>
      <c r="VL5" s="164">
        <f t="shared" ref="VL5" si="773">+UI5</f>
        <v>33637.104999999996</v>
      </c>
      <c r="VM5" s="164">
        <f t="shared" ref="VM5" si="774">+UJ5</f>
        <v>48940.171799999996</v>
      </c>
      <c r="VN5" s="164">
        <f t="shared" ref="VN5" si="775">+UK5</f>
        <v>48940.171799999996</v>
      </c>
      <c r="VO5" s="164">
        <f t="shared" ref="VO5" si="776">+UL5</f>
        <v>48940.171799999996</v>
      </c>
      <c r="VP5" s="164">
        <f t="shared" ref="VP5" si="777">+UM5</f>
        <v>80606.824999999997</v>
      </c>
      <c r="VQ5" s="164">
        <f t="shared" ref="VQ5" si="778">+UN5</f>
        <v>80606.824999999997</v>
      </c>
      <c r="VR5" s="164">
        <f t="shared" ref="VR5" si="779">+UO5</f>
        <v>3636.4</v>
      </c>
      <c r="VS5" s="164">
        <f t="shared" ref="VS5" si="780">+UP5</f>
        <v>0</v>
      </c>
      <c r="VT5" s="164">
        <f t="shared" ref="VT5" si="781">+UQ5</f>
        <v>48940.171799999996</v>
      </c>
      <c r="VU5" s="164">
        <f t="shared" ref="VU5" si="782">+UR5</f>
        <v>48940.171799999996</v>
      </c>
      <c r="VV5" s="164">
        <f t="shared" ref="VV5" si="783">+US5</f>
        <v>48940.171799999996</v>
      </c>
      <c r="VW5" s="164">
        <f t="shared" ref="VW5" si="784">+UT5</f>
        <v>80606.824999999997</v>
      </c>
      <c r="VX5" s="164">
        <f t="shared" ref="VX5" si="785">+UU5</f>
        <v>0</v>
      </c>
      <c r="VY5" s="164">
        <f>+UA5</f>
        <v>0</v>
      </c>
      <c r="VZ5" s="164">
        <f>+UB5</f>
        <v>0</v>
      </c>
      <c r="WA5" s="164">
        <f>+UC5</f>
        <v>48940.171799999996</v>
      </c>
      <c r="WB5" s="164">
        <f>+UD5</f>
        <v>48940.171799999996</v>
      </c>
      <c r="WC5" s="176">
        <f t="shared" ref="WC5:WC6" si="786">+SUM(UX5:WB5)</f>
        <v>2030785.5299999986</v>
      </c>
    </row>
    <row r="6" spans="1:601" s="98" customFormat="1" ht="18" hidden="1" customHeight="1" collapsed="1">
      <c r="A6" s="154"/>
      <c r="B6" s="97" t="s">
        <v>92</v>
      </c>
      <c r="C6" s="97"/>
      <c r="D6" s="102">
        <v>0</v>
      </c>
      <c r="E6" s="102">
        <v>0</v>
      </c>
      <c r="F6" s="102">
        <f t="shared" ref="F6:AJ6" si="787">F5</f>
        <v>48940.171799999996</v>
      </c>
      <c r="G6" s="102">
        <f t="shared" si="787"/>
        <v>48940.171799999996</v>
      </c>
      <c r="H6" s="102">
        <f t="shared" si="787"/>
        <v>48940.171799999996</v>
      </c>
      <c r="I6" s="102">
        <f t="shared" si="787"/>
        <v>80606.824999999997</v>
      </c>
      <c r="J6" s="102">
        <f t="shared" si="787"/>
        <v>80606.824999999997</v>
      </c>
      <c r="K6" s="102">
        <f t="shared" si="787"/>
        <v>3636.4</v>
      </c>
      <c r="L6" s="102">
        <f t="shared" si="787"/>
        <v>0</v>
      </c>
      <c r="M6" s="102">
        <f t="shared" si="787"/>
        <v>48940.171799999996</v>
      </c>
      <c r="N6" s="102">
        <f t="shared" si="787"/>
        <v>48940.171799999996</v>
      </c>
      <c r="O6" s="102">
        <f t="shared" si="787"/>
        <v>48940.171799999996</v>
      </c>
      <c r="P6" s="102">
        <f t="shared" si="787"/>
        <v>80606.824999999997</v>
      </c>
      <c r="Q6" s="102">
        <f t="shared" si="787"/>
        <v>0</v>
      </c>
      <c r="R6" s="102">
        <f t="shared" si="787"/>
        <v>0</v>
      </c>
      <c r="S6" s="102">
        <f t="shared" si="787"/>
        <v>0</v>
      </c>
      <c r="T6" s="102">
        <f t="shared" si="787"/>
        <v>48940.171799999996</v>
      </c>
      <c r="U6" s="102">
        <f t="shared" si="787"/>
        <v>48940.171799999996</v>
      </c>
      <c r="V6" s="102">
        <f t="shared" si="787"/>
        <v>48940.171799999996</v>
      </c>
      <c r="W6" s="102">
        <f t="shared" si="787"/>
        <v>80606.824999999997</v>
      </c>
      <c r="X6" s="102">
        <f t="shared" si="787"/>
        <v>0</v>
      </c>
      <c r="Y6" s="102">
        <f t="shared" si="787"/>
        <v>3636.4</v>
      </c>
      <c r="Z6" s="102">
        <f t="shared" si="787"/>
        <v>33637.104999999996</v>
      </c>
      <c r="AA6" s="102">
        <f t="shared" si="787"/>
        <v>48940.171799999996</v>
      </c>
      <c r="AB6" s="102">
        <f t="shared" si="787"/>
        <v>48940.171799999996</v>
      </c>
      <c r="AC6" s="102">
        <f t="shared" si="787"/>
        <v>48940.171799999996</v>
      </c>
      <c r="AD6" s="102">
        <f t="shared" si="787"/>
        <v>80606.824999999997</v>
      </c>
      <c r="AE6" s="102">
        <f t="shared" si="787"/>
        <v>80606.824999999997</v>
      </c>
      <c r="AF6" s="102"/>
      <c r="AG6" s="102"/>
      <c r="AH6" s="177">
        <f t="shared" si="490"/>
        <v>1111832.9166000001</v>
      </c>
      <c r="AI6" s="165">
        <f t="shared" si="787"/>
        <v>0</v>
      </c>
      <c r="AJ6" s="165">
        <f t="shared" si="787"/>
        <v>0</v>
      </c>
      <c r="AK6" s="165">
        <f t="shared" ref="AK6:BM6" si="788">AK5</f>
        <v>48940.171799999996</v>
      </c>
      <c r="AL6" s="165">
        <f t="shared" si="788"/>
        <v>48940.171799999996</v>
      </c>
      <c r="AM6" s="165">
        <f t="shared" si="788"/>
        <v>48940.171799999996</v>
      </c>
      <c r="AN6" s="165">
        <f t="shared" si="788"/>
        <v>80606.824999999997</v>
      </c>
      <c r="AO6" s="165">
        <f t="shared" si="788"/>
        <v>80606.824999999997</v>
      </c>
      <c r="AP6" s="165">
        <f t="shared" si="788"/>
        <v>3636.4</v>
      </c>
      <c r="AQ6" s="165">
        <f t="shared" si="788"/>
        <v>0</v>
      </c>
      <c r="AR6" s="165">
        <f t="shared" si="788"/>
        <v>48940.171799999996</v>
      </c>
      <c r="AS6" s="165">
        <f t="shared" si="788"/>
        <v>48940.171799999996</v>
      </c>
      <c r="AT6" s="165">
        <f t="shared" si="788"/>
        <v>48940.171799999996</v>
      </c>
      <c r="AU6" s="165">
        <f t="shared" si="788"/>
        <v>80606.824999999997</v>
      </c>
      <c r="AV6" s="165">
        <f t="shared" si="788"/>
        <v>0</v>
      </c>
      <c r="AW6" s="165">
        <f t="shared" si="788"/>
        <v>0</v>
      </c>
      <c r="AX6" s="165">
        <f t="shared" si="788"/>
        <v>0</v>
      </c>
      <c r="AY6" s="165">
        <f t="shared" si="788"/>
        <v>48940.171799999996</v>
      </c>
      <c r="AZ6" s="165">
        <f t="shared" si="788"/>
        <v>48940.171799999996</v>
      </c>
      <c r="BA6" s="165">
        <f t="shared" si="788"/>
        <v>48940.171799999996</v>
      </c>
      <c r="BB6" s="165">
        <f t="shared" si="788"/>
        <v>80606.824999999997</v>
      </c>
      <c r="BC6" s="165">
        <f t="shared" si="788"/>
        <v>0</v>
      </c>
      <c r="BD6" s="165">
        <f t="shared" si="788"/>
        <v>3636.4</v>
      </c>
      <c r="BE6" s="165">
        <f t="shared" si="788"/>
        <v>33637.104999999996</v>
      </c>
      <c r="BF6" s="165">
        <f t="shared" si="788"/>
        <v>48940.171799999996</v>
      </c>
      <c r="BG6" s="165">
        <f t="shared" si="788"/>
        <v>48940.171799999996</v>
      </c>
      <c r="BH6" s="165">
        <f t="shared" si="788"/>
        <v>48940.171799999996</v>
      </c>
      <c r="BI6" s="165">
        <f t="shared" si="788"/>
        <v>80606.824999999997</v>
      </c>
      <c r="BJ6" s="165">
        <f t="shared" si="788"/>
        <v>80606.824999999997</v>
      </c>
      <c r="BK6" s="165">
        <f t="shared" si="788"/>
        <v>3636.4</v>
      </c>
      <c r="BL6" s="165">
        <f t="shared" si="788"/>
        <v>0</v>
      </c>
      <c r="BM6" s="165">
        <f t="shared" si="788"/>
        <v>48940.171799999996</v>
      </c>
      <c r="BN6" s="177">
        <f t="shared" si="492"/>
        <v>1164409.4883999999</v>
      </c>
      <c r="BO6" s="165">
        <f>BO5</f>
        <v>48940.171799999996</v>
      </c>
      <c r="BP6" s="165">
        <f>BP5</f>
        <v>48940.171799999996</v>
      </c>
      <c r="BQ6" s="165">
        <f t="shared" ref="BQ6:CR6" si="789">BQ5</f>
        <v>80606.824999999997</v>
      </c>
      <c r="BR6" s="165">
        <f t="shared" si="789"/>
        <v>80606.824999999997</v>
      </c>
      <c r="BS6" s="165">
        <f t="shared" si="789"/>
        <v>3636.4</v>
      </c>
      <c r="BT6" s="165">
        <f t="shared" si="789"/>
        <v>0</v>
      </c>
      <c r="BU6" s="165">
        <f t="shared" si="789"/>
        <v>48940.171799999996</v>
      </c>
      <c r="BV6" s="165">
        <f t="shared" si="789"/>
        <v>48940.171799999996</v>
      </c>
      <c r="BW6" s="165">
        <f t="shared" si="789"/>
        <v>48940.171799999996</v>
      </c>
      <c r="BX6" s="165">
        <f t="shared" si="789"/>
        <v>80606.824999999997</v>
      </c>
      <c r="BY6" s="165">
        <f t="shared" si="789"/>
        <v>0</v>
      </c>
      <c r="BZ6" s="165">
        <f t="shared" si="789"/>
        <v>0</v>
      </c>
      <c r="CA6" s="165">
        <f t="shared" si="789"/>
        <v>0</v>
      </c>
      <c r="CB6" s="165">
        <f t="shared" si="789"/>
        <v>48940.171799999996</v>
      </c>
      <c r="CC6" s="165">
        <f t="shared" si="789"/>
        <v>48940.171799999996</v>
      </c>
      <c r="CD6" s="165">
        <f t="shared" si="789"/>
        <v>48940.171799999996</v>
      </c>
      <c r="CE6" s="165">
        <f t="shared" si="789"/>
        <v>80606.824999999997</v>
      </c>
      <c r="CF6" s="165">
        <f t="shared" si="789"/>
        <v>0</v>
      </c>
      <c r="CG6" s="165">
        <f t="shared" si="789"/>
        <v>3636.4</v>
      </c>
      <c r="CH6" s="165">
        <f t="shared" si="789"/>
        <v>33637.104999999996</v>
      </c>
      <c r="CI6" s="165">
        <f t="shared" si="789"/>
        <v>48940.171799999996</v>
      </c>
      <c r="CJ6" s="165">
        <f t="shared" si="789"/>
        <v>48940.171799999996</v>
      </c>
      <c r="CK6" s="165">
        <f t="shared" si="789"/>
        <v>48940.171799999996</v>
      </c>
      <c r="CL6" s="165">
        <f t="shared" si="789"/>
        <v>80606.824999999997</v>
      </c>
      <c r="CM6" s="165">
        <f t="shared" si="789"/>
        <v>80606.824999999997</v>
      </c>
      <c r="CN6" s="165">
        <f t="shared" si="789"/>
        <v>3636.4</v>
      </c>
      <c r="CO6" s="165">
        <f t="shared" si="789"/>
        <v>0</v>
      </c>
      <c r="CP6" s="165">
        <f t="shared" si="789"/>
        <v>48940.171799999996</v>
      </c>
      <c r="CQ6" s="165">
        <f t="shared" si="789"/>
        <v>48940.171799999996</v>
      </c>
      <c r="CR6" s="165">
        <f t="shared" si="789"/>
        <v>48940.171799999996</v>
      </c>
      <c r="CS6" s="177">
        <f t="shared" ref="CS6:CS69" si="790">SUM(BO6:CR6)</f>
        <v>1213349.6601999996</v>
      </c>
      <c r="CT6" s="165">
        <f t="shared" ref="CT6:DX6" si="791">CT5</f>
        <v>80606.824999999997</v>
      </c>
      <c r="CU6" s="165">
        <f t="shared" si="791"/>
        <v>80606.824999999997</v>
      </c>
      <c r="CV6" s="165">
        <f t="shared" si="791"/>
        <v>3636.4</v>
      </c>
      <c r="CW6" s="165">
        <f t="shared" si="791"/>
        <v>0</v>
      </c>
      <c r="CX6" s="165">
        <f t="shared" si="791"/>
        <v>48940.171799999996</v>
      </c>
      <c r="CY6" s="165">
        <f t="shared" si="791"/>
        <v>48940.171799999996</v>
      </c>
      <c r="CZ6" s="165">
        <f t="shared" si="791"/>
        <v>48940.171799999996</v>
      </c>
      <c r="DA6" s="165">
        <f t="shared" si="791"/>
        <v>80606.824999999997</v>
      </c>
      <c r="DB6" s="165">
        <f t="shared" si="791"/>
        <v>0</v>
      </c>
      <c r="DC6" s="165">
        <f t="shared" si="791"/>
        <v>0</v>
      </c>
      <c r="DD6" s="165">
        <f t="shared" si="791"/>
        <v>0</v>
      </c>
      <c r="DE6" s="165">
        <f t="shared" si="791"/>
        <v>48940.171799999996</v>
      </c>
      <c r="DF6" s="165">
        <f t="shared" si="791"/>
        <v>48940.171799999996</v>
      </c>
      <c r="DG6" s="165">
        <f t="shared" si="791"/>
        <v>48940.171799999996</v>
      </c>
      <c r="DH6" s="165">
        <f t="shared" si="791"/>
        <v>80606.824999999997</v>
      </c>
      <c r="DI6" s="165">
        <f t="shared" si="791"/>
        <v>0</v>
      </c>
      <c r="DJ6" s="165">
        <f t="shared" si="791"/>
        <v>3636.4</v>
      </c>
      <c r="DK6" s="165">
        <f t="shared" si="791"/>
        <v>33637.104999999996</v>
      </c>
      <c r="DL6" s="165">
        <f t="shared" si="791"/>
        <v>48940.171799999996</v>
      </c>
      <c r="DM6" s="165">
        <f t="shared" si="791"/>
        <v>48940.171799999996</v>
      </c>
      <c r="DN6" s="165">
        <f t="shared" si="791"/>
        <v>48940.171799999996</v>
      </c>
      <c r="DO6" s="165">
        <f t="shared" si="791"/>
        <v>80606.824999999997</v>
      </c>
      <c r="DP6" s="165">
        <f t="shared" si="791"/>
        <v>80606.824999999997</v>
      </c>
      <c r="DQ6" s="165">
        <f t="shared" si="791"/>
        <v>3636.4</v>
      </c>
      <c r="DR6" s="165">
        <f t="shared" si="791"/>
        <v>0</v>
      </c>
      <c r="DS6" s="165">
        <f t="shared" si="791"/>
        <v>48940.171799999996</v>
      </c>
      <c r="DT6" s="165">
        <f t="shared" si="791"/>
        <v>48940.171799999996</v>
      </c>
      <c r="DU6" s="165">
        <f t="shared" si="791"/>
        <v>48940.171799999996</v>
      </c>
      <c r="DV6" s="165">
        <f t="shared" si="791"/>
        <v>80606.824999999997</v>
      </c>
      <c r="DW6" s="165">
        <f t="shared" si="791"/>
        <v>0</v>
      </c>
      <c r="DX6" s="165">
        <f t="shared" si="791"/>
        <v>0</v>
      </c>
      <c r="DY6" s="177">
        <f t="shared" si="530"/>
        <v>1196076.1415999997</v>
      </c>
      <c r="DZ6" s="165">
        <f t="shared" ref="DZ6:FC6" si="792">DZ5</f>
        <v>0</v>
      </c>
      <c r="EA6" s="165">
        <f t="shared" si="792"/>
        <v>48940.171799999996</v>
      </c>
      <c r="EB6" s="165">
        <f t="shared" si="792"/>
        <v>48940.171799999996</v>
      </c>
      <c r="EC6" s="165">
        <f t="shared" si="792"/>
        <v>48940.171799999996</v>
      </c>
      <c r="ED6" s="165">
        <f t="shared" si="792"/>
        <v>80606.824999999997</v>
      </c>
      <c r="EE6" s="165">
        <f t="shared" si="792"/>
        <v>0</v>
      </c>
      <c r="EF6" s="165">
        <f t="shared" si="792"/>
        <v>0</v>
      </c>
      <c r="EG6" s="165">
        <f t="shared" si="792"/>
        <v>0</v>
      </c>
      <c r="EH6" s="165">
        <f t="shared" si="792"/>
        <v>48940.171799999996</v>
      </c>
      <c r="EI6" s="165">
        <f t="shared" si="792"/>
        <v>48940.171799999996</v>
      </c>
      <c r="EJ6" s="165">
        <f t="shared" si="792"/>
        <v>48940.171799999996</v>
      </c>
      <c r="EK6" s="165">
        <f t="shared" si="792"/>
        <v>80606.824999999997</v>
      </c>
      <c r="EL6" s="165">
        <f t="shared" si="792"/>
        <v>0</v>
      </c>
      <c r="EM6" s="165">
        <f t="shared" si="792"/>
        <v>3636.4</v>
      </c>
      <c r="EN6" s="165">
        <f t="shared" si="792"/>
        <v>33637.104999999996</v>
      </c>
      <c r="EO6" s="165">
        <f t="shared" si="792"/>
        <v>48940.171799999996</v>
      </c>
      <c r="EP6" s="165">
        <f t="shared" si="792"/>
        <v>48940.171799999996</v>
      </c>
      <c r="EQ6" s="165">
        <f t="shared" si="792"/>
        <v>48940.171799999996</v>
      </c>
      <c r="ER6" s="165">
        <f t="shared" si="792"/>
        <v>80606.824999999997</v>
      </c>
      <c r="ES6" s="165">
        <f t="shared" si="792"/>
        <v>80606.824999999997</v>
      </c>
      <c r="ET6" s="165">
        <f t="shared" si="792"/>
        <v>3636.4</v>
      </c>
      <c r="EU6" s="165">
        <f t="shared" si="792"/>
        <v>0</v>
      </c>
      <c r="EV6" s="165">
        <f t="shared" si="792"/>
        <v>48940.171799999996</v>
      </c>
      <c r="EW6" s="165">
        <f t="shared" si="792"/>
        <v>48940.171799999996</v>
      </c>
      <c r="EX6" s="165">
        <f t="shared" si="792"/>
        <v>48940.171799999996</v>
      </c>
      <c r="EY6" s="165">
        <f t="shared" si="792"/>
        <v>80606.824999999997</v>
      </c>
      <c r="EZ6" s="165">
        <f t="shared" si="792"/>
        <v>0</v>
      </c>
      <c r="FA6" s="165">
        <f t="shared" si="792"/>
        <v>0</v>
      </c>
      <c r="FB6" s="165">
        <f t="shared" si="792"/>
        <v>0</v>
      </c>
      <c r="FC6" s="165">
        <f t="shared" si="792"/>
        <v>48940.171799999996</v>
      </c>
      <c r="FD6" s="177">
        <f t="shared" si="557"/>
        <v>1080166.2633999998</v>
      </c>
      <c r="FE6" s="165">
        <f t="shared" ref="FE6:GI6" si="793">FE5</f>
        <v>48940.171799999996</v>
      </c>
      <c r="FF6" s="165">
        <f t="shared" si="793"/>
        <v>80606.824999999997</v>
      </c>
      <c r="FG6" s="165">
        <f t="shared" si="793"/>
        <v>0</v>
      </c>
      <c r="FH6" s="165">
        <f t="shared" si="793"/>
        <v>0</v>
      </c>
      <c r="FI6" s="165">
        <f t="shared" si="793"/>
        <v>0</v>
      </c>
      <c r="FJ6" s="165">
        <f t="shared" si="793"/>
        <v>48940.171799999996</v>
      </c>
      <c r="FK6" s="165">
        <f t="shared" si="793"/>
        <v>48940.171799999996</v>
      </c>
      <c r="FL6" s="165">
        <f t="shared" si="793"/>
        <v>48940.171799999996</v>
      </c>
      <c r="FM6" s="165">
        <f t="shared" si="793"/>
        <v>80606.824999999997</v>
      </c>
      <c r="FN6" s="165">
        <f t="shared" si="793"/>
        <v>0</v>
      </c>
      <c r="FO6" s="165">
        <f t="shared" si="793"/>
        <v>3636.4</v>
      </c>
      <c r="FP6" s="165">
        <f t="shared" si="793"/>
        <v>33637.104999999996</v>
      </c>
      <c r="FQ6" s="165">
        <f t="shared" si="793"/>
        <v>48940.171799999996</v>
      </c>
      <c r="FR6" s="165">
        <f t="shared" si="793"/>
        <v>48940.171799999996</v>
      </c>
      <c r="FS6" s="165">
        <f t="shared" si="793"/>
        <v>48940.171799999996</v>
      </c>
      <c r="FT6" s="165">
        <f t="shared" si="793"/>
        <v>80606.824999999997</v>
      </c>
      <c r="FU6" s="165">
        <f t="shared" si="793"/>
        <v>80606.824999999997</v>
      </c>
      <c r="FV6" s="165">
        <f t="shared" si="793"/>
        <v>3636.4</v>
      </c>
      <c r="FW6" s="165">
        <f t="shared" si="793"/>
        <v>0</v>
      </c>
      <c r="FX6" s="165">
        <f t="shared" si="793"/>
        <v>48940.171799999996</v>
      </c>
      <c r="FY6" s="165">
        <f t="shared" si="793"/>
        <v>48940.171799999996</v>
      </c>
      <c r="FZ6" s="165">
        <f t="shared" si="793"/>
        <v>48940.171799999996</v>
      </c>
      <c r="GA6" s="165">
        <f t="shared" si="793"/>
        <v>80606.824999999997</v>
      </c>
      <c r="GB6" s="165">
        <f t="shared" si="793"/>
        <v>0</v>
      </c>
      <c r="GC6" s="165">
        <f t="shared" si="793"/>
        <v>0</v>
      </c>
      <c r="GD6" s="165">
        <f t="shared" si="793"/>
        <v>0</v>
      </c>
      <c r="GE6" s="165">
        <f t="shared" si="793"/>
        <v>48940.171799999996</v>
      </c>
      <c r="GF6" s="165">
        <f t="shared" si="793"/>
        <v>48940.171799999996</v>
      </c>
      <c r="GG6" s="165">
        <f t="shared" si="793"/>
        <v>48940.171799999996</v>
      </c>
      <c r="GH6" s="165">
        <f t="shared" si="793"/>
        <v>80606.824999999997</v>
      </c>
      <c r="GI6" s="165">
        <f t="shared" si="793"/>
        <v>0</v>
      </c>
      <c r="GJ6" s="177">
        <f t="shared" si="559"/>
        <v>1160773.0883999998</v>
      </c>
      <c r="GK6" s="165">
        <f t="shared" ref="GK6:HO6" si="794">GK5</f>
        <v>0</v>
      </c>
      <c r="GL6" s="165">
        <f t="shared" si="794"/>
        <v>0</v>
      </c>
      <c r="GM6" s="165">
        <f t="shared" si="794"/>
        <v>48940.171799999996</v>
      </c>
      <c r="GN6" s="165">
        <f t="shared" si="794"/>
        <v>48940.171799999996</v>
      </c>
      <c r="GO6" s="165">
        <f t="shared" si="794"/>
        <v>48940.171799999996</v>
      </c>
      <c r="GP6" s="165">
        <f t="shared" si="794"/>
        <v>80606.824999999997</v>
      </c>
      <c r="GQ6" s="165">
        <f t="shared" si="794"/>
        <v>0</v>
      </c>
      <c r="GR6" s="165">
        <f t="shared" si="794"/>
        <v>3636.4</v>
      </c>
      <c r="GS6" s="165">
        <f t="shared" si="794"/>
        <v>33637.104999999996</v>
      </c>
      <c r="GT6" s="165">
        <f t="shared" si="794"/>
        <v>48940.171799999996</v>
      </c>
      <c r="GU6" s="165">
        <f t="shared" si="794"/>
        <v>48940.171799999996</v>
      </c>
      <c r="GV6" s="165">
        <f t="shared" si="794"/>
        <v>48940.171799999996</v>
      </c>
      <c r="GW6" s="165">
        <f t="shared" si="794"/>
        <v>80606.824999999997</v>
      </c>
      <c r="GX6" s="165">
        <f t="shared" si="794"/>
        <v>80606.824999999997</v>
      </c>
      <c r="GY6" s="165">
        <f t="shared" si="794"/>
        <v>3636.4</v>
      </c>
      <c r="GZ6" s="165">
        <f t="shared" si="794"/>
        <v>0</v>
      </c>
      <c r="HA6" s="165">
        <f t="shared" si="794"/>
        <v>48940.171799999996</v>
      </c>
      <c r="HB6" s="165">
        <f t="shared" si="794"/>
        <v>48940.171799999996</v>
      </c>
      <c r="HC6" s="165">
        <f t="shared" si="794"/>
        <v>48940.171799999996</v>
      </c>
      <c r="HD6" s="165">
        <f t="shared" si="794"/>
        <v>80606.824999999997</v>
      </c>
      <c r="HE6" s="165">
        <f t="shared" si="794"/>
        <v>0</v>
      </c>
      <c r="HF6" s="165">
        <f t="shared" si="794"/>
        <v>0</v>
      </c>
      <c r="HG6" s="165">
        <f t="shared" si="794"/>
        <v>0</v>
      </c>
      <c r="HH6" s="165">
        <f t="shared" si="794"/>
        <v>48940.171799999996</v>
      </c>
      <c r="HI6" s="165">
        <f t="shared" si="794"/>
        <v>48940.171799999996</v>
      </c>
      <c r="HJ6" s="165">
        <f t="shared" si="794"/>
        <v>48940.171799999996</v>
      </c>
      <c r="HK6" s="165">
        <f t="shared" si="794"/>
        <v>80606.824999999997</v>
      </c>
      <c r="HL6" s="165">
        <f t="shared" si="794"/>
        <v>0</v>
      </c>
      <c r="HM6" s="165">
        <f t="shared" si="794"/>
        <v>3636.4</v>
      </c>
      <c r="HN6" s="165">
        <f t="shared" si="794"/>
        <v>33637.104999999996</v>
      </c>
      <c r="HO6" s="165">
        <f t="shared" si="794"/>
        <v>48940.171799999996</v>
      </c>
      <c r="HP6" s="177">
        <f t="shared" si="586"/>
        <v>1117439.7683999999</v>
      </c>
      <c r="HQ6" s="165">
        <f t="shared" ref="HQ6:IT6" si="795">HQ5</f>
        <v>48940.171799999996</v>
      </c>
      <c r="HR6" s="165">
        <f t="shared" si="795"/>
        <v>48940.171799999996</v>
      </c>
      <c r="HS6" s="165">
        <f t="shared" si="795"/>
        <v>80606.824999999997</v>
      </c>
      <c r="HT6" s="165">
        <f t="shared" si="795"/>
        <v>0</v>
      </c>
      <c r="HU6" s="165">
        <f t="shared" si="795"/>
        <v>3636.4</v>
      </c>
      <c r="HV6" s="165">
        <f t="shared" si="795"/>
        <v>33637.104999999996</v>
      </c>
      <c r="HW6" s="165">
        <f t="shared" si="795"/>
        <v>48940.171799999996</v>
      </c>
      <c r="HX6" s="165">
        <f t="shared" si="795"/>
        <v>48940.171799999996</v>
      </c>
      <c r="HY6" s="165">
        <f t="shared" si="795"/>
        <v>48940.171799999996</v>
      </c>
      <c r="HZ6" s="165">
        <f t="shared" si="795"/>
        <v>80606.824999999997</v>
      </c>
      <c r="IA6" s="165">
        <f t="shared" si="795"/>
        <v>80606.824999999997</v>
      </c>
      <c r="IB6" s="165">
        <f t="shared" si="795"/>
        <v>3636.4</v>
      </c>
      <c r="IC6" s="165">
        <f t="shared" si="795"/>
        <v>0</v>
      </c>
      <c r="ID6" s="165">
        <f t="shared" si="795"/>
        <v>48940.171799999996</v>
      </c>
      <c r="IE6" s="165">
        <f t="shared" si="795"/>
        <v>48940.171799999996</v>
      </c>
      <c r="IF6" s="165">
        <f t="shared" si="795"/>
        <v>48940.171799999996</v>
      </c>
      <c r="IG6" s="165">
        <f t="shared" si="795"/>
        <v>80606.824999999997</v>
      </c>
      <c r="IH6" s="165">
        <f t="shared" si="795"/>
        <v>0</v>
      </c>
      <c r="II6" s="165">
        <f t="shared" si="795"/>
        <v>0</v>
      </c>
      <c r="IJ6" s="165">
        <f t="shared" si="795"/>
        <v>0</v>
      </c>
      <c r="IK6" s="165">
        <f t="shared" si="795"/>
        <v>48940.171799999996</v>
      </c>
      <c r="IL6" s="165">
        <f t="shared" si="795"/>
        <v>48940.171799999996</v>
      </c>
      <c r="IM6" s="165">
        <f t="shared" si="795"/>
        <v>48940.171799999996</v>
      </c>
      <c r="IN6" s="165">
        <f t="shared" si="795"/>
        <v>80606.824999999997</v>
      </c>
      <c r="IO6" s="165">
        <f t="shared" si="795"/>
        <v>0</v>
      </c>
      <c r="IP6" s="165">
        <f t="shared" si="795"/>
        <v>3636.4</v>
      </c>
      <c r="IQ6" s="165">
        <f t="shared" si="795"/>
        <v>33637.104999999996</v>
      </c>
      <c r="IR6" s="165">
        <f t="shared" si="795"/>
        <v>48940.171799999996</v>
      </c>
      <c r="IS6" s="165">
        <f t="shared" si="795"/>
        <v>48940.171799999996</v>
      </c>
      <c r="IT6" s="165">
        <f t="shared" si="795"/>
        <v>48940.171799999996</v>
      </c>
      <c r="IU6" s="177">
        <f t="shared" si="613"/>
        <v>1166379.9401999998</v>
      </c>
      <c r="IV6" s="165">
        <f t="shared" ref="IV6:JZ6" si="796">IV5</f>
        <v>0</v>
      </c>
      <c r="IW6" s="165">
        <f t="shared" si="796"/>
        <v>3636.4</v>
      </c>
      <c r="IX6" s="165">
        <f t="shared" si="796"/>
        <v>33637.104999999996</v>
      </c>
      <c r="IY6" s="165">
        <f t="shared" si="796"/>
        <v>48940.171799999996</v>
      </c>
      <c r="IZ6" s="165">
        <f t="shared" si="796"/>
        <v>48940.171799999996</v>
      </c>
      <c r="JA6" s="165">
        <f t="shared" si="796"/>
        <v>48940.171799999996</v>
      </c>
      <c r="JB6" s="165">
        <f t="shared" si="796"/>
        <v>80606.824999999997</v>
      </c>
      <c r="JC6" s="165">
        <f t="shared" si="796"/>
        <v>80606.824999999997</v>
      </c>
      <c r="JD6" s="165">
        <f t="shared" si="796"/>
        <v>3636.4</v>
      </c>
      <c r="JE6" s="165">
        <f t="shared" si="796"/>
        <v>0</v>
      </c>
      <c r="JF6" s="165">
        <f t="shared" si="796"/>
        <v>48940.171799999996</v>
      </c>
      <c r="JG6" s="165">
        <f t="shared" si="796"/>
        <v>48940.171799999996</v>
      </c>
      <c r="JH6" s="165">
        <f t="shared" si="796"/>
        <v>48940.171799999996</v>
      </c>
      <c r="JI6" s="165">
        <f t="shared" si="796"/>
        <v>80606.824999999997</v>
      </c>
      <c r="JJ6" s="165">
        <f t="shared" si="796"/>
        <v>0</v>
      </c>
      <c r="JK6" s="165">
        <f t="shared" si="796"/>
        <v>0</v>
      </c>
      <c r="JL6" s="165">
        <f t="shared" si="796"/>
        <v>0</v>
      </c>
      <c r="JM6" s="165">
        <f t="shared" si="796"/>
        <v>48940.171799999996</v>
      </c>
      <c r="JN6" s="165">
        <f t="shared" si="796"/>
        <v>48940.171799999996</v>
      </c>
      <c r="JO6" s="165">
        <f t="shared" si="796"/>
        <v>48940.171799999996</v>
      </c>
      <c r="JP6" s="165">
        <f t="shared" si="796"/>
        <v>80606.824999999997</v>
      </c>
      <c r="JQ6" s="165">
        <f t="shared" si="796"/>
        <v>0</v>
      </c>
      <c r="JR6" s="165">
        <f t="shared" si="796"/>
        <v>3636.4</v>
      </c>
      <c r="JS6" s="165">
        <f t="shared" si="796"/>
        <v>33637.104999999996</v>
      </c>
      <c r="JT6" s="165">
        <f t="shared" si="796"/>
        <v>48940.171799999996</v>
      </c>
      <c r="JU6" s="165">
        <f t="shared" si="796"/>
        <v>48940.171799999996</v>
      </c>
      <c r="JV6" s="165">
        <f t="shared" si="796"/>
        <v>48940.171799999996</v>
      </c>
      <c r="JW6" s="165">
        <f t="shared" si="796"/>
        <v>80606.824999999997</v>
      </c>
      <c r="JX6" s="165">
        <f t="shared" si="796"/>
        <v>80606.824999999997</v>
      </c>
      <c r="JY6" s="165">
        <f t="shared" si="796"/>
        <v>3636.4</v>
      </c>
      <c r="JZ6" s="165">
        <f t="shared" si="796"/>
        <v>0</v>
      </c>
      <c r="KA6" s="177">
        <f t="shared" si="615"/>
        <v>1152742.8215999999</v>
      </c>
      <c r="KB6" s="165">
        <f t="shared" ref="KB6:LE6" si="797">KB5</f>
        <v>48940.171799999996</v>
      </c>
      <c r="KC6" s="165">
        <f t="shared" si="797"/>
        <v>48940.171799999996</v>
      </c>
      <c r="KD6" s="165">
        <f t="shared" si="797"/>
        <v>48940.171799999996</v>
      </c>
      <c r="KE6" s="165">
        <f t="shared" si="797"/>
        <v>80606.824999999997</v>
      </c>
      <c r="KF6" s="165">
        <f t="shared" si="797"/>
        <v>80606.824999999997</v>
      </c>
      <c r="KG6" s="165">
        <f t="shared" si="797"/>
        <v>3636.4</v>
      </c>
      <c r="KH6" s="165">
        <f t="shared" si="797"/>
        <v>0</v>
      </c>
      <c r="KI6" s="165">
        <f t="shared" si="797"/>
        <v>48940.171799999996</v>
      </c>
      <c r="KJ6" s="165">
        <f t="shared" si="797"/>
        <v>48940.171799999996</v>
      </c>
      <c r="KK6" s="165">
        <f t="shared" si="797"/>
        <v>48940.171799999996</v>
      </c>
      <c r="KL6" s="165">
        <f t="shared" si="797"/>
        <v>80606.824999999997</v>
      </c>
      <c r="KM6" s="165">
        <f t="shared" si="797"/>
        <v>0</v>
      </c>
      <c r="KN6" s="165">
        <f t="shared" si="797"/>
        <v>0</v>
      </c>
      <c r="KO6" s="165">
        <f t="shared" si="797"/>
        <v>0</v>
      </c>
      <c r="KP6" s="165">
        <f t="shared" si="797"/>
        <v>48940.171799999996</v>
      </c>
      <c r="KQ6" s="165">
        <f t="shared" si="797"/>
        <v>48940.171799999996</v>
      </c>
      <c r="KR6" s="165">
        <f t="shared" si="797"/>
        <v>48940.171799999996</v>
      </c>
      <c r="KS6" s="165">
        <f t="shared" si="797"/>
        <v>80606.824999999997</v>
      </c>
      <c r="KT6" s="165">
        <f t="shared" si="797"/>
        <v>0</v>
      </c>
      <c r="KU6" s="165">
        <f t="shared" si="797"/>
        <v>3636.4</v>
      </c>
      <c r="KV6" s="165">
        <f t="shared" si="797"/>
        <v>33637.104999999996</v>
      </c>
      <c r="KW6" s="165">
        <f t="shared" si="797"/>
        <v>48940.171799999996</v>
      </c>
      <c r="KX6" s="165">
        <f t="shared" si="797"/>
        <v>48940.171799999996</v>
      </c>
      <c r="KY6" s="165">
        <f t="shared" si="797"/>
        <v>48940.171799999996</v>
      </c>
      <c r="KZ6" s="165">
        <f t="shared" si="797"/>
        <v>80606.824999999997</v>
      </c>
      <c r="LA6" s="165">
        <f t="shared" si="797"/>
        <v>80606.824999999997</v>
      </c>
      <c r="LB6" s="165">
        <f t="shared" si="797"/>
        <v>3636.4</v>
      </c>
      <c r="LC6" s="165">
        <f t="shared" si="797"/>
        <v>0</v>
      </c>
      <c r="LD6" s="165">
        <f t="shared" si="797"/>
        <v>48940.171799999996</v>
      </c>
      <c r="LE6" s="165">
        <f t="shared" si="797"/>
        <v>48940.171799999996</v>
      </c>
      <c r="LF6" s="177">
        <f t="shared" si="642"/>
        <v>1213349.6601999998</v>
      </c>
      <c r="LG6" s="165">
        <f t="shared" ref="LG6:MK6" si="798">LG5</f>
        <v>80606.824999999997</v>
      </c>
      <c r="LH6" s="165">
        <f t="shared" si="798"/>
        <v>80606.824999999997</v>
      </c>
      <c r="LI6" s="165">
        <f t="shared" si="798"/>
        <v>3636.4</v>
      </c>
      <c r="LJ6" s="165">
        <f t="shared" si="798"/>
        <v>0</v>
      </c>
      <c r="LK6" s="165">
        <f t="shared" si="798"/>
        <v>48940.171799999996</v>
      </c>
      <c r="LL6" s="165">
        <f t="shared" si="798"/>
        <v>48940.171799999996</v>
      </c>
      <c r="LM6" s="165">
        <f t="shared" si="798"/>
        <v>48940.171799999996</v>
      </c>
      <c r="LN6" s="165">
        <f t="shared" si="798"/>
        <v>80606.824999999997</v>
      </c>
      <c r="LO6" s="165">
        <f t="shared" si="798"/>
        <v>0</v>
      </c>
      <c r="LP6" s="165">
        <f t="shared" si="798"/>
        <v>0</v>
      </c>
      <c r="LQ6" s="165">
        <f t="shared" si="798"/>
        <v>0</v>
      </c>
      <c r="LR6" s="165">
        <f t="shared" si="798"/>
        <v>48940.171799999996</v>
      </c>
      <c r="LS6" s="165">
        <f t="shared" si="798"/>
        <v>48940.171799999996</v>
      </c>
      <c r="LT6" s="165">
        <f t="shared" si="798"/>
        <v>48940.171799999996</v>
      </c>
      <c r="LU6" s="165">
        <f t="shared" si="798"/>
        <v>80606.824999999997</v>
      </c>
      <c r="LV6" s="165">
        <f t="shared" si="798"/>
        <v>0</v>
      </c>
      <c r="LW6" s="165">
        <f t="shared" si="798"/>
        <v>3636.4</v>
      </c>
      <c r="LX6" s="165">
        <f t="shared" si="798"/>
        <v>33637.104999999996</v>
      </c>
      <c r="LY6" s="165">
        <f t="shared" si="798"/>
        <v>48940.171799999996</v>
      </c>
      <c r="LZ6" s="165">
        <f t="shared" si="798"/>
        <v>48940.171799999996</v>
      </c>
      <c r="MA6" s="165">
        <f t="shared" si="798"/>
        <v>48940.171799999996</v>
      </c>
      <c r="MB6" s="165">
        <f t="shared" si="798"/>
        <v>80606.824999999997</v>
      </c>
      <c r="MC6" s="165">
        <f t="shared" si="798"/>
        <v>80606.824999999997</v>
      </c>
      <c r="MD6" s="165">
        <f t="shared" si="798"/>
        <v>3636.4</v>
      </c>
      <c r="ME6" s="165">
        <f t="shared" si="798"/>
        <v>0</v>
      </c>
      <c r="MF6" s="165">
        <f t="shared" si="798"/>
        <v>48940.171799999996</v>
      </c>
      <c r="MG6" s="165">
        <f t="shared" si="798"/>
        <v>48940.171799999996</v>
      </c>
      <c r="MH6" s="165">
        <f t="shared" si="798"/>
        <v>48940.171799999996</v>
      </c>
      <c r="MI6" s="165">
        <f t="shared" si="798"/>
        <v>80606.824999999997</v>
      </c>
      <c r="MJ6" s="165">
        <f t="shared" si="798"/>
        <v>0</v>
      </c>
      <c r="MK6" s="165">
        <f t="shared" si="798"/>
        <v>0</v>
      </c>
      <c r="ML6" s="177">
        <f t="shared" si="644"/>
        <v>1196076.1415999997</v>
      </c>
      <c r="MM6" s="165">
        <f t="shared" ref="MM6:NQ6" si="799">MM5</f>
        <v>0</v>
      </c>
      <c r="MN6" s="165">
        <f t="shared" si="799"/>
        <v>48940.171799999996</v>
      </c>
      <c r="MO6" s="165">
        <f t="shared" si="799"/>
        <v>48940.171799999996</v>
      </c>
      <c r="MP6" s="165">
        <f t="shared" si="799"/>
        <v>48940.171799999996</v>
      </c>
      <c r="MQ6" s="165">
        <f t="shared" si="799"/>
        <v>80606.824999999997</v>
      </c>
      <c r="MR6" s="165">
        <f t="shared" si="799"/>
        <v>0</v>
      </c>
      <c r="MS6" s="165">
        <f t="shared" si="799"/>
        <v>0</v>
      </c>
      <c r="MT6" s="165">
        <f t="shared" si="799"/>
        <v>0</v>
      </c>
      <c r="MU6" s="165">
        <f t="shared" si="799"/>
        <v>48940.171799999996</v>
      </c>
      <c r="MV6" s="165">
        <f t="shared" si="799"/>
        <v>48940.171799999996</v>
      </c>
      <c r="MW6" s="165">
        <f t="shared" si="799"/>
        <v>48940.171799999996</v>
      </c>
      <c r="MX6" s="165">
        <f t="shared" si="799"/>
        <v>80606.824999999997</v>
      </c>
      <c r="MY6" s="165">
        <f t="shared" si="799"/>
        <v>0</v>
      </c>
      <c r="MZ6" s="165">
        <f t="shared" si="799"/>
        <v>3636.4</v>
      </c>
      <c r="NA6" s="165">
        <f t="shared" si="799"/>
        <v>33637.104999999996</v>
      </c>
      <c r="NB6" s="165">
        <f t="shared" si="799"/>
        <v>48940.171799999996</v>
      </c>
      <c r="NC6" s="165">
        <f t="shared" si="799"/>
        <v>48940.171799999996</v>
      </c>
      <c r="ND6" s="165">
        <f t="shared" si="799"/>
        <v>48940.171799999996</v>
      </c>
      <c r="NE6" s="165">
        <f t="shared" si="799"/>
        <v>80606.824999999997</v>
      </c>
      <c r="NF6" s="165">
        <f t="shared" si="799"/>
        <v>80606.824999999997</v>
      </c>
      <c r="NG6" s="165">
        <f t="shared" si="799"/>
        <v>3636.4</v>
      </c>
      <c r="NH6" s="165">
        <f t="shared" si="799"/>
        <v>0</v>
      </c>
      <c r="NI6" s="165">
        <f t="shared" si="799"/>
        <v>48940.171799999996</v>
      </c>
      <c r="NJ6" s="165">
        <f t="shared" si="799"/>
        <v>48940.171799999996</v>
      </c>
      <c r="NK6" s="165">
        <f t="shared" si="799"/>
        <v>48940.171799999996</v>
      </c>
      <c r="NL6" s="165">
        <f t="shared" si="799"/>
        <v>80606.824999999997</v>
      </c>
      <c r="NM6" s="165">
        <f t="shared" si="799"/>
        <v>0</v>
      </c>
      <c r="NN6" s="165">
        <f t="shared" si="799"/>
        <v>0</v>
      </c>
      <c r="NO6" s="165">
        <f t="shared" si="799"/>
        <v>0</v>
      </c>
      <c r="NP6" s="165">
        <f t="shared" si="799"/>
        <v>48940.171799999996</v>
      </c>
      <c r="NQ6" s="165">
        <f t="shared" si="799"/>
        <v>48940.171799999996</v>
      </c>
      <c r="NR6" s="177">
        <f t="shared" si="671"/>
        <v>1129106.4351999997</v>
      </c>
      <c r="NS6" s="165">
        <f t="shared" ref="NS6:OT6" si="800">NS5</f>
        <v>48940.171799999996</v>
      </c>
      <c r="NT6" s="165">
        <f t="shared" si="800"/>
        <v>80606.824999999997</v>
      </c>
      <c r="NU6" s="165">
        <f t="shared" si="800"/>
        <v>0</v>
      </c>
      <c r="NV6" s="165">
        <f t="shared" si="800"/>
        <v>0</v>
      </c>
      <c r="NW6" s="165">
        <f t="shared" si="800"/>
        <v>0</v>
      </c>
      <c r="NX6" s="165">
        <f t="shared" si="800"/>
        <v>48940.171799999996</v>
      </c>
      <c r="NY6" s="165">
        <f t="shared" si="800"/>
        <v>48940.171799999996</v>
      </c>
      <c r="NZ6" s="165">
        <f t="shared" si="800"/>
        <v>48940.171799999996</v>
      </c>
      <c r="OA6" s="165">
        <f t="shared" si="800"/>
        <v>80606.824999999997</v>
      </c>
      <c r="OB6" s="165">
        <f t="shared" si="800"/>
        <v>0</v>
      </c>
      <c r="OC6" s="165">
        <f t="shared" si="800"/>
        <v>3636.4</v>
      </c>
      <c r="OD6" s="165">
        <f t="shared" si="800"/>
        <v>33637.104999999996</v>
      </c>
      <c r="OE6" s="165">
        <f t="shared" si="800"/>
        <v>48940.171799999996</v>
      </c>
      <c r="OF6" s="165">
        <f t="shared" si="800"/>
        <v>48940.171799999996</v>
      </c>
      <c r="OG6" s="165">
        <f t="shared" si="800"/>
        <v>48940.171799999996</v>
      </c>
      <c r="OH6" s="165">
        <f t="shared" si="800"/>
        <v>80606.824999999997</v>
      </c>
      <c r="OI6" s="165">
        <f t="shared" si="800"/>
        <v>80606.824999999997</v>
      </c>
      <c r="OJ6" s="165">
        <f t="shared" si="800"/>
        <v>3636.4</v>
      </c>
      <c r="OK6" s="165">
        <f t="shared" si="800"/>
        <v>0</v>
      </c>
      <c r="OL6" s="165">
        <f t="shared" si="800"/>
        <v>48940.171799999996</v>
      </c>
      <c r="OM6" s="165">
        <f t="shared" si="800"/>
        <v>48940.171799999996</v>
      </c>
      <c r="ON6" s="165">
        <f t="shared" si="800"/>
        <v>48940.171799999996</v>
      </c>
      <c r="OO6" s="165">
        <f t="shared" si="800"/>
        <v>80606.824999999997</v>
      </c>
      <c r="OP6" s="165">
        <f t="shared" si="800"/>
        <v>0</v>
      </c>
      <c r="OQ6" s="165">
        <f t="shared" si="800"/>
        <v>0</v>
      </c>
      <c r="OR6" s="165">
        <f t="shared" si="800"/>
        <v>0</v>
      </c>
      <c r="OS6" s="165">
        <f t="shared" si="800"/>
        <v>48940.171799999996</v>
      </c>
      <c r="OT6" s="165">
        <f t="shared" si="800"/>
        <v>48940.171799999996</v>
      </c>
      <c r="OU6" s="177">
        <f t="shared" si="698"/>
        <v>1031226.0915999999</v>
      </c>
      <c r="OV6" s="165">
        <f t="shared" ref="OV6:PZ6" si="801">OV5</f>
        <v>0</v>
      </c>
      <c r="OW6" s="165">
        <f t="shared" si="801"/>
        <v>0</v>
      </c>
      <c r="OX6" s="165">
        <f t="shared" si="801"/>
        <v>48940.171799999996</v>
      </c>
      <c r="OY6" s="165">
        <f t="shared" si="801"/>
        <v>48940.171799999996</v>
      </c>
      <c r="OZ6" s="165">
        <f t="shared" si="801"/>
        <v>48940.171799999996</v>
      </c>
      <c r="PA6" s="165">
        <f t="shared" si="801"/>
        <v>80606.824999999997</v>
      </c>
      <c r="PB6" s="165">
        <f t="shared" si="801"/>
        <v>0</v>
      </c>
      <c r="PC6" s="165">
        <f t="shared" si="801"/>
        <v>3636.4</v>
      </c>
      <c r="PD6" s="165">
        <f t="shared" si="801"/>
        <v>33637.104999999996</v>
      </c>
      <c r="PE6" s="165">
        <f t="shared" si="801"/>
        <v>48940.171799999996</v>
      </c>
      <c r="PF6" s="165">
        <f t="shared" si="801"/>
        <v>48940.171799999996</v>
      </c>
      <c r="PG6" s="165">
        <f t="shared" si="801"/>
        <v>48940.171799999996</v>
      </c>
      <c r="PH6" s="165">
        <f t="shared" si="801"/>
        <v>80606.824999999997</v>
      </c>
      <c r="PI6" s="165">
        <f t="shared" si="801"/>
        <v>80606.824999999997</v>
      </c>
      <c r="PJ6" s="165">
        <f t="shared" si="801"/>
        <v>3636.4</v>
      </c>
      <c r="PK6" s="165">
        <f t="shared" si="801"/>
        <v>0</v>
      </c>
      <c r="PL6" s="165">
        <f t="shared" si="801"/>
        <v>48940.171799999996</v>
      </c>
      <c r="PM6" s="165">
        <f t="shared" si="801"/>
        <v>48940.171799999996</v>
      </c>
      <c r="PN6" s="165">
        <f t="shared" si="801"/>
        <v>48940.171799999996</v>
      </c>
      <c r="PO6" s="165">
        <f t="shared" si="801"/>
        <v>80606.824999999997</v>
      </c>
      <c r="PP6" s="165">
        <f t="shared" si="801"/>
        <v>0</v>
      </c>
      <c r="PQ6" s="165">
        <f t="shared" si="801"/>
        <v>0</v>
      </c>
      <c r="PR6" s="165">
        <f t="shared" si="801"/>
        <v>0</v>
      </c>
      <c r="PS6" s="165">
        <f t="shared" si="801"/>
        <v>48940.171799999996</v>
      </c>
      <c r="PT6" s="165">
        <f t="shared" si="801"/>
        <v>48940.171799999996</v>
      </c>
      <c r="PU6" s="165">
        <f t="shared" si="801"/>
        <v>1031226.0915999999</v>
      </c>
      <c r="PV6" s="165">
        <f t="shared" si="801"/>
        <v>0</v>
      </c>
      <c r="PW6" s="165">
        <f t="shared" si="801"/>
        <v>0</v>
      </c>
      <c r="PX6" s="165">
        <f t="shared" si="801"/>
        <v>3636.4</v>
      </c>
      <c r="PY6" s="165">
        <f t="shared" si="801"/>
        <v>33637.104999999996</v>
      </c>
      <c r="PZ6" s="165">
        <f t="shared" si="801"/>
        <v>48940.171799999996</v>
      </c>
      <c r="QA6" s="177">
        <f t="shared" si="701"/>
        <v>2019118.8631999998</v>
      </c>
      <c r="QB6" s="165">
        <f t="shared" ref="QB6:RE6" si="802">QB5</f>
        <v>48940.171799999996</v>
      </c>
      <c r="QC6" s="165">
        <f t="shared" si="802"/>
        <v>48940.171799999996</v>
      </c>
      <c r="QD6" s="165">
        <f t="shared" si="802"/>
        <v>80606.824999999997</v>
      </c>
      <c r="QE6" s="165">
        <f t="shared" si="802"/>
        <v>0</v>
      </c>
      <c r="QF6" s="165">
        <f t="shared" si="802"/>
        <v>3636.4</v>
      </c>
      <c r="QG6" s="165">
        <f t="shared" si="802"/>
        <v>33637.104999999996</v>
      </c>
      <c r="QH6" s="165">
        <f t="shared" si="802"/>
        <v>48940.171799999996</v>
      </c>
      <c r="QI6" s="165">
        <f t="shared" si="802"/>
        <v>48940.171799999996</v>
      </c>
      <c r="QJ6" s="165">
        <f t="shared" si="802"/>
        <v>48940.171799999996</v>
      </c>
      <c r="QK6" s="165">
        <f t="shared" si="802"/>
        <v>80606.824999999997</v>
      </c>
      <c r="QL6" s="165">
        <f t="shared" si="802"/>
        <v>80606.824999999997</v>
      </c>
      <c r="QM6" s="165">
        <f t="shared" si="802"/>
        <v>3636.4</v>
      </c>
      <c r="QN6" s="165">
        <f t="shared" si="802"/>
        <v>0</v>
      </c>
      <c r="QO6" s="165">
        <f t="shared" si="802"/>
        <v>48940.171799999996</v>
      </c>
      <c r="QP6" s="165">
        <f t="shared" si="802"/>
        <v>48940.171799999996</v>
      </c>
      <c r="QQ6" s="165">
        <f t="shared" si="802"/>
        <v>48940.171799999996</v>
      </c>
      <c r="QR6" s="165">
        <f t="shared" si="802"/>
        <v>80606.824999999997</v>
      </c>
      <c r="QS6" s="165">
        <f t="shared" si="802"/>
        <v>0</v>
      </c>
      <c r="QT6" s="165">
        <f t="shared" si="802"/>
        <v>0</v>
      </c>
      <c r="QU6" s="165">
        <f t="shared" si="802"/>
        <v>0</v>
      </c>
      <c r="QV6" s="165">
        <f t="shared" si="802"/>
        <v>48940.171799999996</v>
      </c>
      <c r="QW6" s="165">
        <f t="shared" si="802"/>
        <v>48940.171799999996</v>
      </c>
      <c r="QX6" s="165">
        <f t="shared" si="802"/>
        <v>1031226.0915999999</v>
      </c>
      <c r="QY6" s="165">
        <f t="shared" si="802"/>
        <v>0</v>
      </c>
      <c r="QZ6" s="165">
        <f t="shared" si="802"/>
        <v>0</v>
      </c>
      <c r="RA6" s="165">
        <f t="shared" si="802"/>
        <v>3636.4</v>
      </c>
      <c r="RB6" s="165">
        <f t="shared" si="802"/>
        <v>33637.104999999996</v>
      </c>
      <c r="RC6" s="165">
        <f t="shared" si="802"/>
        <v>48940.171799999996</v>
      </c>
      <c r="RD6" s="165">
        <f t="shared" si="802"/>
        <v>48940.171799999996</v>
      </c>
      <c r="RE6" s="165">
        <f t="shared" si="802"/>
        <v>48940.171799999996</v>
      </c>
      <c r="RF6" s="177">
        <f t="shared" si="728"/>
        <v>2068059.0349999995</v>
      </c>
      <c r="RG6" s="165">
        <f t="shared" ref="RG6:SK6" si="803">RG5</f>
        <v>0</v>
      </c>
      <c r="RH6" s="165">
        <f t="shared" si="803"/>
        <v>3636.4</v>
      </c>
      <c r="RI6" s="165">
        <f t="shared" si="803"/>
        <v>33637.104999999996</v>
      </c>
      <c r="RJ6" s="165">
        <f t="shared" si="803"/>
        <v>48940.171799999996</v>
      </c>
      <c r="RK6" s="165">
        <f t="shared" si="803"/>
        <v>48940.171799999996</v>
      </c>
      <c r="RL6" s="165">
        <f t="shared" si="803"/>
        <v>48940.171799999996</v>
      </c>
      <c r="RM6" s="165">
        <f t="shared" si="803"/>
        <v>80606.824999999997</v>
      </c>
      <c r="RN6" s="165">
        <f t="shared" si="803"/>
        <v>80606.824999999997</v>
      </c>
      <c r="RO6" s="165">
        <f t="shared" si="803"/>
        <v>3636.4</v>
      </c>
      <c r="RP6" s="165">
        <f t="shared" si="803"/>
        <v>0</v>
      </c>
      <c r="RQ6" s="165">
        <f t="shared" si="803"/>
        <v>48940.171799999996</v>
      </c>
      <c r="RR6" s="165">
        <f t="shared" si="803"/>
        <v>48940.171799999996</v>
      </c>
      <c r="RS6" s="165">
        <f t="shared" si="803"/>
        <v>48940.171799999996</v>
      </c>
      <c r="RT6" s="165">
        <f t="shared" si="803"/>
        <v>80606.824999999997</v>
      </c>
      <c r="RU6" s="165">
        <f t="shared" si="803"/>
        <v>0</v>
      </c>
      <c r="RV6" s="165">
        <f t="shared" si="803"/>
        <v>0</v>
      </c>
      <c r="RW6" s="165">
        <f t="shared" si="803"/>
        <v>0</v>
      </c>
      <c r="RX6" s="165">
        <f t="shared" si="803"/>
        <v>48940.171799999996</v>
      </c>
      <c r="RY6" s="165">
        <f t="shared" si="803"/>
        <v>48940.171799999996</v>
      </c>
      <c r="RZ6" s="165">
        <f t="shared" si="803"/>
        <v>1031226.0915999999</v>
      </c>
      <c r="SA6" s="165">
        <f t="shared" si="803"/>
        <v>0</v>
      </c>
      <c r="SB6" s="165">
        <f t="shared" si="803"/>
        <v>0</v>
      </c>
      <c r="SC6" s="165">
        <f t="shared" si="803"/>
        <v>3636.4</v>
      </c>
      <c r="SD6" s="165">
        <f t="shared" si="803"/>
        <v>33637.104999999996</v>
      </c>
      <c r="SE6" s="165">
        <f t="shared" si="803"/>
        <v>48940.171799999996</v>
      </c>
      <c r="SF6" s="165">
        <f t="shared" si="803"/>
        <v>48940.171799999996</v>
      </c>
      <c r="SG6" s="165">
        <f t="shared" si="803"/>
        <v>48940.171799999996</v>
      </c>
      <c r="SH6" s="165">
        <f t="shared" si="803"/>
        <v>80606.824999999997</v>
      </c>
      <c r="SI6" s="165">
        <f t="shared" si="803"/>
        <v>80606.824999999997</v>
      </c>
      <c r="SJ6" s="165">
        <f t="shared" si="803"/>
        <v>3636.4</v>
      </c>
      <c r="SK6" s="165">
        <f t="shared" si="803"/>
        <v>0</v>
      </c>
      <c r="SL6" s="177">
        <f t="shared" si="730"/>
        <v>2054421.9163999993</v>
      </c>
      <c r="SM6" s="165">
        <f t="shared" ref="SM6:TP6" si="804">SM5</f>
        <v>48940.171799999996</v>
      </c>
      <c r="SN6" s="165">
        <f t="shared" si="804"/>
        <v>48940.171799999996</v>
      </c>
      <c r="SO6" s="165">
        <f t="shared" si="804"/>
        <v>48940.171799999996</v>
      </c>
      <c r="SP6" s="165">
        <f t="shared" si="804"/>
        <v>80606.824999999997</v>
      </c>
      <c r="SQ6" s="165">
        <f t="shared" si="804"/>
        <v>80606.824999999997</v>
      </c>
      <c r="SR6" s="165">
        <f t="shared" si="804"/>
        <v>3636.4</v>
      </c>
      <c r="SS6" s="165">
        <f t="shared" si="804"/>
        <v>0</v>
      </c>
      <c r="ST6" s="165">
        <f t="shared" si="804"/>
        <v>48940.171799999996</v>
      </c>
      <c r="SU6" s="165">
        <f t="shared" si="804"/>
        <v>48940.171799999996</v>
      </c>
      <c r="SV6" s="165">
        <f t="shared" si="804"/>
        <v>48940.171799999996</v>
      </c>
      <c r="SW6" s="165">
        <f t="shared" si="804"/>
        <v>80606.824999999997</v>
      </c>
      <c r="SX6" s="165">
        <f t="shared" si="804"/>
        <v>0</v>
      </c>
      <c r="SY6" s="165">
        <f t="shared" si="804"/>
        <v>0</v>
      </c>
      <c r="SZ6" s="165">
        <f t="shared" si="804"/>
        <v>0</v>
      </c>
      <c r="TA6" s="165">
        <f t="shared" si="804"/>
        <v>48940.171799999996</v>
      </c>
      <c r="TB6" s="165">
        <f t="shared" si="804"/>
        <v>48940.171799999996</v>
      </c>
      <c r="TC6" s="165">
        <f t="shared" si="804"/>
        <v>1031226.0915999999</v>
      </c>
      <c r="TD6" s="165">
        <f t="shared" si="804"/>
        <v>0</v>
      </c>
      <c r="TE6" s="165">
        <f t="shared" si="804"/>
        <v>0</v>
      </c>
      <c r="TF6" s="165">
        <f t="shared" si="804"/>
        <v>3636.4</v>
      </c>
      <c r="TG6" s="165">
        <f t="shared" si="804"/>
        <v>33637.104999999996</v>
      </c>
      <c r="TH6" s="165">
        <f t="shared" si="804"/>
        <v>48940.171799999996</v>
      </c>
      <c r="TI6" s="165">
        <f t="shared" si="804"/>
        <v>48940.171799999996</v>
      </c>
      <c r="TJ6" s="165">
        <f t="shared" si="804"/>
        <v>48940.171799999996</v>
      </c>
      <c r="TK6" s="165">
        <f t="shared" si="804"/>
        <v>80606.824999999997</v>
      </c>
      <c r="TL6" s="165">
        <f t="shared" si="804"/>
        <v>80606.824999999997</v>
      </c>
      <c r="TM6" s="165">
        <f t="shared" si="804"/>
        <v>3636.4</v>
      </c>
      <c r="TN6" s="165">
        <f t="shared" si="804"/>
        <v>0</v>
      </c>
      <c r="TO6" s="165">
        <f t="shared" si="804"/>
        <v>48940.171799999996</v>
      </c>
      <c r="TP6" s="165">
        <f t="shared" si="804"/>
        <v>48940.171799999996</v>
      </c>
      <c r="TQ6" s="177">
        <f t="shared" si="757"/>
        <v>2115028.7549999994</v>
      </c>
      <c r="TR6" s="165">
        <f t="shared" ref="TR6:UV6" si="805">TR5</f>
        <v>80606.824999999997</v>
      </c>
      <c r="TS6" s="165">
        <f t="shared" si="805"/>
        <v>80606.824999999997</v>
      </c>
      <c r="TT6" s="165">
        <f t="shared" si="805"/>
        <v>3636.4</v>
      </c>
      <c r="TU6" s="165">
        <f t="shared" si="805"/>
        <v>0</v>
      </c>
      <c r="TV6" s="165">
        <f t="shared" si="805"/>
        <v>48940.171799999996</v>
      </c>
      <c r="TW6" s="165">
        <f t="shared" si="805"/>
        <v>48940.171799999996</v>
      </c>
      <c r="TX6" s="165">
        <f t="shared" si="805"/>
        <v>48940.171799999996</v>
      </c>
      <c r="TY6" s="165">
        <f t="shared" si="805"/>
        <v>80606.824999999997</v>
      </c>
      <c r="TZ6" s="165">
        <f t="shared" si="805"/>
        <v>0</v>
      </c>
      <c r="UA6" s="165">
        <f t="shared" si="805"/>
        <v>0</v>
      </c>
      <c r="UB6" s="165">
        <f t="shared" si="805"/>
        <v>0</v>
      </c>
      <c r="UC6" s="165">
        <f t="shared" si="805"/>
        <v>48940.171799999996</v>
      </c>
      <c r="UD6" s="165">
        <f t="shared" si="805"/>
        <v>48940.171799999996</v>
      </c>
      <c r="UE6" s="165">
        <f t="shared" si="805"/>
        <v>1031226.0915999999</v>
      </c>
      <c r="UF6" s="165">
        <f t="shared" si="805"/>
        <v>0</v>
      </c>
      <c r="UG6" s="165">
        <f t="shared" si="805"/>
        <v>0</v>
      </c>
      <c r="UH6" s="165">
        <f t="shared" si="805"/>
        <v>3636.4</v>
      </c>
      <c r="UI6" s="165">
        <f t="shared" si="805"/>
        <v>33637.104999999996</v>
      </c>
      <c r="UJ6" s="165">
        <f t="shared" si="805"/>
        <v>48940.171799999996</v>
      </c>
      <c r="UK6" s="165">
        <f t="shared" si="805"/>
        <v>48940.171799999996</v>
      </c>
      <c r="UL6" s="165">
        <f t="shared" si="805"/>
        <v>48940.171799999996</v>
      </c>
      <c r="UM6" s="165">
        <f t="shared" si="805"/>
        <v>80606.824999999997</v>
      </c>
      <c r="UN6" s="165">
        <f t="shared" si="805"/>
        <v>80606.824999999997</v>
      </c>
      <c r="UO6" s="165">
        <f t="shared" si="805"/>
        <v>3636.4</v>
      </c>
      <c r="UP6" s="165">
        <f t="shared" si="805"/>
        <v>0</v>
      </c>
      <c r="UQ6" s="165">
        <f t="shared" si="805"/>
        <v>48940.171799999996</v>
      </c>
      <c r="UR6" s="165">
        <f t="shared" si="805"/>
        <v>48940.171799999996</v>
      </c>
      <c r="US6" s="165">
        <f t="shared" si="805"/>
        <v>48940.171799999996</v>
      </c>
      <c r="UT6" s="165">
        <f t="shared" si="805"/>
        <v>80606.824999999997</v>
      </c>
      <c r="UU6" s="165">
        <f t="shared" si="805"/>
        <v>0</v>
      </c>
      <c r="UV6" s="165">
        <f t="shared" si="805"/>
        <v>0</v>
      </c>
      <c r="UW6" s="177">
        <f t="shared" si="759"/>
        <v>2097755.2363999994</v>
      </c>
      <c r="UX6" s="165">
        <f t="shared" ref="UX6:WB6" si="806">UX5</f>
        <v>0</v>
      </c>
      <c r="UY6" s="165">
        <f t="shared" si="806"/>
        <v>48940.171799999996</v>
      </c>
      <c r="UZ6" s="165">
        <f t="shared" si="806"/>
        <v>48940.171799999996</v>
      </c>
      <c r="VA6" s="165">
        <f t="shared" si="806"/>
        <v>48940.171799999996</v>
      </c>
      <c r="VB6" s="165">
        <f t="shared" si="806"/>
        <v>80606.824999999997</v>
      </c>
      <c r="VC6" s="165">
        <f t="shared" si="806"/>
        <v>0</v>
      </c>
      <c r="VD6" s="165">
        <f t="shared" si="806"/>
        <v>0</v>
      </c>
      <c r="VE6" s="165">
        <f t="shared" si="806"/>
        <v>0</v>
      </c>
      <c r="VF6" s="165">
        <f t="shared" si="806"/>
        <v>48940.171799999996</v>
      </c>
      <c r="VG6" s="165">
        <f t="shared" si="806"/>
        <v>48940.171799999996</v>
      </c>
      <c r="VH6" s="165">
        <f t="shared" si="806"/>
        <v>1031226.0915999999</v>
      </c>
      <c r="VI6" s="165">
        <f t="shared" si="806"/>
        <v>0</v>
      </c>
      <c r="VJ6" s="165">
        <f t="shared" si="806"/>
        <v>0</v>
      </c>
      <c r="VK6" s="165">
        <f t="shared" si="806"/>
        <v>3636.4</v>
      </c>
      <c r="VL6" s="165">
        <f t="shared" si="806"/>
        <v>33637.104999999996</v>
      </c>
      <c r="VM6" s="165">
        <f t="shared" si="806"/>
        <v>48940.171799999996</v>
      </c>
      <c r="VN6" s="165">
        <f t="shared" si="806"/>
        <v>48940.171799999996</v>
      </c>
      <c r="VO6" s="165">
        <f t="shared" si="806"/>
        <v>48940.171799999996</v>
      </c>
      <c r="VP6" s="165">
        <f t="shared" si="806"/>
        <v>80606.824999999997</v>
      </c>
      <c r="VQ6" s="165">
        <f t="shared" si="806"/>
        <v>80606.824999999997</v>
      </c>
      <c r="VR6" s="165">
        <f t="shared" si="806"/>
        <v>3636.4</v>
      </c>
      <c r="VS6" s="165">
        <f t="shared" si="806"/>
        <v>0</v>
      </c>
      <c r="VT6" s="165">
        <f t="shared" si="806"/>
        <v>48940.171799999996</v>
      </c>
      <c r="VU6" s="165">
        <f t="shared" si="806"/>
        <v>48940.171799999996</v>
      </c>
      <c r="VV6" s="165">
        <f t="shared" si="806"/>
        <v>48940.171799999996</v>
      </c>
      <c r="VW6" s="165">
        <f t="shared" si="806"/>
        <v>80606.824999999997</v>
      </c>
      <c r="VX6" s="165">
        <f t="shared" si="806"/>
        <v>0</v>
      </c>
      <c r="VY6" s="165">
        <f t="shared" si="806"/>
        <v>0</v>
      </c>
      <c r="VZ6" s="165">
        <f t="shared" si="806"/>
        <v>0</v>
      </c>
      <c r="WA6" s="165">
        <f t="shared" si="806"/>
        <v>48940.171799999996</v>
      </c>
      <c r="WB6" s="165">
        <f t="shared" si="806"/>
        <v>48940.171799999996</v>
      </c>
      <c r="WC6" s="177">
        <f t="shared" si="786"/>
        <v>2030785.5299999986</v>
      </c>
    </row>
    <row r="7" spans="1:601" s="105" customFormat="1" ht="18" hidden="1" customHeight="1" outlineLevel="1">
      <c r="A7" s="154"/>
      <c r="B7" s="62" t="s">
        <v>96</v>
      </c>
      <c r="C7" s="132">
        <f>+[4]DRE!AC8</f>
        <v>0.38580870898351111</v>
      </c>
      <c r="D7" s="160">
        <f>+D$6*$C7</f>
        <v>0</v>
      </c>
      <c r="E7" s="160">
        <f t="shared" ref="E7:AJ12" si="807">+E$6*$C7</f>
        <v>0</v>
      </c>
      <c r="F7" s="160">
        <f t="shared" si="807"/>
        <v>18881.544499589236</v>
      </c>
      <c r="G7" s="160">
        <f t="shared" si="807"/>
        <v>18881.544499589236</v>
      </c>
      <c r="H7" s="160">
        <f t="shared" si="807"/>
        <v>18881.544499589236</v>
      </c>
      <c r="I7" s="160">
        <f t="shared" si="807"/>
        <v>31098.815088509808</v>
      </c>
      <c r="J7" s="160">
        <f t="shared" si="807"/>
        <v>31098.815088509808</v>
      </c>
      <c r="K7" s="160">
        <f t="shared" si="807"/>
        <v>1402.9547893476399</v>
      </c>
      <c r="L7" s="160">
        <f t="shared" si="807"/>
        <v>0</v>
      </c>
      <c r="M7" s="160">
        <f t="shared" si="807"/>
        <v>18881.544499589236</v>
      </c>
      <c r="N7" s="160">
        <f t="shared" si="807"/>
        <v>18881.544499589236</v>
      </c>
      <c r="O7" s="160">
        <f t="shared" si="807"/>
        <v>18881.544499589236</v>
      </c>
      <c r="P7" s="160">
        <f t="shared" si="807"/>
        <v>31098.815088509808</v>
      </c>
      <c r="Q7" s="160">
        <f t="shared" si="807"/>
        <v>0</v>
      </c>
      <c r="R7" s="160">
        <f t="shared" si="807"/>
        <v>0</v>
      </c>
      <c r="S7" s="160">
        <f t="shared" si="807"/>
        <v>0</v>
      </c>
      <c r="T7" s="160">
        <f t="shared" si="807"/>
        <v>18881.544499589236</v>
      </c>
      <c r="U7" s="160">
        <f t="shared" si="807"/>
        <v>18881.544499589236</v>
      </c>
      <c r="V7" s="160">
        <f t="shared" si="807"/>
        <v>18881.544499589236</v>
      </c>
      <c r="W7" s="160">
        <f t="shared" si="807"/>
        <v>31098.815088509808</v>
      </c>
      <c r="X7" s="160">
        <f t="shared" si="807"/>
        <v>0</v>
      </c>
      <c r="Y7" s="160">
        <f t="shared" si="807"/>
        <v>1402.9547893476399</v>
      </c>
      <c r="Z7" s="160">
        <f t="shared" si="807"/>
        <v>12977.488053992805</v>
      </c>
      <c r="AA7" s="160">
        <f t="shared" si="807"/>
        <v>18881.544499589236</v>
      </c>
      <c r="AB7" s="160">
        <f t="shared" si="807"/>
        <v>18881.544499589236</v>
      </c>
      <c r="AC7" s="160">
        <f t="shared" si="807"/>
        <v>18881.544499589236</v>
      </c>
      <c r="AD7" s="160">
        <f t="shared" si="807"/>
        <v>31098.815088509808</v>
      </c>
      <c r="AE7" s="160">
        <f t="shared" si="807"/>
        <v>31098.815088509808</v>
      </c>
      <c r="AF7" s="160"/>
      <c r="AG7" s="160"/>
      <c r="AH7" s="166">
        <f t="shared" si="490"/>
        <v>428954.8221588179</v>
      </c>
      <c r="AI7" s="167">
        <f t="shared" si="807"/>
        <v>0</v>
      </c>
      <c r="AJ7" s="167">
        <f t="shared" si="807"/>
        <v>0</v>
      </c>
      <c r="AK7" s="167">
        <f t="shared" ref="AJ7:AY12" si="808">+AK$6*$C7</f>
        <v>18881.544499589236</v>
      </c>
      <c r="AL7" s="167">
        <f t="shared" si="808"/>
        <v>18881.544499589236</v>
      </c>
      <c r="AM7" s="167">
        <f t="shared" si="808"/>
        <v>18881.544499589236</v>
      </c>
      <c r="AN7" s="167">
        <f t="shared" si="808"/>
        <v>31098.815088509808</v>
      </c>
      <c r="AO7" s="167">
        <f t="shared" si="808"/>
        <v>31098.815088509808</v>
      </c>
      <c r="AP7" s="167">
        <f t="shared" si="808"/>
        <v>1402.9547893476399</v>
      </c>
      <c r="AQ7" s="167">
        <f t="shared" si="808"/>
        <v>0</v>
      </c>
      <c r="AR7" s="167">
        <f t="shared" si="808"/>
        <v>18881.544499589236</v>
      </c>
      <c r="AS7" s="167">
        <f t="shared" si="808"/>
        <v>18881.544499589236</v>
      </c>
      <c r="AT7" s="168">
        <v>0</v>
      </c>
      <c r="AU7" s="167">
        <f t="shared" si="808"/>
        <v>31098.815088509808</v>
      </c>
      <c r="AV7" s="167">
        <f t="shared" si="808"/>
        <v>0</v>
      </c>
      <c r="AW7" s="167">
        <f t="shared" si="808"/>
        <v>0</v>
      </c>
      <c r="AX7" s="167">
        <f t="shared" si="808"/>
        <v>0</v>
      </c>
      <c r="AY7" s="167">
        <f t="shared" si="808"/>
        <v>18881.544499589236</v>
      </c>
      <c r="AZ7" s="167">
        <f t="shared" ref="AU7:AZ12" si="809">+AZ$6*$C7</f>
        <v>18881.544499589236</v>
      </c>
      <c r="BA7" s="168">
        <v>0</v>
      </c>
      <c r="BB7" s="167">
        <f t="shared" ref="BB7:BQ12" si="810">+BB$6*$C7</f>
        <v>31098.815088509808</v>
      </c>
      <c r="BC7" s="167">
        <f t="shared" si="810"/>
        <v>0</v>
      </c>
      <c r="BD7" s="167">
        <f t="shared" si="810"/>
        <v>1402.9547893476399</v>
      </c>
      <c r="BE7" s="167">
        <f t="shared" si="810"/>
        <v>12977.488053992805</v>
      </c>
      <c r="BF7" s="167">
        <f t="shared" si="810"/>
        <v>18881.544499589236</v>
      </c>
      <c r="BG7" s="167">
        <f t="shared" si="810"/>
        <v>18881.544499589236</v>
      </c>
      <c r="BH7" s="168">
        <v>0</v>
      </c>
      <c r="BI7" s="167">
        <f t="shared" si="810"/>
        <v>31098.815088509808</v>
      </c>
      <c r="BJ7" s="167">
        <f t="shared" si="810"/>
        <v>31098.815088509808</v>
      </c>
      <c r="BK7" s="167">
        <f t="shared" si="810"/>
        <v>1402.9547893476399</v>
      </c>
      <c r="BL7" s="167">
        <f t="shared" si="810"/>
        <v>0</v>
      </c>
      <c r="BM7" s="167">
        <f t="shared" si="810"/>
        <v>18881.544499589236</v>
      </c>
      <c r="BN7" s="166">
        <f>+SUM(AI7:BM7)</f>
        <v>392594.68794898706</v>
      </c>
      <c r="BO7" s="167">
        <f t="shared" si="810"/>
        <v>18881.544499589236</v>
      </c>
      <c r="BP7" s="168">
        <v>0</v>
      </c>
      <c r="BQ7" s="167">
        <f t="shared" si="810"/>
        <v>31098.815088509808</v>
      </c>
      <c r="BR7" s="167">
        <f t="shared" ref="BO7:BV12" si="811">+BR$6*$C7</f>
        <v>31098.815088509808</v>
      </c>
      <c r="BS7" s="167">
        <f t="shared" si="811"/>
        <v>1402.9547893476399</v>
      </c>
      <c r="BT7" s="167">
        <f t="shared" si="811"/>
        <v>0</v>
      </c>
      <c r="BU7" s="167">
        <f t="shared" si="811"/>
        <v>18881.544499589236</v>
      </c>
      <c r="BV7" s="167">
        <f t="shared" si="811"/>
        <v>18881.544499589236</v>
      </c>
      <c r="BW7" s="168">
        <v>0</v>
      </c>
      <c r="BX7" s="167">
        <f t="shared" ref="BX7:CC12" si="812">+BX$6*$C7</f>
        <v>31098.815088509808</v>
      </c>
      <c r="BY7" s="167">
        <f t="shared" si="812"/>
        <v>0</v>
      </c>
      <c r="BZ7" s="167">
        <f t="shared" si="812"/>
        <v>0</v>
      </c>
      <c r="CA7" s="167">
        <f t="shared" si="812"/>
        <v>0</v>
      </c>
      <c r="CB7" s="167">
        <f t="shared" si="812"/>
        <v>18881.544499589236</v>
      </c>
      <c r="CC7" s="167">
        <f t="shared" si="812"/>
        <v>18881.544499589236</v>
      </c>
      <c r="CD7" s="168">
        <v>0</v>
      </c>
      <c r="CE7" s="167">
        <f t="shared" ref="CE7:CJ12" si="813">+CE$6*$C7</f>
        <v>31098.815088509808</v>
      </c>
      <c r="CF7" s="167">
        <f t="shared" si="813"/>
        <v>0</v>
      </c>
      <c r="CG7" s="167">
        <f t="shared" si="813"/>
        <v>1402.9547893476399</v>
      </c>
      <c r="CH7" s="167">
        <f t="shared" si="813"/>
        <v>12977.488053992805</v>
      </c>
      <c r="CI7" s="167">
        <f t="shared" si="813"/>
        <v>18881.544499589236</v>
      </c>
      <c r="CJ7" s="167">
        <f t="shared" si="813"/>
        <v>18881.544499589236</v>
      </c>
      <c r="CK7" s="168">
        <v>0</v>
      </c>
      <c r="CL7" s="167">
        <f t="shared" ref="CL7:CQ12" si="814">+CL$6*$C7</f>
        <v>31098.815088509808</v>
      </c>
      <c r="CM7" s="167">
        <f t="shared" si="814"/>
        <v>31098.815088509808</v>
      </c>
      <c r="CN7" s="167">
        <f t="shared" si="814"/>
        <v>1402.9547893476399</v>
      </c>
      <c r="CO7" s="167">
        <f t="shared" si="814"/>
        <v>0</v>
      </c>
      <c r="CP7" s="167">
        <f t="shared" si="814"/>
        <v>18881.544499589236</v>
      </c>
      <c r="CQ7" s="167">
        <f t="shared" si="814"/>
        <v>18881.544499589236</v>
      </c>
      <c r="CR7" s="168">
        <v>0</v>
      </c>
      <c r="CS7" s="166">
        <f t="shared" si="790"/>
        <v>373713.14344939776</v>
      </c>
      <c r="CT7" s="167">
        <f t="shared" ref="CT7:DK12" si="815">+CT$6*$C7</f>
        <v>31098.815088509808</v>
      </c>
      <c r="CU7" s="167">
        <f t="shared" si="815"/>
        <v>31098.815088509808</v>
      </c>
      <c r="CV7" s="167">
        <f t="shared" si="815"/>
        <v>1402.9547893476399</v>
      </c>
      <c r="CW7" s="167">
        <f t="shared" si="815"/>
        <v>0</v>
      </c>
      <c r="CX7" s="167">
        <f t="shared" si="815"/>
        <v>18881.544499589236</v>
      </c>
      <c r="CY7" s="167">
        <f t="shared" si="815"/>
        <v>18881.544499589236</v>
      </c>
      <c r="CZ7" s="167">
        <f t="shared" si="815"/>
        <v>18881.544499589236</v>
      </c>
      <c r="DA7" s="167">
        <f t="shared" si="815"/>
        <v>31098.815088509808</v>
      </c>
      <c r="DB7" s="167">
        <f t="shared" si="815"/>
        <v>0</v>
      </c>
      <c r="DC7" s="167">
        <f t="shared" si="815"/>
        <v>0</v>
      </c>
      <c r="DD7" s="167">
        <f t="shared" si="815"/>
        <v>0</v>
      </c>
      <c r="DE7" s="168">
        <v>0</v>
      </c>
      <c r="DF7" s="167">
        <f t="shared" si="815"/>
        <v>18881.544499589236</v>
      </c>
      <c r="DG7" s="167">
        <f t="shared" si="815"/>
        <v>18881.544499589236</v>
      </c>
      <c r="DH7" s="167">
        <f t="shared" si="815"/>
        <v>31098.815088509808</v>
      </c>
      <c r="DI7" s="167">
        <f t="shared" si="815"/>
        <v>0</v>
      </c>
      <c r="DJ7" s="167">
        <f t="shared" si="815"/>
        <v>1402.9547893476399</v>
      </c>
      <c r="DK7" s="167">
        <f t="shared" si="815"/>
        <v>12977.488053992805</v>
      </c>
      <c r="DL7" s="168">
        <v>0</v>
      </c>
      <c r="DM7" s="167">
        <f t="shared" ref="DM7:DX12" si="816">+DM$6*$C7</f>
        <v>18881.544499589236</v>
      </c>
      <c r="DN7" s="167">
        <f t="shared" si="816"/>
        <v>18881.544499589236</v>
      </c>
      <c r="DO7" s="167">
        <f t="shared" si="816"/>
        <v>31098.815088509808</v>
      </c>
      <c r="DP7" s="167">
        <f t="shared" si="816"/>
        <v>31098.815088509808</v>
      </c>
      <c r="DQ7" s="167">
        <f t="shared" si="816"/>
        <v>1402.9547893476399</v>
      </c>
      <c r="DR7" s="167">
        <f t="shared" si="816"/>
        <v>0</v>
      </c>
      <c r="DS7" s="168">
        <v>0</v>
      </c>
      <c r="DT7" s="167">
        <f t="shared" si="816"/>
        <v>18881.544499589236</v>
      </c>
      <c r="DU7" s="167">
        <f t="shared" si="816"/>
        <v>18881.544499589236</v>
      </c>
      <c r="DV7" s="167">
        <f t="shared" si="816"/>
        <v>31098.815088509808</v>
      </c>
      <c r="DW7" s="167">
        <f t="shared" si="816"/>
        <v>0</v>
      </c>
      <c r="DX7" s="167">
        <f t="shared" si="816"/>
        <v>0</v>
      </c>
      <c r="DY7" s="166">
        <f>+SUM(CT7:DX7)</f>
        <v>404811.95853790757</v>
      </c>
      <c r="DZ7" s="167">
        <f t="shared" ref="DZ7:EQ12" si="817">+DZ$6*$C7</f>
        <v>0</v>
      </c>
      <c r="EA7" s="167">
        <f t="shared" si="817"/>
        <v>18881.544499589236</v>
      </c>
      <c r="EB7" s="167">
        <f t="shared" si="817"/>
        <v>18881.544499589236</v>
      </c>
      <c r="EC7" s="167">
        <f t="shared" si="817"/>
        <v>18881.544499589236</v>
      </c>
      <c r="ED7" s="167">
        <f t="shared" si="817"/>
        <v>31098.815088509808</v>
      </c>
      <c r="EE7" s="167">
        <f t="shared" si="817"/>
        <v>0</v>
      </c>
      <c r="EF7" s="167">
        <f t="shared" si="817"/>
        <v>0</v>
      </c>
      <c r="EG7" s="167">
        <f t="shared" si="817"/>
        <v>0</v>
      </c>
      <c r="EH7" s="167">
        <f t="shared" si="817"/>
        <v>18881.544499589236</v>
      </c>
      <c r="EI7" s="167">
        <f t="shared" si="817"/>
        <v>18881.544499589236</v>
      </c>
      <c r="EJ7" s="167">
        <f t="shared" si="817"/>
        <v>18881.544499589236</v>
      </c>
      <c r="EK7" s="168">
        <v>0</v>
      </c>
      <c r="EL7" s="167">
        <f t="shared" si="817"/>
        <v>0</v>
      </c>
      <c r="EM7" s="167">
        <f t="shared" si="817"/>
        <v>1402.9547893476399</v>
      </c>
      <c r="EN7" s="167">
        <f t="shared" si="817"/>
        <v>12977.488053992805</v>
      </c>
      <c r="EO7" s="167">
        <f t="shared" si="817"/>
        <v>18881.544499589236</v>
      </c>
      <c r="EP7" s="167">
        <f t="shared" si="817"/>
        <v>18881.544499589236</v>
      </c>
      <c r="EQ7" s="167">
        <f t="shared" si="817"/>
        <v>18881.544499589236</v>
      </c>
      <c r="ER7" s="168">
        <v>0</v>
      </c>
      <c r="ES7" s="167">
        <f t="shared" ref="ES7:FC12" si="818">+ES$6*$C7</f>
        <v>31098.815088509808</v>
      </c>
      <c r="ET7" s="167">
        <f t="shared" si="818"/>
        <v>1402.9547893476399</v>
      </c>
      <c r="EU7" s="167">
        <f t="shared" si="818"/>
        <v>0</v>
      </c>
      <c r="EV7" s="167">
        <f t="shared" si="818"/>
        <v>18881.544499589236</v>
      </c>
      <c r="EW7" s="167">
        <f t="shared" si="818"/>
        <v>18881.544499589236</v>
      </c>
      <c r="EX7" s="167">
        <f t="shared" si="818"/>
        <v>18881.544499589236</v>
      </c>
      <c r="EY7" s="168">
        <v>0</v>
      </c>
      <c r="EZ7" s="167">
        <f t="shared" si="818"/>
        <v>0</v>
      </c>
      <c r="FA7" s="167">
        <f t="shared" si="818"/>
        <v>0</v>
      </c>
      <c r="FB7" s="167">
        <f t="shared" si="818"/>
        <v>0</v>
      </c>
      <c r="FC7" s="167">
        <f t="shared" si="818"/>
        <v>18881.544499589236</v>
      </c>
      <c r="FD7" s="166">
        <f t="shared" si="557"/>
        <v>323441.10630436783</v>
      </c>
      <c r="FE7" s="167">
        <f t="shared" ref="FE7:FV12" si="819">+FE$6*$C7</f>
        <v>18881.544499589236</v>
      </c>
      <c r="FF7" s="167">
        <f t="shared" si="819"/>
        <v>31098.815088509808</v>
      </c>
      <c r="FG7" s="167">
        <f t="shared" si="819"/>
        <v>0</v>
      </c>
      <c r="FH7" s="167">
        <f t="shared" si="819"/>
        <v>0</v>
      </c>
      <c r="FI7" s="167">
        <f t="shared" si="819"/>
        <v>0</v>
      </c>
      <c r="FJ7" s="167">
        <f t="shared" si="819"/>
        <v>18881.544499589236</v>
      </c>
      <c r="FK7" s="167">
        <f t="shared" si="819"/>
        <v>18881.544499589236</v>
      </c>
      <c r="FL7" s="167">
        <f t="shared" si="819"/>
        <v>18881.544499589236</v>
      </c>
      <c r="FM7" s="167">
        <f t="shared" si="819"/>
        <v>31098.815088509808</v>
      </c>
      <c r="FN7" s="167">
        <f t="shared" si="819"/>
        <v>0</v>
      </c>
      <c r="FO7" s="167">
        <f t="shared" si="819"/>
        <v>1402.9547893476399</v>
      </c>
      <c r="FP7" s="168">
        <v>0</v>
      </c>
      <c r="FQ7" s="167">
        <f t="shared" si="819"/>
        <v>18881.544499589236</v>
      </c>
      <c r="FR7" s="167">
        <f t="shared" si="819"/>
        <v>18881.544499589236</v>
      </c>
      <c r="FS7" s="167">
        <f t="shared" si="819"/>
        <v>18881.544499589236</v>
      </c>
      <c r="FT7" s="167">
        <f t="shared" si="819"/>
        <v>31098.815088509808</v>
      </c>
      <c r="FU7" s="167">
        <f t="shared" si="819"/>
        <v>31098.815088509808</v>
      </c>
      <c r="FV7" s="167">
        <f t="shared" si="819"/>
        <v>1402.9547893476399</v>
      </c>
      <c r="FW7" s="168">
        <v>0</v>
      </c>
      <c r="FX7" s="167">
        <f t="shared" ref="FX7:GI12" si="820">+FX$6*$C7</f>
        <v>18881.544499589236</v>
      </c>
      <c r="FY7" s="167">
        <f t="shared" si="820"/>
        <v>18881.544499589236</v>
      </c>
      <c r="FZ7" s="167">
        <f t="shared" si="820"/>
        <v>18881.544499589236</v>
      </c>
      <c r="GA7" s="167">
        <f t="shared" si="820"/>
        <v>31098.815088509808</v>
      </c>
      <c r="GB7" s="167">
        <f t="shared" si="820"/>
        <v>0</v>
      </c>
      <c r="GC7" s="167">
        <f t="shared" si="820"/>
        <v>0</v>
      </c>
      <c r="GD7" s="168">
        <v>0</v>
      </c>
      <c r="GE7" s="167">
        <f t="shared" si="820"/>
        <v>18881.544499589236</v>
      </c>
      <c r="GF7" s="167">
        <f t="shared" si="820"/>
        <v>18881.544499589236</v>
      </c>
      <c r="GG7" s="167">
        <f t="shared" si="820"/>
        <v>18881.544499589236</v>
      </c>
      <c r="GH7" s="167">
        <f t="shared" si="820"/>
        <v>31098.815088509808</v>
      </c>
      <c r="GI7" s="167">
        <f t="shared" si="820"/>
        <v>0</v>
      </c>
      <c r="GJ7" s="166">
        <f>+SUM(FE7:GI7)</f>
        <v>434858.87860441429</v>
      </c>
      <c r="GK7" s="167">
        <f t="shared" ref="GK7:HB12" si="821">+GK$6*$C7</f>
        <v>0</v>
      </c>
      <c r="GL7" s="167">
        <f t="shared" si="821"/>
        <v>0</v>
      </c>
      <c r="GM7" s="167">
        <f t="shared" si="821"/>
        <v>18881.544499589236</v>
      </c>
      <c r="GN7" s="167">
        <f t="shared" si="821"/>
        <v>18881.544499589236</v>
      </c>
      <c r="GO7" s="167">
        <f t="shared" si="821"/>
        <v>18881.544499589236</v>
      </c>
      <c r="GP7" s="167">
        <f t="shared" si="821"/>
        <v>31098.815088509808</v>
      </c>
      <c r="GQ7" s="167">
        <f t="shared" si="821"/>
        <v>0</v>
      </c>
      <c r="GR7" s="167">
        <f t="shared" si="821"/>
        <v>1402.9547893476399</v>
      </c>
      <c r="GS7" s="167">
        <f t="shared" si="821"/>
        <v>12977.488053992805</v>
      </c>
      <c r="GT7" s="167">
        <f t="shared" si="821"/>
        <v>18881.544499589236</v>
      </c>
      <c r="GU7" s="167">
        <f t="shared" si="821"/>
        <v>18881.544499589236</v>
      </c>
      <c r="GV7" s="168">
        <v>0</v>
      </c>
      <c r="GW7" s="167">
        <f t="shared" si="821"/>
        <v>31098.815088509808</v>
      </c>
      <c r="GX7" s="167">
        <f t="shared" si="821"/>
        <v>31098.815088509808</v>
      </c>
      <c r="GY7" s="167">
        <f t="shared" si="821"/>
        <v>1402.9547893476399</v>
      </c>
      <c r="GZ7" s="167">
        <f t="shared" si="821"/>
        <v>0</v>
      </c>
      <c r="HA7" s="167">
        <f t="shared" si="821"/>
        <v>18881.544499589236</v>
      </c>
      <c r="HB7" s="167">
        <f t="shared" si="821"/>
        <v>18881.544499589236</v>
      </c>
      <c r="HC7" s="168">
        <v>0</v>
      </c>
      <c r="HD7" s="167">
        <f t="shared" ref="HD7:HO12" si="822">+HD$6*$C7</f>
        <v>31098.815088509808</v>
      </c>
      <c r="HE7" s="167">
        <f t="shared" si="822"/>
        <v>0</v>
      </c>
      <c r="HF7" s="167">
        <f t="shared" si="822"/>
        <v>0</v>
      </c>
      <c r="HG7" s="167">
        <f t="shared" si="822"/>
        <v>0</v>
      </c>
      <c r="HH7" s="167">
        <f t="shared" si="822"/>
        <v>18881.544499589236</v>
      </c>
      <c r="HI7" s="167">
        <f t="shared" si="822"/>
        <v>18881.544499589236</v>
      </c>
      <c r="HJ7" s="168">
        <v>0</v>
      </c>
      <c r="HK7" s="167">
        <f t="shared" si="822"/>
        <v>31098.815088509808</v>
      </c>
      <c r="HL7" s="167">
        <f t="shared" si="822"/>
        <v>0</v>
      </c>
      <c r="HM7" s="167">
        <f t="shared" si="822"/>
        <v>1402.9547893476399</v>
      </c>
      <c r="HN7" s="167">
        <f t="shared" si="822"/>
        <v>12977.488053992805</v>
      </c>
      <c r="HO7" s="167">
        <f t="shared" si="822"/>
        <v>18881.544499589236</v>
      </c>
      <c r="HP7" s="166">
        <f>+SUM(GK7:HO7)</f>
        <v>374473.36091446999</v>
      </c>
      <c r="HQ7" s="167">
        <f t="shared" ref="HQ7:IH12" si="823">+HQ$6*$C7</f>
        <v>18881.544499589236</v>
      </c>
      <c r="HR7" s="167">
        <f t="shared" si="823"/>
        <v>18881.544499589236</v>
      </c>
      <c r="HS7" s="167">
        <f t="shared" si="823"/>
        <v>31098.815088509808</v>
      </c>
      <c r="HT7" s="167">
        <f t="shared" si="823"/>
        <v>0</v>
      </c>
      <c r="HU7" s="167">
        <f t="shared" si="823"/>
        <v>1402.9547893476399</v>
      </c>
      <c r="HV7" s="167">
        <f t="shared" si="823"/>
        <v>12977.488053992805</v>
      </c>
      <c r="HW7" s="167">
        <f t="shared" si="823"/>
        <v>18881.544499589236</v>
      </c>
      <c r="HX7" s="167">
        <f t="shared" si="823"/>
        <v>18881.544499589236</v>
      </c>
      <c r="HY7" s="167">
        <f t="shared" si="823"/>
        <v>18881.544499589236</v>
      </c>
      <c r="HZ7" s="167">
        <f t="shared" si="823"/>
        <v>31098.815088509808</v>
      </c>
      <c r="IA7" s="167">
        <f t="shared" si="823"/>
        <v>31098.815088509808</v>
      </c>
      <c r="IB7" s="168">
        <v>0</v>
      </c>
      <c r="IC7" s="167">
        <f t="shared" si="823"/>
        <v>0</v>
      </c>
      <c r="ID7" s="167">
        <f t="shared" si="823"/>
        <v>18881.544499589236</v>
      </c>
      <c r="IE7" s="167">
        <f t="shared" si="823"/>
        <v>18881.544499589236</v>
      </c>
      <c r="IF7" s="167">
        <f t="shared" si="823"/>
        <v>18881.544499589236</v>
      </c>
      <c r="IG7" s="167">
        <f t="shared" si="823"/>
        <v>31098.815088509808</v>
      </c>
      <c r="IH7" s="167">
        <f t="shared" si="823"/>
        <v>0</v>
      </c>
      <c r="II7" s="168">
        <v>0</v>
      </c>
      <c r="IJ7" s="167">
        <f t="shared" ref="IJ7:IT12" si="824">+IJ$6*$C7</f>
        <v>0</v>
      </c>
      <c r="IK7" s="167">
        <f t="shared" si="824"/>
        <v>18881.544499589236</v>
      </c>
      <c r="IL7" s="167">
        <f t="shared" si="824"/>
        <v>18881.544499589236</v>
      </c>
      <c r="IM7" s="167">
        <f t="shared" si="824"/>
        <v>18881.544499589236</v>
      </c>
      <c r="IN7" s="167">
        <f t="shared" si="824"/>
        <v>31098.815088509808</v>
      </c>
      <c r="IO7" s="167">
        <f t="shared" si="824"/>
        <v>0</v>
      </c>
      <c r="IP7" s="168">
        <v>0</v>
      </c>
      <c r="IQ7" s="167">
        <f t="shared" si="824"/>
        <v>12977.488053992805</v>
      </c>
      <c r="IR7" s="167">
        <f t="shared" si="824"/>
        <v>18881.544499589236</v>
      </c>
      <c r="IS7" s="167">
        <f t="shared" si="824"/>
        <v>18881.544499589236</v>
      </c>
      <c r="IT7" s="167">
        <f t="shared" si="824"/>
        <v>18881.544499589236</v>
      </c>
      <c r="IU7" s="166">
        <f t="shared" si="613"/>
        <v>447193.62933413172</v>
      </c>
      <c r="IV7" s="167">
        <f t="shared" ref="IV7:JM12" si="825">+IV$6*$C7</f>
        <v>0</v>
      </c>
      <c r="IW7" s="167">
        <f t="shared" si="825"/>
        <v>1402.9547893476399</v>
      </c>
      <c r="IX7" s="167">
        <f t="shared" si="825"/>
        <v>12977.488053992805</v>
      </c>
      <c r="IY7" s="167">
        <f t="shared" si="825"/>
        <v>18881.544499589236</v>
      </c>
      <c r="IZ7" s="167">
        <f t="shared" si="825"/>
        <v>18881.544499589236</v>
      </c>
      <c r="JA7" s="167">
        <f t="shared" si="825"/>
        <v>18881.544499589236</v>
      </c>
      <c r="JB7" s="167">
        <f t="shared" si="825"/>
        <v>31098.815088509808</v>
      </c>
      <c r="JC7" s="167">
        <f t="shared" si="825"/>
        <v>31098.815088509808</v>
      </c>
      <c r="JD7" s="167">
        <f t="shared" si="825"/>
        <v>1402.9547893476399</v>
      </c>
      <c r="JE7" s="167">
        <f t="shared" si="825"/>
        <v>0</v>
      </c>
      <c r="JF7" s="167">
        <f t="shared" si="825"/>
        <v>18881.544499589236</v>
      </c>
      <c r="JG7" s="168">
        <v>0</v>
      </c>
      <c r="JH7" s="167">
        <f t="shared" si="825"/>
        <v>18881.544499589236</v>
      </c>
      <c r="JI7" s="167">
        <f t="shared" si="825"/>
        <v>31098.815088509808</v>
      </c>
      <c r="JJ7" s="167">
        <f t="shared" si="825"/>
        <v>0</v>
      </c>
      <c r="JK7" s="167">
        <f t="shared" si="825"/>
        <v>0</v>
      </c>
      <c r="JL7" s="167">
        <f t="shared" si="825"/>
        <v>0</v>
      </c>
      <c r="JM7" s="167">
        <f t="shared" si="825"/>
        <v>18881.544499589236</v>
      </c>
      <c r="JN7" s="168">
        <v>0</v>
      </c>
      <c r="JO7" s="167">
        <f t="shared" ref="JO7:JZ12" si="826">+JO$6*$C7</f>
        <v>18881.544499589236</v>
      </c>
      <c r="JP7" s="167">
        <f t="shared" si="826"/>
        <v>31098.815088509808</v>
      </c>
      <c r="JQ7" s="167">
        <f t="shared" si="826"/>
        <v>0</v>
      </c>
      <c r="JR7" s="167">
        <f t="shared" si="826"/>
        <v>1402.9547893476399</v>
      </c>
      <c r="JS7" s="167">
        <f t="shared" si="826"/>
        <v>12977.488053992805</v>
      </c>
      <c r="JT7" s="167">
        <f t="shared" si="826"/>
        <v>18881.544499589236</v>
      </c>
      <c r="JU7" s="168">
        <v>0</v>
      </c>
      <c r="JV7" s="167">
        <f t="shared" si="826"/>
        <v>18881.544499589236</v>
      </c>
      <c r="JW7" s="167">
        <f t="shared" si="826"/>
        <v>31098.815088509808</v>
      </c>
      <c r="JX7" s="167">
        <f t="shared" si="826"/>
        <v>31098.815088509808</v>
      </c>
      <c r="JY7" s="167">
        <f t="shared" si="826"/>
        <v>1402.9547893476399</v>
      </c>
      <c r="JZ7" s="167">
        <f t="shared" si="826"/>
        <v>0</v>
      </c>
      <c r="KA7" s="166">
        <f>+SUM(IV7:JZ7)</f>
        <v>388093.58629273821</v>
      </c>
      <c r="KB7" s="167">
        <f t="shared" ref="KB7:KS12" si="827">+KB$6*$C7</f>
        <v>18881.544499589236</v>
      </c>
      <c r="KC7" s="167">
        <f t="shared" si="827"/>
        <v>18881.544499589236</v>
      </c>
      <c r="KD7" s="167">
        <f t="shared" si="827"/>
        <v>18881.544499589236</v>
      </c>
      <c r="KE7" s="167">
        <f t="shared" si="827"/>
        <v>31098.815088509808</v>
      </c>
      <c r="KF7" s="167">
        <f t="shared" si="827"/>
        <v>31098.815088509808</v>
      </c>
      <c r="KG7" s="167">
        <f t="shared" si="827"/>
        <v>1402.9547893476399</v>
      </c>
      <c r="KH7" s="167">
        <f t="shared" si="827"/>
        <v>0</v>
      </c>
      <c r="KI7" s="167">
        <f t="shared" si="827"/>
        <v>18881.544499589236</v>
      </c>
      <c r="KJ7" s="167">
        <f t="shared" si="827"/>
        <v>18881.544499589236</v>
      </c>
      <c r="KK7" s="167">
        <f t="shared" si="827"/>
        <v>18881.544499589236</v>
      </c>
      <c r="KL7" s="167">
        <f t="shared" si="827"/>
        <v>31098.815088509808</v>
      </c>
      <c r="KM7" s="168">
        <v>0</v>
      </c>
      <c r="KN7" s="167">
        <f t="shared" si="827"/>
        <v>0</v>
      </c>
      <c r="KO7" s="167">
        <f t="shared" si="827"/>
        <v>0</v>
      </c>
      <c r="KP7" s="167">
        <f t="shared" si="827"/>
        <v>18881.544499589236</v>
      </c>
      <c r="KQ7" s="167">
        <f t="shared" si="827"/>
        <v>18881.544499589236</v>
      </c>
      <c r="KR7" s="167">
        <f t="shared" si="827"/>
        <v>18881.544499589236</v>
      </c>
      <c r="KS7" s="167">
        <f t="shared" si="827"/>
        <v>31098.815088509808</v>
      </c>
      <c r="KT7" s="168">
        <v>0</v>
      </c>
      <c r="KU7" s="167">
        <f t="shared" ref="KU7:LE12" si="828">+KU$6*$C7</f>
        <v>1402.9547893476399</v>
      </c>
      <c r="KV7" s="167">
        <f t="shared" si="828"/>
        <v>12977.488053992805</v>
      </c>
      <c r="KW7" s="167">
        <f t="shared" si="828"/>
        <v>18881.544499589236</v>
      </c>
      <c r="KX7" s="167">
        <f t="shared" si="828"/>
        <v>18881.544499589236</v>
      </c>
      <c r="KY7" s="167">
        <f t="shared" si="828"/>
        <v>18881.544499589236</v>
      </c>
      <c r="KZ7" s="167">
        <f t="shared" si="828"/>
        <v>31098.815088509808</v>
      </c>
      <c r="LA7" s="168">
        <v>0</v>
      </c>
      <c r="LB7" s="167">
        <f t="shared" si="828"/>
        <v>1402.9547893476399</v>
      </c>
      <c r="LC7" s="167">
        <f t="shared" si="828"/>
        <v>0</v>
      </c>
      <c r="LD7" s="167">
        <f t="shared" si="828"/>
        <v>18881.544499589236</v>
      </c>
      <c r="LE7" s="167">
        <f t="shared" si="828"/>
        <v>18881.544499589236</v>
      </c>
      <c r="LF7" s="166">
        <f t="shared" si="642"/>
        <v>437022.05085883423</v>
      </c>
      <c r="LG7" s="167">
        <f t="shared" ref="LG7:LX12" si="829">+LG$6*$C7</f>
        <v>31098.815088509808</v>
      </c>
      <c r="LH7" s="167">
        <f t="shared" si="829"/>
        <v>31098.815088509808</v>
      </c>
      <c r="LI7" s="167">
        <f t="shared" si="829"/>
        <v>1402.9547893476399</v>
      </c>
      <c r="LJ7" s="167">
        <f t="shared" si="829"/>
        <v>0</v>
      </c>
      <c r="LK7" s="167">
        <f t="shared" si="829"/>
        <v>18881.544499589236</v>
      </c>
      <c r="LL7" s="167">
        <f t="shared" si="829"/>
        <v>18881.544499589236</v>
      </c>
      <c r="LM7" s="167">
        <f t="shared" si="829"/>
        <v>18881.544499589236</v>
      </c>
      <c r="LN7" s="167">
        <f t="shared" si="829"/>
        <v>31098.815088509808</v>
      </c>
      <c r="LO7" s="167">
        <f t="shared" si="829"/>
        <v>0</v>
      </c>
      <c r="LP7" s="167">
        <f t="shared" si="829"/>
        <v>0</v>
      </c>
      <c r="LQ7" s="167">
        <f t="shared" si="829"/>
        <v>0</v>
      </c>
      <c r="LR7" s="168">
        <v>0</v>
      </c>
      <c r="LS7" s="167">
        <f t="shared" si="829"/>
        <v>18881.544499589236</v>
      </c>
      <c r="LT7" s="167">
        <f t="shared" si="829"/>
        <v>18881.544499589236</v>
      </c>
      <c r="LU7" s="167">
        <f t="shared" si="829"/>
        <v>31098.815088509808</v>
      </c>
      <c r="LV7" s="167">
        <f t="shared" si="829"/>
        <v>0</v>
      </c>
      <c r="LW7" s="167">
        <f t="shared" si="829"/>
        <v>1402.9547893476399</v>
      </c>
      <c r="LX7" s="167">
        <f t="shared" si="829"/>
        <v>12977.488053992805</v>
      </c>
      <c r="LY7" s="168">
        <v>0</v>
      </c>
      <c r="LZ7" s="167">
        <f t="shared" ref="LZ7:MK12" si="830">+LZ$6*$C7</f>
        <v>18881.544499589236</v>
      </c>
      <c r="MA7" s="167">
        <f t="shared" si="830"/>
        <v>18881.544499589236</v>
      </c>
      <c r="MB7" s="167">
        <f t="shared" si="830"/>
        <v>31098.815088509808</v>
      </c>
      <c r="MC7" s="167">
        <f t="shared" si="830"/>
        <v>31098.815088509808</v>
      </c>
      <c r="MD7" s="167">
        <f t="shared" si="830"/>
        <v>1402.9547893476399</v>
      </c>
      <c r="ME7" s="167">
        <f t="shared" si="830"/>
        <v>0</v>
      </c>
      <c r="MF7" s="168">
        <v>0</v>
      </c>
      <c r="MG7" s="167">
        <f t="shared" si="830"/>
        <v>18881.544499589236</v>
      </c>
      <c r="MH7" s="167">
        <f t="shared" si="830"/>
        <v>18881.544499589236</v>
      </c>
      <c r="MI7" s="167">
        <f t="shared" si="830"/>
        <v>31098.815088509808</v>
      </c>
      <c r="MJ7" s="167">
        <f t="shared" si="830"/>
        <v>0</v>
      </c>
      <c r="MK7" s="167">
        <f t="shared" si="830"/>
        <v>0</v>
      </c>
      <c r="ML7" s="166">
        <f>+SUM(LG7:MK7)</f>
        <v>404811.95853790757</v>
      </c>
      <c r="MM7" s="167">
        <f t="shared" ref="MM7:ND12" si="831">+MM$6*$C7</f>
        <v>0</v>
      </c>
      <c r="MN7" s="167">
        <f t="shared" si="831"/>
        <v>18881.544499589236</v>
      </c>
      <c r="MO7" s="167">
        <f t="shared" si="831"/>
        <v>18881.544499589236</v>
      </c>
      <c r="MP7" s="167">
        <f t="shared" si="831"/>
        <v>18881.544499589236</v>
      </c>
      <c r="MQ7" s="167">
        <f t="shared" si="831"/>
        <v>31098.815088509808</v>
      </c>
      <c r="MR7" s="167">
        <f t="shared" si="831"/>
        <v>0</v>
      </c>
      <c r="MS7" s="167">
        <f t="shared" si="831"/>
        <v>0</v>
      </c>
      <c r="MT7" s="167">
        <f t="shared" si="831"/>
        <v>0</v>
      </c>
      <c r="MU7" s="167">
        <f t="shared" si="831"/>
        <v>18881.544499589236</v>
      </c>
      <c r="MV7" s="167">
        <f t="shared" si="831"/>
        <v>18881.544499589236</v>
      </c>
      <c r="MW7" s="167">
        <f t="shared" si="831"/>
        <v>18881.544499589236</v>
      </c>
      <c r="MX7" s="168">
        <v>0</v>
      </c>
      <c r="MY7" s="167">
        <f t="shared" si="831"/>
        <v>0</v>
      </c>
      <c r="MZ7" s="167">
        <f t="shared" si="831"/>
        <v>1402.9547893476399</v>
      </c>
      <c r="NA7" s="167">
        <f t="shared" si="831"/>
        <v>12977.488053992805</v>
      </c>
      <c r="NB7" s="167">
        <f t="shared" si="831"/>
        <v>18881.544499589236</v>
      </c>
      <c r="NC7" s="167">
        <f t="shared" si="831"/>
        <v>18881.544499589236</v>
      </c>
      <c r="ND7" s="167">
        <f t="shared" si="831"/>
        <v>18881.544499589236</v>
      </c>
      <c r="NE7" s="168">
        <v>0</v>
      </c>
      <c r="NF7" s="167">
        <f t="shared" ref="NF7:NQ12" si="832">+NF$6*$C7</f>
        <v>31098.815088509808</v>
      </c>
      <c r="NG7" s="167">
        <f t="shared" si="832"/>
        <v>1402.9547893476399</v>
      </c>
      <c r="NH7" s="167">
        <f t="shared" si="832"/>
        <v>0</v>
      </c>
      <c r="NI7" s="167">
        <f t="shared" si="832"/>
        <v>18881.544499589236</v>
      </c>
      <c r="NJ7" s="167">
        <f t="shared" si="832"/>
        <v>18881.544499589236</v>
      </c>
      <c r="NK7" s="167">
        <f t="shared" si="832"/>
        <v>18881.544499589236</v>
      </c>
      <c r="NL7" s="168">
        <v>0</v>
      </c>
      <c r="NM7" s="167">
        <f t="shared" si="832"/>
        <v>0</v>
      </c>
      <c r="NN7" s="167">
        <f t="shared" si="832"/>
        <v>0</v>
      </c>
      <c r="NO7" s="167">
        <f t="shared" si="832"/>
        <v>0</v>
      </c>
      <c r="NP7" s="167">
        <f t="shared" si="832"/>
        <v>18881.544499589236</v>
      </c>
      <c r="NQ7" s="167">
        <f t="shared" si="832"/>
        <v>18881.544499589236</v>
      </c>
      <c r="NR7" s="166">
        <f>+SUM(MM7:NQ7)</f>
        <v>342322.65080395708</v>
      </c>
      <c r="NS7" s="167">
        <f t="shared" ref="NS7:OJ12" si="833">+NS$6*$C7</f>
        <v>18881.544499589236</v>
      </c>
      <c r="NT7" s="167">
        <f t="shared" si="833"/>
        <v>31098.815088509808</v>
      </c>
      <c r="NU7" s="167">
        <f t="shared" si="833"/>
        <v>0</v>
      </c>
      <c r="NV7" s="167">
        <f t="shared" si="833"/>
        <v>0</v>
      </c>
      <c r="NW7" s="167">
        <f t="shared" si="833"/>
        <v>0</v>
      </c>
      <c r="NX7" s="167">
        <f t="shared" si="833"/>
        <v>18881.544499589236</v>
      </c>
      <c r="NY7" s="167">
        <f t="shared" si="833"/>
        <v>18881.544499589236</v>
      </c>
      <c r="NZ7" s="167">
        <f t="shared" si="833"/>
        <v>18881.544499589236</v>
      </c>
      <c r="OA7" s="167">
        <f t="shared" si="833"/>
        <v>31098.815088509808</v>
      </c>
      <c r="OB7" s="167">
        <f t="shared" si="833"/>
        <v>0</v>
      </c>
      <c r="OC7" s="167">
        <f t="shared" si="833"/>
        <v>1402.9547893476399</v>
      </c>
      <c r="OD7" s="168">
        <v>0</v>
      </c>
      <c r="OE7" s="167">
        <f t="shared" si="833"/>
        <v>18881.544499589236</v>
      </c>
      <c r="OF7" s="167">
        <f t="shared" si="833"/>
        <v>18881.544499589236</v>
      </c>
      <c r="OG7" s="167">
        <f t="shared" si="833"/>
        <v>18881.544499589236</v>
      </c>
      <c r="OH7" s="167">
        <f t="shared" si="833"/>
        <v>31098.815088509808</v>
      </c>
      <c r="OI7" s="167">
        <f t="shared" si="833"/>
        <v>31098.815088509808</v>
      </c>
      <c r="OJ7" s="167">
        <f t="shared" si="833"/>
        <v>1402.9547893476399</v>
      </c>
      <c r="OK7" s="168">
        <v>0</v>
      </c>
      <c r="OL7" s="167">
        <f t="shared" ref="OL7:OT12" si="834">+OL$6*$C7</f>
        <v>18881.544499589236</v>
      </c>
      <c r="OM7" s="167">
        <f t="shared" si="834"/>
        <v>18881.544499589236</v>
      </c>
      <c r="ON7" s="167">
        <f t="shared" si="834"/>
        <v>18881.544499589236</v>
      </c>
      <c r="OO7" s="167">
        <f t="shared" si="834"/>
        <v>31098.815088509808</v>
      </c>
      <c r="OP7" s="167">
        <f t="shared" si="834"/>
        <v>0</v>
      </c>
      <c r="OQ7" s="167">
        <f t="shared" si="834"/>
        <v>0</v>
      </c>
      <c r="OR7" s="168">
        <v>0</v>
      </c>
      <c r="OS7" s="167">
        <f t="shared" si="834"/>
        <v>18881.544499589236</v>
      </c>
      <c r="OT7" s="167">
        <f t="shared" si="834"/>
        <v>18881.544499589236</v>
      </c>
      <c r="OU7" s="166">
        <f t="shared" si="698"/>
        <v>384878.51901631523</v>
      </c>
      <c r="OV7" s="167">
        <f t="shared" ref="OV7:PM12" si="835">+OV$6*$C7</f>
        <v>0</v>
      </c>
      <c r="OW7" s="167">
        <f t="shared" si="835"/>
        <v>0</v>
      </c>
      <c r="OX7" s="167">
        <f t="shared" si="835"/>
        <v>18881.544499589236</v>
      </c>
      <c r="OY7" s="167">
        <f t="shared" si="835"/>
        <v>18881.544499589236</v>
      </c>
      <c r="OZ7" s="167">
        <f t="shared" si="835"/>
        <v>18881.544499589236</v>
      </c>
      <c r="PA7" s="167">
        <f t="shared" si="835"/>
        <v>31098.815088509808</v>
      </c>
      <c r="PB7" s="167">
        <f t="shared" si="835"/>
        <v>0</v>
      </c>
      <c r="PC7" s="167">
        <f t="shared" si="835"/>
        <v>1402.9547893476399</v>
      </c>
      <c r="PD7" s="167">
        <f t="shared" si="835"/>
        <v>12977.488053992805</v>
      </c>
      <c r="PE7" s="167">
        <f t="shared" si="835"/>
        <v>18881.544499589236</v>
      </c>
      <c r="PF7" s="167">
        <f t="shared" si="835"/>
        <v>18881.544499589236</v>
      </c>
      <c r="PG7" s="168">
        <v>0</v>
      </c>
      <c r="PH7" s="167">
        <f t="shared" si="835"/>
        <v>31098.815088509808</v>
      </c>
      <c r="PI7" s="167">
        <f t="shared" si="835"/>
        <v>31098.815088509808</v>
      </c>
      <c r="PJ7" s="167">
        <f t="shared" si="835"/>
        <v>1402.9547893476399</v>
      </c>
      <c r="PK7" s="167">
        <f t="shared" si="835"/>
        <v>0</v>
      </c>
      <c r="PL7" s="167">
        <f t="shared" si="835"/>
        <v>18881.544499589236</v>
      </c>
      <c r="PM7" s="167">
        <f t="shared" si="835"/>
        <v>18881.544499589236</v>
      </c>
      <c r="PN7" s="168">
        <v>0</v>
      </c>
      <c r="PO7" s="167">
        <f t="shared" ref="PO7:PZ12" si="836">+PO$6*$C7</f>
        <v>31098.815088509808</v>
      </c>
      <c r="PP7" s="167">
        <f t="shared" si="836"/>
        <v>0</v>
      </c>
      <c r="PQ7" s="167">
        <f t="shared" si="836"/>
        <v>0</v>
      </c>
      <c r="PR7" s="167">
        <f t="shared" si="836"/>
        <v>0</v>
      </c>
      <c r="PS7" s="167">
        <f t="shared" si="836"/>
        <v>18881.544499589236</v>
      </c>
      <c r="PT7" s="167">
        <f t="shared" si="836"/>
        <v>18881.544499589236</v>
      </c>
      <c r="PU7" s="168">
        <v>0</v>
      </c>
      <c r="PV7" s="167">
        <f t="shared" si="836"/>
        <v>0</v>
      </c>
      <c r="PW7" s="167">
        <f t="shared" si="836"/>
        <v>0</v>
      </c>
      <c r="PX7" s="167">
        <f t="shared" si="836"/>
        <v>1402.9547893476399</v>
      </c>
      <c r="PY7" s="167">
        <f t="shared" si="836"/>
        <v>12977.488053992805</v>
      </c>
      <c r="PZ7" s="167">
        <f t="shared" si="836"/>
        <v>18881.544499589236</v>
      </c>
      <c r="QA7" s="166">
        <f>+SUM(OV7:PZ7)</f>
        <v>343374.54582596017</v>
      </c>
      <c r="QB7" s="167">
        <f t="shared" ref="QB7:QS12" si="837">+QB$6*$C7</f>
        <v>18881.544499589236</v>
      </c>
      <c r="QC7" s="167">
        <f t="shared" si="837"/>
        <v>18881.544499589236</v>
      </c>
      <c r="QD7" s="167">
        <f t="shared" si="837"/>
        <v>31098.815088509808</v>
      </c>
      <c r="QE7" s="167">
        <f t="shared" si="837"/>
        <v>0</v>
      </c>
      <c r="QF7" s="167">
        <f t="shared" si="837"/>
        <v>1402.9547893476399</v>
      </c>
      <c r="QG7" s="167">
        <f t="shared" si="837"/>
        <v>12977.488053992805</v>
      </c>
      <c r="QH7" s="167">
        <f t="shared" si="837"/>
        <v>18881.544499589236</v>
      </c>
      <c r="QI7" s="167">
        <f t="shared" si="837"/>
        <v>18881.544499589236</v>
      </c>
      <c r="QJ7" s="167">
        <f t="shared" si="837"/>
        <v>18881.544499589236</v>
      </c>
      <c r="QK7" s="167">
        <f t="shared" si="837"/>
        <v>31098.815088509808</v>
      </c>
      <c r="QL7" s="167">
        <f t="shared" si="837"/>
        <v>31098.815088509808</v>
      </c>
      <c r="QM7" s="168">
        <v>0</v>
      </c>
      <c r="QN7" s="167">
        <f t="shared" si="837"/>
        <v>0</v>
      </c>
      <c r="QO7" s="167">
        <f t="shared" si="837"/>
        <v>18881.544499589236</v>
      </c>
      <c r="QP7" s="167">
        <f t="shared" si="837"/>
        <v>18881.544499589236</v>
      </c>
      <c r="QQ7" s="167">
        <f t="shared" si="837"/>
        <v>18881.544499589236</v>
      </c>
      <c r="QR7" s="167">
        <f t="shared" si="837"/>
        <v>31098.815088509808</v>
      </c>
      <c r="QS7" s="167">
        <f t="shared" si="837"/>
        <v>0</v>
      </c>
      <c r="QT7" s="168">
        <v>0</v>
      </c>
      <c r="QU7" s="167">
        <f t="shared" ref="QU7:RE12" si="838">+QU$6*$C7</f>
        <v>0</v>
      </c>
      <c r="QV7" s="167">
        <f t="shared" si="838"/>
        <v>18881.544499589236</v>
      </c>
      <c r="QW7" s="167">
        <f t="shared" si="838"/>
        <v>18881.544499589236</v>
      </c>
      <c r="QX7" s="167">
        <f t="shared" si="838"/>
        <v>397856.00707030791</v>
      </c>
      <c r="QY7" s="167">
        <f t="shared" si="838"/>
        <v>0</v>
      </c>
      <c r="QZ7" s="167">
        <f t="shared" si="838"/>
        <v>0</v>
      </c>
      <c r="RA7" s="168">
        <v>0</v>
      </c>
      <c r="RB7" s="167">
        <f t="shared" si="838"/>
        <v>12977.488053992805</v>
      </c>
      <c r="RC7" s="167">
        <f t="shared" si="838"/>
        <v>18881.544499589236</v>
      </c>
      <c r="RD7" s="167">
        <f t="shared" si="838"/>
        <v>18881.544499589236</v>
      </c>
      <c r="RE7" s="167">
        <f t="shared" si="838"/>
        <v>18881.544499589236</v>
      </c>
      <c r="RF7" s="166">
        <f t="shared" si="728"/>
        <v>795069.27681634063</v>
      </c>
      <c r="RG7" s="167">
        <f t="shared" ref="RG7:RX12" si="839">+RG$6*$C7</f>
        <v>0</v>
      </c>
      <c r="RH7" s="167">
        <f t="shared" si="839"/>
        <v>1402.9547893476399</v>
      </c>
      <c r="RI7" s="167">
        <f t="shared" si="839"/>
        <v>12977.488053992805</v>
      </c>
      <c r="RJ7" s="167">
        <f t="shared" si="839"/>
        <v>18881.544499589236</v>
      </c>
      <c r="RK7" s="167">
        <f t="shared" si="839"/>
        <v>18881.544499589236</v>
      </c>
      <c r="RL7" s="167">
        <f t="shared" si="839"/>
        <v>18881.544499589236</v>
      </c>
      <c r="RM7" s="167">
        <f t="shared" si="839"/>
        <v>31098.815088509808</v>
      </c>
      <c r="RN7" s="167">
        <f t="shared" si="839"/>
        <v>31098.815088509808</v>
      </c>
      <c r="RO7" s="167">
        <f t="shared" si="839"/>
        <v>1402.9547893476399</v>
      </c>
      <c r="RP7" s="167">
        <f t="shared" si="839"/>
        <v>0</v>
      </c>
      <c r="RQ7" s="167">
        <f t="shared" si="839"/>
        <v>18881.544499589236</v>
      </c>
      <c r="RR7" s="168">
        <v>0</v>
      </c>
      <c r="RS7" s="167">
        <f t="shared" si="839"/>
        <v>18881.544499589236</v>
      </c>
      <c r="RT7" s="167">
        <f t="shared" si="839"/>
        <v>31098.815088509808</v>
      </c>
      <c r="RU7" s="167">
        <f t="shared" si="839"/>
        <v>0</v>
      </c>
      <c r="RV7" s="167">
        <f t="shared" si="839"/>
        <v>0</v>
      </c>
      <c r="RW7" s="167">
        <f t="shared" si="839"/>
        <v>0</v>
      </c>
      <c r="RX7" s="167">
        <f t="shared" si="839"/>
        <v>18881.544499589236</v>
      </c>
      <c r="RY7" s="168">
        <v>0</v>
      </c>
      <c r="RZ7" s="167">
        <f t="shared" ref="RZ7:SK12" si="840">+RZ$6*$C7</f>
        <v>397856.00707030791</v>
      </c>
      <c r="SA7" s="167">
        <f t="shared" si="840"/>
        <v>0</v>
      </c>
      <c r="SB7" s="167">
        <f t="shared" si="840"/>
        <v>0</v>
      </c>
      <c r="SC7" s="167">
        <f t="shared" si="840"/>
        <v>1402.9547893476399</v>
      </c>
      <c r="SD7" s="167">
        <f t="shared" si="840"/>
        <v>12977.488053992805</v>
      </c>
      <c r="SE7" s="167">
        <f t="shared" si="840"/>
        <v>18881.544499589236</v>
      </c>
      <c r="SF7" s="168">
        <v>0</v>
      </c>
      <c r="SG7" s="167">
        <f t="shared" si="840"/>
        <v>18881.544499589236</v>
      </c>
      <c r="SH7" s="167">
        <f t="shared" si="840"/>
        <v>31098.815088509808</v>
      </c>
      <c r="SI7" s="167">
        <f t="shared" si="840"/>
        <v>31098.815088509808</v>
      </c>
      <c r="SJ7" s="167">
        <f t="shared" si="840"/>
        <v>1402.9547893476399</v>
      </c>
      <c r="SK7" s="167">
        <f t="shared" si="840"/>
        <v>0</v>
      </c>
      <c r="SL7" s="166">
        <f>+SUM(RG7:SK7)</f>
        <v>735969.233774947</v>
      </c>
      <c r="SM7" s="167">
        <f t="shared" ref="SM7:TD12" si="841">+SM$6*$C7</f>
        <v>18881.544499589236</v>
      </c>
      <c r="SN7" s="167">
        <f t="shared" si="841"/>
        <v>18881.544499589236</v>
      </c>
      <c r="SO7" s="167">
        <f t="shared" si="841"/>
        <v>18881.544499589236</v>
      </c>
      <c r="SP7" s="167">
        <f t="shared" si="841"/>
        <v>31098.815088509808</v>
      </c>
      <c r="SQ7" s="167">
        <f t="shared" si="841"/>
        <v>31098.815088509808</v>
      </c>
      <c r="SR7" s="167">
        <f t="shared" si="841"/>
        <v>1402.9547893476399</v>
      </c>
      <c r="SS7" s="167">
        <f t="shared" si="841"/>
        <v>0</v>
      </c>
      <c r="ST7" s="167">
        <f t="shared" si="841"/>
        <v>18881.544499589236</v>
      </c>
      <c r="SU7" s="167">
        <f t="shared" si="841"/>
        <v>18881.544499589236</v>
      </c>
      <c r="SV7" s="167">
        <f t="shared" si="841"/>
        <v>18881.544499589236</v>
      </c>
      <c r="SW7" s="167">
        <f t="shared" si="841"/>
        <v>31098.815088509808</v>
      </c>
      <c r="SX7" s="168">
        <v>0</v>
      </c>
      <c r="SY7" s="167">
        <f t="shared" si="841"/>
        <v>0</v>
      </c>
      <c r="SZ7" s="167">
        <f t="shared" si="841"/>
        <v>0</v>
      </c>
      <c r="TA7" s="167">
        <f t="shared" si="841"/>
        <v>18881.544499589236</v>
      </c>
      <c r="TB7" s="167">
        <f t="shared" si="841"/>
        <v>18881.544499589236</v>
      </c>
      <c r="TC7" s="167">
        <f t="shared" si="841"/>
        <v>397856.00707030791</v>
      </c>
      <c r="TD7" s="167">
        <f t="shared" si="841"/>
        <v>0</v>
      </c>
      <c r="TE7" s="168">
        <v>0</v>
      </c>
      <c r="TF7" s="167">
        <f t="shared" ref="TF7:TP12" si="842">+TF$6*$C7</f>
        <v>1402.9547893476399</v>
      </c>
      <c r="TG7" s="167">
        <f t="shared" si="842"/>
        <v>12977.488053992805</v>
      </c>
      <c r="TH7" s="167">
        <f t="shared" si="842"/>
        <v>18881.544499589236</v>
      </c>
      <c r="TI7" s="167">
        <f t="shared" si="842"/>
        <v>18881.544499589236</v>
      </c>
      <c r="TJ7" s="167">
        <f t="shared" si="842"/>
        <v>18881.544499589236</v>
      </c>
      <c r="TK7" s="167">
        <f t="shared" si="842"/>
        <v>31098.815088509808</v>
      </c>
      <c r="TL7" s="168">
        <v>0</v>
      </c>
      <c r="TM7" s="167">
        <f t="shared" si="842"/>
        <v>1402.9547893476399</v>
      </c>
      <c r="TN7" s="167">
        <f t="shared" si="842"/>
        <v>0</v>
      </c>
      <c r="TO7" s="167">
        <f t="shared" si="842"/>
        <v>18881.544499589236</v>
      </c>
      <c r="TP7" s="167">
        <f t="shared" si="842"/>
        <v>18881.544499589236</v>
      </c>
      <c r="TQ7" s="166">
        <f t="shared" si="757"/>
        <v>784897.69834104308</v>
      </c>
      <c r="TR7" s="167">
        <f t="shared" ref="TR7:UI12" si="843">+TR$6*$C7</f>
        <v>31098.815088509808</v>
      </c>
      <c r="TS7" s="167">
        <f t="shared" si="843"/>
        <v>31098.815088509808</v>
      </c>
      <c r="TT7" s="167">
        <f t="shared" si="843"/>
        <v>1402.9547893476399</v>
      </c>
      <c r="TU7" s="167">
        <f t="shared" si="843"/>
        <v>0</v>
      </c>
      <c r="TV7" s="167">
        <f t="shared" si="843"/>
        <v>18881.544499589236</v>
      </c>
      <c r="TW7" s="167">
        <f t="shared" si="843"/>
        <v>18881.544499589236</v>
      </c>
      <c r="TX7" s="167">
        <f t="shared" si="843"/>
        <v>18881.544499589236</v>
      </c>
      <c r="TY7" s="167">
        <f t="shared" si="843"/>
        <v>31098.815088509808</v>
      </c>
      <c r="TZ7" s="167">
        <f t="shared" si="843"/>
        <v>0</v>
      </c>
      <c r="UA7" s="167">
        <f t="shared" si="843"/>
        <v>0</v>
      </c>
      <c r="UB7" s="167">
        <f t="shared" si="843"/>
        <v>0</v>
      </c>
      <c r="UC7" s="168">
        <v>0</v>
      </c>
      <c r="UD7" s="167">
        <f t="shared" si="843"/>
        <v>18881.544499589236</v>
      </c>
      <c r="UE7" s="167">
        <f t="shared" si="843"/>
        <v>397856.00707030791</v>
      </c>
      <c r="UF7" s="167">
        <f t="shared" si="843"/>
        <v>0</v>
      </c>
      <c r="UG7" s="167">
        <f t="shared" si="843"/>
        <v>0</v>
      </c>
      <c r="UH7" s="167">
        <f t="shared" si="843"/>
        <v>1402.9547893476399</v>
      </c>
      <c r="UI7" s="167">
        <f t="shared" si="843"/>
        <v>12977.488053992805</v>
      </c>
      <c r="UJ7" s="168">
        <v>0</v>
      </c>
      <c r="UK7" s="167">
        <f t="shared" ref="UK7:UV12" si="844">+UK$6*$C7</f>
        <v>18881.544499589236</v>
      </c>
      <c r="UL7" s="167">
        <f t="shared" si="844"/>
        <v>18881.544499589236</v>
      </c>
      <c r="UM7" s="167">
        <f t="shared" si="844"/>
        <v>31098.815088509808</v>
      </c>
      <c r="UN7" s="167">
        <f t="shared" si="844"/>
        <v>31098.815088509808</v>
      </c>
      <c r="UO7" s="167">
        <f t="shared" si="844"/>
        <v>1402.9547893476399</v>
      </c>
      <c r="UP7" s="167">
        <f t="shared" si="844"/>
        <v>0</v>
      </c>
      <c r="UQ7" s="168">
        <v>0</v>
      </c>
      <c r="UR7" s="167">
        <f t="shared" si="844"/>
        <v>18881.544499589236</v>
      </c>
      <c r="US7" s="167">
        <f t="shared" si="844"/>
        <v>18881.544499589236</v>
      </c>
      <c r="UT7" s="167">
        <f t="shared" si="844"/>
        <v>31098.815088509808</v>
      </c>
      <c r="UU7" s="167">
        <f t="shared" si="844"/>
        <v>0</v>
      </c>
      <c r="UV7" s="167">
        <f t="shared" si="844"/>
        <v>0</v>
      </c>
      <c r="UW7" s="166">
        <f>+SUM(TR7:UV7)</f>
        <v>752687.60602011636</v>
      </c>
      <c r="UX7" s="167">
        <f t="shared" ref="UX7:VO12" si="845">+UX$6*$C7</f>
        <v>0</v>
      </c>
      <c r="UY7" s="167">
        <f t="shared" si="845"/>
        <v>18881.544499589236</v>
      </c>
      <c r="UZ7" s="167">
        <f t="shared" si="845"/>
        <v>18881.544499589236</v>
      </c>
      <c r="VA7" s="167">
        <f t="shared" si="845"/>
        <v>18881.544499589236</v>
      </c>
      <c r="VB7" s="167">
        <f t="shared" si="845"/>
        <v>31098.815088509808</v>
      </c>
      <c r="VC7" s="167">
        <f t="shared" si="845"/>
        <v>0</v>
      </c>
      <c r="VD7" s="167">
        <f t="shared" si="845"/>
        <v>0</v>
      </c>
      <c r="VE7" s="167">
        <f t="shared" si="845"/>
        <v>0</v>
      </c>
      <c r="VF7" s="167">
        <f t="shared" si="845"/>
        <v>18881.544499589236</v>
      </c>
      <c r="VG7" s="167">
        <f t="shared" si="845"/>
        <v>18881.544499589236</v>
      </c>
      <c r="VH7" s="167">
        <f t="shared" si="845"/>
        <v>397856.00707030791</v>
      </c>
      <c r="VI7" s="168">
        <v>0</v>
      </c>
      <c r="VJ7" s="167">
        <f t="shared" si="845"/>
        <v>0</v>
      </c>
      <c r="VK7" s="167">
        <f t="shared" si="845"/>
        <v>1402.9547893476399</v>
      </c>
      <c r="VL7" s="167">
        <f t="shared" si="845"/>
        <v>12977.488053992805</v>
      </c>
      <c r="VM7" s="167">
        <f t="shared" si="845"/>
        <v>18881.544499589236</v>
      </c>
      <c r="VN7" s="167">
        <f t="shared" si="845"/>
        <v>18881.544499589236</v>
      </c>
      <c r="VO7" s="167">
        <f t="shared" si="845"/>
        <v>18881.544499589236</v>
      </c>
      <c r="VP7" s="168">
        <v>0</v>
      </c>
      <c r="VQ7" s="167">
        <f t="shared" ref="VQ7:WB12" si="846">+VQ$6*$C7</f>
        <v>31098.815088509808</v>
      </c>
      <c r="VR7" s="167">
        <f t="shared" si="846"/>
        <v>1402.9547893476399</v>
      </c>
      <c r="VS7" s="167">
        <f t="shared" si="846"/>
        <v>0</v>
      </c>
      <c r="VT7" s="167">
        <f t="shared" si="846"/>
        <v>18881.544499589236</v>
      </c>
      <c r="VU7" s="167">
        <f t="shared" si="846"/>
        <v>18881.544499589236</v>
      </c>
      <c r="VV7" s="167">
        <f t="shared" si="846"/>
        <v>18881.544499589236</v>
      </c>
      <c r="VW7" s="168">
        <v>0</v>
      </c>
      <c r="VX7" s="167">
        <f t="shared" si="846"/>
        <v>0</v>
      </c>
      <c r="VY7" s="167">
        <f t="shared" si="846"/>
        <v>0</v>
      </c>
      <c r="VZ7" s="167">
        <f t="shared" si="846"/>
        <v>0</v>
      </c>
      <c r="WA7" s="167">
        <f t="shared" si="846"/>
        <v>18881.544499589236</v>
      </c>
      <c r="WB7" s="167">
        <f t="shared" si="846"/>
        <v>18881.544499589236</v>
      </c>
      <c r="WC7" s="166">
        <f>+SUM(UX7:WB7)</f>
        <v>721297.11337467574</v>
      </c>
    </row>
    <row r="8" spans="1:601" s="105" customFormat="1" ht="18" hidden="1" customHeight="1" outlineLevel="1">
      <c r="A8" s="154"/>
      <c r="B8" s="62" t="s">
        <v>97</v>
      </c>
      <c r="C8" s="132">
        <f>+[4]DRE!AC9</f>
        <v>5.5007170727354997E-2</v>
      </c>
      <c r="D8" s="160">
        <f t="shared" ref="D8:S12" si="847">+D$6*$C8</f>
        <v>0</v>
      </c>
      <c r="E8" s="160">
        <f t="shared" si="847"/>
        <v>0</v>
      </c>
      <c r="F8" s="160">
        <f t="shared" si="847"/>
        <v>2692.0603856286843</v>
      </c>
      <c r="G8" s="160">
        <f t="shared" si="847"/>
        <v>2692.0603856286843</v>
      </c>
      <c r="H8" s="160">
        <f t="shared" si="847"/>
        <v>2692.0603856286843</v>
      </c>
      <c r="I8" s="160">
        <f t="shared" si="847"/>
        <v>4433.9533845650267</v>
      </c>
      <c r="J8" s="160">
        <f t="shared" si="847"/>
        <v>4433.9533845650267</v>
      </c>
      <c r="K8" s="160">
        <f t="shared" si="847"/>
        <v>200.02807563295372</v>
      </c>
      <c r="L8" s="160">
        <f t="shared" si="847"/>
        <v>0</v>
      </c>
      <c r="M8" s="160">
        <f t="shared" si="847"/>
        <v>2692.0603856286843</v>
      </c>
      <c r="N8" s="160">
        <f t="shared" si="847"/>
        <v>2692.0603856286843</v>
      </c>
      <c r="O8" s="160">
        <f t="shared" si="847"/>
        <v>2692.0603856286843</v>
      </c>
      <c r="P8" s="160">
        <f t="shared" si="847"/>
        <v>4433.9533845650267</v>
      </c>
      <c r="Q8" s="160">
        <f t="shared" si="847"/>
        <v>0</v>
      </c>
      <c r="R8" s="160">
        <f t="shared" si="847"/>
        <v>0</v>
      </c>
      <c r="S8" s="160">
        <f t="shared" si="847"/>
        <v>0</v>
      </c>
      <c r="T8" s="160">
        <f t="shared" si="807"/>
        <v>2692.0603856286843</v>
      </c>
      <c r="U8" s="160">
        <f t="shared" si="807"/>
        <v>2692.0603856286843</v>
      </c>
      <c r="V8" s="160">
        <f t="shared" si="807"/>
        <v>2692.0603856286843</v>
      </c>
      <c r="W8" s="160">
        <f t="shared" si="807"/>
        <v>4433.9533845650267</v>
      </c>
      <c r="X8" s="160">
        <f t="shared" si="807"/>
        <v>0</v>
      </c>
      <c r="Y8" s="160">
        <f t="shared" si="807"/>
        <v>200.02807563295372</v>
      </c>
      <c r="Z8" s="160">
        <f t="shared" si="807"/>
        <v>1850.2819775089661</v>
      </c>
      <c r="AA8" s="160">
        <f t="shared" si="807"/>
        <v>2692.0603856286843</v>
      </c>
      <c r="AB8" s="160">
        <f t="shared" si="807"/>
        <v>2692.0603856286843</v>
      </c>
      <c r="AC8" s="160">
        <f t="shared" si="807"/>
        <v>2692.0603856286843</v>
      </c>
      <c r="AD8" s="160">
        <f t="shared" si="807"/>
        <v>4433.9533845650267</v>
      </c>
      <c r="AE8" s="160">
        <f t="shared" si="807"/>
        <v>4433.9533845650267</v>
      </c>
      <c r="AF8" s="160"/>
      <c r="AG8" s="160"/>
      <c r="AH8" s="166">
        <f t="shared" si="490"/>
        <v>61158.783063709241</v>
      </c>
      <c r="AI8" s="167">
        <f t="shared" si="807"/>
        <v>0</v>
      </c>
      <c r="AJ8" s="167">
        <f t="shared" si="808"/>
        <v>0</v>
      </c>
      <c r="AK8" s="167">
        <f t="shared" si="808"/>
        <v>2692.0603856286843</v>
      </c>
      <c r="AL8" s="167">
        <f t="shared" si="808"/>
        <v>2692.0603856286843</v>
      </c>
      <c r="AM8" s="167">
        <f t="shared" si="808"/>
        <v>2692.0603856286843</v>
      </c>
      <c r="AN8" s="167">
        <f t="shared" si="808"/>
        <v>4433.9533845650267</v>
      </c>
      <c r="AO8" s="167">
        <f t="shared" si="808"/>
        <v>4433.9533845650267</v>
      </c>
      <c r="AP8" s="167">
        <f t="shared" si="808"/>
        <v>200.02807563295372</v>
      </c>
      <c r="AQ8" s="167">
        <f t="shared" si="808"/>
        <v>0</v>
      </c>
      <c r="AR8" s="167">
        <f t="shared" si="808"/>
        <v>2692.0603856286843</v>
      </c>
      <c r="AS8" s="167">
        <f t="shared" si="808"/>
        <v>2692.0603856286843</v>
      </c>
      <c r="AT8" s="168">
        <v>0</v>
      </c>
      <c r="AU8" s="167">
        <f t="shared" si="809"/>
        <v>4433.9533845650267</v>
      </c>
      <c r="AV8" s="167">
        <f t="shared" si="809"/>
        <v>0</v>
      </c>
      <c r="AW8" s="167">
        <f t="shared" si="809"/>
        <v>0</v>
      </c>
      <c r="AX8" s="167">
        <f t="shared" si="809"/>
        <v>0</v>
      </c>
      <c r="AY8" s="167">
        <f t="shared" si="809"/>
        <v>2692.0603856286843</v>
      </c>
      <c r="AZ8" s="167">
        <f t="shared" si="809"/>
        <v>2692.0603856286843</v>
      </c>
      <c r="BA8" s="168">
        <v>0</v>
      </c>
      <c r="BB8" s="167">
        <f t="shared" si="810"/>
        <v>4433.9533845650267</v>
      </c>
      <c r="BC8" s="167">
        <f t="shared" si="810"/>
        <v>0</v>
      </c>
      <c r="BD8" s="167">
        <f t="shared" si="810"/>
        <v>200.02807563295372</v>
      </c>
      <c r="BE8" s="167">
        <f t="shared" si="810"/>
        <v>1850.2819775089661</v>
      </c>
      <c r="BF8" s="167">
        <f t="shared" si="810"/>
        <v>2692.0603856286843</v>
      </c>
      <c r="BG8" s="167">
        <f t="shared" si="810"/>
        <v>2692.0603856286843</v>
      </c>
      <c r="BH8" s="168">
        <v>0</v>
      </c>
      <c r="BI8" s="167">
        <f t="shared" si="810"/>
        <v>4433.9533845650267</v>
      </c>
      <c r="BJ8" s="167">
        <f t="shared" si="810"/>
        <v>4433.9533845650267</v>
      </c>
      <c r="BK8" s="167">
        <f t="shared" si="810"/>
        <v>200.02807563295372</v>
      </c>
      <c r="BL8" s="167">
        <f t="shared" si="810"/>
        <v>0</v>
      </c>
      <c r="BM8" s="167">
        <f t="shared" si="810"/>
        <v>2692.0603856286843</v>
      </c>
      <c r="BN8" s="166">
        <f t="shared" ref="BN8:BN71" si="848">+SUM(AI8:BM8)</f>
        <v>55974.690368084826</v>
      </c>
      <c r="BO8" s="167">
        <f t="shared" si="811"/>
        <v>2692.0603856286843</v>
      </c>
      <c r="BP8" s="168">
        <v>0</v>
      </c>
      <c r="BQ8" s="167">
        <f t="shared" si="811"/>
        <v>4433.9533845650267</v>
      </c>
      <c r="BR8" s="167">
        <f t="shared" si="811"/>
        <v>4433.9533845650267</v>
      </c>
      <c r="BS8" s="167">
        <f t="shared" si="811"/>
        <v>200.02807563295372</v>
      </c>
      <c r="BT8" s="167">
        <f t="shared" si="811"/>
        <v>0</v>
      </c>
      <c r="BU8" s="167">
        <f t="shared" si="811"/>
        <v>2692.0603856286843</v>
      </c>
      <c r="BV8" s="167">
        <f t="shared" si="811"/>
        <v>2692.0603856286843</v>
      </c>
      <c r="BW8" s="168">
        <v>0</v>
      </c>
      <c r="BX8" s="167">
        <f t="shared" si="812"/>
        <v>4433.9533845650267</v>
      </c>
      <c r="BY8" s="167">
        <f t="shared" si="812"/>
        <v>0</v>
      </c>
      <c r="BZ8" s="167">
        <f t="shared" si="812"/>
        <v>0</v>
      </c>
      <c r="CA8" s="167">
        <f t="shared" si="812"/>
        <v>0</v>
      </c>
      <c r="CB8" s="167">
        <f t="shared" si="812"/>
        <v>2692.0603856286843</v>
      </c>
      <c r="CC8" s="167">
        <f t="shared" si="812"/>
        <v>2692.0603856286843</v>
      </c>
      <c r="CD8" s="168">
        <v>0</v>
      </c>
      <c r="CE8" s="167">
        <f t="shared" si="813"/>
        <v>4433.9533845650267</v>
      </c>
      <c r="CF8" s="167">
        <f t="shared" si="813"/>
        <v>0</v>
      </c>
      <c r="CG8" s="167">
        <f t="shared" si="813"/>
        <v>200.02807563295372</v>
      </c>
      <c r="CH8" s="167">
        <f t="shared" si="813"/>
        <v>1850.2819775089661</v>
      </c>
      <c r="CI8" s="167">
        <f t="shared" si="813"/>
        <v>2692.0603856286843</v>
      </c>
      <c r="CJ8" s="167">
        <f t="shared" si="813"/>
        <v>2692.0603856286843</v>
      </c>
      <c r="CK8" s="168">
        <v>0</v>
      </c>
      <c r="CL8" s="167">
        <f t="shared" si="814"/>
        <v>4433.9533845650267</v>
      </c>
      <c r="CM8" s="167">
        <f t="shared" si="814"/>
        <v>4433.9533845650267</v>
      </c>
      <c r="CN8" s="167">
        <f t="shared" si="814"/>
        <v>200.02807563295372</v>
      </c>
      <c r="CO8" s="167">
        <f t="shared" si="814"/>
        <v>0</v>
      </c>
      <c r="CP8" s="167">
        <f t="shared" si="814"/>
        <v>2692.0603856286843</v>
      </c>
      <c r="CQ8" s="167">
        <f t="shared" si="814"/>
        <v>2692.0603856286843</v>
      </c>
      <c r="CR8" s="168">
        <v>0</v>
      </c>
      <c r="CS8" s="166">
        <f t="shared" si="790"/>
        <v>53282.629982456143</v>
      </c>
      <c r="CT8" s="167">
        <f t="shared" si="815"/>
        <v>4433.9533845650267</v>
      </c>
      <c r="CU8" s="167">
        <f t="shared" si="815"/>
        <v>4433.9533845650267</v>
      </c>
      <c r="CV8" s="167">
        <f t="shared" si="815"/>
        <v>200.02807563295372</v>
      </c>
      <c r="CW8" s="167">
        <f t="shared" si="815"/>
        <v>0</v>
      </c>
      <c r="CX8" s="167">
        <f t="shared" si="815"/>
        <v>2692.0603856286843</v>
      </c>
      <c r="CY8" s="167">
        <f t="shared" si="815"/>
        <v>2692.0603856286843</v>
      </c>
      <c r="CZ8" s="167">
        <f t="shared" si="815"/>
        <v>2692.0603856286843</v>
      </c>
      <c r="DA8" s="167">
        <f t="shared" si="815"/>
        <v>4433.9533845650267</v>
      </c>
      <c r="DB8" s="167">
        <f t="shared" si="815"/>
        <v>0</v>
      </c>
      <c r="DC8" s="167">
        <f t="shared" si="815"/>
        <v>0</v>
      </c>
      <c r="DD8" s="167">
        <f t="shared" si="815"/>
        <v>0</v>
      </c>
      <c r="DE8" s="168">
        <v>0</v>
      </c>
      <c r="DF8" s="167">
        <f t="shared" si="815"/>
        <v>2692.0603856286843</v>
      </c>
      <c r="DG8" s="167">
        <f t="shared" si="815"/>
        <v>2692.0603856286843</v>
      </c>
      <c r="DH8" s="167">
        <f t="shared" si="815"/>
        <v>4433.9533845650267</v>
      </c>
      <c r="DI8" s="167">
        <f t="shared" si="815"/>
        <v>0</v>
      </c>
      <c r="DJ8" s="167">
        <f t="shared" si="815"/>
        <v>200.02807563295372</v>
      </c>
      <c r="DK8" s="167">
        <f t="shared" si="815"/>
        <v>1850.2819775089661</v>
      </c>
      <c r="DL8" s="168">
        <v>0</v>
      </c>
      <c r="DM8" s="167">
        <f t="shared" si="816"/>
        <v>2692.0603856286843</v>
      </c>
      <c r="DN8" s="167">
        <f t="shared" si="816"/>
        <v>2692.0603856286843</v>
      </c>
      <c r="DO8" s="167">
        <f t="shared" si="816"/>
        <v>4433.9533845650267</v>
      </c>
      <c r="DP8" s="167">
        <f t="shared" si="816"/>
        <v>4433.9533845650267</v>
      </c>
      <c r="DQ8" s="167">
        <f t="shared" si="816"/>
        <v>200.02807563295372</v>
      </c>
      <c r="DR8" s="167">
        <f t="shared" si="816"/>
        <v>0</v>
      </c>
      <c r="DS8" s="168">
        <v>0</v>
      </c>
      <c r="DT8" s="167">
        <f t="shared" si="816"/>
        <v>2692.0603856286843</v>
      </c>
      <c r="DU8" s="167">
        <f t="shared" si="816"/>
        <v>2692.0603856286843</v>
      </c>
      <c r="DV8" s="167">
        <f t="shared" si="816"/>
        <v>4433.9533845650267</v>
      </c>
      <c r="DW8" s="167">
        <f t="shared" si="816"/>
        <v>0</v>
      </c>
      <c r="DX8" s="167">
        <f t="shared" si="816"/>
        <v>0</v>
      </c>
      <c r="DY8" s="166">
        <f t="shared" ref="DY8:DY71" si="849">+SUM(CT8:DX8)</f>
        <v>57716.583367021165</v>
      </c>
      <c r="DZ8" s="167">
        <f t="shared" si="817"/>
        <v>0</v>
      </c>
      <c r="EA8" s="167">
        <f t="shared" si="817"/>
        <v>2692.0603856286843</v>
      </c>
      <c r="EB8" s="167">
        <f t="shared" si="817"/>
        <v>2692.0603856286843</v>
      </c>
      <c r="EC8" s="167">
        <f t="shared" si="817"/>
        <v>2692.0603856286843</v>
      </c>
      <c r="ED8" s="167">
        <f t="shared" si="817"/>
        <v>4433.9533845650267</v>
      </c>
      <c r="EE8" s="167">
        <f t="shared" si="817"/>
        <v>0</v>
      </c>
      <c r="EF8" s="167">
        <f t="shared" si="817"/>
        <v>0</v>
      </c>
      <c r="EG8" s="167">
        <f t="shared" si="817"/>
        <v>0</v>
      </c>
      <c r="EH8" s="167">
        <f t="shared" si="817"/>
        <v>2692.0603856286843</v>
      </c>
      <c r="EI8" s="167">
        <f t="shared" si="817"/>
        <v>2692.0603856286843</v>
      </c>
      <c r="EJ8" s="167">
        <f t="shared" si="817"/>
        <v>2692.0603856286843</v>
      </c>
      <c r="EK8" s="168">
        <v>0</v>
      </c>
      <c r="EL8" s="167">
        <f t="shared" si="817"/>
        <v>0</v>
      </c>
      <c r="EM8" s="167">
        <f t="shared" si="817"/>
        <v>200.02807563295372</v>
      </c>
      <c r="EN8" s="167">
        <f t="shared" si="817"/>
        <v>1850.2819775089661</v>
      </c>
      <c r="EO8" s="167">
        <f t="shared" si="817"/>
        <v>2692.0603856286843</v>
      </c>
      <c r="EP8" s="167">
        <f t="shared" si="817"/>
        <v>2692.0603856286843</v>
      </c>
      <c r="EQ8" s="167">
        <f t="shared" si="817"/>
        <v>2692.0603856286843</v>
      </c>
      <c r="ER8" s="168">
        <v>0</v>
      </c>
      <c r="ES8" s="167">
        <f t="shared" si="818"/>
        <v>4433.9533845650267</v>
      </c>
      <c r="ET8" s="167">
        <f t="shared" si="818"/>
        <v>200.02807563295372</v>
      </c>
      <c r="EU8" s="167">
        <f t="shared" si="818"/>
        <v>0</v>
      </c>
      <c r="EV8" s="167">
        <f t="shared" si="818"/>
        <v>2692.0603856286843</v>
      </c>
      <c r="EW8" s="167">
        <f t="shared" si="818"/>
        <v>2692.0603856286843</v>
      </c>
      <c r="EX8" s="167">
        <f t="shared" si="818"/>
        <v>2692.0603856286843</v>
      </c>
      <c r="EY8" s="168">
        <v>0</v>
      </c>
      <c r="EZ8" s="167">
        <f t="shared" si="818"/>
        <v>0</v>
      </c>
      <c r="FA8" s="167">
        <f t="shared" si="818"/>
        <v>0</v>
      </c>
      <c r="FB8" s="167">
        <f t="shared" si="818"/>
        <v>0</v>
      </c>
      <c r="FC8" s="167">
        <f t="shared" si="818"/>
        <v>2692.0603856286843</v>
      </c>
      <c r="FD8" s="166">
        <f t="shared" si="557"/>
        <v>46115.029911077814</v>
      </c>
      <c r="FE8" s="167">
        <f t="shared" si="819"/>
        <v>2692.0603856286843</v>
      </c>
      <c r="FF8" s="167">
        <f t="shared" si="819"/>
        <v>4433.9533845650267</v>
      </c>
      <c r="FG8" s="167">
        <f t="shared" si="819"/>
        <v>0</v>
      </c>
      <c r="FH8" s="167">
        <f t="shared" si="819"/>
        <v>0</v>
      </c>
      <c r="FI8" s="167">
        <f t="shared" si="819"/>
        <v>0</v>
      </c>
      <c r="FJ8" s="167">
        <f t="shared" si="819"/>
        <v>2692.0603856286843</v>
      </c>
      <c r="FK8" s="167">
        <f t="shared" si="819"/>
        <v>2692.0603856286843</v>
      </c>
      <c r="FL8" s="167">
        <f t="shared" si="819"/>
        <v>2692.0603856286843</v>
      </c>
      <c r="FM8" s="167">
        <f t="shared" si="819"/>
        <v>4433.9533845650267</v>
      </c>
      <c r="FN8" s="167">
        <f t="shared" si="819"/>
        <v>0</v>
      </c>
      <c r="FO8" s="167">
        <f t="shared" si="819"/>
        <v>200.02807563295372</v>
      </c>
      <c r="FP8" s="168">
        <v>0</v>
      </c>
      <c r="FQ8" s="167">
        <f t="shared" si="819"/>
        <v>2692.0603856286843</v>
      </c>
      <c r="FR8" s="167">
        <f t="shared" si="819"/>
        <v>2692.0603856286843</v>
      </c>
      <c r="FS8" s="167">
        <f t="shared" si="819"/>
        <v>2692.0603856286843</v>
      </c>
      <c r="FT8" s="167">
        <f t="shared" si="819"/>
        <v>4433.9533845650267</v>
      </c>
      <c r="FU8" s="167">
        <f t="shared" si="819"/>
        <v>4433.9533845650267</v>
      </c>
      <c r="FV8" s="167">
        <f t="shared" si="819"/>
        <v>200.02807563295372</v>
      </c>
      <c r="FW8" s="168">
        <v>0</v>
      </c>
      <c r="FX8" s="167">
        <f t="shared" si="820"/>
        <v>2692.0603856286843</v>
      </c>
      <c r="FY8" s="167">
        <f t="shared" si="820"/>
        <v>2692.0603856286843</v>
      </c>
      <c r="FZ8" s="167">
        <f t="shared" si="820"/>
        <v>2692.0603856286843</v>
      </c>
      <c r="GA8" s="167">
        <f t="shared" si="820"/>
        <v>4433.9533845650267</v>
      </c>
      <c r="GB8" s="167">
        <f t="shared" si="820"/>
        <v>0</v>
      </c>
      <c r="GC8" s="167">
        <f t="shared" si="820"/>
        <v>0</v>
      </c>
      <c r="GD8" s="168">
        <v>0</v>
      </c>
      <c r="GE8" s="167">
        <f t="shared" si="820"/>
        <v>2692.0603856286843</v>
      </c>
      <c r="GF8" s="167">
        <f t="shared" si="820"/>
        <v>2692.0603856286843</v>
      </c>
      <c r="GG8" s="167">
        <f t="shared" si="820"/>
        <v>2692.0603856286843</v>
      </c>
      <c r="GH8" s="167">
        <f t="shared" si="820"/>
        <v>4433.9533845650267</v>
      </c>
      <c r="GI8" s="167">
        <f t="shared" si="820"/>
        <v>0</v>
      </c>
      <c r="GJ8" s="166">
        <f t="shared" ref="GJ8:GJ71" si="850">+SUM(FE8:GI8)</f>
        <v>62000.561471828958</v>
      </c>
      <c r="GK8" s="167">
        <f t="shared" si="821"/>
        <v>0</v>
      </c>
      <c r="GL8" s="167">
        <f t="shared" si="821"/>
        <v>0</v>
      </c>
      <c r="GM8" s="167">
        <f t="shared" si="821"/>
        <v>2692.0603856286843</v>
      </c>
      <c r="GN8" s="167">
        <f t="shared" si="821"/>
        <v>2692.0603856286843</v>
      </c>
      <c r="GO8" s="167">
        <f t="shared" si="821"/>
        <v>2692.0603856286843</v>
      </c>
      <c r="GP8" s="167">
        <f t="shared" si="821"/>
        <v>4433.9533845650267</v>
      </c>
      <c r="GQ8" s="167">
        <f t="shared" si="821"/>
        <v>0</v>
      </c>
      <c r="GR8" s="167">
        <f t="shared" si="821"/>
        <v>200.02807563295372</v>
      </c>
      <c r="GS8" s="167">
        <f t="shared" si="821"/>
        <v>1850.2819775089661</v>
      </c>
      <c r="GT8" s="167">
        <f t="shared" si="821"/>
        <v>2692.0603856286843</v>
      </c>
      <c r="GU8" s="167">
        <f t="shared" si="821"/>
        <v>2692.0603856286843</v>
      </c>
      <c r="GV8" s="168">
        <v>0</v>
      </c>
      <c r="GW8" s="167">
        <f t="shared" si="821"/>
        <v>4433.9533845650267</v>
      </c>
      <c r="GX8" s="167">
        <f t="shared" si="821"/>
        <v>4433.9533845650267</v>
      </c>
      <c r="GY8" s="167">
        <f t="shared" si="821"/>
        <v>200.02807563295372</v>
      </c>
      <c r="GZ8" s="167">
        <f t="shared" si="821"/>
        <v>0</v>
      </c>
      <c r="HA8" s="167">
        <f t="shared" si="821"/>
        <v>2692.0603856286843</v>
      </c>
      <c r="HB8" s="167">
        <f t="shared" si="821"/>
        <v>2692.0603856286843</v>
      </c>
      <c r="HC8" s="168">
        <v>0</v>
      </c>
      <c r="HD8" s="167">
        <f t="shared" si="822"/>
        <v>4433.9533845650267</v>
      </c>
      <c r="HE8" s="167">
        <f t="shared" si="822"/>
        <v>0</v>
      </c>
      <c r="HF8" s="167">
        <f t="shared" si="822"/>
        <v>0</v>
      </c>
      <c r="HG8" s="167">
        <f t="shared" si="822"/>
        <v>0</v>
      </c>
      <c r="HH8" s="167">
        <f t="shared" si="822"/>
        <v>2692.0603856286843</v>
      </c>
      <c r="HI8" s="167">
        <f t="shared" si="822"/>
        <v>2692.0603856286843</v>
      </c>
      <c r="HJ8" s="168">
        <v>0</v>
      </c>
      <c r="HK8" s="167">
        <f t="shared" si="822"/>
        <v>4433.9533845650267</v>
      </c>
      <c r="HL8" s="167">
        <f t="shared" si="822"/>
        <v>0</v>
      </c>
      <c r="HM8" s="167">
        <f t="shared" si="822"/>
        <v>200.02807563295372</v>
      </c>
      <c r="HN8" s="167">
        <f t="shared" si="822"/>
        <v>1850.2819775089661</v>
      </c>
      <c r="HO8" s="167">
        <f t="shared" si="822"/>
        <v>2692.0603856286843</v>
      </c>
      <c r="HP8" s="166">
        <f t="shared" ref="HP8:HP71" si="851">+SUM(GK8:HO8)</f>
        <v>53391.018961028771</v>
      </c>
      <c r="HQ8" s="167">
        <f t="shared" si="823"/>
        <v>2692.0603856286843</v>
      </c>
      <c r="HR8" s="167">
        <f t="shared" si="823"/>
        <v>2692.0603856286843</v>
      </c>
      <c r="HS8" s="167">
        <f t="shared" si="823"/>
        <v>4433.9533845650267</v>
      </c>
      <c r="HT8" s="167">
        <f t="shared" si="823"/>
        <v>0</v>
      </c>
      <c r="HU8" s="167">
        <f t="shared" si="823"/>
        <v>200.02807563295372</v>
      </c>
      <c r="HV8" s="167">
        <f t="shared" si="823"/>
        <v>1850.2819775089661</v>
      </c>
      <c r="HW8" s="167">
        <f t="shared" si="823"/>
        <v>2692.0603856286843</v>
      </c>
      <c r="HX8" s="167">
        <f t="shared" si="823"/>
        <v>2692.0603856286843</v>
      </c>
      <c r="HY8" s="167">
        <f t="shared" si="823"/>
        <v>2692.0603856286843</v>
      </c>
      <c r="HZ8" s="167">
        <f t="shared" si="823"/>
        <v>4433.9533845650267</v>
      </c>
      <c r="IA8" s="167">
        <f t="shared" si="823"/>
        <v>4433.9533845650267</v>
      </c>
      <c r="IB8" s="168">
        <v>0</v>
      </c>
      <c r="IC8" s="167">
        <f t="shared" si="823"/>
        <v>0</v>
      </c>
      <c r="ID8" s="167">
        <f t="shared" si="823"/>
        <v>2692.0603856286843</v>
      </c>
      <c r="IE8" s="167">
        <f t="shared" si="823"/>
        <v>2692.0603856286843</v>
      </c>
      <c r="IF8" s="167">
        <f t="shared" si="823"/>
        <v>2692.0603856286843</v>
      </c>
      <c r="IG8" s="167">
        <f t="shared" si="823"/>
        <v>4433.9533845650267</v>
      </c>
      <c r="IH8" s="167">
        <f t="shared" si="823"/>
        <v>0</v>
      </c>
      <c r="II8" s="168">
        <v>0</v>
      </c>
      <c r="IJ8" s="167">
        <f t="shared" si="824"/>
        <v>0</v>
      </c>
      <c r="IK8" s="167">
        <f t="shared" si="824"/>
        <v>2692.0603856286843</v>
      </c>
      <c r="IL8" s="167">
        <f t="shared" si="824"/>
        <v>2692.0603856286843</v>
      </c>
      <c r="IM8" s="167">
        <f t="shared" si="824"/>
        <v>2692.0603856286843</v>
      </c>
      <c r="IN8" s="167">
        <f t="shared" si="824"/>
        <v>4433.9533845650267</v>
      </c>
      <c r="IO8" s="167">
        <f t="shared" si="824"/>
        <v>0</v>
      </c>
      <c r="IP8" s="168">
        <v>0</v>
      </c>
      <c r="IQ8" s="167">
        <f t="shared" si="824"/>
        <v>1850.2819775089661</v>
      </c>
      <c r="IR8" s="167">
        <f t="shared" si="824"/>
        <v>2692.0603856286843</v>
      </c>
      <c r="IS8" s="167">
        <f t="shared" si="824"/>
        <v>2692.0603856286843</v>
      </c>
      <c r="IT8" s="167">
        <f t="shared" si="824"/>
        <v>2692.0603856286843</v>
      </c>
      <c r="IU8" s="166">
        <f t="shared" si="613"/>
        <v>63759.2043522776</v>
      </c>
      <c r="IV8" s="167">
        <f t="shared" si="825"/>
        <v>0</v>
      </c>
      <c r="IW8" s="167">
        <f t="shared" si="825"/>
        <v>200.02807563295372</v>
      </c>
      <c r="IX8" s="167">
        <f t="shared" si="825"/>
        <v>1850.2819775089661</v>
      </c>
      <c r="IY8" s="167">
        <f t="shared" si="825"/>
        <v>2692.0603856286843</v>
      </c>
      <c r="IZ8" s="167">
        <f t="shared" si="825"/>
        <v>2692.0603856286843</v>
      </c>
      <c r="JA8" s="167">
        <f t="shared" si="825"/>
        <v>2692.0603856286843</v>
      </c>
      <c r="JB8" s="167">
        <f t="shared" si="825"/>
        <v>4433.9533845650267</v>
      </c>
      <c r="JC8" s="167">
        <f t="shared" si="825"/>
        <v>4433.9533845650267</v>
      </c>
      <c r="JD8" s="167">
        <f t="shared" si="825"/>
        <v>200.02807563295372</v>
      </c>
      <c r="JE8" s="167">
        <f t="shared" si="825"/>
        <v>0</v>
      </c>
      <c r="JF8" s="167">
        <f t="shared" si="825"/>
        <v>2692.0603856286843</v>
      </c>
      <c r="JG8" s="168">
        <v>0</v>
      </c>
      <c r="JH8" s="167">
        <f t="shared" si="825"/>
        <v>2692.0603856286843</v>
      </c>
      <c r="JI8" s="167">
        <f t="shared" si="825"/>
        <v>4433.9533845650267</v>
      </c>
      <c r="JJ8" s="167">
        <f t="shared" si="825"/>
        <v>0</v>
      </c>
      <c r="JK8" s="167">
        <f t="shared" si="825"/>
        <v>0</v>
      </c>
      <c r="JL8" s="167">
        <f t="shared" si="825"/>
        <v>0</v>
      </c>
      <c r="JM8" s="167">
        <f t="shared" si="825"/>
        <v>2692.0603856286843</v>
      </c>
      <c r="JN8" s="168">
        <v>0</v>
      </c>
      <c r="JO8" s="167">
        <f t="shared" si="826"/>
        <v>2692.0603856286843</v>
      </c>
      <c r="JP8" s="167">
        <f t="shared" si="826"/>
        <v>4433.9533845650267</v>
      </c>
      <c r="JQ8" s="167">
        <f t="shared" si="826"/>
        <v>0</v>
      </c>
      <c r="JR8" s="167">
        <f t="shared" si="826"/>
        <v>200.02807563295372</v>
      </c>
      <c r="JS8" s="167">
        <f t="shared" si="826"/>
        <v>1850.2819775089661</v>
      </c>
      <c r="JT8" s="167">
        <f t="shared" si="826"/>
        <v>2692.0603856286843</v>
      </c>
      <c r="JU8" s="168">
        <v>0</v>
      </c>
      <c r="JV8" s="167">
        <f t="shared" si="826"/>
        <v>2692.0603856286843</v>
      </c>
      <c r="JW8" s="167">
        <f t="shared" si="826"/>
        <v>4433.9533845650267</v>
      </c>
      <c r="JX8" s="167">
        <f t="shared" si="826"/>
        <v>4433.9533845650267</v>
      </c>
      <c r="JY8" s="167">
        <f t="shared" si="826"/>
        <v>200.02807563295372</v>
      </c>
      <c r="JZ8" s="167">
        <f t="shared" si="826"/>
        <v>0</v>
      </c>
      <c r="KA8" s="166">
        <f t="shared" ref="KA8:KA71" si="852">+SUM(IV8:JZ8)</f>
        <v>55332.940035598062</v>
      </c>
      <c r="KB8" s="167">
        <f t="shared" si="827"/>
        <v>2692.0603856286843</v>
      </c>
      <c r="KC8" s="167">
        <f t="shared" si="827"/>
        <v>2692.0603856286843</v>
      </c>
      <c r="KD8" s="167">
        <f t="shared" si="827"/>
        <v>2692.0603856286843</v>
      </c>
      <c r="KE8" s="167">
        <f t="shared" si="827"/>
        <v>4433.9533845650267</v>
      </c>
      <c r="KF8" s="167">
        <f t="shared" si="827"/>
        <v>4433.9533845650267</v>
      </c>
      <c r="KG8" s="167">
        <f t="shared" si="827"/>
        <v>200.02807563295372</v>
      </c>
      <c r="KH8" s="167">
        <f t="shared" si="827"/>
        <v>0</v>
      </c>
      <c r="KI8" s="167">
        <f t="shared" si="827"/>
        <v>2692.0603856286843</v>
      </c>
      <c r="KJ8" s="167">
        <f t="shared" si="827"/>
        <v>2692.0603856286843</v>
      </c>
      <c r="KK8" s="167">
        <f t="shared" si="827"/>
        <v>2692.0603856286843</v>
      </c>
      <c r="KL8" s="167">
        <f t="shared" si="827"/>
        <v>4433.9533845650267</v>
      </c>
      <c r="KM8" s="168">
        <v>0</v>
      </c>
      <c r="KN8" s="167">
        <f t="shared" si="827"/>
        <v>0</v>
      </c>
      <c r="KO8" s="167">
        <f t="shared" si="827"/>
        <v>0</v>
      </c>
      <c r="KP8" s="167">
        <f t="shared" si="827"/>
        <v>2692.0603856286843</v>
      </c>
      <c r="KQ8" s="167">
        <f t="shared" si="827"/>
        <v>2692.0603856286843</v>
      </c>
      <c r="KR8" s="167">
        <f t="shared" si="827"/>
        <v>2692.0603856286843</v>
      </c>
      <c r="KS8" s="167">
        <f t="shared" si="827"/>
        <v>4433.9533845650267</v>
      </c>
      <c r="KT8" s="168">
        <v>0</v>
      </c>
      <c r="KU8" s="167">
        <f t="shared" si="828"/>
        <v>200.02807563295372</v>
      </c>
      <c r="KV8" s="167">
        <f t="shared" si="828"/>
        <v>1850.2819775089661</v>
      </c>
      <c r="KW8" s="167">
        <f t="shared" si="828"/>
        <v>2692.0603856286843</v>
      </c>
      <c r="KX8" s="167">
        <f t="shared" si="828"/>
        <v>2692.0603856286843</v>
      </c>
      <c r="KY8" s="167">
        <f t="shared" si="828"/>
        <v>2692.0603856286843</v>
      </c>
      <c r="KZ8" s="167">
        <f t="shared" si="828"/>
        <v>4433.9533845650267</v>
      </c>
      <c r="LA8" s="168">
        <v>0</v>
      </c>
      <c r="LB8" s="167">
        <f t="shared" si="828"/>
        <v>200.02807563295372</v>
      </c>
      <c r="LC8" s="167">
        <f t="shared" si="828"/>
        <v>0</v>
      </c>
      <c r="LD8" s="167">
        <f t="shared" si="828"/>
        <v>2692.0603856286843</v>
      </c>
      <c r="LE8" s="167">
        <f t="shared" si="828"/>
        <v>2692.0603856286843</v>
      </c>
      <c r="LF8" s="166">
        <f t="shared" si="642"/>
        <v>62308.978526034531</v>
      </c>
      <c r="LG8" s="167">
        <f t="shared" si="829"/>
        <v>4433.9533845650267</v>
      </c>
      <c r="LH8" s="167">
        <f t="shared" si="829"/>
        <v>4433.9533845650267</v>
      </c>
      <c r="LI8" s="167">
        <f t="shared" si="829"/>
        <v>200.02807563295372</v>
      </c>
      <c r="LJ8" s="167">
        <f t="shared" si="829"/>
        <v>0</v>
      </c>
      <c r="LK8" s="167">
        <f t="shared" si="829"/>
        <v>2692.0603856286843</v>
      </c>
      <c r="LL8" s="167">
        <f t="shared" si="829"/>
        <v>2692.0603856286843</v>
      </c>
      <c r="LM8" s="167">
        <f t="shared" si="829"/>
        <v>2692.0603856286843</v>
      </c>
      <c r="LN8" s="167">
        <f t="shared" si="829"/>
        <v>4433.9533845650267</v>
      </c>
      <c r="LO8" s="167">
        <f t="shared" si="829"/>
        <v>0</v>
      </c>
      <c r="LP8" s="167">
        <f t="shared" si="829"/>
        <v>0</v>
      </c>
      <c r="LQ8" s="167">
        <f t="shared" si="829"/>
        <v>0</v>
      </c>
      <c r="LR8" s="168">
        <v>0</v>
      </c>
      <c r="LS8" s="167">
        <f t="shared" si="829"/>
        <v>2692.0603856286843</v>
      </c>
      <c r="LT8" s="167">
        <f t="shared" si="829"/>
        <v>2692.0603856286843</v>
      </c>
      <c r="LU8" s="167">
        <f t="shared" si="829"/>
        <v>4433.9533845650267</v>
      </c>
      <c r="LV8" s="167">
        <f t="shared" si="829"/>
        <v>0</v>
      </c>
      <c r="LW8" s="167">
        <f t="shared" si="829"/>
        <v>200.02807563295372</v>
      </c>
      <c r="LX8" s="167">
        <f t="shared" si="829"/>
        <v>1850.2819775089661</v>
      </c>
      <c r="LY8" s="168">
        <v>0</v>
      </c>
      <c r="LZ8" s="167">
        <f t="shared" si="830"/>
        <v>2692.0603856286843</v>
      </c>
      <c r="MA8" s="167">
        <f t="shared" si="830"/>
        <v>2692.0603856286843</v>
      </c>
      <c r="MB8" s="167">
        <f t="shared" si="830"/>
        <v>4433.9533845650267</v>
      </c>
      <c r="MC8" s="167">
        <f t="shared" si="830"/>
        <v>4433.9533845650267</v>
      </c>
      <c r="MD8" s="167">
        <f t="shared" si="830"/>
        <v>200.02807563295372</v>
      </c>
      <c r="ME8" s="167">
        <f t="shared" si="830"/>
        <v>0</v>
      </c>
      <c r="MF8" s="168">
        <v>0</v>
      </c>
      <c r="MG8" s="167">
        <f t="shared" si="830"/>
        <v>2692.0603856286843</v>
      </c>
      <c r="MH8" s="167">
        <f t="shared" si="830"/>
        <v>2692.0603856286843</v>
      </c>
      <c r="MI8" s="167">
        <f t="shared" si="830"/>
        <v>4433.9533845650267</v>
      </c>
      <c r="MJ8" s="167">
        <f t="shared" si="830"/>
        <v>0</v>
      </c>
      <c r="MK8" s="167">
        <f t="shared" si="830"/>
        <v>0</v>
      </c>
      <c r="ML8" s="166">
        <f t="shared" ref="ML8:ML71" si="853">+SUM(LG8:MK8)</f>
        <v>57716.583367021165</v>
      </c>
      <c r="MM8" s="167">
        <f t="shared" si="831"/>
        <v>0</v>
      </c>
      <c r="MN8" s="167">
        <f t="shared" si="831"/>
        <v>2692.0603856286843</v>
      </c>
      <c r="MO8" s="167">
        <f t="shared" si="831"/>
        <v>2692.0603856286843</v>
      </c>
      <c r="MP8" s="167">
        <f t="shared" si="831"/>
        <v>2692.0603856286843</v>
      </c>
      <c r="MQ8" s="167">
        <f t="shared" si="831"/>
        <v>4433.9533845650267</v>
      </c>
      <c r="MR8" s="167">
        <f t="shared" si="831"/>
        <v>0</v>
      </c>
      <c r="MS8" s="167">
        <f t="shared" si="831"/>
        <v>0</v>
      </c>
      <c r="MT8" s="167">
        <f t="shared" si="831"/>
        <v>0</v>
      </c>
      <c r="MU8" s="167">
        <f t="shared" si="831"/>
        <v>2692.0603856286843</v>
      </c>
      <c r="MV8" s="167">
        <f t="shared" si="831"/>
        <v>2692.0603856286843</v>
      </c>
      <c r="MW8" s="167">
        <f t="shared" si="831"/>
        <v>2692.0603856286843</v>
      </c>
      <c r="MX8" s="168">
        <v>0</v>
      </c>
      <c r="MY8" s="167">
        <f t="shared" si="831"/>
        <v>0</v>
      </c>
      <c r="MZ8" s="167">
        <f t="shared" si="831"/>
        <v>200.02807563295372</v>
      </c>
      <c r="NA8" s="167">
        <f t="shared" si="831"/>
        <v>1850.2819775089661</v>
      </c>
      <c r="NB8" s="167">
        <f t="shared" si="831"/>
        <v>2692.0603856286843</v>
      </c>
      <c r="NC8" s="167">
        <f t="shared" si="831"/>
        <v>2692.0603856286843</v>
      </c>
      <c r="ND8" s="167">
        <f t="shared" si="831"/>
        <v>2692.0603856286843</v>
      </c>
      <c r="NE8" s="168">
        <v>0</v>
      </c>
      <c r="NF8" s="167">
        <f t="shared" si="832"/>
        <v>4433.9533845650267</v>
      </c>
      <c r="NG8" s="167">
        <f t="shared" si="832"/>
        <v>200.02807563295372</v>
      </c>
      <c r="NH8" s="167">
        <f t="shared" si="832"/>
        <v>0</v>
      </c>
      <c r="NI8" s="167">
        <f t="shared" si="832"/>
        <v>2692.0603856286843</v>
      </c>
      <c r="NJ8" s="167">
        <f t="shared" si="832"/>
        <v>2692.0603856286843</v>
      </c>
      <c r="NK8" s="167">
        <f t="shared" si="832"/>
        <v>2692.0603856286843</v>
      </c>
      <c r="NL8" s="168">
        <v>0</v>
      </c>
      <c r="NM8" s="167">
        <f t="shared" si="832"/>
        <v>0</v>
      </c>
      <c r="NN8" s="167">
        <f t="shared" si="832"/>
        <v>0</v>
      </c>
      <c r="NO8" s="167">
        <f t="shared" si="832"/>
        <v>0</v>
      </c>
      <c r="NP8" s="167">
        <f t="shared" si="832"/>
        <v>2692.0603856286843</v>
      </c>
      <c r="NQ8" s="167">
        <f t="shared" si="832"/>
        <v>2692.0603856286843</v>
      </c>
      <c r="NR8" s="166">
        <f t="shared" ref="NR8:NR71" si="854">+SUM(MM8:NQ8)</f>
        <v>48807.090296706498</v>
      </c>
      <c r="NS8" s="167">
        <f t="shared" si="833"/>
        <v>2692.0603856286843</v>
      </c>
      <c r="NT8" s="167">
        <f t="shared" si="833"/>
        <v>4433.9533845650267</v>
      </c>
      <c r="NU8" s="167">
        <f t="shared" si="833"/>
        <v>0</v>
      </c>
      <c r="NV8" s="167">
        <f t="shared" si="833"/>
        <v>0</v>
      </c>
      <c r="NW8" s="167">
        <f t="shared" si="833"/>
        <v>0</v>
      </c>
      <c r="NX8" s="167">
        <f t="shared" si="833"/>
        <v>2692.0603856286843</v>
      </c>
      <c r="NY8" s="167">
        <f t="shared" si="833"/>
        <v>2692.0603856286843</v>
      </c>
      <c r="NZ8" s="167">
        <f t="shared" si="833"/>
        <v>2692.0603856286843</v>
      </c>
      <c r="OA8" s="167">
        <f t="shared" si="833"/>
        <v>4433.9533845650267</v>
      </c>
      <c r="OB8" s="167">
        <f t="shared" si="833"/>
        <v>0</v>
      </c>
      <c r="OC8" s="167">
        <f t="shared" si="833"/>
        <v>200.02807563295372</v>
      </c>
      <c r="OD8" s="168">
        <v>0</v>
      </c>
      <c r="OE8" s="167">
        <f t="shared" si="833"/>
        <v>2692.0603856286843</v>
      </c>
      <c r="OF8" s="167">
        <f t="shared" si="833"/>
        <v>2692.0603856286843</v>
      </c>
      <c r="OG8" s="167">
        <f t="shared" si="833"/>
        <v>2692.0603856286843</v>
      </c>
      <c r="OH8" s="167">
        <f t="shared" si="833"/>
        <v>4433.9533845650267</v>
      </c>
      <c r="OI8" s="167">
        <f t="shared" si="833"/>
        <v>4433.9533845650267</v>
      </c>
      <c r="OJ8" s="167">
        <f t="shared" si="833"/>
        <v>200.02807563295372</v>
      </c>
      <c r="OK8" s="168">
        <v>0</v>
      </c>
      <c r="OL8" s="167">
        <f t="shared" si="834"/>
        <v>2692.0603856286843</v>
      </c>
      <c r="OM8" s="167">
        <f t="shared" si="834"/>
        <v>2692.0603856286843</v>
      </c>
      <c r="ON8" s="167">
        <f t="shared" si="834"/>
        <v>2692.0603856286843</v>
      </c>
      <c r="OO8" s="167">
        <f t="shared" si="834"/>
        <v>4433.9533845650267</v>
      </c>
      <c r="OP8" s="167">
        <f t="shared" si="834"/>
        <v>0</v>
      </c>
      <c r="OQ8" s="167">
        <f t="shared" si="834"/>
        <v>0</v>
      </c>
      <c r="OR8" s="168">
        <v>0</v>
      </c>
      <c r="OS8" s="167">
        <f t="shared" si="834"/>
        <v>2692.0603856286843</v>
      </c>
      <c r="OT8" s="167">
        <f t="shared" si="834"/>
        <v>2692.0603856286843</v>
      </c>
      <c r="OU8" s="166">
        <f t="shared" si="698"/>
        <v>54874.547701635245</v>
      </c>
      <c r="OV8" s="167">
        <f t="shared" si="835"/>
        <v>0</v>
      </c>
      <c r="OW8" s="167">
        <f t="shared" si="835"/>
        <v>0</v>
      </c>
      <c r="OX8" s="167">
        <f t="shared" si="835"/>
        <v>2692.0603856286843</v>
      </c>
      <c r="OY8" s="167">
        <f t="shared" si="835"/>
        <v>2692.0603856286843</v>
      </c>
      <c r="OZ8" s="167">
        <f t="shared" si="835"/>
        <v>2692.0603856286843</v>
      </c>
      <c r="PA8" s="167">
        <f t="shared" si="835"/>
        <v>4433.9533845650267</v>
      </c>
      <c r="PB8" s="167">
        <f t="shared" si="835"/>
        <v>0</v>
      </c>
      <c r="PC8" s="167">
        <f t="shared" si="835"/>
        <v>200.02807563295372</v>
      </c>
      <c r="PD8" s="167">
        <f t="shared" si="835"/>
        <v>1850.2819775089661</v>
      </c>
      <c r="PE8" s="167">
        <f t="shared" si="835"/>
        <v>2692.0603856286843</v>
      </c>
      <c r="PF8" s="167">
        <f t="shared" si="835"/>
        <v>2692.0603856286843</v>
      </c>
      <c r="PG8" s="168">
        <v>0</v>
      </c>
      <c r="PH8" s="167">
        <f t="shared" si="835"/>
        <v>4433.9533845650267</v>
      </c>
      <c r="PI8" s="167">
        <f t="shared" si="835"/>
        <v>4433.9533845650267</v>
      </c>
      <c r="PJ8" s="167">
        <f t="shared" si="835"/>
        <v>200.02807563295372</v>
      </c>
      <c r="PK8" s="167">
        <f t="shared" si="835"/>
        <v>0</v>
      </c>
      <c r="PL8" s="167">
        <f t="shared" si="835"/>
        <v>2692.0603856286843</v>
      </c>
      <c r="PM8" s="167">
        <f t="shared" si="835"/>
        <v>2692.0603856286843</v>
      </c>
      <c r="PN8" s="168">
        <v>0</v>
      </c>
      <c r="PO8" s="167">
        <f t="shared" si="836"/>
        <v>4433.9533845650267</v>
      </c>
      <c r="PP8" s="167">
        <f t="shared" si="836"/>
        <v>0</v>
      </c>
      <c r="PQ8" s="167">
        <f t="shared" si="836"/>
        <v>0</v>
      </c>
      <c r="PR8" s="167">
        <f t="shared" si="836"/>
        <v>0</v>
      </c>
      <c r="PS8" s="167">
        <f t="shared" si="836"/>
        <v>2692.0603856286843</v>
      </c>
      <c r="PT8" s="167">
        <f t="shared" si="836"/>
        <v>2692.0603856286843</v>
      </c>
      <c r="PU8" s="168">
        <v>0</v>
      </c>
      <c r="PV8" s="167">
        <f t="shared" si="836"/>
        <v>0</v>
      </c>
      <c r="PW8" s="167">
        <f t="shared" si="836"/>
        <v>0</v>
      </c>
      <c r="PX8" s="167">
        <f t="shared" si="836"/>
        <v>200.02807563295372</v>
      </c>
      <c r="PY8" s="167">
        <f t="shared" si="836"/>
        <v>1850.2819775089661</v>
      </c>
      <c r="PZ8" s="167">
        <f t="shared" si="836"/>
        <v>2692.0603856286843</v>
      </c>
      <c r="QA8" s="166">
        <f t="shared" ref="QA8:QA71" si="855">+SUM(OV8:PZ8)</f>
        <v>48957.065576463741</v>
      </c>
      <c r="QB8" s="167">
        <f t="shared" si="837"/>
        <v>2692.0603856286843</v>
      </c>
      <c r="QC8" s="167">
        <f t="shared" si="837"/>
        <v>2692.0603856286843</v>
      </c>
      <c r="QD8" s="167">
        <f t="shared" si="837"/>
        <v>4433.9533845650267</v>
      </c>
      <c r="QE8" s="167">
        <f t="shared" si="837"/>
        <v>0</v>
      </c>
      <c r="QF8" s="167">
        <f t="shared" si="837"/>
        <v>200.02807563295372</v>
      </c>
      <c r="QG8" s="167">
        <f t="shared" si="837"/>
        <v>1850.2819775089661</v>
      </c>
      <c r="QH8" s="167">
        <f t="shared" si="837"/>
        <v>2692.0603856286843</v>
      </c>
      <c r="QI8" s="167">
        <f t="shared" si="837"/>
        <v>2692.0603856286843</v>
      </c>
      <c r="QJ8" s="167">
        <f t="shared" si="837"/>
        <v>2692.0603856286843</v>
      </c>
      <c r="QK8" s="167">
        <f t="shared" si="837"/>
        <v>4433.9533845650267</v>
      </c>
      <c r="QL8" s="167">
        <f t="shared" si="837"/>
        <v>4433.9533845650267</v>
      </c>
      <c r="QM8" s="168">
        <v>0</v>
      </c>
      <c r="QN8" s="167">
        <f t="shared" si="837"/>
        <v>0</v>
      </c>
      <c r="QO8" s="167">
        <f t="shared" si="837"/>
        <v>2692.0603856286843</v>
      </c>
      <c r="QP8" s="167">
        <f t="shared" si="837"/>
        <v>2692.0603856286843</v>
      </c>
      <c r="QQ8" s="167">
        <f t="shared" si="837"/>
        <v>2692.0603856286843</v>
      </c>
      <c r="QR8" s="167">
        <f t="shared" si="837"/>
        <v>4433.9533845650267</v>
      </c>
      <c r="QS8" s="167">
        <f t="shared" si="837"/>
        <v>0</v>
      </c>
      <c r="QT8" s="168">
        <v>0</v>
      </c>
      <c r="QU8" s="167">
        <f t="shared" si="838"/>
        <v>0</v>
      </c>
      <c r="QV8" s="167">
        <f t="shared" si="838"/>
        <v>2692.0603856286843</v>
      </c>
      <c r="QW8" s="167">
        <f t="shared" si="838"/>
        <v>2692.0603856286843</v>
      </c>
      <c r="QX8" s="167">
        <f t="shared" si="838"/>
        <v>56724.829679144219</v>
      </c>
      <c r="QY8" s="167">
        <f t="shared" si="838"/>
        <v>0</v>
      </c>
      <c r="QZ8" s="167">
        <f t="shared" si="838"/>
        <v>0</v>
      </c>
      <c r="RA8" s="168">
        <v>0</v>
      </c>
      <c r="RB8" s="167">
        <f t="shared" si="838"/>
        <v>1850.2819775089661</v>
      </c>
      <c r="RC8" s="167">
        <f t="shared" si="838"/>
        <v>2692.0603856286843</v>
      </c>
      <c r="RD8" s="167">
        <f t="shared" si="838"/>
        <v>2692.0603856286843</v>
      </c>
      <c r="RE8" s="167">
        <f t="shared" si="838"/>
        <v>2692.0603856286843</v>
      </c>
      <c r="RF8" s="166">
        <f t="shared" si="728"/>
        <v>113358.02026122813</v>
      </c>
      <c r="RG8" s="167">
        <f t="shared" si="839"/>
        <v>0</v>
      </c>
      <c r="RH8" s="167">
        <f t="shared" si="839"/>
        <v>200.02807563295372</v>
      </c>
      <c r="RI8" s="167">
        <f t="shared" si="839"/>
        <v>1850.2819775089661</v>
      </c>
      <c r="RJ8" s="167">
        <f t="shared" si="839"/>
        <v>2692.0603856286843</v>
      </c>
      <c r="RK8" s="167">
        <f t="shared" si="839"/>
        <v>2692.0603856286843</v>
      </c>
      <c r="RL8" s="167">
        <f t="shared" si="839"/>
        <v>2692.0603856286843</v>
      </c>
      <c r="RM8" s="167">
        <f t="shared" si="839"/>
        <v>4433.9533845650267</v>
      </c>
      <c r="RN8" s="167">
        <f t="shared" si="839"/>
        <v>4433.9533845650267</v>
      </c>
      <c r="RO8" s="167">
        <f t="shared" si="839"/>
        <v>200.02807563295372</v>
      </c>
      <c r="RP8" s="167">
        <f t="shared" si="839"/>
        <v>0</v>
      </c>
      <c r="RQ8" s="167">
        <f t="shared" si="839"/>
        <v>2692.0603856286843</v>
      </c>
      <c r="RR8" s="168">
        <v>0</v>
      </c>
      <c r="RS8" s="167">
        <f t="shared" si="839"/>
        <v>2692.0603856286843</v>
      </c>
      <c r="RT8" s="167">
        <f t="shared" si="839"/>
        <v>4433.9533845650267</v>
      </c>
      <c r="RU8" s="167">
        <f t="shared" si="839"/>
        <v>0</v>
      </c>
      <c r="RV8" s="167">
        <f t="shared" si="839"/>
        <v>0</v>
      </c>
      <c r="RW8" s="167">
        <f t="shared" si="839"/>
        <v>0</v>
      </c>
      <c r="RX8" s="167">
        <f t="shared" si="839"/>
        <v>2692.0603856286843</v>
      </c>
      <c r="RY8" s="168">
        <v>0</v>
      </c>
      <c r="RZ8" s="167">
        <f t="shared" si="840"/>
        <v>56724.829679144219</v>
      </c>
      <c r="SA8" s="167">
        <f t="shared" si="840"/>
        <v>0</v>
      </c>
      <c r="SB8" s="167">
        <f t="shared" si="840"/>
        <v>0</v>
      </c>
      <c r="SC8" s="167">
        <f t="shared" si="840"/>
        <v>200.02807563295372</v>
      </c>
      <c r="SD8" s="167">
        <f t="shared" si="840"/>
        <v>1850.2819775089661</v>
      </c>
      <c r="SE8" s="167">
        <f t="shared" si="840"/>
        <v>2692.0603856286843</v>
      </c>
      <c r="SF8" s="168">
        <v>0</v>
      </c>
      <c r="SG8" s="167">
        <f t="shared" si="840"/>
        <v>2692.0603856286843</v>
      </c>
      <c r="SH8" s="167">
        <f t="shared" si="840"/>
        <v>4433.9533845650267</v>
      </c>
      <c r="SI8" s="167">
        <f t="shared" si="840"/>
        <v>4433.9533845650267</v>
      </c>
      <c r="SJ8" s="167">
        <f t="shared" si="840"/>
        <v>200.02807563295372</v>
      </c>
      <c r="SK8" s="167">
        <f t="shared" si="840"/>
        <v>0</v>
      </c>
      <c r="SL8" s="166">
        <f t="shared" ref="SL8:SL71" si="856">+SUM(RG8:SK8)</f>
        <v>104931.7559445486</v>
      </c>
      <c r="SM8" s="167">
        <f t="shared" si="841"/>
        <v>2692.0603856286843</v>
      </c>
      <c r="SN8" s="167">
        <f t="shared" si="841"/>
        <v>2692.0603856286843</v>
      </c>
      <c r="SO8" s="167">
        <f t="shared" si="841"/>
        <v>2692.0603856286843</v>
      </c>
      <c r="SP8" s="167">
        <f t="shared" si="841"/>
        <v>4433.9533845650267</v>
      </c>
      <c r="SQ8" s="167">
        <f t="shared" si="841"/>
        <v>4433.9533845650267</v>
      </c>
      <c r="SR8" s="167">
        <f t="shared" si="841"/>
        <v>200.02807563295372</v>
      </c>
      <c r="SS8" s="167">
        <f t="shared" si="841"/>
        <v>0</v>
      </c>
      <c r="ST8" s="167">
        <f t="shared" si="841"/>
        <v>2692.0603856286843</v>
      </c>
      <c r="SU8" s="167">
        <f t="shared" si="841"/>
        <v>2692.0603856286843</v>
      </c>
      <c r="SV8" s="167">
        <f t="shared" si="841"/>
        <v>2692.0603856286843</v>
      </c>
      <c r="SW8" s="167">
        <f t="shared" si="841"/>
        <v>4433.9533845650267</v>
      </c>
      <c r="SX8" s="168">
        <v>0</v>
      </c>
      <c r="SY8" s="167">
        <f t="shared" si="841"/>
        <v>0</v>
      </c>
      <c r="SZ8" s="167">
        <f t="shared" si="841"/>
        <v>0</v>
      </c>
      <c r="TA8" s="167">
        <f t="shared" si="841"/>
        <v>2692.0603856286843</v>
      </c>
      <c r="TB8" s="167">
        <f t="shared" si="841"/>
        <v>2692.0603856286843</v>
      </c>
      <c r="TC8" s="167">
        <f t="shared" si="841"/>
        <v>56724.829679144219</v>
      </c>
      <c r="TD8" s="167">
        <f t="shared" si="841"/>
        <v>0</v>
      </c>
      <c r="TE8" s="168">
        <v>0</v>
      </c>
      <c r="TF8" s="167">
        <f t="shared" si="842"/>
        <v>200.02807563295372</v>
      </c>
      <c r="TG8" s="167">
        <f t="shared" si="842"/>
        <v>1850.2819775089661</v>
      </c>
      <c r="TH8" s="167">
        <f t="shared" si="842"/>
        <v>2692.0603856286843</v>
      </c>
      <c r="TI8" s="167">
        <f t="shared" si="842"/>
        <v>2692.0603856286843</v>
      </c>
      <c r="TJ8" s="167">
        <f t="shared" si="842"/>
        <v>2692.0603856286843</v>
      </c>
      <c r="TK8" s="167">
        <f t="shared" si="842"/>
        <v>4433.9533845650267</v>
      </c>
      <c r="TL8" s="168">
        <v>0</v>
      </c>
      <c r="TM8" s="167">
        <f t="shared" si="842"/>
        <v>200.02807563295372</v>
      </c>
      <c r="TN8" s="167">
        <f t="shared" si="842"/>
        <v>0</v>
      </c>
      <c r="TO8" s="167">
        <f t="shared" si="842"/>
        <v>2692.0603856286843</v>
      </c>
      <c r="TP8" s="167">
        <f t="shared" si="842"/>
        <v>2692.0603856286843</v>
      </c>
      <c r="TQ8" s="166">
        <f t="shared" si="757"/>
        <v>111907.79443498509</v>
      </c>
      <c r="TR8" s="167">
        <f t="shared" si="843"/>
        <v>4433.9533845650267</v>
      </c>
      <c r="TS8" s="167">
        <f t="shared" si="843"/>
        <v>4433.9533845650267</v>
      </c>
      <c r="TT8" s="167">
        <f t="shared" si="843"/>
        <v>200.02807563295372</v>
      </c>
      <c r="TU8" s="167">
        <f t="shared" si="843"/>
        <v>0</v>
      </c>
      <c r="TV8" s="167">
        <f t="shared" si="843"/>
        <v>2692.0603856286843</v>
      </c>
      <c r="TW8" s="167">
        <f t="shared" si="843"/>
        <v>2692.0603856286843</v>
      </c>
      <c r="TX8" s="167">
        <f t="shared" si="843"/>
        <v>2692.0603856286843</v>
      </c>
      <c r="TY8" s="167">
        <f t="shared" si="843"/>
        <v>4433.9533845650267</v>
      </c>
      <c r="TZ8" s="167">
        <f t="shared" si="843"/>
        <v>0</v>
      </c>
      <c r="UA8" s="167">
        <f t="shared" si="843"/>
        <v>0</v>
      </c>
      <c r="UB8" s="167">
        <f t="shared" si="843"/>
        <v>0</v>
      </c>
      <c r="UC8" s="168">
        <v>0</v>
      </c>
      <c r="UD8" s="167">
        <f t="shared" si="843"/>
        <v>2692.0603856286843</v>
      </c>
      <c r="UE8" s="167">
        <f t="shared" si="843"/>
        <v>56724.829679144219</v>
      </c>
      <c r="UF8" s="167">
        <f t="shared" si="843"/>
        <v>0</v>
      </c>
      <c r="UG8" s="167">
        <f t="shared" si="843"/>
        <v>0</v>
      </c>
      <c r="UH8" s="167">
        <f t="shared" si="843"/>
        <v>200.02807563295372</v>
      </c>
      <c r="UI8" s="167">
        <f t="shared" si="843"/>
        <v>1850.2819775089661</v>
      </c>
      <c r="UJ8" s="168">
        <v>0</v>
      </c>
      <c r="UK8" s="167">
        <f t="shared" si="844"/>
        <v>2692.0603856286843</v>
      </c>
      <c r="UL8" s="167">
        <f t="shared" si="844"/>
        <v>2692.0603856286843</v>
      </c>
      <c r="UM8" s="167">
        <f t="shared" si="844"/>
        <v>4433.9533845650267</v>
      </c>
      <c r="UN8" s="167">
        <f t="shared" si="844"/>
        <v>4433.9533845650267</v>
      </c>
      <c r="UO8" s="167">
        <f t="shared" si="844"/>
        <v>200.02807563295372</v>
      </c>
      <c r="UP8" s="167">
        <f t="shared" si="844"/>
        <v>0</v>
      </c>
      <c r="UQ8" s="168">
        <v>0</v>
      </c>
      <c r="UR8" s="167">
        <f t="shared" si="844"/>
        <v>2692.0603856286843</v>
      </c>
      <c r="US8" s="167">
        <f t="shared" si="844"/>
        <v>2692.0603856286843</v>
      </c>
      <c r="UT8" s="167">
        <f t="shared" si="844"/>
        <v>4433.9533845650267</v>
      </c>
      <c r="UU8" s="167">
        <f t="shared" si="844"/>
        <v>0</v>
      </c>
      <c r="UV8" s="167">
        <f t="shared" si="844"/>
        <v>0</v>
      </c>
      <c r="UW8" s="166">
        <f t="shared" ref="UW8:UW71" si="857">+SUM(TR8:UV8)</f>
        <v>107315.39927597172</v>
      </c>
      <c r="UX8" s="167">
        <f t="shared" si="845"/>
        <v>0</v>
      </c>
      <c r="UY8" s="167">
        <f t="shared" si="845"/>
        <v>2692.0603856286843</v>
      </c>
      <c r="UZ8" s="167">
        <f t="shared" si="845"/>
        <v>2692.0603856286843</v>
      </c>
      <c r="VA8" s="167">
        <f t="shared" si="845"/>
        <v>2692.0603856286843</v>
      </c>
      <c r="VB8" s="167">
        <f t="shared" si="845"/>
        <v>4433.9533845650267</v>
      </c>
      <c r="VC8" s="167">
        <f t="shared" si="845"/>
        <v>0</v>
      </c>
      <c r="VD8" s="167">
        <f t="shared" si="845"/>
        <v>0</v>
      </c>
      <c r="VE8" s="167">
        <f t="shared" si="845"/>
        <v>0</v>
      </c>
      <c r="VF8" s="167">
        <f t="shared" si="845"/>
        <v>2692.0603856286843</v>
      </c>
      <c r="VG8" s="167">
        <f t="shared" si="845"/>
        <v>2692.0603856286843</v>
      </c>
      <c r="VH8" s="167">
        <f t="shared" si="845"/>
        <v>56724.829679144219</v>
      </c>
      <c r="VI8" s="168">
        <v>0</v>
      </c>
      <c r="VJ8" s="167">
        <f t="shared" si="845"/>
        <v>0</v>
      </c>
      <c r="VK8" s="167">
        <f t="shared" si="845"/>
        <v>200.02807563295372</v>
      </c>
      <c r="VL8" s="167">
        <f t="shared" si="845"/>
        <v>1850.2819775089661</v>
      </c>
      <c r="VM8" s="167">
        <f t="shared" si="845"/>
        <v>2692.0603856286843</v>
      </c>
      <c r="VN8" s="167">
        <f t="shared" si="845"/>
        <v>2692.0603856286843</v>
      </c>
      <c r="VO8" s="167">
        <f t="shared" si="845"/>
        <v>2692.0603856286843</v>
      </c>
      <c r="VP8" s="168">
        <v>0</v>
      </c>
      <c r="VQ8" s="167">
        <f t="shared" si="846"/>
        <v>4433.9533845650267</v>
      </c>
      <c r="VR8" s="167">
        <f t="shared" si="846"/>
        <v>200.02807563295372</v>
      </c>
      <c r="VS8" s="167">
        <f t="shared" si="846"/>
        <v>0</v>
      </c>
      <c r="VT8" s="167">
        <f t="shared" si="846"/>
        <v>2692.0603856286843</v>
      </c>
      <c r="VU8" s="167">
        <f t="shared" si="846"/>
        <v>2692.0603856286843</v>
      </c>
      <c r="VV8" s="167">
        <f t="shared" si="846"/>
        <v>2692.0603856286843</v>
      </c>
      <c r="VW8" s="168">
        <v>0</v>
      </c>
      <c r="VX8" s="167">
        <f t="shared" si="846"/>
        <v>0</v>
      </c>
      <c r="VY8" s="167">
        <f t="shared" si="846"/>
        <v>0</v>
      </c>
      <c r="VZ8" s="167">
        <f t="shared" si="846"/>
        <v>0</v>
      </c>
      <c r="WA8" s="167">
        <f t="shared" si="846"/>
        <v>2692.0603856286843</v>
      </c>
      <c r="WB8" s="167">
        <f t="shared" si="846"/>
        <v>2692.0603856286843</v>
      </c>
      <c r="WC8" s="166">
        <f t="shared" ref="WC8:WC71" si="858">+SUM(UX8:WB8)</f>
        <v>102839.8595902221</v>
      </c>
    </row>
    <row r="9" spans="1:601" s="105" customFormat="1" ht="18" hidden="1" customHeight="1" outlineLevel="1">
      <c r="A9" s="154"/>
      <c r="B9" s="62" t="s">
        <v>98</v>
      </c>
      <c r="C9" s="132">
        <f>+[4]DRE!AC10</f>
        <v>5.9505625315733777E-3</v>
      </c>
      <c r="D9" s="160">
        <f t="shared" si="847"/>
        <v>0</v>
      </c>
      <c r="E9" s="160">
        <f t="shared" si="807"/>
        <v>0</v>
      </c>
      <c r="F9" s="160">
        <f t="shared" si="807"/>
        <v>291.221552601844</v>
      </c>
      <c r="G9" s="160">
        <f t="shared" si="807"/>
        <v>291.221552601844</v>
      </c>
      <c r="H9" s="160">
        <f t="shared" si="807"/>
        <v>291.221552601844</v>
      </c>
      <c r="I9" s="160">
        <f t="shared" si="807"/>
        <v>479.65595263409222</v>
      </c>
      <c r="J9" s="160">
        <f t="shared" si="807"/>
        <v>479.65595263409222</v>
      </c>
      <c r="K9" s="160">
        <f t="shared" si="807"/>
        <v>21.638625589813433</v>
      </c>
      <c r="L9" s="160">
        <f t="shared" si="807"/>
        <v>0</v>
      </c>
      <c r="M9" s="160">
        <f t="shared" si="807"/>
        <v>291.221552601844</v>
      </c>
      <c r="N9" s="160">
        <f t="shared" si="807"/>
        <v>291.221552601844</v>
      </c>
      <c r="O9" s="160">
        <f t="shared" si="807"/>
        <v>291.221552601844</v>
      </c>
      <c r="P9" s="160">
        <f t="shared" si="807"/>
        <v>479.65595263409222</v>
      </c>
      <c r="Q9" s="160">
        <f t="shared" si="807"/>
        <v>0</v>
      </c>
      <c r="R9" s="160">
        <f t="shared" si="807"/>
        <v>0</v>
      </c>
      <c r="S9" s="160">
        <f t="shared" si="807"/>
        <v>0</v>
      </c>
      <c r="T9" s="160">
        <f t="shared" si="807"/>
        <v>291.221552601844</v>
      </c>
      <c r="U9" s="160">
        <f t="shared" si="807"/>
        <v>291.221552601844</v>
      </c>
      <c r="V9" s="160">
        <f t="shared" si="807"/>
        <v>291.221552601844</v>
      </c>
      <c r="W9" s="160">
        <f t="shared" si="807"/>
        <v>479.65595263409222</v>
      </c>
      <c r="X9" s="160">
        <f t="shared" si="807"/>
        <v>0</v>
      </c>
      <c r="Y9" s="160">
        <f t="shared" si="807"/>
        <v>21.638625589813433</v>
      </c>
      <c r="Z9" s="160">
        <f t="shared" si="807"/>
        <v>200.15969668359949</v>
      </c>
      <c r="AA9" s="160">
        <f t="shared" si="807"/>
        <v>291.221552601844</v>
      </c>
      <c r="AB9" s="160">
        <f t="shared" si="807"/>
        <v>291.221552601844</v>
      </c>
      <c r="AC9" s="160">
        <f t="shared" si="807"/>
        <v>291.221552601844</v>
      </c>
      <c r="AD9" s="160">
        <f t="shared" si="807"/>
        <v>479.65595263409222</v>
      </c>
      <c r="AE9" s="160">
        <f t="shared" si="807"/>
        <v>479.65595263409222</v>
      </c>
      <c r="AF9" s="160"/>
      <c r="AG9" s="160"/>
      <c r="AH9" s="166">
        <f t="shared" si="490"/>
        <v>6616.03129488991</v>
      </c>
      <c r="AI9" s="167">
        <f t="shared" si="807"/>
        <v>0</v>
      </c>
      <c r="AJ9" s="167">
        <f t="shared" si="808"/>
        <v>0</v>
      </c>
      <c r="AK9" s="167">
        <f t="shared" si="808"/>
        <v>291.221552601844</v>
      </c>
      <c r="AL9" s="167">
        <f t="shared" si="808"/>
        <v>291.221552601844</v>
      </c>
      <c r="AM9" s="167">
        <f t="shared" si="808"/>
        <v>291.221552601844</v>
      </c>
      <c r="AN9" s="167">
        <f t="shared" si="808"/>
        <v>479.65595263409222</v>
      </c>
      <c r="AO9" s="167">
        <f t="shared" si="808"/>
        <v>479.65595263409222</v>
      </c>
      <c r="AP9" s="167">
        <f t="shared" si="808"/>
        <v>21.638625589813433</v>
      </c>
      <c r="AQ9" s="167">
        <f t="shared" si="808"/>
        <v>0</v>
      </c>
      <c r="AR9" s="167">
        <f t="shared" si="808"/>
        <v>291.221552601844</v>
      </c>
      <c r="AS9" s="167">
        <f t="shared" si="808"/>
        <v>291.221552601844</v>
      </c>
      <c r="AT9" s="168">
        <v>0</v>
      </c>
      <c r="AU9" s="167">
        <f t="shared" si="809"/>
        <v>479.65595263409222</v>
      </c>
      <c r="AV9" s="167">
        <f t="shared" si="809"/>
        <v>0</v>
      </c>
      <c r="AW9" s="167">
        <f t="shared" si="809"/>
        <v>0</v>
      </c>
      <c r="AX9" s="167">
        <f t="shared" si="809"/>
        <v>0</v>
      </c>
      <c r="AY9" s="167">
        <f t="shared" si="809"/>
        <v>291.221552601844</v>
      </c>
      <c r="AZ9" s="167">
        <f t="shared" si="809"/>
        <v>291.221552601844</v>
      </c>
      <c r="BA9" s="168">
        <v>0</v>
      </c>
      <c r="BB9" s="167">
        <f t="shared" si="810"/>
        <v>479.65595263409222</v>
      </c>
      <c r="BC9" s="167">
        <f t="shared" si="810"/>
        <v>0</v>
      </c>
      <c r="BD9" s="167">
        <f t="shared" si="810"/>
        <v>21.638625589813433</v>
      </c>
      <c r="BE9" s="167">
        <f t="shared" si="810"/>
        <v>200.15969668359949</v>
      </c>
      <c r="BF9" s="167">
        <f t="shared" si="810"/>
        <v>291.221552601844</v>
      </c>
      <c r="BG9" s="167">
        <f t="shared" si="810"/>
        <v>291.221552601844</v>
      </c>
      <c r="BH9" s="168">
        <v>0</v>
      </c>
      <c r="BI9" s="167">
        <f t="shared" si="810"/>
        <v>479.65595263409222</v>
      </c>
      <c r="BJ9" s="167">
        <f t="shared" si="810"/>
        <v>479.65595263409222</v>
      </c>
      <c r="BK9" s="167">
        <f t="shared" si="810"/>
        <v>21.638625589813433</v>
      </c>
      <c r="BL9" s="167">
        <f t="shared" si="810"/>
        <v>0</v>
      </c>
      <c r="BM9" s="167">
        <f t="shared" si="810"/>
        <v>291.221552601844</v>
      </c>
      <c r="BN9" s="166">
        <f t="shared" si="848"/>
        <v>6055.2268152760334</v>
      </c>
      <c r="BO9" s="167">
        <f t="shared" si="811"/>
        <v>291.221552601844</v>
      </c>
      <c r="BP9" s="168">
        <v>0</v>
      </c>
      <c r="BQ9" s="167">
        <f t="shared" si="811"/>
        <v>479.65595263409222</v>
      </c>
      <c r="BR9" s="167">
        <f t="shared" si="811"/>
        <v>479.65595263409222</v>
      </c>
      <c r="BS9" s="167">
        <f t="shared" si="811"/>
        <v>21.638625589813433</v>
      </c>
      <c r="BT9" s="167">
        <f t="shared" si="811"/>
        <v>0</v>
      </c>
      <c r="BU9" s="167">
        <f t="shared" si="811"/>
        <v>291.221552601844</v>
      </c>
      <c r="BV9" s="167">
        <f t="shared" si="811"/>
        <v>291.221552601844</v>
      </c>
      <c r="BW9" s="168">
        <v>0</v>
      </c>
      <c r="BX9" s="167">
        <f t="shared" si="812"/>
        <v>479.65595263409222</v>
      </c>
      <c r="BY9" s="167">
        <f t="shared" si="812"/>
        <v>0</v>
      </c>
      <c r="BZ9" s="167">
        <f t="shared" si="812"/>
        <v>0</v>
      </c>
      <c r="CA9" s="167">
        <f t="shared" si="812"/>
        <v>0</v>
      </c>
      <c r="CB9" s="167">
        <f t="shared" si="812"/>
        <v>291.221552601844</v>
      </c>
      <c r="CC9" s="167">
        <f t="shared" si="812"/>
        <v>291.221552601844</v>
      </c>
      <c r="CD9" s="168">
        <v>0</v>
      </c>
      <c r="CE9" s="167">
        <f t="shared" si="813"/>
        <v>479.65595263409222</v>
      </c>
      <c r="CF9" s="167">
        <f t="shared" si="813"/>
        <v>0</v>
      </c>
      <c r="CG9" s="167">
        <f t="shared" si="813"/>
        <v>21.638625589813433</v>
      </c>
      <c r="CH9" s="167">
        <f t="shared" si="813"/>
        <v>200.15969668359949</v>
      </c>
      <c r="CI9" s="167">
        <f t="shared" si="813"/>
        <v>291.221552601844</v>
      </c>
      <c r="CJ9" s="167">
        <f t="shared" si="813"/>
        <v>291.221552601844</v>
      </c>
      <c r="CK9" s="168">
        <v>0</v>
      </c>
      <c r="CL9" s="167">
        <f t="shared" si="814"/>
        <v>479.65595263409222</v>
      </c>
      <c r="CM9" s="167">
        <f t="shared" si="814"/>
        <v>479.65595263409222</v>
      </c>
      <c r="CN9" s="167">
        <f t="shared" si="814"/>
        <v>21.638625589813433</v>
      </c>
      <c r="CO9" s="167">
        <f t="shared" si="814"/>
        <v>0</v>
      </c>
      <c r="CP9" s="167">
        <f t="shared" si="814"/>
        <v>291.221552601844</v>
      </c>
      <c r="CQ9" s="167">
        <f t="shared" si="814"/>
        <v>291.221552601844</v>
      </c>
      <c r="CR9" s="168">
        <v>0</v>
      </c>
      <c r="CS9" s="166">
        <f t="shared" si="790"/>
        <v>5764.005262674189</v>
      </c>
      <c r="CT9" s="167">
        <f t="shared" si="815"/>
        <v>479.65595263409222</v>
      </c>
      <c r="CU9" s="167">
        <f t="shared" si="815"/>
        <v>479.65595263409222</v>
      </c>
      <c r="CV9" s="167">
        <f t="shared" si="815"/>
        <v>21.638625589813433</v>
      </c>
      <c r="CW9" s="167">
        <f t="shared" si="815"/>
        <v>0</v>
      </c>
      <c r="CX9" s="167">
        <f t="shared" si="815"/>
        <v>291.221552601844</v>
      </c>
      <c r="CY9" s="167">
        <f t="shared" si="815"/>
        <v>291.221552601844</v>
      </c>
      <c r="CZ9" s="167">
        <f t="shared" si="815"/>
        <v>291.221552601844</v>
      </c>
      <c r="DA9" s="167">
        <f t="shared" si="815"/>
        <v>479.65595263409222</v>
      </c>
      <c r="DB9" s="167">
        <f t="shared" si="815"/>
        <v>0</v>
      </c>
      <c r="DC9" s="167">
        <f t="shared" si="815"/>
        <v>0</v>
      </c>
      <c r="DD9" s="167">
        <f t="shared" si="815"/>
        <v>0</v>
      </c>
      <c r="DE9" s="168">
        <v>0</v>
      </c>
      <c r="DF9" s="167">
        <f t="shared" si="815"/>
        <v>291.221552601844</v>
      </c>
      <c r="DG9" s="167">
        <f t="shared" si="815"/>
        <v>291.221552601844</v>
      </c>
      <c r="DH9" s="167">
        <f t="shared" si="815"/>
        <v>479.65595263409222</v>
      </c>
      <c r="DI9" s="167">
        <f t="shared" si="815"/>
        <v>0</v>
      </c>
      <c r="DJ9" s="167">
        <f t="shared" si="815"/>
        <v>21.638625589813433</v>
      </c>
      <c r="DK9" s="167">
        <f t="shared" si="815"/>
        <v>200.15969668359949</v>
      </c>
      <c r="DL9" s="168">
        <v>0</v>
      </c>
      <c r="DM9" s="167">
        <f t="shared" si="816"/>
        <v>291.221552601844</v>
      </c>
      <c r="DN9" s="167">
        <f t="shared" si="816"/>
        <v>291.221552601844</v>
      </c>
      <c r="DO9" s="167">
        <f t="shared" si="816"/>
        <v>479.65595263409222</v>
      </c>
      <c r="DP9" s="167">
        <f t="shared" si="816"/>
        <v>479.65595263409222</v>
      </c>
      <c r="DQ9" s="167">
        <f t="shared" si="816"/>
        <v>21.638625589813433</v>
      </c>
      <c r="DR9" s="167">
        <f t="shared" si="816"/>
        <v>0</v>
      </c>
      <c r="DS9" s="168">
        <v>0</v>
      </c>
      <c r="DT9" s="167">
        <f t="shared" si="816"/>
        <v>291.221552601844</v>
      </c>
      <c r="DU9" s="167">
        <f t="shared" si="816"/>
        <v>291.221552601844</v>
      </c>
      <c r="DV9" s="167">
        <f t="shared" si="816"/>
        <v>479.65595263409222</v>
      </c>
      <c r="DW9" s="167">
        <f t="shared" si="816"/>
        <v>0</v>
      </c>
      <c r="DX9" s="167">
        <f t="shared" si="816"/>
        <v>0</v>
      </c>
      <c r="DY9" s="166">
        <f t="shared" si="849"/>
        <v>6243.6612153082815</v>
      </c>
      <c r="DZ9" s="167">
        <f t="shared" si="817"/>
        <v>0</v>
      </c>
      <c r="EA9" s="167">
        <f t="shared" si="817"/>
        <v>291.221552601844</v>
      </c>
      <c r="EB9" s="167">
        <f t="shared" si="817"/>
        <v>291.221552601844</v>
      </c>
      <c r="EC9" s="167">
        <f t="shared" si="817"/>
        <v>291.221552601844</v>
      </c>
      <c r="ED9" s="167">
        <f t="shared" si="817"/>
        <v>479.65595263409222</v>
      </c>
      <c r="EE9" s="167">
        <f t="shared" si="817"/>
        <v>0</v>
      </c>
      <c r="EF9" s="167">
        <f t="shared" si="817"/>
        <v>0</v>
      </c>
      <c r="EG9" s="167">
        <f t="shared" si="817"/>
        <v>0</v>
      </c>
      <c r="EH9" s="167">
        <f t="shared" si="817"/>
        <v>291.221552601844</v>
      </c>
      <c r="EI9" s="167">
        <f t="shared" si="817"/>
        <v>291.221552601844</v>
      </c>
      <c r="EJ9" s="167">
        <f t="shared" si="817"/>
        <v>291.221552601844</v>
      </c>
      <c r="EK9" s="168">
        <v>0</v>
      </c>
      <c r="EL9" s="167">
        <f t="shared" si="817"/>
        <v>0</v>
      </c>
      <c r="EM9" s="167">
        <f t="shared" si="817"/>
        <v>21.638625589813433</v>
      </c>
      <c r="EN9" s="167">
        <f t="shared" si="817"/>
        <v>200.15969668359949</v>
      </c>
      <c r="EO9" s="167">
        <f t="shared" si="817"/>
        <v>291.221552601844</v>
      </c>
      <c r="EP9" s="167">
        <f t="shared" si="817"/>
        <v>291.221552601844</v>
      </c>
      <c r="EQ9" s="167">
        <f t="shared" si="817"/>
        <v>291.221552601844</v>
      </c>
      <c r="ER9" s="168">
        <v>0</v>
      </c>
      <c r="ES9" s="167">
        <f t="shared" si="818"/>
        <v>479.65595263409222</v>
      </c>
      <c r="ET9" s="167">
        <f t="shared" si="818"/>
        <v>21.638625589813433</v>
      </c>
      <c r="EU9" s="167">
        <f t="shared" si="818"/>
        <v>0</v>
      </c>
      <c r="EV9" s="167">
        <f t="shared" si="818"/>
        <v>291.221552601844</v>
      </c>
      <c r="EW9" s="167">
        <f t="shared" si="818"/>
        <v>291.221552601844</v>
      </c>
      <c r="EX9" s="167">
        <f t="shared" si="818"/>
        <v>291.221552601844</v>
      </c>
      <c r="EY9" s="168">
        <v>0</v>
      </c>
      <c r="EZ9" s="167">
        <f t="shared" si="818"/>
        <v>0</v>
      </c>
      <c r="FA9" s="167">
        <f t="shared" si="818"/>
        <v>0</v>
      </c>
      <c r="FB9" s="167">
        <f t="shared" si="818"/>
        <v>0</v>
      </c>
      <c r="FC9" s="167">
        <f t="shared" si="818"/>
        <v>291.221552601844</v>
      </c>
      <c r="FD9" s="166">
        <f t="shared" si="557"/>
        <v>4988.6290369553844</v>
      </c>
      <c r="FE9" s="167">
        <f t="shared" si="819"/>
        <v>291.221552601844</v>
      </c>
      <c r="FF9" s="167">
        <f t="shared" si="819"/>
        <v>479.65595263409222</v>
      </c>
      <c r="FG9" s="167">
        <f t="shared" si="819"/>
        <v>0</v>
      </c>
      <c r="FH9" s="167">
        <f t="shared" si="819"/>
        <v>0</v>
      </c>
      <c r="FI9" s="167">
        <f t="shared" si="819"/>
        <v>0</v>
      </c>
      <c r="FJ9" s="167">
        <f t="shared" si="819"/>
        <v>291.221552601844</v>
      </c>
      <c r="FK9" s="167">
        <f t="shared" si="819"/>
        <v>291.221552601844</v>
      </c>
      <c r="FL9" s="167">
        <f t="shared" si="819"/>
        <v>291.221552601844</v>
      </c>
      <c r="FM9" s="167">
        <f t="shared" si="819"/>
        <v>479.65595263409222</v>
      </c>
      <c r="FN9" s="167">
        <f t="shared" si="819"/>
        <v>0</v>
      </c>
      <c r="FO9" s="167">
        <f t="shared" si="819"/>
        <v>21.638625589813433</v>
      </c>
      <c r="FP9" s="168">
        <v>0</v>
      </c>
      <c r="FQ9" s="167">
        <f t="shared" si="819"/>
        <v>291.221552601844</v>
      </c>
      <c r="FR9" s="167">
        <f t="shared" si="819"/>
        <v>291.221552601844</v>
      </c>
      <c r="FS9" s="167">
        <f t="shared" si="819"/>
        <v>291.221552601844</v>
      </c>
      <c r="FT9" s="167">
        <f t="shared" si="819"/>
        <v>479.65595263409222</v>
      </c>
      <c r="FU9" s="167">
        <f t="shared" si="819"/>
        <v>479.65595263409222</v>
      </c>
      <c r="FV9" s="167">
        <f t="shared" si="819"/>
        <v>21.638625589813433</v>
      </c>
      <c r="FW9" s="168">
        <v>0</v>
      </c>
      <c r="FX9" s="167">
        <f t="shared" si="820"/>
        <v>291.221552601844</v>
      </c>
      <c r="FY9" s="167">
        <f t="shared" si="820"/>
        <v>291.221552601844</v>
      </c>
      <c r="FZ9" s="167">
        <f t="shared" si="820"/>
        <v>291.221552601844</v>
      </c>
      <c r="GA9" s="167">
        <f t="shared" si="820"/>
        <v>479.65595263409222</v>
      </c>
      <c r="GB9" s="167">
        <f t="shared" si="820"/>
        <v>0</v>
      </c>
      <c r="GC9" s="167">
        <f t="shared" si="820"/>
        <v>0</v>
      </c>
      <c r="GD9" s="168">
        <v>0</v>
      </c>
      <c r="GE9" s="167">
        <f t="shared" si="820"/>
        <v>291.221552601844</v>
      </c>
      <c r="GF9" s="167">
        <f t="shared" si="820"/>
        <v>291.221552601844</v>
      </c>
      <c r="GG9" s="167">
        <f t="shared" si="820"/>
        <v>291.221552601844</v>
      </c>
      <c r="GH9" s="167">
        <f t="shared" si="820"/>
        <v>479.65595263409222</v>
      </c>
      <c r="GI9" s="167">
        <f t="shared" si="820"/>
        <v>0</v>
      </c>
      <c r="GJ9" s="166">
        <f t="shared" si="850"/>
        <v>6707.093150808153</v>
      </c>
      <c r="GK9" s="167">
        <f t="shared" si="821"/>
        <v>0</v>
      </c>
      <c r="GL9" s="167">
        <f t="shared" si="821"/>
        <v>0</v>
      </c>
      <c r="GM9" s="167">
        <f t="shared" si="821"/>
        <v>291.221552601844</v>
      </c>
      <c r="GN9" s="167">
        <f t="shared" si="821"/>
        <v>291.221552601844</v>
      </c>
      <c r="GO9" s="167">
        <f t="shared" si="821"/>
        <v>291.221552601844</v>
      </c>
      <c r="GP9" s="167">
        <f t="shared" si="821"/>
        <v>479.65595263409222</v>
      </c>
      <c r="GQ9" s="167">
        <f t="shared" si="821"/>
        <v>0</v>
      </c>
      <c r="GR9" s="167">
        <f t="shared" si="821"/>
        <v>21.638625589813433</v>
      </c>
      <c r="GS9" s="167">
        <f t="shared" si="821"/>
        <v>200.15969668359949</v>
      </c>
      <c r="GT9" s="167">
        <f t="shared" si="821"/>
        <v>291.221552601844</v>
      </c>
      <c r="GU9" s="167">
        <f t="shared" si="821"/>
        <v>291.221552601844</v>
      </c>
      <c r="GV9" s="168">
        <v>0</v>
      </c>
      <c r="GW9" s="167">
        <f t="shared" si="821"/>
        <v>479.65595263409222</v>
      </c>
      <c r="GX9" s="167">
        <f t="shared" si="821"/>
        <v>479.65595263409222</v>
      </c>
      <c r="GY9" s="167">
        <f t="shared" si="821"/>
        <v>21.638625589813433</v>
      </c>
      <c r="GZ9" s="167">
        <f t="shared" si="821"/>
        <v>0</v>
      </c>
      <c r="HA9" s="167">
        <f t="shared" si="821"/>
        <v>291.221552601844</v>
      </c>
      <c r="HB9" s="167">
        <f t="shared" si="821"/>
        <v>291.221552601844</v>
      </c>
      <c r="HC9" s="168">
        <v>0</v>
      </c>
      <c r="HD9" s="167">
        <f t="shared" si="822"/>
        <v>479.65595263409222</v>
      </c>
      <c r="HE9" s="167">
        <f t="shared" si="822"/>
        <v>0</v>
      </c>
      <c r="HF9" s="167">
        <f t="shared" si="822"/>
        <v>0</v>
      </c>
      <c r="HG9" s="167">
        <f t="shared" si="822"/>
        <v>0</v>
      </c>
      <c r="HH9" s="167">
        <f t="shared" si="822"/>
        <v>291.221552601844</v>
      </c>
      <c r="HI9" s="167">
        <f t="shared" si="822"/>
        <v>291.221552601844</v>
      </c>
      <c r="HJ9" s="168">
        <v>0</v>
      </c>
      <c r="HK9" s="167">
        <f t="shared" si="822"/>
        <v>479.65595263409222</v>
      </c>
      <c r="HL9" s="167">
        <f t="shared" si="822"/>
        <v>0</v>
      </c>
      <c r="HM9" s="167">
        <f t="shared" si="822"/>
        <v>21.638625589813433</v>
      </c>
      <c r="HN9" s="167">
        <f t="shared" si="822"/>
        <v>200.15969668359949</v>
      </c>
      <c r="HO9" s="167">
        <f t="shared" si="822"/>
        <v>291.221552601844</v>
      </c>
      <c r="HP9" s="166">
        <f t="shared" si="851"/>
        <v>5775.7305593255405</v>
      </c>
      <c r="HQ9" s="167">
        <f t="shared" si="823"/>
        <v>291.221552601844</v>
      </c>
      <c r="HR9" s="167">
        <f t="shared" si="823"/>
        <v>291.221552601844</v>
      </c>
      <c r="HS9" s="167">
        <f t="shared" si="823"/>
        <v>479.65595263409222</v>
      </c>
      <c r="HT9" s="167">
        <f t="shared" si="823"/>
        <v>0</v>
      </c>
      <c r="HU9" s="167">
        <f t="shared" si="823"/>
        <v>21.638625589813433</v>
      </c>
      <c r="HV9" s="167">
        <f t="shared" si="823"/>
        <v>200.15969668359949</v>
      </c>
      <c r="HW9" s="167">
        <f t="shared" si="823"/>
        <v>291.221552601844</v>
      </c>
      <c r="HX9" s="167">
        <f t="shared" si="823"/>
        <v>291.221552601844</v>
      </c>
      <c r="HY9" s="167">
        <f t="shared" si="823"/>
        <v>291.221552601844</v>
      </c>
      <c r="HZ9" s="167">
        <f t="shared" si="823"/>
        <v>479.65595263409222</v>
      </c>
      <c r="IA9" s="167">
        <f t="shared" si="823"/>
        <v>479.65595263409222</v>
      </c>
      <c r="IB9" s="168">
        <v>0</v>
      </c>
      <c r="IC9" s="167">
        <f t="shared" si="823"/>
        <v>0</v>
      </c>
      <c r="ID9" s="167">
        <f t="shared" si="823"/>
        <v>291.221552601844</v>
      </c>
      <c r="IE9" s="167">
        <f t="shared" si="823"/>
        <v>291.221552601844</v>
      </c>
      <c r="IF9" s="167">
        <f t="shared" si="823"/>
        <v>291.221552601844</v>
      </c>
      <c r="IG9" s="167">
        <f t="shared" si="823"/>
        <v>479.65595263409222</v>
      </c>
      <c r="IH9" s="167">
        <f t="shared" si="823"/>
        <v>0</v>
      </c>
      <c r="II9" s="168">
        <v>0</v>
      </c>
      <c r="IJ9" s="167">
        <f t="shared" si="824"/>
        <v>0</v>
      </c>
      <c r="IK9" s="167">
        <f t="shared" si="824"/>
        <v>291.221552601844</v>
      </c>
      <c r="IL9" s="167">
        <f t="shared" si="824"/>
        <v>291.221552601844</v>
      </c>
      <c r="IM9" s="167">
        <f t="shared" si="824"/>
        <v>291.221552601844</v>
      </c>
      <c r="IN9" s="167">
        <f t="shared" si="824"/>
        <v>479.65595263409222</v>
      </c>
      <c r="IO9" s="167">
        <f t="shared" si="824"/>
        <v>0</v>
      </c>
      <c r="IP9" s="168">
        <v>0</v>
      </c>
      <c r="IQ9" s="167">
        <f t="shared" si="824"/>
        <v>200.15969668359949</v>
      </c>
      <c r="IR9" s="167">
        <f t="shared" si="824"/>
        <v>291.221552601844</v>
      </c>
      <c r="IS9" s="167">
        <f t="shared" si="824"/>
        <v>291.221552601844</v>
      </c>
      <c r="IT9" s="167">
        <f t="shared" si="824"/>
        <v>291.221552601844</v>
      </c>
      <c r="IU9" s="166">
        <f t="shared" si="613"/>
        <v>6897.3395185532918</v>
      </c>
      <c r="IV9" s="167">
        <f t="shared" si="825"/>
        <v>0</v>
      </c>
      <c r="IW9" s="167">
        <f t="shared" si="825"/>
        <v>21.638625589813433</v>
      </c>
      <c r="IX9" s="167">
        <f t="shared" si="825"/>
        <v>200.15969668359949</v>
      </c>
      <c r="IY9" s="167">
        <f t="shared" si="825"/>
        <v>291.221552601844</v>
      </c>
      <c r="IZ9" s="167">
        <f t="shared" si="825"/>
        <v>291.221552601844</v>
      </c>
      <c r="JA9" s="167">
        <f t="shared" si="825"/>
        <v>291.221552601844</v>
      </c>
      <c r="JB9" s="167">
        <f t="shared" si="825"/>
        <v>479.65595263409222</v>
      </c>
      <c r="JC9" s="167">
        <f t="shared" si="825"/>
        <v>479.65595263409222</v>
      </c>
      <c r="JD9" s="167">
        <f t="shared" si="825"/>
        <v>21.638625589813433</v>
      </c>
      <c r="JE9" s="167">
        <f t="shared" si="825"/>
        <v>0</v>
      </c>
      <c r="JF9" s="167">
        <f t="shared" si="825"/>
        <v>291.221552601844</v>
      </c>
      <c r="JG9" s="168">
        <v>0</v>
      </c>
      <c r="JH9" s="167">
        <f t="shared" si="825"/>
        <v>291.221552601844</v>
      </c>
      <c r="JI9" s="167">
        <f t="shared" si="825"/>
        <v>479.65595263409222</v>
      </c>
      <c r="JJ9" s="167">
        <f t="shared" si="825"/>
        <v>0</v>
      </c>
      <c r="JK9" s="167">
        <f t="shared" si="825"/>
        <v>0</v>
      </c>
      <c r="JL9" s="167">
        <f t="shared" si="825"/>
        <v>0</v>
      </c>
      <c r="JM9" s="167">
        <f t="shared" si="825"/>
        <v>291.221552601844</v>
      </c>
      <c r="JN9" s="168">
        <v>0</v>
      </c>
      <c r="JO9" s="167">
        <f t="shared" si="826"/>
        <v>291.221552601844</v>
      </c>
      <c r="JP9" s="167">
        <f t="shared" si="826"/>
        <v>479.65595263409222</v>
      </c>
      <c r="JQ9" s="167">
        <f t="shared" si="826"/>
        <v>0</v>
      </c>
      <c r="JR9" s="167">
        <f t="shared" si="826"/>
        <v>21.638625589813433</v>
      </c>
      <c r="JS9" s="167">
        <f t="shared" si="826"/>
        <v>200.15969668359949</v>
      </c>
      <c r="JT9" s="167">
        <f t="shared" si="826"/>
        <v>291.221552601844</v>
      </c>
      <c r="JU9" s="168">
        <v>0</v>
      </c>
      <c r="JV9" s="167">
        <f t="shared" si="826"/>
        <v>291.221552601844</v>
      </c>
      <c r="JW9" s="167">
        <f t="shared" si="826"/>
        <v>479.65595263409222</v>
      </c>
      <c r="JX9" s="167">
        <f t="shared" si="826"/>
        <v>479.65595263409222</v>
      </c>
      <c r="JY9" s="167">
        <f t="shared" si="826"/>
        <v>21.638625589813433</v>
      </c>
      <c r="JZ9" s="167">
        <f t="shared" si="826"/>
        <v>0</v>
      </c>
      <c r="KA9" s="166">
        <f t="shared" si="852"/>
        <v>5985.8035849476028</v>
      </c>
      <c r="KB9" s="167">
        <f t="shared" si="827"/>
        <v>291.221552601844</v>
      </c>
      <c r="KC9" s="167">
        <f t="shared" si="827"/>
        <v>291.221552601844</v>
      </c>
      <c r="KD9" s="167">
        <f t="shared" si="827"/>
        <v>291.221552601844</v>
      </c>
      <c r="KE9" s="167">
        <f t="shared" si="827"/>
        <v>479.65595263409222</v>
      </c>
      <c r="KF9" s="167">
        <f t="shared" si="827"/>
        <v>479.65595263409222</v>
      </c>
      <c r="KG9" s="167">
        <f t="shared" si="827"/>
        <v>21.638625589813433</v>
      </c>
      <c r="KH9" s="167">
        <f t="shared" si="827"/>
        <v>0</v>
      </c>
      <c r="KI9" s="167">
        <f t="shared" si="827"/>
        <v>291.221552601844</v>
      </c>
      <c r="KJ9" s="167">
        <f t="shared" si="827"/>
        <v>291.221552601844</v>
      </c>
      <c r="KK9" s="167">
        <f t="shared" si="827"/>
        <v>291.221552601844</v>
      </c>
      <c r="KL9" s="167">
        <f t="shared" si="827"/>
        <v>479.65595263409222</v>
      </c>
      <c r="KM9" s="168">
        <v>0</v>
      </c>
      <c r="KN9" s="167">
        <f t="shared" si="827"/>
        <v>0</v>
      </c>
      <c r="KO9" s="167">
        <f t="shared" si="827"/>
        <v>0</v>
      </c>
      <c r="KP9" s="167">
        <f t="shared" si="827"/>
        <v>291.221552601844</v>
      </c>
      <c r="KQ9" s="167">
        <f t="shared" si="827"/>
        <v>291.221552601844</v>
      </c>
      <c r="KR9" s="167">
        <f t="shared" si="827"/>
        <v>291.221552601844</v>
      </c>
      <c r="KS9" s="167">
        <f t="shared" si="827"/>
        <v>479.65595263409222</v>
      </c>
      <c r="KT9" s="168">
        <v>0</v>
      </c>
      <c r="KU9" s="167">
        <f t="shared" si="828"/>
        <v>21.638625589813433</v>
      </c>
      <c r="KV9" s="167">
        <f t="shared" si="828"/>
        <v>200.15969668359949</v>
      </c>
      <c r="KW9" s="167">
        <f t="shared" si="828"/>
        <v>291.221552601844</v>
      </c>
      <c r="KX9" s="167">
        <f t="shared" si="828"/>
        <v>291.221552601844</v>
      </c>
      <c r="KY9" s="167">
        <f t="shared" si="828"/>
        <v>291.221552601844</v>
      </c>
      <c r="KZ9" s="167">
        <f t="shared" si="828"/>
        <v>479.65595263409222</v>
      </c>
      <c r="LA9" s="168">
        <v>0</v>
      </c>
      <c r="LB9" s="167">
        <f t="shared" si="828"/>
        <v>21.638625589813433</v>
      </c>
      <c r="LC9" s="167">
        <f t="shared" si="828"/>
        <v>0</v>
      </c>
      <c r="LD9" s="167">
        <f t="shared" si="828"/>
        <v>291.221552601844</v>
      </c>
      <c r="LE9" s="167">
        <f t="shared" si="828"/>
        <v>291.221552601844</v>
      </c>
      <c r="LF9" s="166">
        <f t="shared" si="642"/>
        <v>6740.4570730493197</v>
      </c>
      <c r="LG9" s="167">
        <f t="shared" si="829"/>
        <v>479.65595263409222</v>
      </c>
      <c r="LH9" s="167">
        <f t="shared" si="829"/>
        <v>479.65595263409222</v>
      </c>
      <c r="LI9" s="167">
        <f t="shared" si="829"/>
        <v>21.638625589813433</v>
      </c>
      <c r="LJ9" s="167">
        <f t="shared" si="829"/>
        <v>0</v>
      </c>
      <c r="LK9" s="167">
        <f t="shared" si="829"/>
        <v>291.221552601844</v>
      </c>
      <c r="LL9" s="167">
        <f t="shared" si="829"/>
        <v>291.221552601844</v>
      </c>
      <c r="LM9" s="167">
        <f t="shared" si="829"/>
        <v>291.221552601844</v>
      </c>
      <c r="LN9" s="167">
        <f t="shared" si="829"/>
        <v>479.65595263409222</v>
      </c>
      <c r="LO9" s="167">
        <f t="shared" si="829"/>
        <v>0</v>
      </c>
      <c r="LP9" s="167">
        <f t="shared" si="829"/>
        <v>0</v>
      </c>
      <c r="LQ9" s="167">
        <f t="shared" si="829"/>
        <v>0</v>
      </c>
      <c r="LR9" s="168">
        <v>0</v>
      </c>
      <c r="LS9" s="167">
        <f t="shared" si="829"/>
        <v>291.221552601844</v>
      </c>
      <c r="LT9" s="167">
        <f t="shared" si="829"/>
        <v>291.221552601844</v>
      </c>
      <c r="LU9" s="167">
        <f t="shared" si="829"/>
        <v>479.65595263409222</v>
      </c>
      <c r="LV9" s="167">
        <f t="shared" si="829"/>
        <v>0</v>
      </c>
      <c r="LW9" s="167">
        <f t="shared" si="829"/>
        <v>21.638625589813433</v>
      </c>
      <c r="LX9" s="167">
        <f t="shared" si="829"/>
        <v>200.15969668359949</v>
      </c>
      <c r="LY9" s="168">
        <v>0</v>
      </c>
      <c r="LZ9" s="167">
        <f t="shared" si="830"/>
        <v>291.221552601844</v>
      </c>
      <c r="MA9" s="167">
        <f t="shared" si="830"/>
        <v>291.221552601844</v>
      </c>
      <c r="MB9" s="167">
        <f t="shared" si="830"/>
        <v>479.65595263409222</v>
      </c>
      <c r="MC9" s="167">
        <f t="shared" si="830"/>
        <v>479.65595263409222</v>
      </c>
      <c r="MD9" s="167">
        <f t="shared" si="830"/>
        <v>21.638625589813433</v>
      </c>
      <c r="ME9" s="167">
        <f t="shared" si="830"/>
        <v>0</v>
      </c>
      <c r="MF9" s="168">
        <v>0</v>
      </c>
      <c r="MG9" s="167">
        <f t="shared" si="830"/>
        <v>291.221552601844</v>
      </c>
      <c r="MH9" s="167">
        <f t="shared" si="830"/>
        <v>291.221552601844</v>
      </c>
      <c r="MI9" s="167">
        <f t="shared" si="830"/>
        <v>479.65595263409222</v>
      </c>
      <c r="MJ9" s="167">
        <f t="shared" si="830"/>
        <v>0</v>
      </c>
      <c r="MK9" s="167">
        <f t="shared" si="830"/>
        <v>0</v>
      </c>
      <c r="ML9" s="166">
        <f t="shared" si="853"/>
        <v>6243.6612153082815</v>
      </c>
      <c r="MM9" s="167">
        <f t="shared" si="831"/>
        <v>0</v>
      </c>
      <c r="MN9" s="167">
        <f t="shared" si="831"/>
        <v>291.221552601844</v>
      </c>
      <c r="MO9" s="167">
        <f t="shared" si="831"/>
        <v>291.221552601844</v>
      </c>
      <c r="MP9" s="167">
        <f t="shared" si="831"/>
        <v>291.221552601844</v>
      </c>
      <c r="MQ9" s="167">
        <f t="shared" si="831"/>
        <v>479.65595263409222</v>
      </c>
      <c r="MR9" s="167">
        <f t="shared" si="831"/>
        <v>0</v>
      </c>
      <c r="MS9" s="167">
        <f t="shared" si="831"/>
        <v>0</v>
      </c>
      <c r="MT9" s="167">
        <f t="shared" si="831"/>
        <v>0</v>
      </c>
      <c r="MU9" s="167">
        <f t="shared" si="831"/>
        <v>291.221552601844</v>
      </c>
      <c r="MV9" s="167">
        <f t="shared" si="831"/>
        <v>291.221552601844</v>
      </c>
      <c r="MW9" s="167">
        <f t="shared" si="831"/>
        <v>291.221552601844</v>
      </c>
      <c r="MX9" s="168">
        <v>0</v>
      </c>
      <c r="MY9" s="167">
        <f t="shared" si="831"/>
        <v>0</v>
      </c>
      <c r="MZ9" s="167">
        <f t="shared" si="831"/>
        <v>21.638625589813433</v>
      </c>
      <c r="NA9" s="167">
        <f t="shared" si="831"/>
        <v>200.15969668359949</v>
      </c>
      <c r="NB9" s="167">
        <f t="shared" si="831"/>
        <v>291.221552601844</v>
      </c>
      <c r="NC9" s="167">
        <f t="shared" si="831"/>
        <v>291.221552601844</v>
      </c>
      <c r="ND9" s="167">
        <f t="shared" si="831"/>
        <v>291.221552601844</v>
      </c>
      <c r="NE9" s="168">
        <v>0</v>
      </c>
      <c r="NF9" s="167">
        <f t="shared" si="832"/>
        <v>479.65595263409222</v>
      </c>
      <c r="NG9" s="167">
        <f t="shared" si="832"/>
        <v>21.638625589813433</v>
      </c>
      <c r="NH9" s="167">
        <f t="shared" si="832"/>
        <v>0</v>
      </c>
      <c r="NI9" s="167">
        <f t="shared" si="832"/>
        <v>291.221552601844</v>
      </c>
      <c r="NJ9" s="167">
        <f t="shared" si="832"/>
        <v>291.221552601844</v>
      </c>
      <c r="NK9" s="167">
        <f t="shared" si="832"/>
        <v>291.221552601844</v>
      </c>
      <c r="NL9" s="168">
        <v>0</v>
      </c>
      <c r="NM9" s="167">
        <f t="shared" si="832"/>
        <v>0</v>
      </c>
      <c r="NN9" s="167">
        <f t="shared" si="832"/>
        <v>0</v>
      </c>
      <c r="NO9" s="167">
        <f t="shared" si="832"/>
        <v>0</v>
      </c>
      <c r="NP9" s="167">
        <f t="shared" si="832"/>
        <v>291.221552601844</v>
      </c>
      <c r="NQ9" s="167">
        <f t="shared" si="832"/>
        <v>291.221552601844</v>
      </c>
      <c r="NR9" s="166">
        <f t="shared" si="854"/>
        <v>5279.8505895572289</v>
      </c>
      <c r="NS9" s="167">
        <f t="shared" si="833"/>
        <v>291.221552601844</v>
      </c>
      <c r="NT9" s="167">
        <f t="shared" si="833"/>
        <v>479.65595263409222</v>
      </c>
      <c r="NU9" s="167">
        <f t="shared" si="833"/>
        <v>0</v>
      </c>
      <c r="NV9" s="167">
        <f t="shared" si="833"/>
        <v>0</v>
      </c>
      <c r="NW9" s="167">
        <f t="shared" si="833"/>
        <v>0</v>
      </c>
      <c r="NX9" s="167">
        <f t="shared" si="833"/>
        <v>291.221552601844</v>
      </c>
      <c r="NY9" s="167">
        <f t="shared" si="833"/>
        <v>291.221552601844</v>
      </c>
      <c r="NZ9" s="167">
        <f t="shared" si="833"/>
        <v>291.221552601844</v>
      </c>
      <c r="OA9" s="167">
        <f t="shared" si="833"/>
        <v>479.65595263409222</v>
      </c>
      <c r="OB9" s="167">
        <f t="shared" si="833"/>
        <v>0</v>
      </c>
      <c r="OC9" s="167">
        <f t="shared" si="833"/>
        <v>21.638625589813433</v>
      </c>
      <c r="OD9" s="168">
        <v>0</v>
      </c>
      <c r="OE9" s="167">
        <f t="shared" si="833"/>
        <v>291.221552601844</v>
      </c>
      <c r="OF9" s="167">
        <f t="shared" si="833"/>
        <v>291.221552601844</v>
      </c>
      <c r="OG9" s="167">
        <f t="shared" si="833"/>
        <v>291.221552601844</v>
      </c>
      <c r="OH9" s="167">
        <f t="shared" si="833"/>
        <v>479.65595263409222</v>
      </c>
      <c r="OI9" s="167">
        <f t="shared" si="833"/>
        <v>479.65595263409222</v>
      </c>
      <c r="OJ9" s="167">
        <f t="shared" si="833"/>
        <v>21.638625589813433</v>
      </c>
      <c r="OK9" s="168">
        <v>0</v>
      </c>
      <c r="OL9" s="167">
        <f t="shared" si="834"/>
        <v>291.221552601844</v>
      </c>
      <c r="OM9" s="167">
        <f t="shared" si="834"/>
        <v>291.221552601844</v>
      </c>
      <c r="ON9" s="167">
        <f t="shared" si="834"/>
        <v>291.221552601844</v>
      </c>
      <c r="OO9" s="167">
        <f t="shared" si="834"/>
        <v>479.65595263409222</v>
      </c>
      <c r="OP9" s="167">
        <f t="shared" si="834"/>
        <v>0</v>
      </c>
      <c r="OQ9" s="167">
        <f t="shared" si="834"/>
        <v>0</v>
      </c>
      <c r="OR9" s="168">
        <v>0</v>
      </c>
      <c r="OS9" s="167">
        <f t="shared" si="834"/>
        <v>291.221552601844</v>
      </c>
      <c r="OT9" s="167">
        <f t="shared" si="834"/>
        <v>291.221552601844</v>
      </c>
      <c r="OU9" s="166">
        <f t="shared" si="698"/>
        <v>5936.2156455722161</v>
      </c>
      <c r="OV9" s="167">
        <f t="shared" si="835"/>
        <v>0</v>
      </c>
      <c r="OW9" s="167">
        <f t="shared" si="835"/>
        <v>0</v>
      </c>
      <c r="OX9" s="167">
        <f t="shared" si="835"/>
        <v>291.221552601844</v>
      </c>
      <c r="OY9" s="167">
        <f t="shared" si="835"/>
        <v>291.221552601844</v>
      </c>
      <c r="OZ9" s="167">
        <f t="shared" si="835"/>
        <v>291.221552601844</v>
      </c>
      <c r="PA9" s="167">
        <f t="shared" si="835"/>
        <v>479.65595263409222</v>
      </c>
      <c r="PB9" s="167">
        <f t="shared" si="835"/>
        <v>0</v>
      </c>
      <c r="PC9" s="167">
        <f t="shared" si="835"/>
        <v>21.638625589813433</v>
      </c>
      <c r="PD9" s="167">
        <f t="shared" si="835"/>
        <v>200.15969668359949</v>
      </c>
      <c r="PE9" s="167">
        <f t="shared" si="835"/>
        <v>291.221552601844</v>
      </c>
      <c r="PF9" s="167">
        <f t="shared" si="835"/>
        <v>291.221552601844</v>
      </c>
      <c r="PG9" s="168">
        <v>0</v>
      </c>
      <c r="PH9" s="167">
        <f t="shared" si="835"/>
        <v>479.65595263409222</v>
      </c>
      <c r="PI9" s="167">
        <f t="shared" si="835"/>
        <v>479.65595263409222</v>
      </c>
      <c r="PJ9" s="167">
        <f t="shared" si="835"/>
        <v>21.638625589813433</v>
      </c>
      <c r="PK9" s="167">
        <f t="shared" si="835"/>
        <v>0</v>
      </c>
      <c r="PL9" s="167">
        <f t="shared" si="835"/>
        <v>291.221552601844</v>
      </c>
      <c r="PM9" s="167">
        <f t="shared" si="835"/>
        <v>291.221552601844</v>
      </c>
      <c r="PN9" s="168">
        <v>0</v>
      </c>
      <c r="PO9" s="167">
        <f t="shared" si="836"/>
        <v>479.65595263409222</v>
      </c>
      <c r="PP9" s="167">
        <f t="shared" si="836"/>
        <v>0</v>
      </c>
      <c r="PQ9" s="167">
        <f t="shared" si="836"/>
        <v>0</v>
      </c>
      <c r="PR9" s="167">
        <f t="shared" si="836"/>
        <v>0</v>
      </c>
      <c r="PS9" s="167">
        <f t="shared" si="836"/>
        <v>291.221552601844</v>
      </c>
      <c r="PT9" s="167">
        <f t="shared" si="836"/>
        <v>291.221552601844</v>
      </c>
      <c r="PU9" s="168">
        <v>0</v>
      </c>
      <c r="PV9" s="167">
        <f t="shared" si="836"/>
        <v>0</v>
      </c>
      <c r="PW9" s="167">
        <f t="shared" si="836"/>
        <v>0</v>
      </c>
      <c r="PX9" s="167">
        <f t="shared" si="836"/>
        <v>21.638625589813433</v>
      </c>
      <c r="PY9" s="167">
        <f t="shared" si="836"/>
        <v>200.15969668359949</v>
      </c>
      <c r="PZ9" s="167">
        <f t="shared" si="836"/>
        <v>291.221552601844</v>
      </c>
      <c r="QA9" s="166">
        <f t="shared" si="855"/>
        <v>5296.0746066914489</v>
      </c>
      <c r="QB9" s="167">
        <f t="shared" si="837"/>
        <v>291.221552601844</v>
      </c>
      <c r="QC9" s="167">
        <f t="shared" si="837"/>
        <v>291.221552601844</v>
      </c>
      <c r="QD9" s="167">
        <f t="shared" si="837"/>
        <v>479.65595263409222</v>
      </c>
      <c r="QE9" s="167">
        <f t="shared" si="837"/>
        <v>0</v>
      </c>
      <c r="QF9" s="167">
        <f t="shared" si="837"/>
        <v>21.638625589813433</v>
      </c>
      <c r="QG9" s="167">
        <f t="shared" si="837"/>
        <v>200.15969668359949</v>
      </c>
      <c r="QH9" s="167">
        <f t="shared" si="837"/>
        <v>291.221552601844</v>
      </c>
      <c r="QI9" s="167">
        <f t="shared" si="837"/>
        <v>291.221552601844</v>
      </c>
      <c r="QJ9" s="167">
        <f t="shared" si="837"/>
        <v>291.221552601844</v>
      </c>
      <c r="QK9" s="167">
        <f t="shared" si="837"/>
        <v>479.65595263409222</v>
      </c>
      <c r="QL9" s="167">
        <f t="shared" si="837"/>
        <v>479.65595263409222</v>
      </c>
      <c r="QM9" s="168">
        <v>0</v>
      </c>
      <c r="QN9" s="167">
        <f t="shared" si="837"/>
        <v>0</v>
      </c>
      <c r="QO9" s="167">
        <f t="shared" si="837"/>
        <v>291.221552601844</v>
      </c>
      <c r="QP9" s="167">
        <f t="shared" si="837"/>
        <v>291.221552601844</v>
      </c>
      <c r="QQ9" s="167">
        <f t="shared" si="837"/>
        <v>291.221552601844</v>
      </c>
      <c r="QR9" s="167">
        <f t="shared" si="837"/>
        <v>479.65595263409222</v>
      </c>
      <c r="QS9" s="167">
        <f t="shared" si="837"/>
        <v>0</v>
      </c>
      <c r="QT9" s="168">
        <v>0</v>
      </c>
      <c r="QU9" s="167">
        <f t="shared" si="838"/>
        <v>0</v>
      </c>
      <c r="QV9" s="167">
        <f t="shared" si="838"/>
        <v>291.221552601844</v>
      </c>
      <c r="QW9" s="167">
        <f t="shared" si="838"/>
        <v>291.221552601844</v>
      </c>
      <c r="QX9" s="167">
        <f t="shared" si="838"/>
        <v>6136.3753422558157</v>
      </c>
      <c r="QY9" s="167">
        <f t="shared" si="838"/>
        <v>0</v>
      </c>
      <c r="QZ9" s="167">
        <f t="shared" si="838"/>
        <v>0</v>
      </c>
      <c r="RA9" s="168">
        <v>0</v>
      </c>
      <c r="RB9" s="167">
        <f t="shared" si="838"/>
        <v>200.15969668359949</v>
      </c>
      <c r="RC9" s="167">
        <f t="shared" si="838"/>
        <v>291.221552601844</v>
      </c>
      <c r="RD9" s="167">
        <f t="shared" si="838"/>
        <v>291.221552601844</v>
      </c>
      <c r="RE9" s="167">
        <f t="shared" si="838"/>
        <v>291.221552601844</v>
      </c>
      <c r="RF9" s="166">
        <f t="shared" si="728"/>
        <v>12262.837355573169</v>
      </c>
      <c r="RG9" s="167">
        <f t="shared" si="839"/>
        <v>0</v>
      </c>
      <c r="RH9" s="167">
        <f t="shared" si="839"/>
        <v>21.638625589813433</v>
      </c>
      <c r="RI9" s="167">
        <f t="shared" si="839"/>
        <v>200.15969668359949</v>
      </c>
      <c r="RJ9" s="167">
        <f t="shared" si="839"/>
        <v>291.221552601844</v>
      </c>
      <c r="RK9" s="167">
        <f t="shared" si="839"/>
        <v>291.221552601844</v>
      </c>
      <c r="RL9" s="167">
        <f t="shared" si="839"/>
        <v>291.221552601844</v>
      </c>
      <c r="RM9" s="167">
        <f t="shared" si="839"/>
        <v>479.65595263409222</v>
      </c>
      <c r="RN9" s="167">
        <f t="shared" si="839"/>
        <v>479.65595263409222</v>
      </c>
      <c r="RO9" s="167">
        <f t="shared" si="839"/>
        <v>21.638625589813433</v>
      </c>
      <c r="RP9" s="167">
        <f t="shared" si="839"/>
        <v>0</v>
      </c>
      <c r="RQ9" s="167">
        <f t="shared" si="839"/>
        <v>291.221552601844</v>
      </c>
      <c r="RR9" s="168">
        <v>0</v>
      </c>
      <c r="RS9" s="167">
        <f t="shared" si="839"/>
        <v>291.221552601844</v>
      </c>
      <c r="RT9" s="167">
        <f t="shared" si="839"/>
        <v>479.65595263409222</v>
      </c>
      <c r="RU9" s="167">
        <f t="shared" si="839"/>
        <v>0</v>
      </c>
      <c r="RV9" s="167">
        <f t="shared" si="839"/>
        <v>0</v>
      </c>
      <c r="RW9" s="167">
        <f t="shared" si="839"/>
        <v>0</v>
      </c>
      <c r="RX9" s="167">
        <f t="shared" si="839"/>
        <v>291.221552601844</v>
      </c>
      <c r="RY9" s="168">
        <v>0</v>
      </c>
      <c r="RZ9" s="167">
        <f t="shared" si="840"/>
        <v>6136.3753422558157</v>
      </c>
      <c r="SA9" s="167">
        <f t="shared" si="840"/>
        <v>0</v>
      </c>
      <c r="SB9" s="167">
        <f t="shared" si="840"/>
        <v>0</v>
      </c>
      <c r="SC9" s="167">
        <f t="shared" si="840"/>
        <v>21.638625589813433</v>
      </c>
      <c r="SD9" s="167">
        <f t="shared" si="840"/>
        <v>200.15969668359949</v>
      </c>
      <c r="SE9" s="167">
        <f t="shared" si="840"/>
        <v>291.221552601844</v>
      </c>
      <c r="SF9" s="168">
        <v>0</v>
      </c>
      <c r="SG9" s="167">
        <f t="shared" si="840"/>
        <v>291.221552601844</v>
      </c>
      <c r="SH9" s="167">
        <f t="shared" si="840"/>
        <v>479.65595263409222</v>
      </c>
      <c r="SI9" s="167">
        <f t="shared" si="840"/>
        <v>479.65595263409222</v>
      </c>
      <c r="SJ9" s="167">
        <f t="shared" si="840"/>
        <v>21.638625589813433</v>
      </c>
      <c r="SK9" s="167">
        <f t="shared" si="840"/>
        <v>0</v>
      </c>
      <c r="SL9" s="166">
        <f t="shared" si="856"/>
        <v>11351.301421967482</v>
      </c>
      <c r="SM9" s="167">
        <f t="shared" si="841"/>
        <v>291.221552601844</v>
      </c>
      <c r="SN9" s="167">
        <f t="shared" si="841"/>
        <v>291.221552601844</v>
      </c>
      <c r="SO9" s="167">
        <f t="shared" si="841"/>
        <v>291.221552601844</v>
      </c>
      <c r="SP9" s="167">
        <f t="shared" si="841"/>
        <v>479.65595263409222</v>
      </c>
      <c r="SQ9" s="167">
        <f t="shared" si="841"/>
        <v>479.65595263409222</v>
      </c>
      <c r="SR9" s="167">
        <f t="shared" si="841"/>
        <v>21.638625589813433</v>
      </c>
      <c r="SS9" s="167">
        <f t="shared" si="841"/>
        <v>0</v>
      </c>
      <c r="ST9" s="167">
        <f t="shared" si="841"/>
        <v>291.221552601844</v>
      </c>
      <c r="SU9" s="167">
        <f t="shared" si="841"/>
        <v>291.221552601844</v>
      </c>
      <c r="SV9" s="167">
        <f t="shared" si="841"/>
        <v>291.221552601844</v>
      </c>
      <c r="SW9" s="167">
        <f t="shared" si="841"/>
        <v>479.65595263409222</v>
      </c>
      <c r="SX9" s="168">
        <v>0</v>
      </c>
      <c r="SY9" s="167">
        <f t="shared" si="841"/>
        <v>0</v>
      </c>
      <c r="SZ9" s="167">
        <f t="shared" si="841"/>
        <v>0</v>
      </c>
      <c r="TA9" s="167">
        <f t="shared" si="841"/>
        <v>291.221552601844</v>
      </c>
      <c r="TB9" s="167">
        <f t="shared" si="841"/>
        <v>291.221552601844</v>
      </c>
      <c r="TC9" s="167">
        <f t="shared" si="841"/>
        <v>6136.3753422558157</v>
      </c>
      <c r="TD9" s="167">
        <f t="shared" si="841"/>
        <v>0</v>
      </c>
      <c r="TE9" s="168">
        <v>0</v>
      </c>
      <c r="TF9" s="167">
        <f t="shared" si="842"/>
        <v>21.638625589813433</v>
      </c>
      <c r="TG9" s="167">
        <f t="shared" si="842"/>
        <v>200.15969668359949</v>
      </c>
      <c r="TH9" s="167">
        <f t="shared" si="842"/>
        <v>291.221552601844</v>
      </c>
      <c r="TI9" s="167">
        <f t="shared" si="842"/>
        <v>291.221552601844</v>
      </c>
      <c r="TJ9" s="167">
        <f t="shared" si="842"/>
        <v>291.221552601844</v>
      </c>
      <c r="TK9" s="167">
        <f t="shared" si="842"/>
        <v>479.65595263409222</v>
      </c>
      <c r="TL9" s="168">
        <v>0</v>
      </c>
      <c r="TM9" s="167">
        <f t="shared" si="842"/>
        <v>21.638625589813433</v>
      </c>
      <c r="TN9" s="167">
        <f t="shared" si="842"/>
        <v>0</v>
      </c>
      <c r="TO9" s="167">
        <f t="shared" si="842"/>
        <v>291.221552601844</v>
      </c>
      <c r="TP9" s="167">
        <f t="shared" si="842"/>
        <v>291.221552601844</v>
      </c>
      <c r="TQ9" s="166">
        <f t="shared" si="757"/>
        <v>12105.954910069198</v>
      </c>
      <c r="TR9" s="167">
        <f t="shared" si="843"/>
        <v>479.65595263409222</v>
      </c>
      <c r="TS9" s="167">
        <f t="shared" si="843"/>
        <v>479.65595263409222</v>
      </c>
      <c r="TT9" s="167">
        <f t="shared" si="843"/>
        <v>21.638625589813433</v>
      </c>
      <c r="TU9" s="167">
        <f t="shared" si="843"/>
        <v>0</v>
      </c>
      <c r="TV9" s="167">
        <f t="shared" si="843"/>
        <v>291.221552601844</v>
      </c>
      <c r="TW9" s="167">
        <f t="shared" si="843"/>
        <v>291.221552601844</v>
      </c>
      <c r="TX9" s="167">
        <f t="shared" si="843"/>
        <v>291.221552601844</v>
      </c>
      <c r="TY9" s="167">
        <f t="shared" si="843"/>
        <v>479.65595263409222</v>
      </c>
      <c r="TZ9" s="167">
        <f t="shared" si="843"/>
        <v>0</v>
      </c>
      <c r="UA9" s="167">
        <f t="shared" si="843"/>
        <v>0</v>
      </c>
      <c r="UB9" s="167">
        <f t="shared" si="843"/>
        <v>0</v>
      </c>
      <c r="UC9" s="168">
        <v>0</v>
      </c>
      <c r="UD9" s="167">
        <f t="shared" si="843"/>
        <v>291.221552601844</v>
      </c>
      <c r="UE9" s="167">
        <f t="shared" si="843"/>
        <v>6136.3753422558157</v>
      </c>
      <c r="UF9" s="167">
        <f t="shared" si="843"/>
        <v>0</v>
      </c>
      <c r="UG9" s="167">
        <f t="shared" si="843"/>
        <v>0</v>
      </c>
      <c r="UH9" s="167">
        <f t="shared" si="843"/>
        <v>21.638625589813433</v>
      </c>
      <c r="UI9" s="167">
        <f t="shared" si="843"/>
        <v>200.15969668359949</v>
      </c>
      <c r="UJ9" s="168">
        <v>0</v>
      </c>
      <c r="UK9" s="167">
        <f t="shared" si="844"/>
        <v>291.221552601844</v>
      </c>
      <c r="UL9" s="167">
        <f t="shared" si="844"/>
        <v>291.221552601844</v>
      </c>
      <c r="UM9" s="167">
        <f t="shared" si="844"/>
        <v>479.65595263409222</v>
      </c>
      <c r="UN9" s="167">
        <f t="shared" si="844"/>
        <v>479.65595263409222</v>
      </c>
      <c r="UO9" s="167">
        <f t="shared" si="844"/>
        <v>21.638625589813433</v>
      </c>
      <c r="UP9" s="167">
        <f t="shared" si="844"/>
        <v>0</v>
      </c>
      <c r="UQ9" s="168">
        <v>0</v>
      </c>
      <c r="UR9" s="167">
        <f t="shared" si="844"/>
        <v>291.221552601844</v>
      </c>
      <c r="US9" s="167">
        <f t="shared" si="844"/>
        <v>291.221552601844</v>
      </c>
      <c r="UT9" s="167">
        <f t="shared" si="844"/>
        <v>479.65595263409222</v>
      </c>
      <c r="UU9" s="167">
        <f t="shared" si="844"/>
        <v>0</v>
      </c>
      <c r="UV9" s="167">
        <f t="shared" si="844"/>
        <v>0</v>
      </c>
      <c r="UW9" s="166">
        <f t="shared" si="857"/>
        <v>11609.159052328161</v>
      </c>
      <c r="UX9" s="167">
        <f t="shared" si="845"/>
        <v>0</v>
      </c>
      <c r="UY9" s="167">
        <f t="shared" si="845"/>
        <v>291.221552601844</v>
      </c>
      <c r="UZ9" s="167">
        <f t="shared" si="845"/>
        <v>291.221552601844</v>
      </c>
      <c r="VA9" s="167">
        <f t="shared" si="845"/>
        <v>291.221552601844</v>
      </c>
      <c r="VB9" s="167">
        <f t="shared" si="845"/>
        <v>479.65595263409222</v>
      </c>
      <c r="VC9" s="167">
        <f t="shared" si="845"/>
        <v>0</v>
      </c>
      <c r="VD9" s="167">
        <f t="shared" si="845"/>
        <v>0</v>
      </c>
      <c r="VE9" s="167">
        <f t="shared" si="845"/>
        <v>0</v>
      </c>
      <c r="VF9" s="167">
        <f t="shared" si="845"/>
        <v>291.221552601844</v>
      </c>
      <c r="VG9" s="167">
        <f t="shared" si="845"/>
        <v>291.221552601844</v>
      </c>
      <c r="VH9" s="167">
        <f t="shared" si="845"/>
        <v>6136.3753422558157</v>
      </c>
      <c r="VI9" s="168">
        <v>0</v>
      </c>
      <c r="VJ9" s="167">
        <f t="shared" si="845"/>
        <v>0</v>
      </c>
      <c r="VK9" s="167">
        <f t="shared" si="845"/>
        <v>21.638625589813433</v>
      </c>
      <c r="VL9" s="167">
        <f t="shared" si="845"/>
        <v>200.15969668359949</v>
      </c>
      <c r="VM9" s="167">
        <f t="shared" si="845"/>
        <v>291.221552601844</v>
      </c>
      <c r="VN9" s="167">
        <f t="shared" si="845"/>
        <v>291.221552601844</v>
      </c>
      <c r="VO9" s="167">
        <f t="shared" si="845"/>
        <v>291.221552601844</v>
      </c>
      <c r="VP9" s="168">
        <v>0</v>
      </c>
      <c r="VQ9" s="167">
        <f t="shared" si="846"/>
        <v>479.65595263409222</v>
      </c>
      <c r="VR9" s="167">
        <f t="shared" si="846"/>
        <v>21.638625589813433</v>
      </c>
      <c r="VS9" s="167">
        <f t="shared" si="846"/>
        <v>0</v>
      </c>
      <c r="VT9" s="167">
        <f t="shared" si="846"/>
        <v>291.221552601844</v>
      </c>
      <c r="VU9" s="167">
        <f t="shared" si="846"/>
        <v>291.221552601844</v>
      </c>
      <c r="VV9" s="167">
        <f t="shared" si="846"/>
        <v>291.221552601844</v>
      </c>
      <c r="VW9" s="168">
        <v>0</v>
      </c>
      <c r="VX9" s="167">
        <f t="shared" si="846"/>
        <v>0</v>
      </c>
      <c r="VY9" s="167">
        <f t="shared" si="846"/>
        <v>0</v>
      </c>
      <c r="VZ9" s="167">
        <f t="shared" si="846"/>
        <v>0</v>
      </c>
      <c r="WA9" s="167">
        <f t="shared" si="846"/>
        <v>291.221552601844</v>
      </c>
      <c r="WB9" s="167">
        <f t="shared" si="846"/>
        <v>291.221552601844</v>
      </c>
      <c r="WC9" s="166">
        <f t="shared" si="858"/>
        <v>11125.004379211201</v>
      </c>
    </row>
    <row r="10" spans="1:601" s="105" customFormat="1" ht="18" hidden="1" customHeight="1" outlineLevel="1">
      <c r="A10" s="154"/>
      <c r="B10" s="62" t="s">
        <v>99</v>
      </c>
      <c r="C10" s="132">
        <f>+[4]DRE!AC11</f>
        <v>4.7880208010270325E-3</v>
      </c>
      <c r="D10" s="160">
        <f t="shared" si="847"/>
        <v>0</v>
      </c>
      <c r="E10" s="160">
        <f t="shared" si="807"/>
        <v>0</v>
      </c>
      <c r="F10" s="160">
        <f t="shared" si="807"/>
        <v>234.32656058423657</v>
      </c>
      <c r="G10" s="160">
        <f t="shared" si="807"/>
        <v>234.32656058423657</v>
      </c>
      <c r="H10" s="160">
        <f t="shared" si="807"/>
        <v>234.32656058423657</v>
      </c>
      <c r="I10" s="160">
        <f t="shared" si="807"/>
        <v>385.94715480474582</v>
      </c>
      <c r="J10" s="160">
        <f t="shared" si="807"/>
        <v>385.94715480474582</v>
      </c>
      <c r="K10" s="160">
        <f t="shared" si="807"/>
        <v>17.4111588408547</v>
      </c>
      <c r="L10" s="160">
        <f t="shared" si="807"/>
        <v>0</v>
      </c>
      <c r="M10" s="160">
        <f t="shared" si="807"/>
        <v>234.32656058423657</v>
      </c>
      <c r="N10" s="160">
        <f t="shared" si="807"/>
        <v>234.32656058423657</v>
      </c>
      <c r="O10" s="160">
        <f t="shared" si="807"/>
        <v>234.32656058423657</v>
      </c>
      <c r="P10" s="160">
        <f t="shared" si="807"/>
        <v>385.94715480474582</v>
      </c>
      <c r="Q10" s="160">
        <f t="shared" si="807"/>
        <v>0</v>
      </c>
      <c r="R10" s="160">
        <f t="shared" si="807"/>
        <v>0</v>
      </c>
      <c r="S10" s="160">
        <f t="shared" si="807"/>
        <v>0</v>
      </c>
      <c r="T10" s="160">
        <f t="shared" si="807"/>
        <v>234.32656058423657</v>
      </c>
      <c r="U10" s="160">
        <f t="shared" si="807"/>
        <v>234.32656058423657</v>
      </c>
      <c r="V10" s="160">
        <f t="shared" si="807"/>
        <v>234.32656058423657</v>
      </c>
      <c r="W10" s="160">
        <f t="shared" si="807"/>
        <v>385.94715480474582</v>
      </c>
      <c r="X10" s="160">
        <f t="shared" si="807"/>
        <v>0</v>
      </c>
      <c r="Y10" s="160">
        <f t="shared" si="807"/>
        <v>17.4111588408547</v>
      </c>
      <c r="Z10" s="160">
        <f t="shared" si="807"/>
        <v>161.05515842633039</v>
      </c>
      <c r="AA10" s="160">
        <f t="shared" si="807"/>
        <v>234.32656058423657</v>
      </c>
      <c r="AB10" s="160">
        <f t="shared" si="807"/>
        <v>234.32656058423657</v>
      </c>
      <c r="AC10" s="160">
        <f t="shared" si="807"/>
        <v>234.32656058423657</v>
      </c>
      <c r="AD10" s="160">
        <f t="shared" si="807"/>
        <v>385.94715480474582</v>
      </c>
      <c r="AE10" s="160">
        <f t="shared" si="807"/>
        <v>385.94715480474582</v>
      </c>
      <c r="AF10" s="160"/>
      <c r="AG10" s="160"/>
      <c r="AH10" s="166">
        <f t="shared" si="490"/>
        <v>5323.4791319473534</v>
      </c>
      <c r="AI10" s="167">
        <f t="shared" si="807"/>
        <v>0</v>
      </c>
      <c r="AJ10" s="167">
        <f t="shared" si="808"/>
        <v>0</v>
      </c>
      <c r="AK10" s="167">
        <f t="shared" si="808"/>
        <v>234.32656058423657</v>
      </c>
      <c r="AL10" s="167">
        <f t="shared" si="808"/>
        <v>234.32656058423657</v>
      </c>
      <c r="AM10" s="167">
        <f t="shared" si="808"/>
        <v>234.32656058423657</v>
      </c>
      <c r="AN10" s="167">
        <f t="shared" si="808"/>
        <v>385.94715480474582</v>
      </c>
      <c r="AO10" s="167">
        <f t="shared" si="808"/>
        <v>385.94715480474582</v>
      </c>
      <c r="AP10" s="167">
        <f t="shared" si="808"/>
        <v>17.4111588408547</v>
      </c>
      <c r="AQ10" s="167">
        <f t="shared" si="808"/>
        <v>0</v>
      </c>
      <c r="AR10" s="167">
        <f t="shared" si="808"/>
        <v>234.32656058423657</v>
      </c>
      <c r="AS10" s="167">
        <f t="shared" si="808"/>
        <v>234.32656058423657</v>
      </c>
      <c r="AT10" s="168">
        <v>0</v>
      </c>
      <c r="AU10" s="167">
        <f t="shared" si="809"/>
        <v>385.94715480474582</v>
      </c>
      <c r="AV10" s="167">
        <f t="shared" si="809"/>
        <v>0</v>
      </c>
      <c r="AW10" s="167">
        <f t="shared" si="809"/>
        <v>0</v>
      </c>
      <c r="AX10" s="167">
        <f t="shared" si="809"/>
        <v>0</v>
      </c>
      <c r="AY10" s="167">
        <f t="shared" si="809"/>
        <v>234.32656058423657</v>
      </c>
      <c r="AZ10" s="167">
        <f t="shared" si="809"/>
        <v>234.32656058423657</v>
      </c>
      <c r="BA10" s="168">
        <v>0</v>
      </c>
      <c r="BB10" s="167">
        <f t="shared" si="810"/>
        <v>385.94715480474582</v>
      </c>
      <c r="BC10" s="167">
        <f t="shared" si="810"/>
        <v>0</v>
      </c>
      <c r="BD10" s="167">
        <f t="shared" si="810"/>
        <v>17.4111588408547</v>
      </c>
      <c r="BE10" s="167">
        <f t="shared" si="810"/>
        <v>161.05515842633039</v>
      </c>
      <c r="BF10" s="167">
        <f t="shared" si="810"/>
        <v>234.32656058423657</v>
      </c>
      <c r="BG10" s="167">
        <f t="shared" si="810"/>
        <v>234.32656058423657</v>
      </c>
      <c r="BH10" s="168">
        <v>0</v>
      </c>
      <c r="BI10" s="167">
        <f t="shared" si="810"/>
        <v>385.94715480474582</v>
      </c>
      <c r="BJ10" s="167">
        <f t="shared" si="810"/>
        <v>385.94715480474582</v>
      </c>
      <c r="BK10" s="167">
        <f t="shared" si="810"/>
        <v>17.4111588408547</v>
      </c>
      <c r="BL10" s="167">
        <f t="shared" si="810"/>
        <v>0</v>
      </c>
      <c r="BM10" s="167">
        <f t="shared" si="810"/>
        <v>234.32656058423657</v>
      </c>
      <c r="BN10" s="166">
        <f t="shared" si="848"/>
        <v>4872.2371696197351</v>
      </c>
      <c r="BO10" s="167">
        <f t="shared" si="811"/>
        <v>234.32656058423657</v>
      </c>
      <c r="BP10" s="168">
        <v>0</v>
      </c>
      <c r="BQ10" s="167">
        <f t="shared" si="811"/>
        <v>385.94715480474582</v>
      </c>
      <c r="BR10" s="167">
        <f t="shared" si="811"/>
        <v>385.94715480474582</v>
      </c>
      <c r="BS10" s="167">
        <f t="shared" si="811"/>
        <v>17.4111588408547</v>
      </c>
      <c r="BT10" s="167">
        <f t="shared" si="811"/>
        <v>0</v>
      </c>
      <c r="BU10" s="167">
        <f t="shared" si="811"/>
        <v>234.32656058423657</v>
      </c>
      <c r="BV10" s="167">
        <f t="shared" si="811"/>
        <v>234.32656058423657</v>
      </c>
      <c r="BW10" s="168">
        <v>0</v>
      </c>
      <c r="BX10" s="167">
        <f t="shared" si="812"/>
        <v>385.94715480474582</v>
      </c>
      <c r="BY10" s="167">
        <f t="shared" si="812"/>
        <v>0</v>
      </c>
      <c r="BZ10" s="167">
        <f t="shared" si="812"/>
        <v>0</v>
      </c>
      <c r="CA10" s="167">
        <f t="shared" si="812"/>
        <v>0</v>
      </c>
      <c r="CB10" s="167">
        <f t="shared" si="812"/>
        <v>234.32656058423657</v>
      </c>
      <c r="CC10" s="167">
        <f t="shared" si="812"/>
        <v>234.32656058423657</v>
      </c>
      <c r="CD10" s="168">
        <v>0</v>
      </c>
      <c r="CE10" s="167">
        <f t="shared" si="813"/>
        <v>385.94715480474582</v>
      </c>
      <c r="CF10" s="167">
        <f t="shared" si="813"/>
        <v>0</v>
      </c>
      <c r="CG10" s="167">
        <f t="shared" si="813"/>
        <v>17.4111588408547</v>
      </c>
      <c r="CH10" s="167">
        <f t="shared" si="813"/>
        <v>161.05515842633039</v>
      </c>
      <c r="CI10" s="167">
        <f t="shared" si="813"/>
        <v>234.32656058423657</v>
      </c>
      <c r="CJ10" s="167">
        <f t="shared" si="813"/>
        <v>234.32656058423657</v>
      </c>
      <c r="CK10" s="168">
        <v>0</v>
      </c>
      <c r="CL10" s="167">
        <f t="shared" si="814"/>
        <v>385.94715480474582</v>
      </c>
      <c r="CM10" s="167">
        <f t="shared" si="814"/>
        <v>385.94715480474582</v>
      </c>
      <c r="CN10" s="167">
        <f t="shared" si="814"/>
        <v>17.4111588408547</v>
      </c>
      <c r="CO10" s="167">
        <f t="shared" si="814"/>
        <v>0</v>
      </c>
      <c r="CP10" s="167">
        <f t="shared" si="814"/>
        <v>234.32656058423657</v>
      </c>
      <c r="CQ10" s="167">
        <f t="shared" si="814"/>
        <v>234.32656058423657</v>
      </c>
      <c r="CR10" s="168">
        <v>0</v>
      </c>
      <c r="CS10" s="166">
        <f t="shared" si="790"/>
        <v>4637.9106090354981</v>
      </c>
      <c r="CT10" s="167">
        <f t="shared" si="815"/>
        <v>385.94715480474582</v>
      </c>
      <c r="CU10" s="167">
        <f t="shared" si="815"/>
        <v>385.94715480474582</v>
      </c>
      <c r="CV10" s="167">
        <f t="shared" si="815"/>
        <v>17.4111588408547</v>
      </c>
      <c r="CW10" s="167">
        <f t="shared" si="815"/>
        <v>0</v>
      </c>
      <c r="CX10" s="167">
        <f t="shared" si="815"/>
        <v>234.32656058423657</v>
      </c>
      <c r="CY10" s="167">
        <f t="shared" si="815"/>
        <v>234.32656058423657</v>
      </c>
      <c r="CZ10" s="167">
        <f t="shared" si="815"/>
        <v>234.32656058423657</v>
      </c>
      <c r="DA10" s="167">
        <f t="shared" si="815"/>
        <v>385.94715480474582</v>
      </c>
      <c r="DB10" s="167">
        <f t="shared" si="815"/>
        <v>0</v>
      </c>
      <c r="DC10" s="167">
        <f t="shared" si="815"/>
        <v>0</v>
      </c>
      <c r="DD10" s="167">
        <f t="shared" si="815"/>
        <v>0</v>
      </c>
      <c r="DE10" s="168">
        <v>0</v>
      </c>
      <c r="DF10" s="167">
        <f t="shared" si="815"/>
        <v>234.32656058423657</v>
      </c>
      <c r="DG10" s="167">
        <f t="shared" si="815"/>
        <v>234.32656058423657</v>
      </c>
      <c r="DH10" s="167">
        <f t="shared" si="815"/>
        <v>385.94715480474582</v>
      </c>
      <c r="DI10" s="167">
        <f t="shared" si="815"/>
        <v>0</v>
      </c>
      <c r="DJ10" s="167">
        <f t="shared" si="815"/>
        <v>17.4111588408547</v>
      </c>
      <c r="DK10" s="167">
        <f t="shared" si="815"/>
        <v>161.05515842633039</v>
      </c>
      <c r="DL10" s="168">
        <v>0</v>
      </c>
      <c r="DM10" s="167">
        <f t="shared" si="816"/>
        <v>234.32656058423657</v>
      </c>
      <c r="DN10" s="167">
        <f t="shared" si="816"/>
        <v>234.32656058423657</v>
      </c>
      <c r="DO10" s="167">
        <f t="shared" si="816"/>
        <v>385.94715480474582</v>
      </c>
      <c r="DP10" s="167">
        <f t="shared" si="816"/>
        <v>385.94715480474582</v>
      </c>
      <c r="DQ10" s="167">
        <f t="shared" si="816"/>
        <v>17.4111588408547</v>
      </c>
      <c r="DR10" s="167">
        <f t="shared" si="816"/>
        <v>0</v>
      </c>
      <c r="DS10" s="168">
        <v>0</v>
      </c>
      <c r="DT10" s="167">
        <f t="shared" si="816"/>
        <v>234.32656058423657</v>
      </c>
      <c r="DU10" s="167">
        <f t="shared" si="816"/>
        <v>234.32656058423657</v>
      </c>
      <c r="DV10" s="167">
        <f t="shared" si="816"/>
        <v>385.94715480474582</v>
      </c>
      <c r="DW10" s="167">
        <f t="shared" si="816"/>
        <v>0</v>
      </c>
      <c r="DX10" s="167">
        <f t="shared" si="816"/>
        <v>0</v>
      </c>
      <c r="DY10" s="166">
        <f t="shared" si="849"/>
        <v>5023.8577638402439</v>
      </c>
      <c r="DZ10" s="167">
        <f t="shared" si="817"/>
        <v>0</v>
      </c>
      <c r="EA10" s="167">
        <f t="shared" si="817"/>
        <v>234.32656058423657</v>
      </c>
      <c r="EB10" s="167">
        <f t="shared" si="817"/>
        <v>234.32656058423657</v>
      </c>
      <c r="EC10" s="167">
        <f t="shared" si="817"/>
        <v>234.32656058423657</v>
      </c>
      <c r="ED10" s="167">
        <f t="shared" si="817"/>
        <v>385.94715480474582</v>
      </c>
      <c r="EE10" s="167">
        <f t="shared" si="817"/>
        <v>0</v>
      </c>
      <c r="EF10" s="167">
        <f t="shared" si="817"/>
        <v>0</v>
      </c>
      <c r="EG10" s="167">
        <f t="shared" si="817"/>
        <v>0</v>
      </c>
      <c r="EH10" s="167">
        <f t="shared" si="817"/>
        <v>234.32656058423657</v>
      </c>
      <c r="EI10" s="167">
        <f t="shared" si="817"/>
        <v>234.32656058423657</v>
      </c>
      <c r="EJ10" s="167">
        <f t="shared" si="817"/>
        <v>234.32656058423657</v>
      </c>
      <c r="EK10" s="168">
        <v>0</v>
      </c>
      <c r="EL10" s="167">
        <f t="shared" si="817"/>
        <v>0</v>
      </c>
      <c r="EM10" s="167">
        <f t="shared" si="817"/>
        <v>17.4111588408547</v>
      </c>
      <c r="EN10" s="167">
        <f t="shared" si="817"/>
        <v>161.05515842633039</v>
      </c>
      <c r="EO10" s="167">
        <f t="shared" si="817"/>
        <v>234.32656058423657</v>
      </c>
      <c r="EP10" s="167">
        <f t="shared" si="817"/>
        <v>234.32656058423657</v>
      </c>
      <c r="EQ10" s="167">
        <f t="shared" si="817"/>
        <v>234.32656058423657</v>
      </c>
      <c r="ER10" s="168">
        <v>0</v>
      </c>
      <c r="ES10" s="167">
        <f t="shared" si="818"/>
        <v>385.94715480474582</v>
      </c>
      <c r="ET10" s="167">
        <f t="shared" si="818"/>
        <v>17.4111588408547</v>
      </c>
      <c r="EU10" s="167">
        <f t="shared" si="818"/>
        <v>0</v>
      </c>
      <c r="EV10" s="167">
        <f t="shared" si="818"/>
        <v>234.32656058423657</v>
      </c>
      <c r="EW10" s="167">
        <f t="shared" si="818"/>
        <v>234.32656058423657</v>
      </c>
      <c r="EX10" s="167">
        <f t="shared" si="818"/>
        <v>234.32656058423657</v>
      </c>
      <c r="EY10" s="168">
        <v>0</v>
      </c>
      <c r="EZ10" s="167">
        <f t="shared" si="818"/>
        <v>0</v>
      </c>
      <c r="FA10" s="167">
        <f t="shared" si="818"/>
        <v>0</v>
      </c>
      <c r="FB10" s="167">
        <f t="shared" si="818"/>
        <v>0</v>
      </c>
      <c r="FC10" s="167">
        <f t="shared" si="818"/>
        <v>234.32656058423657</v>
      </c>
      <c r="FD10" s="166">
        <f t="shared" si="557"/>
        <v>4014.0170733126074</v>
      </c>
      <c r="FE10" s="167">
        <f t="shared" si="819"/>
        <v>234.32656058423657</v>
      </c>
      <c r="FF10" s="167">
        <f t="shared" si="819"/>
        <v>385.94715480474582</v>
      </c>
      <c r="FG10" s="167">
        <f t="shared" si="819"/>
        <v>0</v>
      </c>
      <c r="FH10" s="167">
        <f t="shared" si="819"/>
        <v>0</v>
      </c>
      <c r="FI10" s="167">
        <f t="shared" si="819"/>
        <v>0</v>
      </c>
      <c r="FJ10" s="167">
        <f t="shared" si="819"/>
        <v>234.32656058423657</v>
      </c>
      <c r="FK10" s="167">
        <f t="shared" si="819"/>
        <v>234.32656058423657</v>
      </c>
      <c r="FL10" s="167">
        <f t="shared" si="819"/>
        <v>234.32656058423657</v>
      </c>
      <c r="FM10" s="167">
        <f t="shared" si="819"/>
        <v>385.94715480474582</v>
      </c>
      <c r="FN10" s="167">
        <f t="shared" si="819"/>
        <v>0</v>
      </c>
      <c r="FO10" s="167">
        <f t="shared" si="819"/>
        <v>17.4111588408547</v>
      </c>
      <c r="FP10" s="168">
        <v>0</v>
      </c>
      <c r="FQ10" s="167">
        <f t="shared" si="819"/>
        <v>234.32656058423657</v>
      </c>
      <c r="FR10" s="167">
        <f t="shared" si="819"/>
        <v>234.32656058423657</v>
      </c>
      <c r="FS10" s="167">
        <f t="shared" si="819"/>
        <v>234.32656058423657</v>
      </c>
      <c r="FT10" s="167">
        <f t="shared" si="819"/>
        <v>385.94715480474582</v>
      </c>
      <c r="FU10" s="167">
        <f t="shared" si="819"/>
        <v>385.94715480474582</v>
      </c>
      <c r="FV10" s="167">
        <f t="shared" si="819"/>
        <v>17.4111588408547</v>
      </c>
      <c r="FW10" s="168">
        <v>0</v>
      </c>
      <c r="FX10" s="167">
        <f t="shared" si="820"/>
        <v>234.32656058423657</v>
      </c>
      <c r="FY10" s="167">
        <f t="shared" si="820"/>
        <v>234.32656058423657</v>
      </c>
      <c r="FZ10" s="167">
        <f t="shared" si="820"/>
        <v>234.32656058423657</v>
      </c>
      <c r="GA10" s="167">
        <f t="shared" si="820"/>
        <v>385.94715480474582</v>
      </c>
      <c r="GB10" s="167">
        <f t="shared" si="820"/>
        <v>0</v>
      </c>
      <c r="GC10" s="167">
        <f t="shared" si="820"/>
        <v>0</v>
      </c>
      <c r="GD10" s="168">
        <v>0</v>
      </c>
      <c r="GE10" s="167">
        <f t="shared" si="820"/>
        <v>234.32656058423657</v>
      </c>
      <c r="GF10" s="167">
        <f t="shared" si="820"/>
        <v>234.32656058423657</v>
      </c>
      <c r="GG10" s="167">
        <f t="shared" si="820"/>
        <v>234.32656058423657</v>
      </c>
      <c r="GH10" s="167">
        <f t="shared" si="820"/>
        <v>385.94715480474582</v>
      </c>
      <c r="GI10" s="167">
        <f t="shared" si="820"/>
        <v>0</v>
      </c>
      <c r="GJ10" s="166">
        <f t="shared" si="850"/>
        <v>5396.7505341052592</v>
      </c>
      <c r="GK10" s="167">
        <f t="shared" si="821"/>
        <v>0</v>
      </c>
      <c r="GL10" s="167">
        <f t="shared" si="821"/>
        <v>0</v>
      </c>
      <c r="GM10" s="167">
        <f t="shared" si="821"/>
        <v>234.32656058423657</v>
      </c>
      <c r="GN10" s="167">
        <f t="shared" si="821"/>
        <v>234.32656058423657</v>
      </c>
      <c r="GO10" s="167">
        <f t="shared" si="821"/>
        <v>234.32656058423657</v>
      </c>
      <c r="GP10" s="167">
        <f t="shared" si="821"/>
        <v>385.94715480474582</v>
      </c>
      <c r="GQ10" s="167">
        <f t="shared" si="821"/>
        <v>0</v>
      </c>
      <c r="GR10" s="167">
        <f t="shared" si="821"/>
        <v>17.4111588408547</v>
      </c>
      <c r="GS10" s="167">
        <f t="shared" si="821"/>
        <v>161.05515842633039</v>
      </c>
      <c r="GT10" s="167">
        <f t="shared" si="821"/>
        <v>234.32656058423657</v>
      </c>
      <c r="GU10" s="167">
        <f t="shared" si="821"/>
        <v>234.32656058423657</v>
      </c>
      <c r="GV10" s="168">
        <v>0</v>
      </c>
      <c r="GW10" s="167">
        <f t="shared" si="821"/>
        <v>385.94715480474582</v>
      </c>
      <c r="GX10" s="167">
        <f t="shared" si="821"/>
        <v>385.94715480474582</v>
      </c>
      <c r="GY10" s="167">
        <f t="shared" si="821"/>
        <v>17.4111588408547</v>
      </c>
      <c r="GZ10" s="167">
        <f t="shared" si="821"/>
        <v>0</v>
      </c>
      <c r="HA10" s="167">
        <f t="shared" si="821"/>
        <v>234.32656058423657</v>
      </c>
      <c r="HB10" s="167">
        <f t="shared" si="821"/>
        <v>234.32656058423657</v>
      </c>
      <c r="HC10" s="168">
        <v>0</v>
      </c>
      <c r="HD10" s="167">
        <f t="shared" si="822"/>
        <v>385.94715480474582</v>
      </c>
      <c r="HE10" s="167">
        <f t="shared" si="822"/>
        <v>0</v>
      </c>
      <c r="HF10" s="167">
        <f t="shared" si="822"/>
        <v>0</v>
      </c>
      <c r="HG10" s="167">
        <f t="shared" si="822"/>
        <v>0</v>
      </c>
      <c r="HH10" s="167">
        <f t="shared" si="822"/>
        <v>234.32656058423657</v>
      </c>
      <c r="HI10" s="167">
        <f t="shared" si="822"/>
        <v>234.32656058423657</v>
      </c>
      <c r="HJ10" s="168">
        <v>0</v>
      </c>
      <c r="HK10" s="167">
        <f t="shared" si="822"/>
        <v>385.94715480474582</v>
      </c>
      <c r="HL10" s="167">
        <f t="shared" si="822"/>
        <v>0</v>
      </c>
      <c r="HM10" s="167">
        <f t="shared" si="822"/>
        <v>17.4111588408547</v>
      </c>
      <c r="HN10" s="167">
        <f t="shared" si="822"/>
        <v>161.05515842633039</v>
      </c>
      <c r="HO10" s="167">
        <f t="shared" si="822"/>
        <v>234.32656058423657</v>
      </c>
      <c r="HP10" s="166">
        <f t="shared" si="851"/>
        <v>4647.3451732413196</v>
      </c>
      <c r="HQ10" s="167">
        <f t="shared" si="823"/>
        <v>234.32656058423657</v>
      </c>
      <c r="HR10" s="167">
        <f t="shared" si="823"/>
        <v>234.32656058423657</v>
      </c>
      <c r="HS10" s="167">
        <f t="shared" si="823"/>
        <v>385.94715480474582</v>
      </c>
      <c r="HT10" s="167">
        <f t="shared" si="823"/>
        <v>0</v>
      </c>
      <c r="HU10" s="167">
        <f t="shared" si="823"/>
        <v>17.4111588408547</v>
      </c>
      <c r="HV10" s="167">
        <f t="shared" si="823"/>
        <v>161.05515842633039</v>
      </c>
      <c r="HW10" s="167">
        <f t="shared" si="823"/>
        <v>234.32656058423657</v>
      </c>
      <c r="HX10" s="167">
        <f t="shared" si="823"/>
        <v>234.32656058423657</v>
      </c>
      <c r="HY10" s="167">
        <f t="shared" si="823"/>
        <v>234.32656058423657</v>
      </c>
      <c r="HZ10" s="167">
        <f t="shared" si="823"/>
        <v>385.94715480474582</v>
      </c>
      <c r="IA10" s="167">
        <f t="shared" si="823"/>
        <v>385.94715480474582</v>
      </c>
      <c r="IB10" s="168">
        <v>0</v>
      </c>
      <c r="IC10" s="167">
        <f t="shared" si="823"/>
        <v>0</v>
      </c>
      <c r="ID10" s="167">
        <f t="shared" si="823"/>
        <v>234.32656058423657</v>
      </c>
      <c r="IE10" s="167">
        <f t="shared" si="823"/>
        <v>234.32656058423657</v>
      </c>
      <c r="IF10" s="167">
        <f t="shared" si="823"/>
        <v>234.32656058423657</v>
      </c>
      <c r="IG10" s="167">
        <f t="shared" si="823"/>
        <v>385.94715480474582</v>
      </c>
      <c r="IH10" s="167">
        <f t="shared" si="823"/>
        <v>0</v>
      </c>
      <c r="II10" s="168">
        <v>0</v>
      </c>
      <c r="IJ10" s="167">
        <f t="shared" si="824"/>
        <v>0</v>
      </c>
      <c r="IK10" s="167">
        <f t="shared" si="824"/>
        <v>234.32656058423657</v>
      </c>
      <c r="IL10" s="167">
        <f t="shared" si="824"/>
        <v>234.32656058423657</v>
      </c>
      <c r="IM10" s="167">
        <f t="shared" si="824"/>
        <v>234.32656058423657</v>
      </c>
      <c r="IN10" s="167">
        <f t="shared" si="824"/>
        <v>385.94715480474582</v>
      </c>
      <c r="IO10" s="167">
        <f t="shared" si="824"/>
        <v>0</v>
      </c>
      <c r="IP10" s="168">
        <v>0</v>
      </c>
      <c r="IQ10" s="167">
        <f t="shared" si="824"/>
        <v>161.05515842633039</v>
      </c>
      <c r="IR10" s="167">
        <f t="shared" si="824"/>
        <v>234.32656058423657</v>
      </c>
      <c r="IS10" s="167">
        <f t="shared" si="824"/>
        <v>234.32656058423657</v>
      </c>
      <c r="IT10" s="167">
        <f t="shared" si="824"/>
        <v>234.32656058423657</v>
      </c>
      <c r="IU10" s="166">
        <f t="shared" si="613"/>
        <v>5549.829097896556</v>
      </c>
      <c r="IV10" s="167">
        <f t="shared" si="825"/>
        <v>0</v>
      </c>
      <c r="IW10" s="167">
        <f t="shared" si="825"/>
        <v>17.4111588408547</v>
      </c>
      <c r="IX10" s="167">
        <f t="shared" si="825"/>
        <v>161.05515842633039</v>
      </c>
      <c r="IY10" s="167">
        <f t="shared" si="825"/>
        <v>234.32656058423657</v>
      </c>
      <c r="IZ10" s="167">
        <f t="shared" si="825"/>
        <v>234.32656058423657</v>
      </c>
      <c r="JA10" s="167">
        <f t="shared" si="825"/>
        <v>234.32656058423657</v>
      </c>
      <c r="JB10" s="167">
        <f t="shared" si="825"/>
        <v>385.94715480474582</v>
      </c>
      <c r="JC10" s="167">
        <f t="shared" si="825"/>
        <v>385.94715480474582</v>
      </c>
      <c r="JD10" s="167">
        <f t="shared" si="825"/>
        <v>17.4111588408547</v>
      </c>
      <c r="JE10" s="167">
        <f t="shared" si="825"/>
        <v>0</v>
      </c>
      <c r="JF10" s="167">
        <f t="shared" si="825"/>
        <v>234.32656058423657</v>
      </c>
      <c r="JG10" s="168">
        <v>0</v>
      </c>
      <c r="JH10" s="167">
        <f t="shared" si="825"/>
        <v>234.32656058423657</v>
      </c>
      <c r="JI10" s="167">
        <f t="shared" si="825"/>
        <v>385.94715480474582</v>
      </c>
      <c r="JJ10" s="167">
        <f t="shared" si="825"/>
        <v>0</v>
      </c>
      <c r="JK10" s="167">
        <f t="shared" si="825"/>
        <v>0</v>
      </c>
      <c r="JL10" s="167">
        <f t="shared" si="825"/>
        <v>0</v>
      </c>
      <c r="JM10" s="167">
        <f t="shared" si="825"/>
        <v>234.32656058423657</v>
      </c>
      <c r="JN10" s="168">
        <v>0</v>
      </c>
      <c r="JO10" s="167">
        <f t="shared" si="826"/>
        <v>234.32656058423657</v>
      </c>
      <c r="JP10" s="167">
        <f t="shared" si="826"/>
        <v>385.94715480474582</v>
      </c>
      <c r="JQ10" s="167">
        <f t="shared" si="826"/>
        <v>0</v>
      </c>
      <c r="JR10" s="167">
        <f t="shared" si="826"/>
        <v>17.4111588408547</v>
      </c>
      <c r="JS10" s="167">
        <f t="shared" si="826"/>
        <v>161.05515842633039</v>
      </c>
      <c r="JT10" s="167">
        <f t="shared" si="826"/>
        <v>234.32656058423657</v>
      </c>
      <c r="JU10" s="168">
        <v>0</v>
      </c>
      <c r="JV10" s="167">
        <f t="shared" si="826"/>
        <v>234.32656058423657</v>
      </c>
      <c r="JW10" s="167">
        <f t="shared" si="826"/>
        <v>385.94715480474582</v>
      </c>
      <c r="JX10" s="167">
        <f t="shared" si="826"/>
        <v>385.94715480474582</v>
      </c>
      <c r="JY10" s="167">
        <f t="shared" si="826"/>
        <v>17.4111588408547</v>
      </c>
      <c r="JZ10" s="167">
        <f t="shared" si="826"/>
        <v>0</v>
      </c>
      <c r="KA10" s="166">
        <f t="shared" si="852"/>
        <v>4816.3769263026843</v>
      </c>
      <c r="KB10" s="167">
        <f t="shared" si="827"/>
        <v>234.32656058423657</v>
      </c>
      <c r="KC10" s="167">
        <f t="shared" si="827"/>
        <v>234.32656058423657</v>
      </c>
      <c r="KD10" s="167">
        <f t="shared" si="827"/>
        <v>234.32656058423657</v>
      </c>
      <c r="KE10" s="167">
        <f t="shared" si="827"/>
        <v>385.94715480474582</v>
      </c>
      <c r="KF10" s="167">
        <f t="shared" si="827"/>
        <v>385.94715480474582</v>
      </c>
      <c r="KG10" s="167">
        <f t="shared" si="827"/>
        <v>17.4111588408547</v>
      </c>
      <c r="KH10" s="167">
        <f t="shared" si="827"/>
        <v>0</v>
      </c>
      <c r="KI10" s="167">
        <f t="shared" si="827"/>
        <v>234.32656058423657</v>
      </c>
      <c r="KJ10" s="167">
        <f t="shared" si="827"/>
        <v>234.32656058423657</v>
      </c>
      <c r="KK10" s="167">
        <f t="shared" si="827"/>
        <v>234.32656058423657</v>
      </c>
      <c r="KL10" s="167">
        <f t="shared" si="827"/>
        <v>385.94715480474582</v>
      </c>
      <c r="KM10" s="168">
        <v>0</v>
      </c>
      <c r="KN10" s="167">
        <f t="shared" si="827"/>
        <v>0</v>
      </c>
      <c r="KO10" s="167">
        <f t="shared" si="827"/>
        <v>0</v>
      </c>
      <c r="KP10" s="167">
        <f t="shared" si="827"/>
        <v>234.32656058423657</v>
      </c>
      <c r="KQ10" s="167">
        <f t="shared" si="827"/>
        <v>234.32656058423657</v>
      </c>
      <c r="KR10" s="167">
        <f t="shared" si="827"/>
        <v>234.32656058423657</v>
      </c>
      <c r="KS10" s="167">
        <f t="shared" si="827"/>
        <v>385.94715480474582</v>
      </c>
      <c r="KT10" s="168">
        <v>0</v>
      </c>
      <c r="KU10" s="167">
        <f t="shared" si="828"/>
        <v>17.4111588408547</v>
      </c>
      <c r="KV10" s="167">
        <f t="shared" si="828"/>
        <v>161.05515842633039</v>
      </c>
      <c r="KW10" s="167">
        <f t="shared" si="828"/>
        <v>234.32656058423657</v>
      </c>
      <c r="KX10" s="167">
        <f t="shared" si="828"/>
        <v>234.32656058423657</v>
      </c>
      <c r="KY10" s="167">
        <f t="shared" si="828"/>
        <v>234.32656058423657</v>
      </c>
      <c r="KZ10" s="167">
        <f t="shared" si="828"/>
        <v>385.94715480474582</v>
      </c>
      <c r="LA10" s="168">
        <v>0</v>
      </c>
      <c r="LB10" s="167">
        <f t="shared" si="828"/>
        <v>17.4111588408547</v>
      </c>
      <c r="LC10" s="167">
        <f t="shared" si="828"/>
        <v>0</v>
      </c>
      <c r="LD10" s="167">
        <f t="shared" si="828"/>
        <v>234.32656058423657</v>
      </c>
      <c r="LE10" s="167">
        <f t="shared" si="828"/>
        <v>234.32656058423657</v>
      </c>
      <c r="LF10" s="166">
        <f t="shared" si="642"/>
        <v>5423.5962571519349</v>
      </c>
      <c r="LG10" s="167">
        <f t="shared" si="829"/>
        <v>385.94715480474582</v>
      </c>
      <c r="LH10" s="167">
        <f t="shared" si="829"/>
        <v>385.94715480474582</v>
      </c>
      <c r="LI10" s="167">
        <f t="shared" si="829"/>
        <v>17.4111588408547</v>
      </c>
      <c r="LJ10" s="167">
        <f t="shared" si="829"/>
        <v>0</v>
      </c>
      <c r="LK10" s="167">
        <f t="shared" si="829"/>
        <v>234.32656058423657</v>
      </c>
      <c r="LL10" s="167">
        <f t="shared" si="829"/>
        <v>234.32656058423657</v>
      </c>
      <c r="LM10" s="167">
        <f t="shared" si="829"/>
        <v>234.32656058423657</v>
      </c>
      <c r="LN10" s="167">
        <f t="shared" si="829"/>
        <v>385.94715480474582</v>
      </c>
      <c r="LO10" s="167">
        <f t="shared" si="829"/>
        <v>0</v>
      </c>
      <c r="LP10" s="167">
        <f t="shared" si="829"/>
        <v>0</v>
      </c>
      <c r="LQ10" s="167">
        <f t="shared" si="829"/>
        <v>0</v>
      </c>
      <c r="LR10" s="168">
        <v>0</v>
      </c>
      <c r="LS10" s="167">
        <f t="shared" si="829"/>
        <v>234.32656058423657</v>
      </c>
      <c r="LT10" s="167">
        <f t="shared" si="829"/>
        <v>234.32656058423657</v>
      </c>
      <c r="LU10" s="167">
        <f t="shared" si="829"/>
        <v>385.94715480474582</v>
      </c>
      <c r="LV10" s="167">
        <f t="shared" si="829"/>
        <v>0</v>
      </c>
      <c r="LW10" s="167">
        <f t="shared" si="829"/>
        <v>17.4111588408547</v>
      </c>
      <c r="LX10" s="167">
        <f t="shared" si="829"/>
        <v>161.05515842633039</v>
      </c>
      <c r="LY10" s="168">
        <v>0</v>
      </c>
      <c r="LZ10" s="167">
        <f t="shared" si="830"/>
        <v>234.32656058423657</v>
      </c>
      <c r="MA10" s="167">
        <f t="shared" si="830"/>
        <v>234.32656058423657</v>
      </c>
      <c r="MB10" s="167">
        <f t="shared" si="830"/>
        <v>385.94715480474582</v>
      </c>
      <c r="MC10" s="167">
        <f t="shared" si="830"/>
        <v>385.94715480474582</v>
      </c>
      <c r="MD10" s="167">
        <f t="shared" si="830"/>
        <v>17.4111588408547</v>
      </c>
      <c r="ME10" s="167">
        <f t="shared" si="830"/>
        <v>0</v>
      </c>
      <c r="MF10" s="168">
        <v>0</v>
      </c>
      <c r="MG10" s="167">
        <f t="shared" si="830"/>
        <v>234.32656058423657</v>
      </c>
      <c r="MH10" s="167">
        <f t="shared" si="830"/>
        <v>234.32656058423657</v>
      </c>
      <c r="MI10" s="167">
        <f t="shared" si="830"/>
        <v>385.94715480474582</v>
      </c>
      <c r="MJ10" s="167">
        <f t="shared" si="830"/>
        <v>0</v>
      </c>
      <c r="MK10" s="167">
        <f t="shared" si="830"/>
        <v>0</v>
      </c>
      <c r="ML10" s="166">
        <f t="shared" si="853"/>
        <v>5023.8577638402439</v>
      </c>
      <c r="MM10" s="167">
        <f t="shared" si="831"/>
        <v>0</v>
      </c>
      <c r="MN10" s="167">
        <f t="shared" si="831"/>
        <v>234.32656058423657</v>
      </c>
      <c r="MO10" s="167">
        <f t="shared" si="831"/>
        <v>234.32656058423657</v>
      </c>
      <c r="MP10" s="167">
        <f t="shared" si="831"/>
        <v>234.32656058423657</v>
      </c>
      <c r="MQ10" s="167">
        <f t="shared" si="831"/>
        <v>385.94715480474582</v>
      </c>
      <c r="MR10" s="167">
        <f t="shared" si="831"/>
        <v>0</v>
      </c>
      <c r="MS10" s="167">
        <f t="shared" si="831"/>
        <v>0</v>
      </c>
      <c r="MT10" s="167">
        <f t="shared" si="831"/>
        <v>0</v>
      </c>
      <c r="MU10" s="167">
        <f t="shared" si="831"/>
        <v>234.32656058423657</v>
      </c>
      <c r="MV10" s="167">
        <f t="shared" si="831"/>
        <v>234.32656058423657</v>
      </c>
      <c r="MW10" s="167">
        <f t="shared" si="831"/>
        <v>234.32656058423657</v>
      </c>
      <c r="MX10" s="168">
        <v>0</v>
      </c>
      <c r="MY10" s="167">
        <f t="shared" si="831"/>
        <v>0</v>
      </c>
      <c r="MZ10" s="167">
        <f t="shared" si="831"/>
        <v>17.4111588408547</v>
      </c>
      <c r="NA10" s="167">
        <f t="shared" si="831"/>
        <v>161.05515842633039</v>
      </c>
      <c r="NB10" s="167">
        <f t="shared" si="831"/>
        <v>234.32656058423657</v>
      </c>
      <c r="NC10" s="167">
        <f t="shared" si="831"/>
        <v>234.32656058423657</v>
      </c>
      <c r="ND10" s="167">
        <f t="shared" si="831"/>
        <v>234.32656058423657</v>
      </c>
      <c r="NE10" s="168">
        <v>0</v>
      </c>
      <c r="NF10" s="167">
        <f t="shared" si="832"/>
        <v>385.94715480474582</v>
      </c>
      <c r="NG10" s="167">
        <f t="shared" si="832"/>
        <v>17.4111588408547</v>
      </c>
      <c r="NH10" s="167">
        <f t="shared" si="832"/>
        <v>0</v>
      </c>
      <c r="NI10" s="167">
        <f t="shared" si="832"/>
        <v>234.32656058423657</v>
      </c>
      <c r="NJ10" s="167">
        <f t="shared" si="832"/>
        <v>234.32656058423657</v>
      </c>
      <c r="NK10" s="167">
        <f t="shared" si="832"/>
        <v>234.32656058423657</v>
      </c>
      <c r="NL10" s="168">
        <v>0</v>
      </c>
      <c r="NM10" s="167">
        <f t="shared" si="832"/>
        <v>0</v>
      </c>
      <c r="NN10" s="167">
        <f t="shared" si="832"/>
        <v>0</v>
      </c>
      <c r="NO10" s="167">
        <f t="shared" si="832"/>
        <v>0</v>
      </c>
      <c r="NP10" s="167">
        <f t="shared" si="832"/>
        <v>234.32656058423657</v>
      </c>
      <c r="NQ10" s="167">
        <f t="shared" si="832"/>
        <v>234.32656058423657</v>
      </c>
      <c r="NR10" s="166">
        <f t="shared" si="854"/>
        <v>4248.343633896844</v>
      </c>
      <c r="NS10" s="167">
        <f t="shared" si="833"/>
        <v>234.32656058423657</v>
      </c>
      <c r="NT10" s="167">
        <f t="shared" si="833"/>
        <v>385.94715480474582</v>
      </c>
      <c r="NU10" s="167">
        <f t="shared" si="833"/>
        <v>0</v>
      </c>
      <c r="NV10" s="167">
        <f t="shared" si="833"/>
        <v>0</v>
      </c>
      <c r="NW10" s="167">
        <f t="shared" si="833"/>
        <v>0</v>
      </c>
      <c r="NX10" s="167">
        <f t="shared" si="833"/>
        <v>234.32656058423657</v>
      </c>
      <c r="NY10" s="167">
        <f t="shared" si="833"/>
        <v>234.32656058423657</v>
      </c>
      <c r="NZ10" s="167">
        <f t="shared" si="833"/>
        <v>234.32656058423657</v>
      </c>
      <c r="OA10" s="167">
        <f t="shared" si="833"/>
        <v>385.94715480474582</v>
      </c>
      <c r="OB10" s="167">
        <f t="shared" si="833"/>
        <v>0</v>
      </c>
      <c r="OC10" s="167">
        <f t="shared" si="833"/>
        <v>17.4111588408547</v>
      </c>
      <c r="OD10" s="168">
        <v>0</v>
      </c>
      <c r="OE10" s="167">
        <f t="shared" si="833"/>
        <v>234.32656058423657</v>
      </c>
      <c r="OF10" s="167">
        <f t="shared" si="833"/>
        <v>234.32656058423657</v>
      </c>
      <c r="OG10" s="167">
        <f t="shared" si="833"/>
        <v>234.32656058423657</v>
      </c>
      <c r="OH10" s="167">
        <f t="shared" si="833"/>
        <v>385.94715480474582</v>
      </c>
      <c r="OI10" s="167">
        <f t="shared" si="833"/>
        <v>385.94715480474582</v>
      </c>
      <c r="OJ10" s="167">
        <f t="shared" si="833"/>
        <v>17.4111588408547</v>
      </c>
      <c r="OK10" s="168">
        <v>0</v>
      </c>
      <c r="OL10" s="167">
        <f t="shared" si="834"/>
        <v>234.32656058423657</v>
      </c>
      <c r="OM10" s="167">
        <f t="shared" si="834"/>
        <v>234.32656058423657</v>
      </c>
      <c r="ON10" s="167">
        <f t="shared" si="834"/>
        <v>234.32656058423657</v>
      </c>
      <c r="OO10" s="167">
        <f t="shared" si="834"/>
        <v>385.94715480474582</v>
      </c>
      <c r="OP10" s="167">
        <f t="shared" si="834"/>
        <v>0</v>
      </c>
      <c r="OQ10" s="167">
        <f t="shared" si="834"/>
        <v>0</v>
      </c>
      <c r="OR10" s="168">
        <v>0</v>
      </c>
      <c r="OS10" s="167">
        <f t="shared" si="834"/>
        <v>234.32656058423657</v>
      </c>
      <c r="OT10" s="167">
        <f t="shared" si="834"/>
        <v>234.32656058423657</v>
      </c>
      <c r="OU10" s="166">
        <f t="shared" si="698"/>
        <v>4776.4768187162772</v>
      </c>
      <c r="OV10" s="167">
        <f t="shared" si="835"/>
        <v>0</v>
      </c>
      <c r="OW10" s="167">
        <f t="shared" si="835"/>
        <v>0</v>
      </c>
      <c r="OX10" s="167">
        <f t="shared" si="835"/>
        <v>234.32656058423657</v>
      </c>
      <c r="OY10" s="167">
        <f t="shared" si="835"/>
        <v>234.32656058423657</v>
      </c>
      <c r="OZ10" s="167">
        <f t="shared" si="835"/>
        <v>234.32656058423657</v>
      </c>
      <c r="PA10" s="167">
        <f t="shared" si="835"/>
        <v>385.94715480474582</v>
      </c>
      <c r="PB10" s="167">
        <f t="shared" si="835"/>
        <v>0</v>
      </c>
      <c r="PC10" s="167">
        <f t="shared" si="835"/>
        <v>17.4111588408547</v>
      </c>
      <c r="PD10" s="167">
        <f t="shared" si="835"/>
        <v>161.05515842633039</v>
      </c>
      <c r="PE10" s="167">
        <f t="shared" si="835"/>
        <v>234.32656058423657</v>
      </c>
      <c r="PF10" s="167">
        <f t="shared" si="835"/>
        <v>234.32656058423657</v>
      </c>
      <c r="PG10" s="168">
        <v>0</v>
      </c>
      <c r="PH10" s="167">
        <f t="shared" si="835"/>
        <v>385.94715480474582</v>
      </c>
      <c r="PI10" s="167">
        <f t="shared" si="835"/>
        <v>385.94715480474582</v>
      </c>
      <c r="PJ10" s="167">
        <f t="shared" si="835"/>
        <v>17.4111588408547</v>
      </c>
      <c r="PK10" s="167">
        <f t="shared" si="835"/>
        <v>0</v>
      </c>
      <c r="PL10" s="167">
        <f t="shared" si="835"/>
        <v>234.32656058423657</v>
      </c>
      <c r="PM10" s="167">
        <f t="shared" si="835"/>
        <v>234.32656058423657</v>
      </c>
      <c r="PN10" s="168">
        <v>0</v>
      </c>
      <c r="PO10" s="167">
        <f t="shared" si="836"/>
        <v>385.94715480474582</v>
      </c>
      <c r="PP10" s="167">
        <f t="shared" si="836"/>
        <v>0</v>
      </c>
      <c r="PQ10" s="167">
        <f t="shared" si="836"/>
        <v>0</v>
      </c>
      <c r="PR10" s="167">
        <f t="shared" si="836"/>
        <v>0</v>
      </c>
      <c r="PS10" s="167">
        <f t="shared" si="836"/>
        <v>234.32656058423657</v>
      </c>
      <c r="PT10" s="167">
        <f t="shared" si="836"/>
        <v>234.32656058423657</v>
      </c>
      <c r="PU10" s="168">
        <v>0</v>
      </c>
      <c r="PV10" s="167">
        <f t="shared" si="836"/>
        <v>0</v>
      </c>
      <c r="PW10" s="167">
        <f t="shared" si="836"/>
        <v>0</v>
      </c>
      <c r="PX10" s="167">
        <f t="shared" si="836"/>
        <v>17.4111588408547</v>
      </c>
      <c r="PY10" s="167">
        <f t="shared" si="836"/>
        <v>161.05515842633039</v>
      </c>
      <c r="PZ10" s="167">
        <f t="shared" si="836"/>
        <v>234.32656058423657</v>
      </c>
      <c r="QA10" s="166">
        <f t="shared" si="855"/>
        <v>4261.3980184365737</v>
      </c>
      <c r="QB10" s="167">
        <f t="shared" si="837"/>
        <v>234.32656058423657</v>
      </c>
      <c r="QC10" s="167">
        <f t="shared" si="837"/>
        <v>234.32656058423657</v>
      </c>
      <c r="QD10" s="167">
        <f t="shared" si="837"/>
        <v>385.94715480474582</v>
      </c>
      <c r="QE10" s="167">
        <f t="shared" si="837"/>
        <v>0</v>
      </c>
      <c r="QF10" s="167">
        <f t="shared" si="837"/>
        <v>17.4111588408547</v>
      </c>
      <c r="QG10" s="167">
        <f t="shared" si="837"/>
        <v>161.05515842633039</v>
      </c>
      <c r="QH10" s="167">
        <f t="shared" si="837"/>
        <v>234.32656058423657</v>
      </c>
      <c r="QI10" s="167">
        <f t="shared" si="837"/>
        <v>234.32656058423657</v>
      </c>
      <c r="QJ10" s="167">
        <f t="shared" si="837"/>
        <v>234.32656058423657</v>
      </c>
      <c r="QK10" s="167">
        <f t="shared" si="837"/>
        <v>385.94715480474582</v>
      </c>
      <c r="QL10" s="167">
        <f t="shared" si="837"/>
        <v>385.94715480474582</v>
      </c>
      <c r="QM10" s="168">
        <v>0</v>
      </c>
      <c r="QN10" s="167">
        <f t="shared" si="837"/>
        <v>0</v>
      </c>
      <c r="QO10" s="167">
        <f t="shared" si="837"/>
        <v>234.32656058423657</v>
      </c>
      <c r="QP10" s="167">
        <f t="shared" si="837"/>
        <v>234.32656058423657</v>
      </c>
      <c r="QQ10" s="167">
        <f t="shared" si="837"/>
        <v>234.32656058423657</v>
      </c>
      <c r="QR10" s="167">
        <f t="shared" si="837"/>
        <v>385.94715480474582</v>
      </c>
      <c r="QS10" s="167">
        <f t="shared" si="837"/>
        <v>0</v>
      </c>
      <c r="QT10" s="168">
        <v>0</v>
      </c>
      <c r="QU10" s="167">
        <f t="shared" si="838"/>
        <v>0</v>
      </c>
      <c r="QV10" s="167">
        <f t="shared" si="838"/>
        <v>234.32656058423657</v>
      </c>
      <c r="QW10" s="167">
        <f t="shared" si="838"/>
        <v>234.32656058423657</v>
      </c>
      <c r="QX10" s="167">
        <f t="shared" si="838"/>
        <v>4937.5319771426075</v>
      </c>
      <c r="QY10" s="167">
        <f t="shared" si="838"/>
        <v>0</v>
      </c>
      <c r="QZ10" s="167">
        <f t="shared" si="838"/>
        <v>0</v>
      </c>
      <c r="RA10" s="168">
        <v>0</v>
      </c>
      <c r="RB10" s="167">
        <f t="shared" si="838"/>
        <v>161.05515842633039</v>
      </c>
      <c r="RC10" s="167">
        <f t="shared" si="838"/>
        <v>234.32656058423657</v>
      </c>
      <c r="RD10" s="167">
        <f t="shared" si="838"/>
        <v>234.32656058423657</v>
      </c>
      <c r="RE10" s="167">
        <f t="shared" si="838"/>
        <v>234.32656058423657</v>
      </c>
      <c r="RF10" s="166">
        <f t="shared" si="728"/>
        <v>9867.0873596501842</v>
      </c>
      <c r="RG10" s="167">
        <f t="shared" si="839"/>
        <v>0</v>
      </c>
      <c r="RH10" s="167">
        <f t="shared" si="839"/>
        <v>17.4111588408547</v>
      </c>
      <c r="RI10" s="167">
        <f t="shared" si="839"/>
        <v>161.05515842633039</v>
      </c>
      <c r="RJ10" s="167">
        <f t="shared" si="839"/>
        <v>234.32656058423657</v>
      </c>
      <c r="RK10" s="167">
        <f t="shared" si="839"/>
        <v>234.32656058423657</v>
      </c>
      <c r="RL10" s="167">
        <f t="shared" si="839"/>
        <v>234.32656058423657</v>
      </c>
      <c r="RM10" s="167">
        <f t="shared" si="839"/>
        <v>385.94715480474582</v>
      </c>
      <c r="RN10" s="167">
        <f t="shared" si="839"/>
        <v>385.94715480474582</v>
      </c>
      <c r="RO10" s="167">
        <f t="shared" si="839"/>
        <v>17.4111588408547</v>
      </c>
      <c r="RP10" s="167">
        <f t="shared" si="839"/>
        <v>0</v>
      </c>
      <c r="RQ10" s="167">
        <f t="shared" si="839"/>
        <v>234.32656058423657</v>
      </c>
      <c r="RR10" s="168">
        <v>0</v>
      </c>
      <c r="RS10" s="167">
        <f t="shared" si="839"/>
        <v>234.32656058423657</v>
      </c>
      <c r="RT10" s="167">
        <f t="shared" si="839"/>
        <v>385.94715480474582</v>
      </c>
      <c r="RU10" s="167">
        <f t="shared" si="839"/>
        <v>0</v>
      </c>
      <c r="RV10" s="167">
        <f t="shared" si="839"/>
        <v>0</v>
      </c>
      <c r="RW10" s="167">
        <f t="shared" si="839"/>
        <v>0</v>
      </c>
      <c r="RX10" s="167">
        <f t="shared" si="839"/>
        <v>234.32656058423657</v>
      </c>
      <c r="RY10" s="168">
        <v>0</v>
      </c>
      <c r="RZ10" s="167">
        <f t="shared" si="840"/>
        <v>4937.5319771426075</v>
      </c>
      <c r="SA10" s="167">
        <f t="shared" si="840"/>
        <v>0</v>
      </c>
      <c r="SB10" s="167">
        <f t="shared" si="840"/>
        <v>0</v>
      </c>
      <c r="SC10" s="167">
        <f t="shared" si="840"/>
        <v>17.4111588408547</v>
      </c>
      <c r="SD10" s="167">
        <f t="shared" si="840"/>
        <v>161.05515842633039</v>
      </c>
      <c r="SE10" s="167">
        <f t="shared" si="840"/>
        <v>234.32656058423657</v>
      </c>
      <c r="SF10" s="168">
        <v>0</v>
      </c>
      <c r="SG10" s="167">
        <f t="shared" si="840"/>
        <v>234.32656058423657</v>
      </c>
      <c r="SH10" s="167">
        <f t="shared" si="840"/>
        <v>385.94715480474582</v>
      </c>
      <c r="SI10" s="167">
        <f t="shared" si="840"/>
        <v>385.94715480474582</v>
      </c>
      <c r="SJ10" s="167">
        <f t="shared" si="840"/>
        <v>17.4111588408547</v>
      </c>
      <c r="SK10" s="167">
        <f t="shared" si="840"/>
        <v>0</v>
      </c>
      <c r="SL10" s="166">
        <f t="shared" si="856"/>
        <v>9133.6351880563088</v>
      </c>
      <c r="SM10" s="167">
        <f t="shared" si="841"/>
        <v>234.32656058423657</v>
      </c>
      <c r="SN10" s="167">
        <f t="shared" si="841"/>
        <v>234.32656058423657</v>
      </c>
      <c r="SO10" s="167">
        <f t="shared" si="841"/>
        <v>234.32656058423657</v>
      </c>
      <c r="SP10" s="167">
        <f t="shared" si="841"/>
        <v>385.94715480474582</v>
      </c>
      <c r="SQ10" s="167">
        <f t="shared" si="841"/>
        <v>385.94715480474582</v>
      </c>
      <c r="SR10" s="167">
        <f t="shared" si="841"/>
        <v>17.4111588408547</v>
      </c>
      <c r="SS10" s="167">
        <f t="shared" si="841"/>
        <v>0</v>
      </c>
      <c r="ST10" s="167">
        <f t="shared" si="841"/>
        <v>234.32656058423657</v>
      </c>
      <c r="SU10" s="167">
        <f t="shared" si="841"/>
        <v>234.32656058423657</v>
      </c>
      <c r="SV10" s="167">
        <f t="shared" si="841"/>
        <v>234.32656058423657</v>
      </c>
      <c r="SW10" s="167">
        <f t="shared" si="841"/>
        <v>385.94715480474582</v>
      </c>
      <c r="SX10" s="168">
        <v>0</v>
      </c>
      <c r="SY10" s="167">
        <f t="shared" si="841"/>
        <v>0</v>
      </c>
      <c r="SZ10" s="167">
        <f t="shared" si="841"/>
        <v>0</v>
      </c>
      <c r="TA10" s="167">
        <f t="shared" si="841"/>
        <v>234.32656058423657</v>
      </c>
      <c r="TB10" s="167">
        <f t="shared" si="841"/>
        <v>234.32656058423657</v>
      </c>
      <c r="TC10" s="167">
        <f t="shared" si="841"/>
        <v>4937.5319771426075</v>
      </c>
      <c r="TD10" s="167">
        <f t="shared" si="841"/>
        <v>0</v>
      </c>
      <c r="TE10" s="168">
        <v>0</v>
      </c>
      <c r="TF10" s="167">
        <f t="shared" si="842"/>
        <v>17.4111588408547</v>
      </c>
      <c r="TG10" s="167">
        <f t="shared" si="842"/>
        <v>161.05515842633039</v>
      </c>
      <c r="TH10" s="167">
        <f t="shared" si="842"/>
        <v>234.32656058423657</v>
      </c>
      <c r="TI10" s="167">
        <f t="shared" si="842"/>
        <v>234.32656058423657</v>
      </c>
      <c r="TJ10" s="167">
        <f t="shared" si="842"/>
        <v>234.32656058423657</v>
      </c>
      <c r="TK10" s="167">
        <f t="shared" si="842"/>
        <v>385.94715480474582</v>
      </c>
      <c r="TL10" s="168">
        <v>0</v>
      </c>
      <c r="TM10" s="167">
        <f t="shared" si="842"/>
        <v>17.4111588408547</v>
      </c>
      <c r="TN10" s="167">
        <f t="shared" si="842"/>
        <v>0</v>
      </c>
      <c r="TO10" s="167">
        <f t="shared" si="842"/>
        <v>234.32656058423657</v>
      </c>
      <c r="TP10" s="167">
        <f t="shared" si="842"/>
        <v>234.32656058423657</v>
      </c>
      <c r="TQ10" s="166">
        <f t="shared" si="757"/>
        <v>9740.8545189055621</v>
      </c>
      <c r="TR10" s="167">
        <f t="shared" si="843"/>
        <v>385.94715480474582</v>
      </c>
      <c r="TS10" s="167">
        <f t="shared" si="843"/>
        <v>385.94715480474582</v>
      </c>
      <c r="TT10" s="167">
        <f t="shared" si="843"/>
        <v>17.4111588408547</v>
      </c>
      <c r="TU10" s="167">
        <f t="shared" si="843"/>
        <v>0</v>
      </c>
      <c r="TV10" s="167">
        <f t="shared" si="843"/>
        <v>234.32656058423657</v>
      </c>
      <c r="TW10" s="167">
        <f t="shared" si="843"/>
        <v>234.32656058423657</v>
      </c>
      <c r="TX10" s="167">
        <f t="shared" si="843"/>
        <v>234.32656058423657</v>
      </c>
      <c r="TY10" s="167">
        <f t="shared" si="843"/>
        <v>385.94715480474582</v>
      </c>
      <c r="TZ10" s="167">
        <f t="shared" si="843"/>
        <v>0</v>
      </c>
      <c r="UA10" s="167">
        <f t="shared" si="843"/>
        <v>0</v>
      </c>
      <c r="UB10" s="167">
        <f t="shared" si="843"/>
        <v>0</v>
      </c>
      <c r="UC10" s="168">
        <v>0</v>
      </c>
      <c r="UD10" s="167">
        <f t="shared" si="843"/>
        <v>234.32656058423657</v>
      </c>
      <c r="UE10" s="167">
        <f t="shared" si="843"/>
        <v>4937.5319771426075</v>
      </c>
      <c r="UF10" s="167">
        <f t="shared" si="843"/>
        <v>0</v>
      </c>
      <c r="UG10" s="167">
        <f t="shared" si="843"/>
        <v>0</v>
      </c>
      <c r="UH10" s="167">
        <f t="shared" si="843"/>
        <v>17.4111588408547</v>
      </c>
      <c r="UI10" s="167">
        <f t="shared" si="843"/>
        <v>161.05515842633039</v>
      </c>
      <c r="UJ10" s="168">
        <v>0</v>
      </c>
      <c r="UK10" s="167">
        <f t="shared" si="844"/>
        <v>234.32656058423657</v>
      </c>
      <c r="UL10" s="167">
        <f t="shared" si="844"/>
        <v>234.32656058423657</v>
      </c>
      <c r="UM10" s="167">
        <f t="shared" si="844"/>
        <v>385.94715480474582</v>
      </c>
      <c r="UN10" s="167">
        <f t="shared" si="844"/>
        <v>385.94715480474582</v>
      </c>
      <c r="UO10" s="167">
        <f t="shared" si="844"/>
        <v>17.4111588408547</v>
      </c>
      <c r="UP10" s="167">
        <f t="shared" si="844"/>
        <v>0</v>
      </c>
      <c r="UQ10" s="168">
        <v>0</v>
      </c>
      <c r="UR10" s="167">
        <f t="shared" si="844"/>
        <v>234.32656058423657</v>
      </c>
      <c r="US10" s="167">
        <f t="shared" si="844"/>
        <v>234.32656058423657</v>
      </c>
      <c r="UT10" s="167">
        <f t="shared" si="844"/>
        <v>385.94715480474582</v>
      </c>
      <c r="UU10" s="167">
        <f t="shared" si="844"/>
        <v>0</v>
      </c>
      <c r="UV10" s="167">
        <f t="shared" si="844"/>
        <v>0</v>
      </c>
      <c r="UW10" s="166">
        <f t="shared" si="857"/>
        <v>9341.1160255938685</v>
      </c>
      <c r="UX10" s="167">
        <f t="shared" si="845"/>
        <v>0</v>
      </c>
      <c r="UY10" s="167">
        <f t="shared" si="845"/>
        <v>234.32656058423657</v>
      </c>
      <c r="UZ10" s="167">
        <f t="shared" si="845"/>
        <v>234.32656058423657</v>
      </c>
      <c r="VA10" s="167">
        <f t="shared" si="845"/>
        <v>234.32656058423657</v>
      </c>
      <c r="VB10" s="167">
        <f t="shared" si="845"/>
        <v>385.94715480474582</v>
      </c>
      <c r="VC10" s="167">
        <f t="shared" si="845"/>
        <v>0</v>
      </c>
      <c r="VD10" s="167">
        <f t="shared" si="845"/>
        <v>0</v>
      </c>
      <c r="VE10" s="167">
        <f t="shared" si="845"/>
        <v>0</v>
      </c>
      <c r="VF10" s="167">
        <f t="shared" si="845"/>
        <v>234.32656058423657</v>
      </c>
      <c r="VG10" s="167">
        <f t="shared" si="845"/>
        <v>234.32656058423657</v>
      </c>
      <c r="VH10" s="167">
        <f t="shared" si="845"/>
        <v>4937.5319771426075</v>
      </c>
      <c r="VI10" s="168">
        <v>0</v>
      </c>
      <c r="VJ10" s="167">
        <f t="shared" si="845"/>
        <v>0</v>
      </c>
      <c r="VK10" s="167">
        <f t="shared" si="845"/>
        <v>17.4111588408547</v>
      </c>
      <c r="VL10" s="167">
        <f t="shared" si="845"/>
        <v>161.05515842633039</v>
      </c>
      <c r="VM10" s="167">
        <f t="shared" si="845"/>
        <v>234.32656058423657</v>
      </c>
      <c r="VN10" s="167">
        <f t="shared" si="845"/>
        <v>234.32656058423657</v>
      </c>
      <c r="VO10" s="167">
        <f t="shared" si="845"/>
        <v>234.32656058423657</v>
      </c>
      <c r="VP10" s="168">
        <v>0</v>
      </c>
      <c r="VQ10" s="167">
        <f t="shared" si="846"/>
        <v>385.94715480474582</v>
      </c>
      <c r="VR10" s="167">
        <f t="shared" si="846"/>
        <v>17.4111588408547</v>
      </c>
      <c r="VS10" s="167">
        <f t="shared" si="846"/>
        <v>0</v>
      </c>
      <c r="VT10" s="167">
        <f t="shared" si="846"/>
        <v>234.32656058423657</v>
      </c>
      <c r="VU10" s="167">
        <f t="shared" si="846"/>
        <v>234.32656058423657</v>
      </c>
      <c r="VV10" s="167">
        <f t="shared" si="846"/>
        <v>234.32656058423657</v>
      </c>
      <c r="VW10" s="168">
        <v>0</v>
      </c>
      <c r="VX10" s="167">
        <f t="shared" si="846"/>
        <v>0</v>
      </c>
      <c r="VY10" s="167">
        <f t="shared" si="846"/>
        <v>0</v>
      </c>
      <c r="VZ10" s="167">
        <f t="shared" si="846"/>
        <v>0</v>
      </c>
      <c r="WA10" s="167">
        <f t="shared" si="846"/>
        <v>234.32656058423657</v>
      </c>
      <c r="WB10" s="167">
        <f t="shared" si="846"/>
        <v>234.32656058423657</v>
      </c>
      <c r="WC10" s="166">
        <f t="shared" si="858"/>
        <v>8951.5490504552145</v>
      </c>
    </row>
    <row r="11" spans="1:601" s="105" customFormat="1" ht="18" hidden="1" customHeight="1" outlineLevel="1">
      <c r="A11" s="154"/>
      <c r="B11" s="62" t="s">
        <v>101</v>
      </c>
      <c r="C11" s="132">
        <f>+[4]DRE!AC12</f>
        <v>0.47343249808792581</v>
      </c>
      <c r="D11" s="160">
        <f t="shared" si="847"/>
        <v>0</v>
      </c>
      <c r="E11" s="160">
        <f t="shared" si="807"/>
        <v>0</v>
      </c>
      <c r="F11" s="160">
        <f t="shared" si="807"/>
        <v>23169.867792126261</v>
      </c>
      <c r="G11" s="160">
        <f t="shared" si="807"/>
        <v>23169.867792126261</v>
      </c>
      <c r="H11" s="160">
        <f t="shared" si="807"/>
        <v>23169.867792126261</v>
      </c>
      <c r="I11" s="160">
        <f t="shared" si="807"/>
        <v>38161.89052268627</v>
      </c>
      <c r="J11" s="160">
        <f t="shared" si="807"/>
        <v>38161.89052268627</v>
      </c>
      <c r="K11" s="160">
        <f t="shared" si="807"/>
        <v>1721.5899360469334</v>
      </c>
      <c r="L11" s="160">
        <f t="shared" si="807"/>
        <v>0</v>
      </c>
      <c r="M11" s="160">
        <f t="shared" si="807"/>
        <v>23169.867792126261</v>
      </c>
      <c r="N11" s="160">
        <f t="shared" si="807"/>
        <v>23169.867792126261</v>
      </c>
      <c r="O11" s="160">
        <f t="shared" si="807"/>
        <v>23169.867792126261</v>
      </c>
      <c r="P11" s="160">
        <f t="shared" si="807"/>
        <v>38161.89052268627</v>
      </c>
      <c r="Q11" s="160">
        <f t="shared" si="807"/>
        <v>0</v>
      </c>
      <c r="R11" s="160">
        <f t="shared" si="807"/>
        <v>0</v>
      </c>
      <c r="S11" s="160">
        <f t="shared" si="807"/>
        <v>0</v>
      </c>
      <c r="T11" s="160">
        <f t="shared" si="807"/>
        <v>23169.867792126261</v>
      </c>
      <c r="U11" s="160">
        <f t="shared" si="807"/>
        <v>23169.867792126261</v>
      </c>
      <c r="V11" s="160">
        <f t="shared" si="807"/>
        <v>23169.867792126261</v>
      </c>
      <c r="W11" s="160">
        <f t="shared" si="807"/>
        <v>38161.89052268627</v>
      </c>
      <c r="X11" s="160">
        <f t="shared" si="807"/>
        <v>0</v>
      </c>
      <c r="Y11" s="160">
        <f t="shared" si="807"/>
        <v>1721.5899360469334</v>
      </c>
      <c r="Z11" s="160">
        <f t="shared" si="807"/>
        <v>15924.898648595858</v>
      </c>
      <c r="AA11" s="160">
        <f t="shared" si="807"/>
        <v>23169.867792126261</v>
      </c>
      <c r="AB11" s="160">
        <f t="shared" si="807"/>
        <v>23169.867792126261</v>
      </c>
      <c r="AC11" s="160">
        <f t="shared" si="807"/>
        <v>23169.867792126261</v>
      </c>
      <c r="AD11" s="160">
        <f t="shared" si="807"/>
        <v>38161.89052268627</v>
      </c>
      <c r="AE11" s="160">
        <f t="shared" si="807"/>
        <v>38161.89052268627</v>
      </c>
      <c r="AF11" s="160"/>
      <c r="AG11" s="160"/>
      <c r="AH11" s="166">
        <f t="shared" si="490"/>
        <v>526377.8351623225</v>
      </c>
      <c r="AI11" s="167">
        <f t="shared" si="807"/>
        <v>0</v>
      </c>
      <c r="AJ11" s="167">
        <f t="shared" si="808"/>
        <v>0</v>
      </c>
      <c r="AK11" s="167">
        <f t="shared" si="808"/>
        <v>23169.867792126261</v>
      </c>
      <c r="AL11" s="167">
        <f t="shared" si="808"/>
        <v>23169.867792126261</v>
      </c>
      <c r="AM11" s="167">
        <f t="shared" si="808"/>
        <v>23169.867792126261</v>
      </c>
      <c r="AN11" s="167">
        <f t="shared" si="808"/>
        <v>38161.89052268627</v>
      </c>
      <c r="AO11" s="167">
        <f t="shared" si="808"/>
        <v>38161.89052268627</v>
      </c>
      <c r="AP11" s="167">
        <f t="shared" si="808"/>
        <v>1721.5899360469334</v>
      </c>
      <c r="AQ11" s="167">
        <f t="shared" si="808"/>
        <v>0</v>
      </c>
      <c r="AR11" s="167">
        <f t="shared" si="808"/>
        <v>23169.867792126261</v>
      </c>
      <c r="AS11" s="167">
        <f t="shared" si="808"/>
        <v>23169.867792126261</v>
      </c>
      <c r="AT11" s="168">
        <v>0</v>
      </c>
      <c r="AU11" s="167">
        <f t="shared" si="809"/>
        <v>38161.89052268627</v>
      </c>
      <c r="AV11" s="167">
        <f t="shared" si="809"/>
        <v>0</v>
      </c>
      <c r="AW11" s="167">
        <f t="shared" si="809"/>
        <v>0</v>
      </c>
      <c r="AX11" s="167">
        <f t="shared" si="809"/>
        <v>0</v>
      </c>
      <c r="AY11" s="167">
        <f t="shared" si="809"/>
        <v>23169.867792126261</v>
      </c>
      <c r="AZ11" s="167">
        <f t="shared" si="809"/>
        <v>23169.867792126261</v>
      </c>
      <c r="BA11" s="168">
        <v>0</v>
      </c>
      <c r="BB11" s="167">
        <f t="shared" si="810"/>
        <v>38161.89052268627</v>
      </c>
      <c r="BC11" s="167">
        <f t="shared" si="810"/>
        <v>0</v>
      </c>
      <c r="BD11" s="167">
        <f t="shared" si="810"/>
        <v>1721.5899360469334</v>
      </c>
      <c r="BE11" s="167">
        <f t="shared" si="810"/>
        <v>15924.898648595858</v>
      </c>
      <c r="BF11" s="167">
        <f t="shared" si="810"/>
        <v>23169.867792126261</v>
      </c>
      <c r="BG11" s="167">
        <f t="shared" si="810"/>
        <v>23169.867792126261</v>
      </c>
      <c r="BH11" s="168">
        <v>0</v>
      </c>
      <c r="BI11" s="167">
        <f t="shared" si="810"/>
        <v>38161.89052268627</v>
      </c>
      <c r="BJ11" s="167">
        <f t="shared" si="810"/>
        <v>38161.89052268627</v>
      </c>
      <c r="BK11" s="167">
        <f t="shared" si="810"/>
        <v>1721.5899360469334</v>
      </c>
      <c r="BL11" s="167">
        <f t="shared" si="810"/>
        <v>0</v>
      </c>
      <c r="BM11" s="167">
        <f t="shared" si="810"/>
        <v>23169.867792126261</v>
      </c>
      <c r="BN11" s="166">
        <f t="shared" si="848"/>
        <v>481759.68951411691</v>
      </c>
      <c r="BO11" s="167">
        <f t="shared" si="811"/>
        <v>23169.867792126261</v>
      </c>
      <c r="BP11" s="168">
        <v>0</v>
      </c>
      <c r="BQ11" s="167">
        <f t="shared" si="811"/>
        <v>38161.89052268627</v>
      </c>
      <c r="BR11" s="167">
        <f t="shared" si="811"/>
        <v>38161.89052268627</v>
      </c>
      <c r="BS11" s="167">
        <f t="shared" si="811"/>
        <v>1721.5899360469334</v>
      </c>
      <c r="BT11" s="167">
        <f t="shared" si="811"/>
        <v>0</v>
      </c>
      <c r="BU11" s="167">
        <f t="shared" si="811"/>
        <v>23169.867792126261</v>
      </c>
      <c r="BV11" s="167">
        <f t="shared" si="811"/>
        <v>23169.867792126261</v>
      </c>
      <c r="BW11" s="168">
        <v>0</v>
      </c>
      <c r="BX11" s="167">
        <f t="shared" si="812"/>
        <v>38161.89052268627</v>
      </c>
      <c r="BY11" s="167">
        <f t="shared" si="812"/>
        <v>0</v>
      </c>
      <c r="BZ11" s="167">
        <f t="shared" si="812"/>
        <v>0</v>
      </c>
      <c r="CA11" s="167">
        <f t="shared" si="812"/>
        <v>0</v>
      </c>
      <c r="CB11" s="167">
        <f t="shared" si="812"/>
        <v>23169.867792126261</v>
      </c>
      <c r="CC11" s="167">
        <f t="shared" si="812"/>
        <v>23169.867792126261</v>
      </c>
      <c r="CD11" s="168">
        <v>0</v>
      </c>
      <c r="CE11" s="167">
        <f t="shared" si="813"/>
        <v>38161.89052268627</v>
      </c>
      <c r="CF11" s="167">
        <f t="shared" si="813"/>
        <v>0</v>
      </c>
      <c r="CG11" s="167">
        <f t="shared" si="813"/>
        <v>1721.5899360469334</v>
      </c>
      <c r="CH11" s="167">
        <f t="shared" si="813"/>
        <v>15924.898648595858</v>
      </c>
      <c r="CI11" s="167">
        <f t="shared" si="813"/>
        <v>23169.867792126261</v>
      </c>
      <c r="CJ11" s="167">
        <f t="shared" si="813"/>
        <v>23169.867792126261</v>
      </c>
      <c r="CK11" s="168">
        <v>0</v>
      </c>
      <c r="CL11" s="167">
        <f t="shared" si="814"/>
        <v>38161.89052268627</v>
      </c>
      <c r="CM11" s="167">
        <f t="shared" si="814"/>
        <v>38161.89052268627</v>
      </c>
      <c r="CN11" s="167">
        <f t="shared" si="814"/>
        <v>1721.5899360469334</v>
      </c>
      <c r="CO11" s="167">
        <f t="shared" si="814"/>
        <v>0</v>
      </c>
      <c r="CP11" s="167">
        <f t="shared" si="814"/>
        <v>23169.867792126261</v>
      </c>
      <c r="CQ11" s="167">
        <f t="shared" si="814"/>
        <v>23169.867792126261</v>
      </c>
      <c r="CR11" s="168">
        <v>0</v>
      </c>
      <c r="CS11" s="166">
        <f t="shared" si="790"/>
        <v>458589.82172199065</v>
      </c>
      <c r="CT11" s="167">
        <f t="shared" si="815"/>
        <v>38161.89052268627</v>
      </c>
      <c r="CU11" s="167">
        <f t="shared" si="815"/>
        <v>38161.89052268627</v>
      </c>
      <c r="CV11" s="167">
        <f t="shared" si="815"/>
        <v>1721.5899360469334</v>
      </c>
      <c r="CW11" s="167">
        <f t="shared" si="815"/>
        <v>0</v>
      </c>
      <c r="CX11" s="167">
        <f t="shared" si="815"/>
        <v>23169.867792126261</v>
      </c>
      <c r="CY11" s="167">
        <f t="shared" si="815"/>
        <v>23169.867792126261</v>
      </c>
      <c r="CZ11" s="167">
        <f t="shared" si="815"/>
        <v>23169.867792126261</v>
      </c>
      <c r="DA11" s="167">
        <f t="shared" si="815"/>
        <v>38161.89052268627</v>
      </c>
      <c r="DB11" s="167">
        <f t="shared" si="815"/>
        <v>0</v>
      </c>
      <c r="DC11" s="167">
        <f t="shared" si="815"/>
        <v>0</v>
      </c>
      <c r="DD11" s="167">
        <f t="shared" si="815"/>
        <v>0</v>
      </c>
      <c r="DE11" s="168">
        <v>0</v>
      </c>
      <c r="DF11" s="167">
        <f t="shared" si="815"/>
        <v>23169.867792126261</v>
      </c>
      <c r="DG11" s="167">
        <f t="shared" si="815"/>
        <v>23169.867792126261</v>
      </c>
      <c r="DH11" s="167">
        <f t="shared" si="815"/>
        <v>38161.89052268627</v>
      </c>
      <c r="DI11" s="167">
        <f t="shared" si="815"/>
        <v>0</v>
      </c>
      <c r="DJ11" s="167">
        <f t="shared" si="815"/>
        <v>1721.5899360469334</v>
      </c>
      <c r="DK11" s="167">
        <f t="shared" si="815"/>
        <v>15924.898648595858</v>
      </c>
      <c r="DL11" s="168">
        <v>0</v>
      </c>
      <c r="DM11" s="167">
        <f t="shared" si="816"/>
        <v>23169.867792126261</v>
      </c>
      <c r="DN11" s="167">
        <f t="shared" si="816"/>
        <v>23169.867792126261</v>
      </c>
      <c r="DO11" s="167">
        <f t="shared" si="816"/>
        <v>38161.89052268627</v>
      </c>
      <c r="DP11" s="167">
        <f t="shared" si="816"/>
        <v>38161.89052268627</v>
      </c>
      <c r="DQ11" s="167">
        <f t="shared" si="816"/>
        <v>1721.5899360469334</v>
      </c>
      <c r="DR11" s="167">
        <f t="shared" si="816"/>
        <v>0</v>
      </c>
      <c r="DS11" s="168">
        <v>0</v>
      </c>
      <c r="DT11" s="167">
        <f t="shared" si="816"/>
        <v>23169.867792126261</v>
      </c>
      <c r="DU11" s="167">
        <f t="shared" si="816"/>
        <v>23169.867792126261</v>
      </c>
      <c r="DV11" s="167">
        <f t="shared" si="816"/>
        <v>38161.89052268627</v>
      </c>
      <c r="DW11" s="167">
        <f t="shared" si="816"/>
        <v>0</v>
      </c>
      <c r="DX11" s="167">
        <f t="shared" si="816"/>
        <v>0</v>
      </c>
      <c r="DY11" s="166">
        <f t="shared" si="849"/>
        <v>496751.71224467689</v>
      </c>
      <c r="DZ11" s="167">
        <f t="shared" si="817"/>
        <v>0</v>
      </c>
      <c r="EA11" s="167">
        <f t="shared" si="817"/>
        <v>23169.867792126261</v>
      </c>
      <c r="EB11" s="167">
        <f t="shared" si="817"/>
        <v>23169.867792126261</v>
      </c>
      <c r="EC11" s="167">
        <f t="shared" si="817"/>
        <v>23169.867792126261</v>
      </c>
      <c r="ED11" s="167">
        <f t="shared" si="817"/>
        <v>38161.89052268627</v>
      </c>
      <c r="EE11" s="167">
        <f t="shared" si="817"/>
        <v>0</v>
      </c>
      <c r="EF11" s="167">
        <f t="shared" si="817"/>
        <v>0</v>
      </c>
      <c r="EG11" s="167">
        <f t="shared" si="817"/>
        <v>0</v>
      </c>
      <c r="EH11" s="167">
        <f t="shared" si="817"/>
        <v>23169.867792126261</v>
      </c>
      <c r="EI11" s="167">
        <f t="shared" si="817"/>
        <v>23169.867792126261</v>
      </c>
      <c r="EJ11" s="167">
        <f t="shared" si="817"/>
        <v>23169.867792126261</v>
      </c>
      <c r="EK11" s="168">
        <v>0</v>
      </c>
      <c r="EL11" s="167">
        <f t="shared" si="817"/>
        <v>0</v>
      </c>
      <c r="EM11" s="167">
        <f t="shared" si="817"/>
        <v>1721.5899360469334</v>
      </c>
      <c r="EN11" s="167">
        <f t="shared" si="817"/>
        <v>15924.898648595858</v>
      </c>
      <c r="EO11" s="167">
        <f t="shared" si="817"/>
        <v>23169.867792126261</v>
      </c>
      <c r="EP11" s="167">
        <f t="shared" si="817"/>
        <v>23169.867792126261</v>
      </c>
      <c r="EQ11" s="167">
        <f t="shared" si="817"/>
        <v>23169.867792126261</v>
      </c>
      <c r="ER11" s="168">
        <v>0</v>
      </c>
      <c r="ES11" s="167">
        <f t="shared" si="818"/>
        <v>38161.89052268627</v>
      </c>
      <c r="ET11" s="167">
        <f t="shared" si="818"/>
        <v>1721.5899360469334</v>
      </c>
      <c r="EU11" s="167">
        <f t="shared" si="818"/>
        <v>0</v>
      </c>
      <c r="EV11" s="167">
        <f t="shared" si="818"/>
        <v>23169.867792126261</v>
      </c>
      <c r="EW11" s="167">
        <f t="shared" si="818"/>
        <v>23169.867792126261</v>
      </c>
      <c r="EX11" s="167">
        <f t="shared" si="818"/>
        <v>23169.867792126261</v>
      </c>
      <c r="EY11" s="168">
        <v>0</v>
      </c>
      <c r="EZ11" s="167">
        <f t="shared" si="818"/>
        <v>0</v>
      </c>
      <c r="FA11" s="167">
        <f t="shared" si="818"/>
        <v>0</v>
      </c>
      <c r="FB11" s="167">
        <f t="shared" si="818"/>
        <v>0</v>
      </c>
      <c r="FC11" s="167">
        <f t="shared" si="818"/>
        <v>23169.867792126261</v>
      </c>
      <c r="FD11" s="166">
        <f t="shared" si="557"/>
        <v>396900.14086370362</v>
      </c>
      <c r="FE11" s="167">
        <f t="shared" si="819"/>
        <v>23169.867792126261</v>
      </c>
      <c r="FF11" s="167">
        <f t="shared" si="819"/>
        <v>38161.89052268627</v>
      </c>
      <c r="FG11" s="167">
        <f t="shared" si="819"/>
        <v>0</v>
      </c>
      <c r="FH11" s="167">
        <f t="shared" si="819"/>
        <v>0</v>
      </c>
      <c r="FI11" s="167">
        <f t="shared" si="819"/>
        <v>0</v>
      </c>
      <c r="FJ11" s="167">
        <f t="shared" si="819"/>
        <v>23169.867792126261</v>
      </c>
      <c r="FK11" s="167">
        <f t="shared" si="819"/>
        <v>23169.867792126261</v>
      </c>
      <c r="FL11" s="167">
        <f t="shared" si="819"/>
        <v>23169.867792126261</v>
      </c>
      <c r="FM11" s="167">
        <f t="shared" si="819"/>
        <v>38161.89052268627</v>
      </c>
      <c r="FN11" s="167">
        <f t="shared" si="819"/>
        <v>0</v>
      </c>
      <c r="FO11" s="167">
        <f t="shared" si="819"/>
        <v>1721.5899360469334</v>
      </c>
      <c r="FP11" s="168">
        <v>0</v>
      </c>
      <c r="FQ11" s="167">
        <f t="shared" si="819"/>
        <v>23169.867792126261</v>
      </c>
      <c r="FR11" s="167">
        <f t="shared" si="819"/>
        <v>23169.867792126261</v>
      </c>
      <c r="FS11" s="167">
        <f t="shared" si="819"/>
        <v>23169.867792126261</v>
      </c>
      <c r="FT11" s="167">
        <f t="shared" si="819"/>
        <v>38161.89052268627</v>
      </c>
      <c r="FU11" s="167">
        <f t="shared" si="819"/>
        <v>38161.89052268627</v>
      </c>
      <c r="FV11" s="167">
        <f t="shared" si="819"/>
        <v>1721.5899360469334</v>
      </c>
      <c r="FW11" s="168">
        <v>0</v>
      </c>
      <c r="FX11" s="167">
        <f t="shared" si="820"/>
        <v>23169.867792126261</v>
      </c>
      <c r="FY11" s="167">
        <f t="shared" si="820"/>
        <v>23169.867792126261</v>
      </c>
      <c r="FZ11" s="167">
        <f t="shared" si="820"/>
        <v>23169.867792126261</v>
      </c>
      <c r="GA11" s="167">
        <f t="shared" si="820"/>
        <v>38161.89052268627</v>
      </c>
      <c r="GB11" s="167">
        <f t="shared" si="820"/>
        <v>0</v>
      </c>
      <c r="GC11" s="167">
        <f t="shared" si="820"/>
        <v>0</v>
      </c>
      <c r="GD11" s="168">
        <v>0</v>
      </c>
      <c r="GE11" s="167">
        <f t="shared" si="820"/>
        <v>23169.867792126261</v>
      </c>
      <c r="GF11" s="167">
        <f t="shared" si="820"/>
        <v>23169.867792126261</v>
      </c>
      <c r="GG11" s="167">
        <f t="shared" si="820"/>
        <v>23169.867792126261</v>
      </c>
      <c r="GH11" s="167">
        <f t="shared" si="820"/>
        <v>38161.89052268627</v>
      </c>
      <c r="GI11" s="167">
        <f t="shared" si="820"/>
        <v>0</v>
      </c>
      <c r="GJ11" s="166">
        <f t="shared" si="850"/>
        <v>533622.80430585286</v>
      </c>
      <c r="GK11" s="167">
        <f t="shared" si="821"/>
        <v>0</v>
      </c>
      <c r="GL11" s="167">
        <f t="shared" si="821"/>
        <v>0</v>
      </c>
      <c r="GM11" s="167">
        <f t="shared" si="821"/>
        <v>23169.867792126261</v>
      </c>
      <c r="GN11" s="167">
        <f t="shared" si="821"/>
        <v>23169.867792126261</v>
      </c>
      <c r="GO11" s="167">
        <f t="shared" si="821"/>
        <v>23169.867792126261</v>
      </c>
      <c r="GP11" s="167">
        <f t="shared" si="821"/>
        <v>38161.89052268627</v>
      </c>
      <c r="GQ11" s="167">
        <f t="shared" si="821"/>
        <v>0</v>
      </c>
      <c r="GR11" s="167">
        <f t="shared" si="821"/>
        <v>1721.5899360469334</v>
      </c>
      <c r="GS11" s="167">
        <f t="shared" si="821"/>
        <v>15924.898648595858</v>
      </c>
      <c r="GT11" s="167">
        <f t="shared" si="821"/>
        <v>23169.867792126261</v>
      </c>
      <c r="GU11" s="167">
        <f t="shared" si="821"/>
        <v>23169.867792126261</v>
      </c>
      <c r="GV11" s="168">
        <v>0</v>
      </c>
      <c r="GW11" s="167">
        <f t="shared" si="821"/>
        <v>38161.89052268627</v>
      </c>
      <c r="GX11" s="167">
        <f t="shared" si="821"/>
        <v>38161.89052268627</v>
      </c>
      <c r="GY11" s="167">
        <f t="shared" si="821"/>
        <v>1721.5899360469334</v>
      </c>
      <c r="GZ11" s="167">
        <f t="shared" si="821"/>
        <v>0</v>
      </c>
      <c r="HA11" s="167">
        <f t="shared" si="821"/>
        <v>23169.867792126261</v>
      </c>
      <c r="HB11" s="167">
        <f t="shared" si="821"/>
        <v>23169.867792126261</v>
      </c>
      <c r="HC11" s="168">
        <v>0</v>
      </c>
      <c r="HD11" s="167">
        <f t="shared" si="822"/>
        <v>38161.89052268627</v>
      </c>
      <c r="HE11" s="167">
        <f t="shared" si="822"/>
        <v>0</v>
      </c>
      <c r="HF11" s="167">
        <f t="shared" si="822"/>
        <v>0</v>
      </c>
      <c r="HG11" s="167">
        <f t="shared" si="822"/>
        <v>0</v>
      </c>
      <c r="HH11" s="167">
        <f t="shared" si="822"/>
        <v>23169.867792126261</v>
      </c>
      <c r="HI11" s="167">
        <f t="shared" si="822"/>
        <v>23169.867792126261</v>
      </c>
      <c r="HJ11" s="168">
        <v>0</v>
      </c>
      <c r="HK11" s="167">
        <f t="shared" si="822"/>
        <v>38161.89052268627</v>
      </c>
      <c r="HL11" s="167">
        <f t="shared" si="822"/>
        <v>0</v>
      </c>
      <c r="HM11" s="167">
        <f t="shared" si="822"/>
        <v>1721.5899360469334</v>
      </c>
      <c r="HN11" s="167">
        <f t="shared" si="822"/>
        <v>15924.898648595858</v>
      </c>
      <c r="HO11" s="167">
        <f t="shared" si="822"/>
        <v>23169.867792126261</v>
      </c>
      <c r="HP11" s="166">
        <f t="shared" si="851"/>
        <v>459522.69764002645</v>
      </c>
      <c r="HQ11" s="167">
        <f t="shared" si="823"/>
        <v>23169.867792126261</v>
      </c>
      <c r="HR11" s="167">
        <f t="shared" si="823"/>
        <v>23169.867792126261</v>
      </c>
      <c r="HS11" s="167">
        <f t="shared" si="823"/>
        <v>38161.89052268627</v>
      </c>
      <c r="HT11" s="167">
        <f t="shared" si="823"/>
        <v>0</v>
      </c>
      <c r="HU11" s="167">
        <f t="shared" si="823"/>
        <v>1721.5899360469334</v>
      </c>
      <c r="HV11" s="167">
        <f t="shared" si="823"/>
        <v>15924.898648595858</v>
      </c>
      <c r="HW11" s="167">
        <f t="shared" si="823"/>
        <v>23169.867792126261</v>
      </c>
      <c r="HX11" s="167">
        <f t="shared" si="823"/>
        <v>23169.867792126261</v>
      </c>
      <c r="HY11" s="167">
        <f t="shared" si="823"/>
        <v>23169.867792126261</v>
      </c>
      <c r="HZ11" s="167">
        <f t="shared" si="823"/>
        <v>38161.89052268627</v>
      </c>
      <c r="IA11" s="167">
        <f t="shared" si="823"/>
        <v>38161.89052268627</v>
      </c>
      <c r="IB11" s="168">
        <v>0</v>
      </c>
      <c r="IC11" s="167">
        <f t="shared" si="823"/>
        <v>0</v>
      </c>
      <c r="ID11" s="167">
        <f t="shared" si="823"/>
        <v>23169.867792126261</v>
      </c>
      <c r="IE11" s="167">
        <f t="shared" si="823"/>
        <v>23169.867792126261</v>
      </c>
      <c r="IF11" s="167">
        <f t="shared" si="823"/>
        <v>23169.867792126261</v>
      </c>
      <c r="IG11" s="167">
        <f t="shared" si="823"/>
        <v>38161.89052268627</v>
      </c>
      <c r="IH11" s="167">
        <f t="shared" si="823"/>
        <v>0</v>
      </c>
      <c r="II11" s="168">
        <v>0</v>
      </c>
      <c r="IJ11" s="167">
        <f t="shared" si="824"/>
        <v>0</v>
      </c>
      <c r="IK11" s="167">
        <f t="shared" si="824"/>
        <v>23169.867792126261</v>
      </c>
      <c r="IL11" s="167">
        <f t="shared" si="824"/>
        <v>23169.867792126261</v>
      </c>
      <c r="IM11" s="167">
        <f t="shared" si="824"/>
        <v>23169.867792126261</v>
      </c>
      <c r="IN11" s="167">
        <f t="shared" si="824"/>
        <v>38161.89052268627</v>
      </c>
      <c r="IO11" s="167">
        <f t="shared" si="824"/>
        <v>0</v>
      </c>
      <c r="IP11" s="168">
        <v>0</v>
      </c>
      <c r="IQ11" s="167">
        <f t="shared" si="824"/>
        <v>15924.898648595858</v>
      </c>
      <c r="IR11" s="167">
        <f t="shared" si="824"/>
        <v>23169.867792126261</v>
      </c>
      <c r="IS11" s="167">
        <f t="shared" si="824"/>
        <v>23169.867792126261</v>
      </c>
      <c r="IT11" s="167">
        <f t="shared" si="824"/>
        <v>23169.867792126261</v>
      </c>
      <c r="IU11" s="166">
        <f t="shared" si="613"/>
        <v>548758.98893643764</v>
      </c>
      <c r="IV11" s="167">
        <f t="shared" si="825"/>
        <v>0</v>
      </c>
      <c r="IW11" s="167">
        <f t="shared" si="825"/>
        <v>1721.5899360469334</v>
      </c>
      <c r="IX11" s="167">
        <f t="shared" si="825"/>
        <v>15924.898648595858</v>
      </c>
      <c r="IY11" s="167">
        <f t="shared" si="825"/>
        <v>23169.867792126261</v>
      </c>
      <c r="IZ11" s="167">
        <f t="shared" si="825"/>
        <v>23169.867792126261</v>
      </c>
      <c r="JA11" s="167">
        <f t="shared" si="825"/>
        <v>23169.867792126261</v>
      </c>
      <c r="JB11" s="167">
        <f t="shared" si="825"/>
        <v>38161.89052268627</v>
      </c>
      <c r="JC11" s="167">
        <f t="shared" si="825"/>
        <v>38161.89052268627</v>
      </c>
      <c r="JD11" s="167">
        <f t="shared" si="825"/>
        <v>1721.5899360469334</v>
      </c>
      <c r="JE11" s="167">
        <f t="shared" si="825"/>
        <v>0</v>
      </c>
      <c r="JF11" s="167">
        <f t="shared" si="825"/>
        <v>23169.867792126261</v>
      </c>
      <c r="JG11" s="168">
        <v>0</v>
      </c>
      <c r="JH11" s="167">
        <f t="shared" si="825"/>
        <v>23169.867792126261</v>
      </c>
      <c r="JI11" s="167">
        <f t="shared" si="825"/>
        <v>38161.89052268627</v>
      </c>
      <c r="JJ11" s="167">
        <f t="shared" si="825"/>
        <v>0</v>
      </c>
      <c r="JK11" s="167">
        <f t="shared" si="825"/>
        <v>0</v>
      </c>
      <c r="JL11" s="167">
        <f t="shared" si="825"/>
        <v>0</v>
      </c>
      <c r="JM11" s="167">
        <f t="shared" si="825"/>
        <v>23169.867792126261</v>
      </c>
      <c r="JN11" s="168">
        <v>0</v>
      </c>
      <c r="JO11" s="167">
        <f t="shared" si="826"/>
        <v>23169.867792126261</v>
      </c>
      <c r="JP11" s="167">
        <f t="shared" si="826"/>
        <v>38161.89052268627</v>
      </c>
      <c r="JQ11" s="167">
        <f t="shared" si="826"/>
        <v>0</v>
      </c>
      <c r="JR11" s="167">
        <f t="shared" si="826"/>
        <v>1721.5899360469334</v>
      </c>
      <c r="JS11" s="167">
        <f t="shared" si="826"/>
        <v>15924.898648595858</v>
      </c>
      <c r="JT11" s="167">
        <f t="shared" si="826"/>
        <v>23169.867792126261</v>
      </c>
      <c r="JU11" s="168">
        <v>0</v>
      </c>
      <c r="JV11" s="167">
        <f t="shared" si="826"/>
        <v>23169.867792126261</v>
      </c>
      <c r="JW11" s="167">
        <f t="shared" si="826"/>
        <v>38161.89052268627</v>
      </c>
      <c r="JX11" s="167">
        <f t="shared" si="826"/>
        <v>38161.89052268627</v>
      </c>
      <c r="JY11" s="167">
        <f t="shared" si="826"/>
        <v>1721.5899360469334</v>
      </c>
      <c r="JZ11" s="167">
        <f t="shared" si="826"/>
        <v>0</v>
      </c>
      <c r="KA11" s="166">
        <f t="shared" si="852"/>
        <v>476236.31030663342</v>
      </c>
      <c r="KB11" s="167">
        <f t="shared" si="827"/>
        <v>23169.867792126261</v>
      </c>
      <c r="KC11" s="167">
        <f t="shared" si="827"/>
        <v>23169.867792126261</v>
      </c>
      <c r="KD11" s="167">
        <f t="shared" si="827"/>
        <v>23169.867792126261</v>
      </c>
      <c r="KE11" s="167">
        <f t="shared" si="827"/>
        <v>38161.89052268627</v>
      </c>
      <c r="KF11" s="167">
        <f t="shared" si="827"/>
        <v>38161.89052268627</v>
      </c>
      <c r="KG11" s="167">
        <f t="shared" si="827"/>
        <v>1721.5899360469334</v>
      </c>
      <c r="KH11" s="167">
        <f t="shared" si="827"/>
        <v>0</v>
      </c>
      <c r="KI11" s="167">
        <f t="shared" si="827"/>
        <v>23169.867792126261</v>
      </c>
      <c r="KJ11" s="167">
        <f t="shared" si="827"/>
        <v>23169.867792126261</v>
      </c>
      <c r="KK11" s="167">
        <f t="shared" si="827"/>
        <v>23169.867792126261</v>
      </c>
      <c r="KL11" s="167">
        <f t="shared" si="827"/>
        <v>38161.89052268627</v>
      </c>
      <c r="KM11" s="168">
        <v>0</v>
      </c>
      <c r="KN11" s="167">
        <f t="shared" si="827"/>
        <v>0</v>
      </c>
      <c r="KO11" s="167">
        <f t="shared" si="827"/>
        <v>0</v>
      </c>
      <c r="KP11" s="167">
        <f t="shared" si="827"/>
        <v>23169.867792126261</v>
      </c>
      <c r="KQ11" s="167">
        <f t="shared" si="827"/>
        <v>23169.867792126261</v>
      </c>
      <c r="KR11" s="167">
        <f t="shared" si="827"/>
        <v>23169.867792126261</v>
      </c>
      <c r="KS11" s="167">
        <f t="shared" si="827"/>
        <v>38161.89052268627</v>
      </c>
      <c r="KT11" s="168">
        <v>0</v>
      </c>
      <c r="KU11" s="167">
        <f t="shared" si="828"/>
        <v>1721.5899360469334</v>
      </c>
      <c r="KV11" s="167">
        <f t="shared" si="828"/>
        <v>15924.898648595858</v>
      </c>
      <c r="KW11" s="167">
        <f t="shared" si="828"/>
        <v>23169.867792126261</v>
      </c>
      <c r="KX11" s="167">
        <f t="shared" si="828"/>
        <v>23169.867792126261</v>
      </c>
      <c r="KY11" s="167">
        <f t="shared" si="828"/>
        <v>23169.867792126261</v>
      </c>
      <c r="KZ11" s="167">
        <f t="shared" si="828"/>
        <v>38161.89052268627</v>
      </c>
      <c r="LA11" s="168">
        <v>0</v>
      </c>
      <c r="LB11" s="167">
        <f t="shared" si="828"/>
        <v>1721.5899360469334</v>
      </c>
      <c r="LC11" s="167">
        <f t="shared" si="828"/>
        <v>0</v>
      </c>
      <c r="LD11" s="167">
        <f t="shared" si="828"/>
        <v>23169.867792126261</v>
      </c>
      <c r="LE11" s="167">
        <f t="shared" si="828"/>
        <v>23169.867792126261</v>
      </c>
      <c r="LF11" s="166">
        <f t="shared" si="642"/>
        <v>536277.2701599357</v>
      </c>
      <c r="LG11" s="167">
        <f t="shared" si="829"/>
        <v>38161.89052268627</v>
      </c>
      <c r="LH11" s="167">
        <f t="shared" si="829"/>
        <v>38161.89052268627</v>
      </c>
      <c r="LI11" s="167">
        <f t="shared" si="829"/>
        <v>1721.5899360469334</v>
      </c>
      <c r="LJ11" s="167">
        <f t="shared" si="829"/>
        <v>0</v>
      </c>
      <c r="LK11" s="167">
        <f t="shared" si="829"/>
        <v>23169.867792126261</v>
      </c>
      <c r="LL11" s="167">
        <f t="shared" si="829"/>
        <v>23169.867792126261</v>
      </c>
      <c r="LM11" s="167">
        <f t="shared" si="829"/>
        <v>23169.867792126261</v>
      </c>
      <c r="LN11" s="167">
        <f t="shared" si="829"/>
        <v>38161.89052268627</v>
      </c>
      <c r="LO11" s="167">
        <f t="shared" si="829"/>
        <v>0</v>
      </c>
      <c r="LP11" s="167">
        <f t="shared" si="829"/>
        <v>0</v>
      </c>
      <c r="LQ11" s="167">
        <f t="shared" si="829"/>
        <v>0</v>
      </c>
      <c r="LR11" s="168">
        <v>0</v>
      </c>
      <c r="LS11" s="167">
        <f t="shared" si="829"/>
        <v>23169.867792126261</v>
      </c>
      <c r="LT11" s="167">
        <f t="shared" si="829"/>
        <v>23169.867792126261</v>
      </c>
      <c r="LU11" s="167">
        <f t="shared" si="829"/>
        <v>38161.89052268627</v>
      </c>
      <c r="LV11" s="167">
        <f t="shared" si="829"/>
        <v>0</v>
      </c>
      <c r="LW11" s="167">
        <f t="shared" si="829"/>
        <v>1721.5899360469334</v>
      </c>
      <c r="LX11" s="167">
        <f t="shared" si="829"/>
        <v>15924.898648595858</v>
      </c>
      <c r="LY11" s="168">
        <v>0</v>
      </c>
      <c r="LZ11" s="167">
        <f t="shared" si="830"/>
        <v>23169.867792126261</v>
      </c>
      <c r="MA11" s="167">
        <f t="shared" si="830"/>
        <v>23169.867792126261</v>
      </c>
      <c r="MB11" s="167">
        <f t="shared" si="830"/>
        <v>38161.89052268627</v>
      </c>
      <c r="MC11" s="167">
        <f t="shared" si="830"/>
        <v>38161.89052268627</v>
      </c>
      <c r="MD11" s="167">
        <f t="shared" si="830"/>
        <v>1721.5899360469334</v>
      </c>
      <c r="ME11" s="167">
        <f t="shared" si="830"/>
        <v>0</v>
      </c>
      <c r="MF11" s="168">
        <v>0</v>
      </c>
      <c r="MG11" s="167">
        <f t="shared" si="830"/>
        <v>23169.867792126261</v>
      </c>
      <c r="MH11" s="167">
        <f t="shared" si="830"/>
        <v>23169.867792126261</v>
      </c>
      <c r="MI11" s="167">
        <f t="shared" si="830"/>
        <v>38161.89052268627</v>
      </c>
      <c r="MJ11" s="167">
        <f t="shared" si="830"/>
        <v>0</v>
      </c>
      <c r="MK11" s="167">
        <f t="shared" si="830"/>
        <v>0</v>
      </c>
      <c r="ML11" s="166">
        <f t="shared" si="853"/>
        <v>496751.71224467689</v>
      </c>
      <c r="MM11" s="167">
        <f t="shared" si="831"/>
        <v>0</v>
      </c>
      <c r="MN11" s="167">
        <f t="shared" si="831"/>
        <v>23169.867792126261</v>
      </c>
      <c r="MO11" s="167">
        <f t="shared" si="831"/>
        <v>23169.867792126261</v>
      </c>
      <c r="MP11" s="167">
        <f t="shared" si="831"/>
        <v>23169.867792126261</v>
      </c>
      <c r="MQ11" s="167">
        <f t="shared" si="831"/>
        <v>38161.89052268627</v>
      </c>
      <c r="MR11" s="167">
        <f t="shared" si="831"/>
        <v>0</v>
      </c>
      <c r="MS11" s="167">
        <f t="shared" si="831"/>
        <v>0</v>
      </c>
      <c r="MT11" s="167">
        <f t="shared" si="831"/>
        <v>0</v>
      </c>
      <c r="MU11" s="167">
        <f t="shared" si="831"/>
        <v>23169.867792126261</v>
      </c>
      <c r="MV11" s="167">
        <f t="shared" si="831"/>
        <v>23169.867792126261</v>
      </c>
      <c r="MW11" s="167">
        <f t="shared" si="831"/>
        <v>23169.867792126261</v>
      </c>
      <c r="MX11" s="168">
        <v>0</v>
      </c>
      <c r="MY11" s="167">
        <f t="shared" si="831"/>
        <v>0</v>
      </c>
      <c r="MZ11" s="167">
        <f t="shared" si="831"/>
        <v>1721.5899360469334</v>
      </c>
      <c r="NA11" s="167">
        <f t="shared" si="831"/>
        <v>15924.898648595858</v>
      </c>
      <c r="NB11" s="167">
        <f t="shared" si="831"/>
        <v>23169.867792126261</v>
      </c>
      <c r="NC11" s="167">
        <f t="shared" si="831"/>
        <v>23169.867792126261</v>
      </c>
      <c r="ND11" s="167">
        <f t="shared" si="831"/>
        <v>23169.867792126261</v>
      </c>
      <c r="NE11" s="168">
        <v>0</v>
      </c>
      <c r="NF11" s="167">
        <f t="shared" si="832"/>
        <v>38161.89052268627</v>
      </c>
      <c r="NG11" s="167">
        <f t="shared" si="832"/>
        <v>1721.5899360469334</v>
      </c>
      <c r="NH11" s="167">
        <f t="shared" si="832"/>
        <v>0</v>
      </c>
      <c r="NI11" s="167">
        <f t="shared" si="832"/>
        <v>23169.867792126261</v>
      </c>
      <c r="NJ11" s="167">
        <f t="shared" si="832"/>
        <v>23169.867792126261</v>
      </c>
      <c r="NK11" s="167">
        <f t="shared" si="832"/>
        <v>23169.867792126261</v>
      </c>
      <c r="NL11" s="168">
        <v>0</v>
      </c>
      <c r="NM11" s="167">
        <f t="shared" si="832"/>
        <v>0</v>
      </c>
      <c r="NN11" s="167">
        <f t="shared" si="832"/>
        <v>0</v>
      </c>
      <c r="NO11" s="167">
        <f t="shared" si="832"/>
        <v>0</v>
      </c>
      <c r="NP11" s="167">
        <f t="shared" si="832"/>
        <v>23169.867792126261</v>
      </c>
      <c r="NQ11" s="167">
        <f t="shared" si="832"/>
        <v>23169.867792126261</v>
      </c>
      <c r="NR11" s="166">
        <f t="shared" si="854"/>
        <v>420070.00865582988</v>
      </c>
      <c r="NS11" s="167">
        <f t="shared" si="833"/>
        <v>23169.867792126261</v>
      </c>
      <c r="NT11" s="167">
        <f t="shared" si="833"/>
        <v>38161.89052268627</v>
      </c>
      <c r="NU11" s="167">
        <f t="shared" si="833"/>
        <v>0</v>
      </c>
      <c r="NV11" s="167">
        <f t="shared" si="833"/>
        <v>0</v>
      </c>
      <c r="NW11" s="167">
        <f t="shared" si="833"/>
        <v>0</v>
      </c>
      <c r="NX11" s="167">
        <f t="shared" si="833"/>
        <v>23169.867792126261</v>
      </c>
      <c r="NY11" s="167">
        <f t="shared" si="833"/>
        <v>23169.867792126261</v>
      </c>
      <c r="NZ11" s="167">
        <f t="shared" si="833"/>
        <v>23169.867792126261</v>
      </c>
      <c r="OA11" s="167">
        <f t="shared" si="833"/>
        <v>38161.89052268627</v>
      </c>
      <c r="OB11" s="167">
        <f t="shared" si="833"/>
        <v>0</v>
      </c>
      <c r="OC11" s="167">
        <f t="shared" si="833"/>
        <v>1721.5899360469334</v>
      </c>
      <c r="OD11" s="168">
        <v>0</v>
      </c>
      <c r="OE11" s="167">
        <f t="shared" si="833"/>
        <v>23169.867792126261</v>
      </c>
      <c r="OF11" s="167">
        <f t="shared" si="833"/>
        <v>23169.867792126261</v>
      </c>
      <c r="OG11" s="167">
        <f t="shared" si="833"/>
        <v>23169.867792126261</v>
      </c>
      <c r="OH11" s="167">
        <f t="shared" si="833"/>
        <v>38161.89052268627</v>
      </c>
      <c r="OI11" s="167">
        <f t="shared" si="833"/>
        <v>38161.89052268627</v>
      </c>
      <c r="OJ11" s="167">
        <f t="shared" si="833"/>
        <v>1721.5899360469334</v>
      </c>
      <c r="OK11" s="168">
        <v>0</v>
      </c>
      <c r="OL11" s="167">
        <f t="shared" si="834"/>
        <v>23169.867792126261</v>
      </c>
      <c r="OM11" s="167">
        <f t="shared" si="834"/>
        <v>23169.867792126261</v>
      </c>
      <c r="ON11" s="167">
        <f t="shared" si="834"/>
        <v>23169.867792126261</v>
      </c>
      <c r="OO11" s="167">
        <f t="shared" si="834"/>
        <v>38161.89052268627</v>
      </c>
      <c r="OP11" s="167">
        <f t="shared" si="834"/>
        <v>0</v>
      </c>
      <c r="OQ11" s="167">
        <f t="shared" si="834"/>
        <v>0</v>
      </c>
      <c r="OR11" s="168">
        <v>0</v>
      </c>
      <c r="OS11" s="167">
        <f t="shared" si="834"/>
        <v>23169.867792126261</v>
      </c>
      <c r="OT11" s="167">
        <f t="shared" si="834"/>
        <v>23169.867792126261</v>
      </c>
      <c r="OU11" s="166">
        <f t="shared" si="698"/>
        <v>472291.0459910403</v>
      </c>
      <c r="OV11" s="167">
        <f t="shared" si="835"/>
        <v>0</v>
      </c>
      <c r="OW11" s="167">
        <f t="shared" si="835"/>
        <v>0</v>
      </c>
      <c r="OX11" s="167">
        <f t="shared" si="835"/>
        <v>23169.867792126261</v>
      </c>
      <c r="OY11" s="167">
        <f t="shared" si="835"/>
        <v>23169.867792126261</v>
      </c>
      <c r="OZ11" s="167">
        <f t="shared" si="835"/>
        <v>23169.867792126261</v>
      </c>
      <c r="PA11" s="167">
        <f t="shared" si="835"/>
        <v>38161.89052268627</v>
      </c>
      <c r="PB11" s="167">
        <f t="shared" si="835"/>
        <v>0</v>
      </c>
      <c r="PC11" s="167">
        <f t="shared" si="835"/>
        <v>1721.5899360469334</v>
      </c>
      <c r="PD11" s="167">
        <f t="shared" si="835"/>
        <v>15924.898648595858</v>
      </c>
      <c r="PE11" s="167">
        <f t="shared" si="835"/>
        <v>23169.867792126261</v>
      </c>
      <c r="PF11" s="167">
        <f t="shared" si="835"/>
        <v>23169.867792126261</v>
      </c>
      <c r="PG11" s="168">
        <v>0</v>
      </c>
      <c r="PH11" s="167">
        <f t="shared" si="835"/>
        <v>38161.89052268627</v>
      </c>
      <c r="PI11" s="167">
        <f t="shared" si="835"/>
        <v>38161.89052268627</v>
      </c>
      <c r="PJ11" s="167">
        <f t="shared" si="835"/>
        <v>1721.5899360469334</v>
      </c>
      <c r="PK11" s="167">
        <f t="shared" si="835"/>
        <v>0</v>
      </c>
      <c r="PL11" s="167">
        <f t="shared" si="835"/>
        <v>23169.867792126261</v>
      </c>
      <c r="PM11" s="167">
        <f t="shared" si="835"/>
        <v>23169.867792126261</v>
      </c>
      <c r="PN11" s="168">
        <v>0</v>
      </c>
      <c r="PO11" s="167">
        <f t="shared" si="836"/>
        <v>38161.89052268627</v>
      </c>
      <c r="PP11" s="167">
        <f t="shared" si="836"/>
        <v>0</v>
      </c>
      <c r="PQ11" s="167">
        <f t="shared" si="836"/>
        <v>0</v>
      </c>
      <c r="PR11" s="167">
        <f t="shared" si="836"/>
        <v>0</v>
      </c>
      <c r="PS11" s="167">
        <f t="shared" si="836"/>
        <v>23169.867792126261</v>
      </c>
      <c r="PT11" s="167">
        <f t="shared" si="836"/>
        <v>23169.867792126261</v>
      </c>
      <c r="PU11" s="168">
        <v>0</v>
      </c>
      <c r="PV11" s="167">
        <f t="shared" si="836"/>
        <v>0</v>
      </c>
      <c r="PW11" s="167">
        <f t="shared" si="836"/>
        <v>0</v>
      </c>
      <c r="PX11" s="167">
        <f t="shared" si="836"/>
        <v>1721.5899360469334</v>
      </c>
      <c r="PY11" s="167">
        <f t="shared" si="836"/>
        <v>15924.898648595858</v>
      </c>
      <c r="PZ11" s="167">
        <f t="shared" si="836"/>
        <v>23169.867792126261</v>
      </c>
      <c r="QA11" s="166">
        <f t="shared" si="855"/>
        <v>421360.80711734015</v>
      </c>
      <c r="QB11" s="167">
        <f t="shared" si="837"/>
        <v>23169.867792126261</v>
      </c>
      <c r="QC11" s="167">
        <f t="shared" si="837"/>
        <v>23169.867792126261</v>
      </c>
      <c r="QD11" s="167">
        <f t="shared" si="837"/>
        <v>38161.89052268627</v>
      </c>
      <c r="QE11" s="167">
        <f t="shared" si="837"/>
        <v>0</v>
      </c>
      <c r="QF11" s="167">
        <f t="shared" si="837"/>
        <v>1721.5899360469334</v>
      </c>
      <c r="QG11" s="167">
        <f t="shared" si="837"/>
        <v>15924.898648595858</v>
      </c>
      <c r="QH11" s="167">
        <f t="shared" si="837"/>
        <v>23169.867792126261</v>
      </c>
      <c r="QI11" s="167">
        <f t="shared" si="837"/>
        <v>23169.867792126261</v>
      </c>
      <c r="QJ11" s="167">
        <f t="shared" si="837"/>
        <v>23169.867792126261</v>
      </c>
      <c r="QK11" s="167">
        <f t="shared" si="837"/>
        <v>38161.89052268627</v>
      </c>
      <c r="QL11" s="167">
        <f t="shared" si="837"/>
        <v>38161.89052268627</v>
      </c>
      <c r="QM11" s="168">
        <v>0</v>
      </c>
      <c r="QN11" s="167">
        <f t="shared" si="837"/>
        <v>0</v>
      </c>
      <c r="QO11" s="167">
        <f t="shared" si="837"/>
        <v>23169.867792126261</v>
      </c>
      <c r="QP11" s="167">
        <f t="shared" si="837"/>
        <v>23169.867792126261</v>
      </c>
      <c r="QQ11" s="167">
        <f t="shared" si="837"/>
        <v>23169.867792126261</v>
      </c>
      <c r="QR11" s="167">
        <f t="shared" si="837"/>
        <v>38161.89052268627</v>
      </c>
      <c r="QS11" s="167">
        <f t="shared" si="837"/>
        <v>0</v>
      </c>
      <c r="QT11" s="168">
        <v>0</v>
      </c>
      <c r="QU11" s="167">
        <f t="shared" si="838"/>
        <v>0</v>
      </c>
      <c r="QV11" s="167">
        <f t="shared" si="838"/>
        <v>23169.867792126261</v>
      </c>
      <c r="QW11" s="167">
        <f t="shared" si="838"/>
        <v>23169.867792126261</v>
      </c>
      <c r="QX11" s="167">
        <f t="shared" si="838"/>
        <v>488215.94463963615</v>
      </c>
      <c r="QY11" s="167">
        <f t="shared" si="838"/>
        <v>0</v>
      </c>
      <c r="QZ11" s="167">
        <f t="shared" si="838"/>
        <v>0</v>
      </c>
      <c r="RA11" s="168">
        <v>0</v>
      </c>
      <c r="RB11" s="167">
        <f t="shared" si="838"/>
        <v>15924.898648595858</v>
      </c>
      <c r="RC11" s="167">
        <f t="shared" si="838"/>
        <v>23169.867792126261</v>
      </c>
      <c r="RD11" s="167">
        <f t="shared" si="838"/>
        <v>23169.867792126261</v>
      </c>
      <c r="RE11" s="167">
        <f t="shared" si="838"/>
        <v>23169.867792126261</v>
      </c>
      <c r="RF11" s="166">
        <f t="shared" si="728"/>
        <v>975643.17526126117</v>
      </c>
      <c r="RG11" s="167">
        <f t="shared" si="839"/>
        <v>0</v>
      </c>
      <c r="RH11" s="167">
        <f t="shared" si="839"/>
        <v>1721.5899360469334</v>
      </c>
      <c r="RI11" s="167">
        <f t="shared" si="839"/>
        <v>15924.898648595858</v>
      </c>
      <c r="RJ11" s="167">
        <f t="shared" si="839"/>
        <v>23169.867792126261</v>
      </c>
      <c r="RK11" s="167">
        <f t="shared" si="839"/>
        <v>23169.867792126261</v>
      </c>
      <c r="RL11" s="167">
        <f t="shared" si="839"/>
        <v>23169.867792126261</v>
      </c>
      <c r="RM11" s="167">
        <f t="shared" si="839"/>
        <v>38161.89052268627</v>
      </c>
      <c r="RN11" s="167">
        <f t="shared" si="839"/>
        <v>38161.89052268627</v>
      </c>
      <c r="RO11" s="167">
        <f t="shared" si="839"/>
        <v>1721.5899360469334</v>
      </c>
      <c r="RP11" s="167">
        <f t="shared" si="839"/>
        <v>0</v>
      </c>
      <c r="RQ11" s="167">
        <f t="shared" si="839"/>
        <v>23169.867792126261</v>
      </c>
      <c r="RR11" s="168">
        <v>0</v>
      </c>
      <c r="RS11" s="167">
        <f t="shared" si="839"/>
        <v>23169.867792126261</v>
      </c>
      <c r="RT11" s="167">
        <f t="shared" si="839"/>
        <v>38161.89052268627</v>
      </c>
      <c r="RU11" s="167">
        <f t="shared" si="839"/>
        <v>0</v>
      </c>
      <c r="RV11" s="167">
        <f t="shared" si="839"/>
        <v>0</v>
      </c>
      <c r="RW11" s="167">
        <f t="shared" si="839"/>
        <v>0</v>
      </c>
      <c r="RX11" s="167">
        <f t="shared" si="839"/>
        <v>23169.867792126261</v>
      </c>
      <c r="RY11" s="168">
        <v>0</v>
      </c>
      <c r="RZ11" s="167">
        <f t="shared" si="840"/>
        <v>488215.94463963615</v>
      </c>
      <c r="SA11" s="167">
        <f t="shared" si="840"/>
        <v>0</v>
      </c>
      <c r="SB11" s="167">
        <f t="shared" si="840"/>
        <v>0</v>
      </c>
      <c r="SC11" s="167">
        <f t="shared" si="840"/>
        <v>1721.5899360469334</v>
      </c>
      <c r="SD11" s="167">
        <f t="shared" si="840"/>
        <v>15924.898648595858</v>
      </c>
      <c r="SE11" s="167">
        <f t="shared" si="840"/>
        <v>23169.867792126261</v>
      </c>
      <c r="SF11" s="168">
        <v>0</v>
      </c>
      <c r="SG11" s="167">
        <f t="shared" si="840"/>
        <v>23169.867792126261</v>
      </c>
      <c r="SH11" s="167">
        <f t="shared" si="840"/>
        <v>38161.89052268627</v>
      </c>
      <c r="SI11" s="167">
        <f t="shared" si="840"/>
        <v>38161.89052268627</v>
      </c>
      <c r="SJ11" s="167">
        <f t="shared" si="840"/>
        <v>1721.5899360469334</v>
      </c>
      <c r="SK11" s="167">
        <f t="shared" si="840"/>
        <v>0</v>
      </c>
      <c r="SL11" s="166">
        <f t="shared" si="856"/>
        <v>903120.49663145724</v>
      </c>
      <c r="SM11" s="167">
        <f t="shared" si="841"/>
        <v>23169.867792126261</v>
      </c>
      <c r="SN11" s="167">
        <f t="shared" si="841"/>
        <v>23169.867792126261</v>
      </c>
      <c r="SO11" s="167">
        <f t="shared" si="841"/>
        <v>23169.867792126261</v>
      </c>
      <c r="SP11" s="167">
        <f t="shared" si="841"/>
        <v>38161.89052268627</v>
      </c>
      <c r="SQ11" s="167">
        <f t="shared" si="841"/>
        <v>38161.89052268627</v>
      </c>
      <c r="SR11" s="167">
        <f t="shared" si="841"/>
        <v>1721.5899360469334</v>
      </c>
      <c r="SS11" s="167">
        <f t="shared" si="841"/>
        <v>0</v>
      </c>
      <c r="ST11" s="167">
        <f t="shared" si="841"/>
        <v>23169.867792126261</v>
      </c>
      <c r="SU11" s="167">
        <f t="shared" si="841"/>
        <v>23169.867792126261</v>
      </c>
      <c r="SV11" s="167">
        <f t="shared" si="841"/>
        <v>23169.867792126261</v>
      </c>
      <c r="SW11" s="167">
        <f t="shared" si="841"/>
        <v>38161.89052268627</v>
      </c>
      <c r="SX11" s="168">
        <v>0</v>
      </c>
      <c r="SY11" s="167">
        <f t="shared" si="841"/>
        <v>0</v>
      </c>
      <c r="SZ11" s="167">
        <f t="shared" si="841"/>
        <v>0</v>
      </c>
      <c r="TA11" s="167">
        <f t="shared" si="841"/>
        <v>23169.867792126261</v>
      </c>
      <c r="TB11" s="167">
        <f t="shared" si="841"/>
        <v>23169.867792126261</v>
      </c>
      <c r="TC11" s="167">
        <f t="shared" si="841"/>
        <v>488215.94463963615</v>
      </c>
      <c r="TD11" s="167">
        <f t="shared" si="841"/>
        <v>0</v>
      </c>
      <c r="TE11" s="168">
        <v>0</v>
      </c>
      <c r="TF11" s="167">
        <f t="shared" si="842"/>
        <v>1721.5899360469334</v>
      </c>
      <c r="TG11" s="167">
        <f t="shared" si="842"/>
        <v>15924.898648595858</v>
      </c>
      <c r="TH11" s="167">
        <f t="shared" si="842"/>
        <v>23169.867792126261</v>
      </c>
      <c r="TI11" s="167">
        <f t="shared" si="842"/>
        <v>23169.867792126261</v>
      </c>
      <c r="TJ11" s="167">
        <f t="shared" si="842"/>
        <v>23169.867792126261</v>
      </c>
      <c r="TK11" s="167">
        <f t="shared" si="842"/>
        <v>38161.89052268627</v>
      </c>
      <c r="TL11" s="168">
        <v>0</v>
      </c>
      <c r="TM11" s="167">
        <f t="shared" si="842"/>
        <v>1721.5899360469334</v>
      </c>
      <c r="TN11" s="167">
        <f t="shared" si="842"/>
        <v>0</v>
      </c>
      <c r="TO11" s="167">
        <f t="shared" si="842"/>
        <v>23169.867792126261</v>
      </c>
      <c r="TP11" s="167">
        <f t="shared" si="842"/>
        <v>23169.867792126261</v>
      </c>
      <c r="TQ11" s="166">
        <f t="shared" si="757"/>
        <v>963161.45648475946</v>
      </c>
      <c r="TR11" s="167">
        <f t="shared" si="843"/>
        <v>38161.89052268627</v>
      </c>
      <c r="TS11" s="167">
        <f t="shared" si="843"/>
        <v>38161.89052268627</v>
      </c>
      <c r="TT11" s="167">
        <f t="shared" si="843"/>
        <v>1721.5899360469334</v>
      </c>
      <c r="TU11" s="167">
        <f t="shared" si="843"/>
        <v>0</v>
      </c>
      <c r="TV11" s="167">
        <f t="shared" si="843"/>
        <v>23169.867792126261</v>
      </c>
      <c r="TW11" s="167">
        <f t="shared" si="843"/>
        <v>23169.867792126261</v>
      </c>
      <c r="TX11" s="167">
        <f t="shared" si="843"/>
        <v>23169.867792126261</v>
      </c>
      <c r="TY11" s="167">
        <f t="shared" si="843"/>
        <v>38161.89052268627</v>
      </c>
      <c r="TZ11" s="167">
        <f t="shared" si="843"/>
        <v>0</v>
      </c>
      <c r="UA11" s="167">
        <f t="shared" si="843"/>
        <v>0</v>
      </c>
      <c r="UB11" s="167">
        <f t="shared" si="843"/>
        <v>0</v>
      </c>
      <c r="UC11" s="168">
        <v>0</v>
      </c>
      <c r="UD11" s="167">
        <f t="shared" si="843"/>
        <v>23169.867792126261</v>
      </c>
      <c r="UE11" s="167">
        <f t="shared" si="843"/>
        <v>488215.94463963615</v>
      </c>
      <c r="UF11" s="167">
        <f t="shared" si="843"/>
        <v>0</v>
      </c>
      <c r="UG11" s="167">
        <f t="shared" si="843"/>
        <v>0</v>
      </c>
      <c r="UH11" s="167">
        <f t="shared" si="843"/>
        <v>1721.5899360469334</v>
      </c>
      <c r="UI11" s="167">
        <f t="shared" si="843"/>
        <v>15924.898648595858</v>
      </c>
      <c r="UJ11" s="168">
        <v>0</v>
      </c>
      <c r="UK11" s="167">
        <f t="shared" si="844"/>
        <v>23169.867792126261</v>
      </c>
      <c r="UL11" s="167">
        <f t="shared" si="844"/>
        <v>23169.867792126261</v>
      </c>
      <c r="UM11" s="167">
        <f t="shared" si="844"/>
        <v>38161.89052268627</v>
      </c>
      <c r="UN11" s="167">
        <f t="shared" si="844"/>
        <v>38161.89052268627</v>
      </c>
      <c r="UO11" s="167">
        <f t="shared" si="844"/>
        <v>1721.5899360469334</v>
      </c>
      <c r="UP11" s="167">
        <f t="shared" si="844"/>
        <v>0</v>
      </c>
      <c r="UQ11" s="168">
        <v>0</v>
      </c>
      <c r="UR11" s="167">
        <f t="shared" si="844"/>
        <v>23169.867792126261</v>
      </c>
      <c r="US11" s="167">
        <f t="shared" si="844"/>
        <v>23169.867792126261</v>
      </c>
      <c r="UT11" s="167">
        <f t="shared" si="844"/>
        <v>38161.89052268627</v>
      </c>
      <c r="UU11" s="167">
        <f t="shared" si="844"/>
        <v>0</v>
      </c>
      <c r="UV11" s="167">
        <f t="shared" si="844"/>
        <v>0</v>
      </c>
      <c r="UW11" s="166">
        <f t="shared" si="857"/>
        <v>923635.89856950077</v>
      </c>
      <c r="UX11" s="167">
        <f t="shared" si="845"/>
        <v>0</v>
      </c>
      <c r="UY11" s="167">
        <f t="shared" si="845"/>
        <v>23169.867792126261</v>
      </c>
      <c r="UZ11" s="167">
        <f t="shared" si="845"/>
        <v>23169.867792126261</v>
      </c>
      <c r="VA11" s="167">
        <f t="shared" si="845"/>
        <v>23169.867792126261</v>
      </c>
      <c r="VB11" s="167">
        <f t="shared" si="845"/>
        <v>38161.89052268627</v>
      </c>
      <c r="VC11" s="167">
        <f t="shared" si="845"/>
        <v>0</v>
      </c>
      <c r="VD11" s="167">
        <f t="shared" si="845"/>
        <v>0</v>
      </c>
      <c r="VE11" s="167">
        <f t="shared" si="845"/>
        <v>0</v>
      </c>
      <c r="VF11" s="167">
        <f t="shared" si="845"/>
        <v>23169.867792126261</v>
      </c>
      <c r="VG11" s="167">
        <f t="shared" si="845"/>
        <v>23169.867792126261</v>
      </c>
      <c r="VH11" s="167">
        <f t="shared" si="845"/>
        <v>488215.94463963615</v>
      </c>
      <c r="VI11" s="168">
        <v>0</v>
      </c>
      <c r="VJ11" s="167">
        <f t="shared" si="845"/>
        <v>0</v>
      </c>
      <c r="VK11" s="167">
        <f t="shared" si="845"/>
        <v>1721.5899360469334</v>
      </c>
      <c r="VL11" s="167">
        <f t="shared" si="845"/>
        <v>15924.898648595858</v>
      </c>
      <c r="VM11" s="167">
        <f t="shared" si="845"/>
        <v>23169.867792126261</v>
      </c>
      <c r="VN11" s="167">
        <f t="shared" si="845"/>
        <v>23169.867792126261</v>
      </c>
      <c r="VO11" s="167">
        <f t="shared" si="845"/>
        <v>23169.867792126261</v>
      </c>
      <c r="VP11" s="168">
        <v>0</v>
      </c>
      <c r="VQ11" s="167">
        <f t="shared" si="846"/>
        <v>38161.89052268627</v>
      </c>
      <c r="VR11" s="167">
        <f t="shared" si="846"/>
        <v>1721.5899360469334</v>
      </c>
      <c r="VS11" s="167">
        <f t="shared" si="846"/>
        <v>0</v>
      </c>
      <c r="VT11" s="167">
        <f t="shared" si="846"/>
        <v>23169.867792126261</v>
      </c>
      <c r="VU11" s="167">
        <f t="shared" si="846"/>
        <v>23169.867792126261</v>
      </c>
      <c r="VV11" s="167">
        <f t="shared" si="846"/>
        <v>23169.867792126261</v>
      </c>
      <c r="VW11" s="168">
        <v>0</v>
      </c>
      <c r="VX11" s="167">
        <f t="shared" si="846"/>
        <v>0</v>
      </c>
      <c r="VY11" s="167">
        <f t="shared" si="846"/>
        <v>0</v>
      </c>
      <c r="VZ11" s="167">
        <f t="shared" si="846"/>
        <v>0</v>
      </c>
      <c r="WA11" s="167">
        <f t="shared" si="846"/>
        <v>23169.867792126261</v>
      </c>
      <c r="WB11" s="167">
        <f t="shared" si="846"/>
        <v>23169.867792126261</v>
      </c>
      <c r="WC11" s="166">
        <f t="shared" si="858"/>
        <v>885116.08550334</v>
      </c>
    </row>
    <row r="12" spans="1:601" s="105" customFormat="1" ht="18" hidden="1" customHeight="1" outlineLevel="1">
      <c r="A12" s="154"/>
      <c r="B12" s="62" t="s">
        <v>100</v>
      </c>
      <c r="C12" s="132">
        <f>+[4]DRE!AC13</f>
        <v>7.5013038868607634E-2</v>
      </c>
      <c r="D12" s="160">
        <f t="shared" si="847"/>
        <v>0</v>
      </c>
      <c r="E12" s="160">
        <f t="shared" si="807"/>
        <v>0</v>
      </c>
      <c r="F12" s="160">
        <f t="shared" si="807"/>
        <v>3671.1510094697351</v>
      </c>
      <c r="G12" s="160">
        <f t="shared" si="807"/>
        <v>3671.1510094697351</v>
      </c>
      <c r="H12" s="160">
        <f t="shared" si="807"/>
        <v>3671.1510094697351</v>
      </c>
      <c r="I12" s="160">
        <f t="shared" si="807"/>
        <v>6046.5628968000537</v>
      </c>
      <c r="J12" s="160">
        <f t="shared" si="807"/>
        <v>6046.5628968000537</v>
      </c>
      <c r="K12" s="160">
        <f t="shared" si="807"/>
        <v>272.77741454180483</v>
      </c>
      <c r="L12" s="160">
        <f t="shared" si="807"/>
        <v>0</v>
      </c>
      <c r="M12" s="160">
        <f t="shared" si="807"/>
        <v>3671.1510094697351</v>
      </c>
      <c r="N12" s="160">
        <f t="shared" si="807"/>
        <v>3671.1510094697351</v>
      </c>
      <c r="O12" s="160">
        <f t="shared" si="807"/>
        <v>3671.1510094697351</v>
      </c>
      <c r="P12" s="160">
        <f t="shared" si="807"/>
        <v>6046.5628968000537</v>
      </c>
      <c r="Q12" s="160">
        <f t="shared" si="807"/>
        <v>0</v>
      </c>
      <c r="R12" s="160">
        <f t="shared" si="807"/>
        <v>0</v>
      </c>
      <c r="S12" s="160">
        <f t="shared" si="807"/>
        <v>0</v>
      </c>
      <c r="T12" s="160">
        <f t="shared" si="807"/>
        <v>3671.1510094697351</v>
      </c>
      <c r="U12" s="160">
        <f t="shared" si="807"/>
        <v>3671.1510094697351</v>
      </c>
      <c r="V12" s="160">
        <f t="shared" si="807"/>
        <v>3671.1510094697351</v>
      </c>
      <c r="W12" s="160">
        <f t="shared" si="807"/>
        <v>6046.5628968000537</v>
      </c>
      <c r="X12" s="160">
        <f t="shared" si="807"/>
        <v>0</v>
      </c>
      <c r="Y12" s="160">
        <f t="shared" si="807"/>
        <v>272.77741454180483</v>
      </c>
      <c r="Z12" s="160">
        <f t="shared" si="807"/>
        <v>2523.2214647924361</v>
      </c>
      <c r="AA12" s="160">
        <f t="shared" si="807"/>
        <v>3671.1510094697351</v>
      </c>
      <c r="AB12" s="160">
        <f t="shared" si="807"/>
        <v>3671.1510094697351</v>
      </c>
      <c r="AC12" s="160">
        <f t="shared" si="807"/>
        <v>3671.1510094697351</v>
      </c>
      <c r="AD12" s="160">
        <f t="shared" si="807"/>
        <v>6046.5628968000537</v>
      </c>
      <c r="AE12" s="160">
        <f t="shared" si="807"/>
        <v>6046.5628968000537</v>
      </c>
      <c r="AF12" s="160"/>
      <c r="AG12" s="160"/>
      <c r="AH12" s="166">
        <f t="shared" si="490"/>
        <v>83401.965788313188</v>
      </c>
      <c r="AI12" s="167">
        <f t="shared" si="807"/>
        <v>0</v>
      </c>
      <c r="AJ12" s="167">
        <f t="shared" si="808"/>
        <v>0</v>
      </c>
      <c r="AK12" s="167">
        <f t="shared" si="808"/>
        <v>3671.1510094697351</v>
      </c>
      <c r="AL12" s="167">
        <f t="shared" si="808"/>
        <v>3671.1510094697351</v>
      </c>
      <c r="AM12" s="167">
        <f t="shared" si="808"/>
        <v>3671.1510094697351</v>
      </c>
      <c r="AN12" s="167">
        <f t="shared" si="808"/>
        <v>6046.5628968000537</v>
      </c>
      <c r="AO12" s="167">
        <f t="shared" si="808"/>
        <v>6046.5628968000537</v>
      </c>
      <c r="AP12" s="167">
        <f t="shared" si="808"/>
        <v>272.77741454180483</v>
      </c>
      <c r="AQ12" s="167">
        <f t="shared" si="808"/>
        <v>0</v>
      </c>
      <c r="AR12" s="167">
        <f t="shared" si="808"/>
        <v>3671.1510094697351</v>
      </c>
      <c r="AS12" s="167">
        <f t="shared" si="808"/>
        <v>3671.1510094697351</v>
      </c>
      <c r="AT12" s="168">
        <v>0</v>
      </c>
      <c r="AU12" s="167">
        <f t="shared" si="809"/>
        <v>6046.5628968000537</v>
      </c>
      <c r="AV12" s="167">
        <f t="shared" si="809"/>
        <v>0</v>
      </c>
      <c r="AW12" s="167">
        <f t="shared" si="809"/>
        <v>0</v>
      </c>
      <c r="AX12" s="167">
        <f t="shared" si="809"/>
        <v>0</v>
      </c>
      <c r="AY12" s="167">
        <f t="shared" si="809"/>
        <v>3671.1510094697351</v>
      </c>
      <c r="AZ12" s="167">
        <f t="shared" si="809"/>
        <v>3671.1510094697351</v>
      </c>
      <c r="BA12" s="168">
        <v>0</v>
      </c>
      <c r="BB12" s="167">
        <f t="shared" si="810"/>
        <v>6046.5628968000537</v>
      </c>
      <c r="BC12" s="167">
        <f t="shared" si="810"/>
        <v>0</v>
      </c>
      <c r="BD12" s="167">
        <f t="shared" si="810"/>
        <v>272.77741454180483</v>
      </c>
      <c r="BE12" s="167">
        <f t="shared" si="810"/>
        <v>2523.2214647924361</v>
      </c>
      <c r="BF12" s="167">
        <f t="shared" si="810"/>
        <v>3671.1510094697351</v>
      </c>
      <c r="BG12" s="167">
        <f t="shared" si="810"/>
        <v>3671.1510094697351</v>
      </c>
      <c r="BH12" s="168">
        <v>0</v>
      </c>
      <c r="BI12" s="167">
        <f t="shared" si="810"/>
        <v>6046.5628968000537</v>
      </c>
      <c r="BJ12" s="167">
        <f t="shared" si="810"/>
        <v>6046.5628968000537</v>
      </c>
      <c r="BK12" s="167">
        <f t="shared" si="810"/>
        <v>272.77741454180483</v>
      </c>
      <c r="BL12" s="167">
        <f t="shared" si="810"/>
        <v>0</v>
      </c>
      <c r="BM12" s="167">
        <f t="shared" si="810"/>
        <v>3671.1510094697351</v>
      </c>
      <c r="BN12" s="166">
        <f t="shared" si="848"/>
        <v>76332.441183915536</v>
      </c>
      <c r="BO12" s="167">
        <f t="shared" si="811"/>
        <v>3671.1510094697351</v>
      </c>
      <c r="BP12" s="168">
        <v>0</v>
      </c>
      <c r="BQ12" s="167">
        <f t="shared" si="811"/>
        <v>6046.5628968000537</v>
      </c>
      <c r="BR12" s="167">
        <f t="shared" si="811"/>
        <v>6046.5628968000537</v>
      </c>
      <c r="BS12" s="167">
        <f t="shared" si="811"/>
        <v>272.77741454180483</v>
      </c>
      <c r="BT12" s="167">
        <f t="shared" si="811"/>
        <v>0</v>
      </c>
      <c r="BU12" s="167">
        <f t="shared" si="811"/>
        <v>3671.1510094697351</v>
      </c>
      <c r="BV12" s="167">
        <f t="shared" si="811"/>
        <v>3671.1510094697351</v>
      </c>
      <c r="BW12" s="168">
        <v>0</v>
      </c>
      <c r="BX12" s="167">
        <f t="shared" si="812"/>
        <v>6046.5628968000537</v>
      </c>
      <c r="BY12" s="167">
        <f t="shared" si="812"/>
        <v>0</v>
      </c>
      <c r="BZ12" s="167">
        <f t="shared" si="812"/>
        <v>0</v>
      </c>
      <c r="CA12" s="167">
        <f t="shared" si="812"/>
        <v>0</v>
      </c>
      <c r="CB12" s="167">
        <f t="shared" si="812"/>
        <v>3671.1510094697351</v>
      </c>
      <c r="CC12" s="167">
        <f t="shared" si="812"/>
        <v>3671.1510094697351</v>
      </c>
      <c r="CD12" s="168">
        <v>0</v>
      </c>
      <c r="CE12" s="167">
        <f t="shared" si="813"/>
        <v>6046.5628968000537</v>
      </c>
      <c r="CF12" s="167">
        <f t="shared" si="813"/>
        <v>0</v>
      </c>
      <c r="CG12" s="167">
        <f t="shared" si="813"/>
        <v>272.77741454180483</v>
      </c>
      <c r="CH12" s="167">
        <f t="shared" si="813"/>
        <v>2523.2214647924361</v>
      </c>
      <c r="CI12" s="167">
        <f t="shared" si="813"/>
        <v>3671.1510094697351</v>
      </c>
      <c r="CJ12" s="167">
        <f t="shared" si="813"/>
        <v>3671.1510094697351</v>
      </c>
      <c r="CK12" s="168">
        <v>0</v>
      </c>
      <c r="CL12" s="167">
        <f t="shared" si="814"/>
        <v>6046.5628968000537</v>
      </c>
      <c r="CM12" s="167">
        <f t="shared" si="814"/>
        <v>6046.5628968000537</v>
      </c>
      <c r="CN12" s="167">
        <f t="shared" si="814"/>
        <v>272.77741454180483</v>
      </c>
      <c r="CO12" s="167">
        <f t="shared" si="814"/>
        <v>0</v>
      </c>
      <c r="CP12" s="167">
        <f t="shared" si="814"/>
        <v>3671.1510094697351</v>
      </c>
      <c r="CQ12" s="167">
        <f t="shared" si="814"/>
        <v>3671.1510094697351</v>
      </c>
      <c r="CR12" s="168">
        <v>0</v>
      </c>
      <c r="CS12" s="166">
        <f t="shared" si="790"/>
        <v>72661.290174445792</v>
      </c>
      <c r="CT12" s="167">
        <f t="shared" si="815"/>
        <v>6046.5628968000537</v>
      </c>
      <c r="CU12" s="167">
        <f t="shared" si="815"/>
        <v>6046.5628968000537</v>
      </c>
      <c r="CV12" s="167">
        <f t="shared" si="815"/>
        <v>272.77741454180483</v>
      </c>
      <c r="CW12" s="167">
        <f t="shared" si="815"/>
        <v>0</v>
      </c>
      <c r="CX12" s="167">
        <f t="shared" si="815"/>
        <v>3671.1510094697351</v>
      </c>
      <c r="CY12" s="167">
        <f t="shared" si="815"/>
        <v>3671.1510094697351</v>
      </c>
      <c r="CZ12" s="167">
        <f t="shared" si="815"/>
        <v>3671.1510094697351</v>
      </c>
      <c r="DA12" s="167">
        <f t="shared" si="815"/>
        <v>6046.5628968000537</v>
      </c>
      <c r="DB12" s="167">
        <f t="shared" si="815"/>
        <v>0</v>
      </c>
      <c r="DC12" s="167">
        <f t="shared" si="815"/>
        <v>0</v>
      </c>
      <c r="DD12" s="167">
        <f t="shared" si="815"/>
        <v>0</v>
      </c>
      <c r="DE12" s="168">
        <v>0</v>
      </c>
      <c r="DF12" s="167">
        <f t="shared" si="815"/>
        <v>3671.1510094697351</v>
      </c>
      <c r="DG12" s="167">
        <f t="shared" si="815"/>
        <v>3671.1510094697351</v>
      </c>
      <c r="DH12" s="167">
        <f t="shared" si="815"/>
        <v>6046.5628968000537</v>
      </c>
      <c r="DI12" s="167">
        <f t="shared" si="815"/>
        <v>0</v>
      </c>
      <c r="DJ12" s="167">
        <f t="shared" si="815"/>
        <v>272.77741454180483</v>
      </c>
      <c r="DK12" s="167">
        <f t="shared" si="815"/>
        <v>2523.2214647924361</v>
      </c>
      <c r="DL12" s="168">
        <v>0</v>
      </c>
      <c r="DM12" s="167">
        <f t="shared" si="816"/>
        <v>3671.1510094697351</v>
      </c>
      <c r="DN12" s="167">
        <f t="shared" si="816"/>
        <v>3671.1510094697351</v>
      </c>
      <c r="DO12" s="167">
        <f t="shared" si="816"/>
        <v>6046.5628968000537</v>
      </c>
      <c r="DP12" s="167">
        <f t="shared" si="816"/>
        <v>6046.5628968000537</v>
      </c>
      <c r="DQ12" s="167">
        <f t="shared" si="816"/>
        <v>272.77741454180483</v>
      </c>
      <c r="DR12" s="167">
        <f t="shared" si="816"/>
        <v>0</v>
      </c>
      <c r="DS12" s="168">
        <v>0</v>
      </c>
      <c r="DT12" s="167">
        <f t="shared" si="816"/>
        <v>3671.1510094697351</v>
      </c>
      <c r="DU12" s="167">
        <f t="shared" si="816"/>
        <v>3671.1510094697351</v>
      </c>
      <c r="DV12" s="167">
        <f t="shared" si="816"/>
        <v>6046.5628968000537</v>
      </c>
      <c r="DW12" s="167">
        <f t="shared" si="816"/>
        <v>0</v>
      </c>
      <c r="DX12" s="167">
        <f t="shared" si="816"/>
        <v>0</v>
      </c>
      <c r="DY12" s="166">
        <f t="shared" si="849"/>
        <v>78707.853071245845</v>
      </c>
      <c r="DZ12" s="167">
        <f t="shared" si="817"/>
        <v>0</v>
      </c>
      <c r="EA12" s="167">
        <f t="shared" si="817"/>
        <v>3671.1510094697351</v>
      </c>
      <c r="EB12" s="167">
        <f t="shared" si="817"/>
        <v>3671.1510094697351</v>
      </c>
      <c r="EC12" s="167">
        <f t="shared" si="817"/>
        <v>3671.1510094697351</v>
      </c>
      <c r="ED12" s="167">
        <f t="shared" si="817"/>
        <v>6046.5628968000537</v>
      </c>
      <c r="EE12" s="167">
        <f t="shared" si="817"/>
        <v>0</v>
      </c>
      <c r="EF12" s="167">
        <f t="shared" si="817"/>
        <v>0</v>
      </c>
      <c r="EG12" s="167">
        <f t="shared" si="817"/>
        <v>0</v>
      </c>
      <c r="EH12" s="167">
        <f t="shared" si="817"/>
        <v>3671.1510094697351</v>
      </c>
      <c r="EI12" s="167">
        <f t="shared" si="817"/>
        <v>3671.1510094697351</v>
      </c>
      <c r="EJ12" s="167">
        <f t="shared" si="817"/>
        <v>3671.1510094697351</v>
      </c>
      <c r="EK12" s="168">
        <v>0</v>
      </c>
      <c r="EL12" s="167">
        <f t="shared" si="817"/>
        <v>0</v>
      </c>
      <c r="EM12" s="167">
        <f t="shared" si="817"/>
        <v>272.77741454180483</v>
      </c>
      <c r="EN12" s="167">
        <f t="shared" si="817"/>
        <v>2523.2214647924361</v>
      </c>
      <c r="EO12" s="167">
        <f t="shared" si="817"/>
        <v>3671.1510094697351</v>
      </c>
      <c r="EP12" s="167">
        <f t="shared" si="817"/>
        <v>3671.1510094697351</v>
      </c>
      <c r="EQ12" s="167">
        <f t="shared" si="817"/>
        <v>3671.1510094697351</v>
      </c>
      <c r="ER12" s="168">
        <v>0</v>
      </c>
      <c r="ES12" s="167">
        <f t="shared" si="818"/>
        <v>6046.5628968000537</v>
      </c>
      <c r="ET12" s="167">
        <f t="shared" si="818"/>
        <v>272.77741454180483</v>
      </c>
      <c r="EU12" s="167">
        <f t="shared" si="818"/>
        <v>0</v>
      </c>
      <c r="EV12" s="167">
        <f t="shared" si="818"/>
        <v>3671.1510094697351</v>
      </c>
      <c r="EW12" s="167">
        <f t="shared" si="818"/>
        <v>3671.1510094697351</v>
      </c>
      <c r="EX12" s="167">
        <f t="shared" si="818"/>
        <v>3671.1510094697351</v>
      </c>
      <c r="EY12" s="168">
        <v>0</v>
      </c>
      <c r="EZ12" s="167">
        <f t="shared" si="818"/>
        <v>0</v>
      </c>
      <c r="FA12" s="167">
        <f t="shared" si="818"/>
        <v>0</v>
      </c>
      <c r="FB12" s="167">
        <f t="shared" si="818"/>
        <v>0</v>
      </c>
      <c r="FC12" s="167">
        <f t="shared" si="818"/>
        <v>3671.1510094697351</v>
      </c>
      <c r="FD12" s="166">
        <f t="shared" si="557"/>
        <v>62886.865210582728</v>
      </c>
      <c r="FE12" s="167">
        <f t="shared" si="819"/>
        <v>3671.1510094697351</v>
      </c>
      <c r="FF12" s="167">
        <f t="shared" si="819"/>
        <v>6046.5628968000537</v>
      </c>
      <c r="FG12" s="167">
        <f t="shared" si="819"/>
        <v>0</v>
      </c>
      <c r="FH12" s="167">
        <f t="shared" si="819"/>
        <v>0</v>
      </c>
      <c r="FI12" s="167">
        <f t="shared" si="819"/>
        <v>0</v>
      </c>
      <c r="FJ12" s="167">
        <f t="shared" si="819"/>
        <v>3671.1510094697351</v>
      </c>
      <c r="FK12" s="167">
        <f t="shared" si="819"/>
        <v>3671.1510094697351</v>
      </c>
      <c r="FL12" s="167">
        <f t="shared" si="819"/>
        <v>3671.1510094697351</v>
      </c>
      <c r="FM12" s="167">
        <f t="shared" si="819"/>
        <v>6046.5628968000537</v>
      </c>
      <c r="FN12" s="167">
        <f t="shared" si="819"/>
        <v>0</v>
      </c>
      <c r="FO12" s="167">
        <f t="shared" si="819"/>
        <v>272.77741454180483</v>
      </c>
      <c r="FP12" s="168">
        <v>0</v>
      </c>
      <c r="FQ12" s="167">
        <f t="shared" si="819"/>
        <v>3671.1510094697351</v>
      </c>
      <c r="FR12" s="167">
        <f t="shared" si="819"/>
        <v>3671.1510094697351</v>
      </c>
      <c r="FS12" s="167">
        <f t="shared" si="819"/>
        <v>3671.1510094697351</v>
      </c>
      <c r="FT12" s="167">
        <f t="shared" si="819"/>
        <v>6046.5628968000537</v>
      </c>
      <c r="FU12" s="167">
        <f t="shared" si="819"/>
        <v>6046.5628968000537</v>
      </c>
      <c r="FV12" s="167">
        <f t="shared" si="819"/>
        <v>272.77741454180483</v>
      </c>
      <c r="FW12" s="168">
        <v>0</v>
      </c>
      <c r="FX12" s="167">
        <f t="shared" si="820"/>
        <v>3671.1510094697351</v>
      </c>
      <c r="FY12" s="167">
        <f t="shared" si="820"/>
        <v>3671.1510094697351</v>
      </c>
      <c r="FZ12" s="167">
        <f t="shared" si="820"/>
        <v>3671.1510094697351</v>
      </c>
      <c r="GA12" s="167">
        <f t="shared" si="820"/>
        <v>6046.5628968000537</v>
      </c>
      <c r="GB12" s="167">
        <f t="shared" si="820"/>
        <v>0</v>
      </c>
      <c r="GC12" s="167">
        <f t="shared" si="820"/>
        <v>0</v>
      </c>
      <c r="GD12" s="168">
        <v>0</v>
      </c>
      <c r="GE12" s="167">
        <f t="shared" si="820"/>
        <v>3671.1510094697351</v>
      </c>
      <c r="GF12" s="167">
        <f t="shared" si="820"/>
        <v>3671.1510094697351</v>
      </c>
      <c r="GG12" s="167">
        <f t="shared" si="820"/>
        <v>3671.1510094697351</v>
      </c>
      <c r="GH12" s="167">
        <f t="shared" si="820"/>
        <v>6046.5628968000537</v>
      </c>
      <c r="GI12" s="167">
        <f t="shared" si="820"/>
        <v>0</v>
      </c>
      <c r="GJ12" s="166">
        <f t="shared" si="850"/>
        <v>84549.895332990476</v>
      </c>
      <c r="GK12" s="167">
        <f t="shared" si="821"/>
        <v>0</v>
      </c>
      <c r="GL12" s="167">
        <f t="shared" si="821"/>
        <v>0</v>
      </c>
      <c r="GM12" s="167">
        <f t="shared" si="821"/>
        <v>3671.1510094697351</v>
      </c>
      <c r="GN12" s="167">
        <f t="shared" si="821"/>
        <v>3671.1510094697351</v>
      </c>
      <c r="GO12" s="167">
        <f t="shared" si="821"/>
        <v>3671.1510094697351</v>
      </c>
      <c r="GP12" s="167">
        <f t="shared" si="821"/>
        <v>6046.5628968000537</v>
      </c>
      <c r="GQ12" s="167">
        <f t="shared" si="821"/>
        <v>0</v>
      </c>
      <c r="GR12" s="167">
        <f t="shared" si="821"/>
        <v>272.77741454180483</v>
      </c>
      <c r="GS12" s="167">
        <f t="shared" si="821"/>
        <v>2523.2214647924361</v>
      </c>
      <c r="GT12" s="167">
        <f t="shared" si="821"/>
        <v>3671.1510094697351</v>
      </c>
      <c r="GU12" s="167">
        <f t="shared" si="821"/>
        <v>3671.1510094697351</v>
      </c>
      <c r="GV12" s="168">
        <v>0</v>
      </c>
      <c r="GW12" s="167">
        <f t="shared" si="821"/>
        <v>6046.5628968000537</v>
      </c>
      <c r="GX12" s="167">
        <f t="shared" si="821"/>
        <v>6046.5628968000537</v>
      </c>
      <c r="GY12" s="167">
        <f t="shared" si="821"/>
        <v>272.77741454180483</v>
      </c>
      <c r="GZ12" s="167">
        <f t="shared" si="821"/>
        <v>0</v>
      </c>
      <c r="HA12" s="167">
        <f t="shared" si="821"/>
        <v>3671.1510094697351</v>
      </c>
      <c r="HB12" s="167">
        <f t="shared" si="821"/>
        <v>3671.1510094697351</v>
      </c>
      <c r="HC12" s="168">
        <v>0</v>
      </c>
      <c r="HD12" s="167">
        <f t="shared" si="822"/>
        <v>6046.5628968000537</v>
      </c>
      <c r="HE12" s="167">
        <f t="shared" si="822"/>
        <v>0</v>
      </c>
      <c r="HF12" s="167">
        <f t="shared" si="822"/>
        <v>0</v>
      </c>
      <c r="HG12" s="167">
        <f t="shared" si="822"/>
        <v>0</v>
      </c>
      <c r="HH12" s="167">
        <f t="shared" si="822"/>
        <v>3671.1510094697351</v>
      </c>
      <c r="HI12" s="167">
        <f t="shared" si="822"/>
        <v>3671.1510094697351</v>
      </c>
      <c r="HJ12" s="168">
        <v>0</v>
      </c>
      <c r="HK12" s="167">
        <f t="shared" si="822"/>
        <v>6046.5628968000537</v>
      </c>
      <c r="HL12" s="167">
        <f t="shared" si="822"/>
        <v>0</v>
      </c>
      <c r="HM12" s="167">
        <f t="shared" si="822"/>
        <v>272.77741454180483</v>
      </c>
      <c r="HN12" s="167">
        <f t="shared" si="822"/>
        <v>2523.2214647924361</v>
      </c>
      <c r="HO12" s="167">
        <f t="shared" si="822"/>
        <v>3671.1510094697351</v>
      </c>
      <c r="HP12" s="166">
        <f t="shared" si="851"/>
        <v>72809.099751907925</v>
      </c>
      <c r="HQ12" s="167">
        <f t="shared" si="823"/>
        <v>3671.1510094697351</v>
      </c>
      <c r="HR12" s="167">
        <f t="shared" si="823"/>
        <v>3671.1510094697351</v>
      </c>
      <c r="HS12" s="167">
        <f t="shared" si="823"/>
        <v>6046.5628968000537</v>
      </c>
      <c r="HT12" s="167">
        <f t="shared" si="823"/>
        <v>0</v>
      </c>
      <c r="HU12" s="167">
        <f t="shared" si="823"/>
        <v>272.77741454180483</v>
      </c>
      <c r="HV12" s="167">
        <f t="shared" si="823"/>
        <v>2523.2214647924361</v>
      </c>
      <c r="HW12" s="167">
        <f t="shared" si="823"/>
        <v>3671.1510094697351</v>
      </c>
      <c r="HX12" s="167">
        <f t="shared" si="823"/>
        <v>3671.1510094697351</v>
      </c>
      <c r="HY12" s="167">
        <f t="shared" si="823"/>
        <v>3671.1510094697351</v>
      </c>
      <c r="HZ12" s="167">
        <f t="shared" si="823"/>
        <v>6046.5628968000537</v>
      </c>
      <c r="IA12" s="167">
        <f t="shared" si="823"/>
        <v>6046.5628968000537</v>
      </c>
      <c r="IB12" s="168">
        <v>0</v>
      </c>
      <c r="IC12" s="167">
        <f t="shared" si="823"/>
        <v>0</v>
      </c>
      <c r="ID12" s="167">
        <f t="shared" si="823"/>
        <v>3671.1510094697351</v>
      </c>
      <c r="IE12" s="167">
        <f t="shared" si="823"/>
        <v>3671.1510094697351</v>
      </c>
      <c r="IF12" s="167">
        <f t="shared" si="823"/>
        <v>3671.1510094697351</v>
      </c>
      <c r="IG12" s="167">
        <f t="shared" si="823"/>
        <v>6046.5628968000537</v>
      </c>
      <c r="IH12" s="167">
        <f t="shared" si="823"/>
        <v>0</v>
      </c>
      <c r="II12" s="168">
        <v>0</v>
      </c>
      <c r="IJ12" s="167">
        <f t="shared" si="824"/>
        <v>0</v>
      </c>
      <c r="IK12" s="167">
        <f t="shared" si="824"/>
        <v>3671.1510094697351</v>
      </c>
      <c r="IL12" s="167">
        <f t="shared" si="824"/>
        <v>3671.1510094697351</v>
      </c>
      <c r="IM12" s="167">
        <f t="shared" si="824"/>
        <v>3671.1510094697351</v>
      </c>
      <c r="IN12" s="167">
        <f t="shared" si="824"/>
        <v>6046.5628968000537</v>
      </c>
      <c r="IO12" s="167">
        <f t="shared" si="824"/>
        <v>0</v>
      </c>
      <c r="IP12" s="168">
        <v>0</v>
      </c>
      <c r="IQ12" s="167">
        <f t="shared" si="824"/>
        <v>2523.2214647924361</v>
      </c>
      <c r="IR12" s="167">
        <f t="shared" si="824"/>
        <v>3671.1510094697351</v>
      </c>
      <c r="IS12" s="167">
        <f t="shared" si="824"/>
        <v>3671.1510094697351</v>
      </c>
      <c r="IT12" s="167">
        <f t="shared" si="824"/>
        <v>3671.1510094697351</v>
      </c>
      <c r="IU12" s="166">
        <f t="shared" si="613"/>
        <v>86948.148960703227</v>
      </c>
      <c r="IV12" s="167">
        <f t="shared" si="825"/>
        <v>0</v>
      </c>
      <c r="IW12" s="167">
        <f t="shared" si="825"/>
        <v>272.77741454180483</v>
      </c>
      <c r="IX12" s="167">
        <f t="shared" si="825"/>
        <v>2523.2214647924361</v>
      </c>
      <c r="IY12" s="167">
        <f t="shared" si="825"/>
        <v>3671.1510094697351</v>
      </c>
      <c r="IZ12" s="167">
        <f t="shared" si="825"/>
        <v>3671.1510094697351</v>
      </c>
      <c r="JA12" s="167">
        <f t="shared" si="825"/>
        <v>3671.1510094697351</v>
      </c>
      <c r="JB12" s="167">
        <f t="shared" si="825"/>
        <v>6046.5628968000537</v>
      </c>
      <c r="JC12" s="167">
        <f t="shared" si="825"/>
        <v>6046.5628968000537</v>
      </c>
      <c r="JD12" s="167">
        <f t="shared" si="825"/>
        <v>272.77741454180483</v>
      </c>
      <c r="JE12" s="167">
        <f t="shared" si="825"/>
        <v>0</v>
      </c>
      <c r="JF12" s="167">
        <f t="shared" si="825"/>
        <v>3671.1510094697351</v>
      </c>
      <c r="JG12" s="168">
        <v>0</v>
      </c>
      <c r="JH12" s="167">
        <f t="shared" si="825"/>
        <v>3671.1510094697351</v>
      </c>
      <c r="JI12" s="167">
        <f t="shared" si="825"/>
        <v>6046.5628968000537</v>
      </c>
      <c r="JJ12" s="167">
        <f t="shared" si="825"/>
        <v>0</v>
      </c>
      <c r="JK12" s="167">
        <f t="shared" si="825"/>
        <v>0</v>
      </c>
      <c r="JL12" s="167">
        <f t="shared" si="825"/>
        <v>0</v>
      </c>
      <c r="JM12" s="167">
        <f t="shared" si="825"/>
        <v>3671.1510094697351</v>
      </c>
      <c r="JN12" s="168">
        <v>0</v>
      </c>
      <c r="JO12" s="167">
        <f t="shared" si="826"/>
        <v>3671.1510094697351</v>
      </c>
      <c r="JP12" s="167">
        <f t="shared" si="826"/>
        <v>6046.5628968000537</v>
      </c>
      <c r="JQ12" s="167">
        <f t="shared" si="826"/>
        <v>0</v>
      </c>
      <c r="JR12" s="167">
        <f t="shared" si="826"/>
        <v>272.77741454180483</v>
      </c>
      <c r="JS12" s="167">
        <f t="shared" si="826"/>
        <v>2523.2214647924361</v>
      </c>
      <c r="JT12" s="167">
        <f t="shared" si="826"/>
        <v>3671.1510094697351</v>
      </c>
      <c r="JU12" s="168">
        <v>0</v>
      </c>
      <c r="JV12" s="167">
        <f t="shared" si="826"/>
        <v>3671.1510094697351</v>
      </c>
      <c r="JW12" s="167">
        <f t="shared" si="826"/>
        <v>6046.5628968000537</v>
      </c>
      <c r="JX12" s="167">
        <f t="shared" si="826"/>
        <v>6046.5628968000537</v>
      </c>
      <c r="JY12" s="167">
        <f t="shared" si="826"/>
        <v>272.77741454180483</v>
      </c>
      <c r="JZ12" s="167">
        <f t="shared" si="826"/>
        <v>0</v>
      </c>
      <c r="KA12" s="166">
        <f t="shared" si="852"/>
        <v>75457.289053780041</v>
      </c>
      <c r="KB12" s="167">
        <f t="shared" si="827"/>
        <v>3671.1510094697351</v>
      </c>
      <c r="KC12" s="167">
        <f t="shared" si="827"/>
        <v>3671.1510094697351</v>
      </c>
      <c r="KD12" s="167">
        <f t="shared" si="827"/>
        <v>3671.1510094697351</v>
      </c>
      <c r="KE12" s="167">
        <f t="shared" si="827"/>
        <v>6046.5628968000537</v>
      </c>
      <c r="KF12" s="167">
        <f t="shared" si="827"/>
        <v>6046.5628968000537</v>
      </c>
      <c r="KG12" s="167">
        <f t="shared" si="827"/>
        <v>272.77741454180483</v>
      </c>
      <c r="KH12" s="167">
        <f t="shared" si="827"/>
        <v>0</v>
      </c>
      <c r="KI12" s="167">
        <f t="shared" si="827"/>
        <v>3671.1510094697351</v>
      </c>
      <c r="KJ12" s="167">
        <f t="shared" si="827"/>
        <v>3671.1510094697351</v>
      </c>
      <c r="KK12" s="167">
        <f t="shared" si="827"/>
        <v>3671.1510094697351</v>
      </c>
      <c r="KL12" s="167">
        <f t="shared" si="827"/>
        <v>6046.5628968000537</v>
      </c>
      <c r="KM12" s="168">
        <v>0</v>
      </c>
      <c r="KN12" s="167">
        <f t="shared" si="827"/>
        <v>0</v>
      </c>
      <c r="KO12" s="167">
        <f t="shared" si="827"/>
        <v>0</v>
      </c>
      <c r="KP12" s="167">
        <f t="shared" si="827"/>
        <v>3671.1510094697351</v>
      </c>
      <c r="KQ12" s="167">
        <f t="shared" si="827"/>
        <v>3671.1510094697351</v>
      </c>
      <c r="KR12" s="167">
        <f t="shared" si="827"/>
        <v>3671.1510094697351</v>
      </c>
      <c r="KS12" s="167">
        <f t="shared" si="827"/>
        <v>6046.5628968000537</v>
      </c>
      <c r="KT12" s="168">
        <v>0</v>
      </c>
      <c r="KU12" s="167">
        <f t="shared" si="828"/>
        <v>272.77741454180483</v>
      </c>
      <c r="KV12" s="167">
        <f t="shared" si="828"/>
        <v>2523.2214647924361</v>
      </c>
      <c r="KW12" s="167">
        <f t="shared" si="828"/>
        <v>3671.1510094697351</v>
      </c>
      <c r="KX12" s="167">
        <f t="shared" si="828"/>
        <v>3671.1510094697351</v>
      </c>
      <c r="KY12" s="167">
        <f t="shared" si="828"/>
        <v>3671.1510094697351</v>
      </c>
      <c r="KZ12" s="167">
        <f t="shared" si="828"/>
        <v>6046.5628968000537</v>
      </c>
      <c r="LA12" s="168">
        <v>0</v>
      </c>
      <c r="LB12" s="167">
        <f t="shared" si="828"/>
        <v>272.77741454180483</v>
      </c>
      <c r="LC12" s="167">
        <f t="shared" si="828"/>
        <v>0</v>
      </c>
      <c r="LD12" s="167">
        <f t="shared" si="828"/>
        <v>3671.1510094697351</v>
      </c>
      <c r="LE12" s="167">
        <f t="shared" si="828"/>
        <v>3671.1510094697351</v>
      </c>
      <c r="LF12" s="166">
        <f t="shared" si="642"/>
        <v>84970.482324994402</v>
      </c>
      <c r="LG12" s="167">
        <f t="shared" si="829"/>
        <v>6046.5628968000537</v>
      </c>
      <c r="LH12" s="167">
        <f t="shared" si="829"/>
        <v>6046.5628968000537</v>
      </c>
      <c r="LI12" s="167">
        <f t="shared" si="829"/>
        <v>272.77741454180483</v>
      </c>
      <c r="LJ12" s="167">
        <f t="shared" si="829"/>
        <v>0</v>
      </c>
      <c r="LK12" s="167">
        <f t="shared" si="829"/>
        <v>3671.1510094697351</v>
      </c>
      <c r="LL12" s="167">
        <f t="shared" si="829"/>
        <v>3671.1510094697351</v>
      </c>
      <c r="LM12" s="167">
        <f t="shared" si="829"/>
        <v>3671.1510094697351</v>
      </c>
      <c r="LN12" s="167">
        <f t="shared" si="829"/>
        <v>6046.5628968000537</v>
      </c>
      <c r="LO12" s="167">
        <f t="shared" si="829"/>
        <v>0</v>
      </c>
      <c r="LP12" s="167">
        <f t="shared" si="829"/>
        <v>0</v>
      </c>
      <c r="LQ12" s="167">
        <f t="shared" si="829"/>
        <v>0</v>
      </c>
      <c r="LR12" s="168">
        <v>0</v>
      </c>
      <c r="LS12" s="167">
        <f t="shared" si="829"/>
        <v>3671.1510094697351</v>
      </c>
      <c r="LT12" s="167">
        <f t="shared" si="829"/>
        <v>3671.1510094697351</v>
      </c>
      <c r="LU12" s="167">
        <f t="shared" si="829"/>
        <v>6046.5628968000537</v>
      </c>
      <c r="LV12" s="167">
        <f t="shared" si="829"/>
        <v>0</v>
      </c>
      <c r="LW12" s="167">
        <f t="shared" si="829"/>
        <v>272.77741454180483</v>
      </c>
      <c r="LX12" s="167">
        <f t="shared" si="829"/>
        <v>2523.2214647924361</v>
      </c>
      <c r="LY12" s="168">
        <v>0</v>
      </c>
      <c r="LZ12" s="167">
        <f t="shared" si="830"/>
        <v>3671.1510094697351</v>
      </c>
      <c r="MA12" s="167">
        <f t="shared" si="830"/>
        <v>3671.1510094697351</v>
      </c>
      <c r="MB12" s="167">
        <f t="shared" si="830"/>
        <v>6046.5628968000537</v>
      </c>
      <c r="MC12" s="167">
        <f t="shared" si="830"/>
        <v>6046.5628968000537</v>
      </c>
      <c r="MD12" s="167">
        <f t="shared" si="830"/>
        <v>272.77741454180483</v>
      </c>
      <c r="ME12" s="167">
        <f t="shared" si="830"/>
        <v>0</v>
      </c>
      <c r="MF12" s="168">
        <v>0</v>
      </c>
      <c r="MG12" s="167">
        <f t="shared" si="830"/>
        <v>3671.1510094697351</v>
      </c>
      <c r="MH12" s="167">
        <f t="shared" si="830"/>
        <v>3671.1510094697351</v>
      </c>
      <c r="MI12" s="167">
        <f t="shared" si="830"/>
        <v>6046.5628968000537</v>
      </c>
      <c r="MJ12" s="167">
        <f t="shared" si="830"/>
        <v>0</v>
      </c>
      <c r="MK12" s="167">
        <f t="shared" si="830"/>
        <v>0</v>
      </c>
      <c r="ML12" s="166">
        <f t="shared" si="853"/>
        <v>78707.853071245845</v>
      </c>
      <c r="MM12" s="167">
        <f t="shared" si="831"/>
        <v>0</v>
      </c>
      <c r="MN12" s="167">
        <f t="shared" si="831"/>
        <v>3671.1510094697351</v>
      </c>
      <c r="MO12" s="167">
        <f t="shared" si="831"/>
        <v>3671.1510094697351</v>
      </c>
      <c r="MP12" s="167">
        <f t="shared" si="831"/>
        <v>3671.1510094697351</v>
      </c>
      <c r="MQ12" s="167">
        <f t="shared" si="831"/>
        <v>6046.5628968000537</v>
      </c>
      <c r="MR12" s="167">
        <f t="shared" si="831"/>
        <v>0</v>
      </c>
      <c r="MS12" s="167">
        <f t="shared" si="831"/>
        <v>0</v>
      </c>
      <c r="MT12" s="167">
        <f t="shared" si="831"/>
        <v>0</v>
      </c>
      <c r="MU12" s="167">
        <f t="shared" si="831"/>
        <v>3671.1510094697351</v>
      </c>
      <c r="MV12" s="167">
        <f t="shared" si="831"/>
        <v>3671.1510094697351</v>
      </c>
      <c r="MW12" s="167">
        <f t="shared" si="831"/>
        <v>3671.1510094697351</v>
      </c>
      <c r="MX12" s="168">
        <v>0</v>
      </c>
      <c r="MY12" s="167">
        <f t="shared" si="831"/>
        <v>0</v>
      </c>
      <c r="MZ12" s="167">
        <f t="shared" si="831"/>
        <v>272.77741454180483</v>
      </c>
      <c r="NA12" s="167">
        <f t="shared" si="831"/>
        <v>2523.2214647924361</v>
      </c>
      <c r="NB12" s="167">
        <f t="shared" si="831"/>
        <v>3671.1510094697351</v>
      </c>
      <c r="NC12" s="167">
        <f t="shared" si="831"/>
        <v>3671.1510094697351</v>
      </c>
      <c r="ND12" s="167">
        <f t="shared" si="831"/>
        <v>3671.1510094697351</v>
      </c>
      <c r="NE12" s="168">
        <v>0</v>
      </c>
      <c r="NF12" s="167">
        <f t="shared" si="832"/>
        <v>6046.5628968000537</v>
      </c>
      <c r="NG12" s="167">
        <f t="shared" si="832"/>
        <v>272.77741454180483</v>
      </c>
      <c r="NH12" s="167">
        <f t="shared" si="832"/>
        <v>0</v>
      </c>
      <c r="NI12" s="167">
        <f t="shared" si="832"/>
        <v>3671.1510094697351</v>
      </c>
      <c r="NJ12" s="167">
        <f t="shared" si="832"/>
        <v>3671.1510094697351</v>
      </c>
      <c r="NK12" s="167">
        <f t="shared" si="832"/>
        <v>3671.1510094697351</v>
      </c>
      <c r="NL12" s="168">
        <v>0</v>
      </c>
      <c r="NM12" s="167">
        <f t="shared" si="832"/>
        <v>0</v>
      </c>
      <c r="NN12" s="167">
        <f t="shared" si="832"/>
        <v>0</v>
      </c>
      <c r="NO12" s="167">
        <f t="shared" si="832"/>
        <v>0</v>
      </c>
      <c r="NP12" s="167">
        <f t="shared" si="832"/>
        <v>3671.1510094697351</v>
      </c>
      <c r="NQ12" s="167">
        <f t="shared" si="832"/>
        <v>3671.1510094697351</v>
      </c>
      <c r="NR12" s="166">
        <f t="shared" si="854"/>
        <v>66558.016220052465</v>
      </c>
      <c r="NS12" s="167">
        <f t="shared" si="833"/>
        <v>3671.1510094697351</v>
      </c>
      <c r="NT12" s="167">
        <f t="shared" si="833"/>
        <v>6046.5628968000537</v>
      </c>
      <c r="NU12" s="167">
        <f t="shared" si="833"/>
        <v>0</v>
      </c>
      <c r="NV12" s="167">
        <f t="shared" si="833"/>
        <v>0</v>
      </c>
      <c r="NW12" s="167">
        <f t="shared" si="833"/>
        <v>0</v>
      </c>
      <c r="NX12" s="167">
        <f t="shared" si="833"/>
        <v>3671.1510094697351</v>
      </c>
      <c r="NY12" s="167">
        <f t="shared" si="833"/>
        <v>3671.1510094697351</v>
      </c>
      <c r="NZ12" s="167">
        <f t="shared" si="833"/>
        <v>3671.1510094697351</v>
      </c>
      <c r="OA12" s="167">
        <f t="shared" si="833"/>
        <v>6046.5628968000537</v>
      </c>
      <c r="OB12" s="167">
        <f t="shared" si="833"/>
        <v>0</v>
      </c>
      <c r="OC12" s="167">
        <f t="shared" si="833"/>
        <v>272.77741454180483</v>
      </c>
      <c r="OD12" s="168">
        <v>0</v>
      </c>
      <c r="OE12" s="167">
        <f t="shared" si="833"/>
        <v>3671.1510094697351</v>
      </c>
      <c r="OF12" s="167">
        <f t="shared" si="833"/>
        <v>3671.1510094697351</v>
      </c>
      <c r="OG12" s="167">
        <f t="shared" si="833"/>
        <v>3671.1510094697351</v>
      </c>
      <c r="OH12" s="167">
        <f t="shared" si="833"/>
        <v>6046.5628968000537</v>
      </c>
      <c r="OI12" s="167">
        <f t="shared" si="833"/>
        <v>6046.5628968000537</v>
      </c>
      <c r="OJ12" s="167">
        <f t="shared" si="833"/>
        <v>272.77741454180483</v>
      </c>
      <c r="OK12" s="168">
        <v>0</v>
      </c>
      <c r="OL12" s="167">
        <f t="shared" si="834"/>
        <v>3671.1510094697351</v>
      </c>
      <c r="OM12" s="167">
        <f t="shared" si="834"/>
        <v>3671.1510094697351</v>
      </c>
      <c r="ON12" s="167">
        <f t="shared" si="834"/>
        <v>3671.1510094697351</v>
      </c>
      <c r="OO12" s="167">
        <f t="shared" si="834"/>
        <v>6046.5628968000537</v>
      </c>
      <c r="OP12" s="167">
        <f t="shared" si="834"/>
        <v>0</v>
      </c>
      <c r="OQ12" s="167">
        <f t="shared" si="834"/>
        <v>0</v>
      </c>
      <c r="OR12" s="168">
        <v>0</v>
      </c>
      <c r="OS12" s="167">
        <f t="shared" si="834"/>
        <v>3671.1510094697351</v>
      </c>
      <c r="OT12" s="167">
        <f t="shared" si="834"/>
        <v>3671.1510094697351</v>
      </c>
      <c r="OU12" s="166">
        <f t="shared" si="698"/>
        <v>74832.181426720694</v>
      </c>
      <c r="OV12" s="167">
        <f t="shared" si="835"/>
        <v>0</v>
      </c>
      <c r="OW12" s="167">
        <f t="shared" si="835"/>
        <v>0</v>
      </c>
      <c r="OX12" s="167">
        <f t="shared" si="835"/>
        <v>3671.1510094697351</v>
      </c>
      <c r="OY12" s="167">
        <f t="shared" si="835"/>
        <v>3671.1510094697351</v>
      </c>
      <c r="OZ12" s="167">
        <f t="shared" si="835"/>
        <v>3671.1510094697351</v>
      </c>
      <c r="PA12" s="167">
        <f t="shared" si="835"/>
        <v>6046.5628968000537</v>
      </c>
      <c r="PB12" s="167">
        <f t="shared" si="835"/>
        <v>0</v>
      </c>
      <c r="PC12" s="167">
        <f t="shared" si="835"/>
        <v>272.77741454180483</v>
      </c>
      <c r="PD12" s="167">
        <f t="shared" si="835"/>
        <v>2523.2214647924361</v>
      </c>
      <c r="PE12" s="167">
        <f t="shared" si="835"/>
        <v>3671.1510094697351</v>
      </c>
      <c r="PF12" s="167">
        <f t="shared" si="835"/>
        <v>3671.1510094697351</v>
      </c>
      <c r="PG12" s="168">
        <v>0</v>
      </c>
      <c r="PH12" s="167">
        <f t="shared" si="835"/>
        <v>6046.5628968000537</v>
      </c>
      <c r="PI12" s="167">
        <f t="shared" si="835"/>
        <v>6046.5628968000537</v>
      </c>
      <c r="PJ12" s="167">
        <f t="shared" si="835"/>
        <v>272.77741454180483</v>
      </c>
      <c r="PK12" s="167">
        <f t="shared" si="835"/>
        <v>0</v>
      </c>
      <c r="PL12" s="167">
        <f t="shared" si="835"/>
        <v>3671.1510094697351</v>
      </c>
      <c r="PM12" s="167">
        <f t="shared" si="835"/>
        <v>3671.1510094697351</v>
      </c>
      <c r="PN12" s="168">
        <v>0</v>
      </c>
      <c r="PO12" s="167">
        <f t="shared" si="836"/>
        <v>6046.5628968000537</v>
      </c>
      <c r="PP12" s="167">
        <f t="shared" si="836"/>
        <v>0</v>
      </c>
      <c r="PQ12" s="167">
        <f t="shared" si="836"/>
        <v>0</v>
      </c>
      <c r="PR12" s="167">
        <f t="shared" si="836"/>
        <v>0</v>
      </c>
      <c r="PS12" s="167">
        <f t="shared" si="836"/>
        <v>3671.1510094697351</v>
      </c>
      <c r="PT12" s="167">
        <f t="shared" si="836"/>
        <v>3671.1510094697351</v>
      </c>
      <c r="PU12" s="168">
        <v>0</v>
      </c>
      <c r="PV12" s="167">
        <f t="shared" si="836"/>
        <v>0</v>
      </c>
      <c r="PW12" s="167">
        <f t="shared" si="836"/>
        <v>0</v>
      </c>
      <c r="PX12" s="167">
        <f t="shared" si="836"/>
        <v>272.77741454180483</v>
      </c>
      <c r="PY12" s="167">
        <f t="shared" si="836"/>
        <v>2523.2214647924361</v>
      </c>
      <c r="PZ12" s="167">
        <f t="shared" si="836"/>
        <v>3671.1510094697351</v>
      </c>
      <c r="QA12" s="166">
        <f t="shared" si="855"/>
        <v>66762.536855107857</v>
      </c>
      <c r="QB12" s="167">
        <f t="shared" si="837"/>
        <v>3671.1510094697351</v>
      </c>
      <c r="QC12" s="167">
        <f t="shared" si="837"/>
        <v>3671.1510094697351</v>
      </c>
      <c r="QD12" s="167">
        <f t="shared" si="837"/>
        <v>6046.5628968000537</v>
      </c>
      <c r="QE12" s="167">
        <f t="shared" si="837"/>
        <v>0</v>
      </c>
      <c r="QF12" s="167">
        <f t="shared" si="837"/>
        <v>272.77741454180483</v>
      </c>
      <c r="QG12" s="167">
        <f t="shared" si="837"/>
        <v>2523.2214647924361</v>
      </c>
      <c r="QH12" s="167">
        <f t="shared" si="837"/>
        <v>3671.1510094697351</v>
      </c>
      <c r="QI12" s="167">
        <f t="shared" si="837"/>
        <v>3671.1510094697351</v>
      </c>
      <c r="QJ12" s="167">
        <f t="shared" si="837"/>
        <v>3671.1510094697351</v>
      </c>
      <c r="QK12" s="167">
        <f t="shared" si="837"/>
        <v>6046.5628968000537</v>
      </c>
      <c r="QL12" s="167">
        <f t="shared" si="837"/>
        <v>6046.5628968000537</v>
      </c>
      <c r="QM12" s="168">
        <v>0</v>
      </c>
      <c r="QN12" s="167">
        <f t="shared" si="837"/>
        <v>0</v>
      </c>
      <c r="QO12" s="167">
        <f t="shared" si="837"/>
        <v>3671.1510094697351</v>
      </c>
      <c r="QP12" s="167">
        <f t="shared" si="837"/>
        <v>3671.1510094697351</v>
      </c>
      <c r="QQ12" s="167">
        <f t="shared" si="837"/>
        <v>3671.1510094697351</v>
      </c>
      <c r="QR12" s="167">
        <f t="shared" si="837"/>
        <v>6046.5628968000537</v>
      </c>
      <c r="QS12" s="167">
        <f t="shared" si="837"/>
        <v>0</v>
      </c>
      <c r="QT12" s="168">
        <v>0</v>
      </c>
      <c r="QU12" s="167">
        <f t="shared" si="838"/>
        <v>0</v>
      </c>
      <c r="QV12" s="167">
        <f t="shared" si="838"/>
        <v>3671.1510094697351</v>
      </c>
      <c r="QW12" s="167">
        <f t="shared" si="838"/>
        <v>3671.1510094697351</v>
      </c>
      <c r="QX12" s="167">
        <f t="shared" si="838"/>
        <v>77355.402891513135</v>
      </c>
      <c r="QY12" s="167">
        <f t="shared" si="838"/>
        <v>0</v>
      </c>
      <c r="QZ12" s="167">
        <f t="shared" si="838"/>
        <v>0</v>
      </c>
      <c r="RA12" s="168">
        <v>0</v>
      </c>
      <c r="RB12" s="167">
        <f t="shared" si="838"/>
        <v>2523.2214647924361</v>
      </c>
      <c r="RC12" s="167">
        <f t="shared" si="838"/>
        <v>3671.1510094697351</v>
      </c>
      <c r="RD12" s="167">
        <f t="shared" si="838"/>
        <v>3671.1510094697351</v>
      </c>
      <c r="RE12" s="167">
        <f t="shared" si="838"/>
        <v>3671.1510094697351</v>
      </c>
      <c r="RF12" s="166">
        <f t="shared" si="728"/>
        <v>154585.83794594658</v>
      </c>
      <c r="RG12" s="167">
        <f t="shared" si="839"/>
        <v>0</v>
      </c>
      <c r="RH12" s="167">
        <f t="shared" si="839"/>
        <v>272.77741454180483</v>
      </c>
      <c r="RI12" s="167">
        <f t="shared" si="839"/>
        <v>2523.2214647924361</v>
      </c>
      <c r="RJ12" s="167">
        <f t="shared" si="839"/>
        <v>3671.1510094697351</v>
      </c>
      <c r="RK12" s="167">
        <f t="shared" si="839"/>
        <v>3671.1510094697351</v>
      </c>
      <c r="RL12" s="167">
        <f t="shared" si="839"/>
        <v>3671.1510094697351</v>
      </c>
      <c r="RM12" s="167">
        <f t="shared" si="839"/>
        <v>6046.5628968000537</v>
      </c>
      <c r="RN12" s="167">
        <f t="shared" si="839"/>
        <v>6046.5628968000537</v>
      </c>
      <c r="RO12" s="167">
        <f t="shared" si="839"/>
        <v>272.77741454180483</v>
      </c>
      <c r="RP12" s="167">
        <f t="shared" si="839"/>
        <v>0</v>
      </c>
      <c r="RQ12" s="167">
        <f t="shared" si="839"/>
        <v>3671.1510094697351</v>
      </c>
      <c r="RR12" s="168">
        <v>0</v>
      </c>
      <c r="RS12" s="167">
        <f t="shared" si="839"/>
        <v>3671.1510094697351</v>
      </c>
      <c r="RT12" s="167">
        <f t="shared" si="839"/>
        <v>6046.5628968000537</v>
      </c>
      <c r="RU12" s="167">
        <f t="shared" si="839"/>
        <v>0</v>
      </c>
      <c r="RV12" s="167">
        <f t="shared" si="839"/>
        <v>0</v>
      </c>
      <c r="RW12" s="167">
        <f t="shared" si="839"/>
        <v>0</v>
      </c>
      <c r="RX12" s="167">
        <f t="shared" si="839"/>
        <v>3671.1510094697351</v>
      </c>
      <c r="RY12" s="168">
        <v>0</v>
      </c>
      <c r="RZ12" s="167">
        <f t="shared" si="840"/>
        <v>77355.402891513135</v>
      </c>
      <c r="SA12" s="167">
        <f t="shared" si="840"/>
        <v>0</v>
      </c>
      <c r="SB12" s="167">
        <f t="shared" si="840"/>
        <v>0</v>
      </c>
      <c r="SC12" s="167">
        <f t="shared" si="840"/>
        <v>272.77741454180483</v>
      </c>
      <c r="SD12" s="167">
        <f t="shared" si="840"/>
        <v>2523.2214647924361</v>
      </c>
      <c r="SE12" s="167">
        <f t="shared" si="840"/>
        <v>3671.1510094697351</v>
      </c>
      <c r="SF12" s="168">
        <v>0</v>
      </c>
      <c r="SG12" s="167">
        <f t="shared" si="840"/>
        <v>3671.1510094697351</v>
      </c>
      <c r="SH12" s="167">
        <f t="shared" si="840"/>
        <v>6046.5628968000537</v>
      </c>
      <c r="SI12" s="167">
        <f t="shared" si="840"/>
        <v>6046.5628968000537</v>
      </c>
      <c r="SJ12" s="167">
        <f t="shared" si="840"/>
        <v>272.77741454180483</v>
      </c>
      <c r="SK12" s="167">
        <f t="shared" si="840"/>
        <v>0</v>
      </c>
      <c r="SL12" s="166">
        <f t="shared" si="856"/>
        <v>143094.97803902338</v>
      </c>
      <c r="SM12" s="167">
        <f t="shared" si="841"/>
        <v>3671.1510094697351</v>
      </c>
      <c r="SN12" s="167">
        <f t="shared" si="841"/>
        <v>3671.1510094697351</v>
      </c>
      <c r="SO12" s="167">
        <f t="shared" si="841"/>
        <v>3671.1510094697351</v>
      </c>
      <c r="SP12" s="167">
        <f t="shared" si="841"/>
        <v>6046.5628968000537</v>
      </c>
      <c r="SQ12" s="167">
        <f t="shared" si="841"/>
        <v>6046.5628968000537</v>
      </c>
      <c r="SR12" s="167">
        <f t="shared" si="841"/>
        <v>272.77741454180483</v>
      </c>
      <c r="SS12" s="167">
        <f t="shared" si="841"/>
        <v>0</v>
      </c>
      <c r="ST12" s="167">
        <f t="shared" si="841"/>
        <v>3671.1510094697351</v>
      </c>
      <c r="SU12" s="167">
        <f t="shared" si="841"/>
        <v>3671.1510094697351</v>
      </c>
      <c r="SV12" s="167">
        <f t="shared" si="841"/>
        <v>3671.1510094697351</v>
      </c>
      <c r="SW12" s="167">
        <f t="shared" si="841"/>
        <v>6046.5628968000537</v>
      </c>
      <c r="SX12" s="168">
        <v>0</v>
      </c>
      <c r="SY12" s="167">
        <f t="shared" si="841"/>
        <v>0</v>
      </c>
      <c r="SZ12" s="167">
        <f t="shared" si="841"/>
        <v>0</v>
      </c>
      <c r="TA12" s="167">
        <f t="shared" si="841"/>
        <v>3671.1510094697351</v>
      </c>
      <c r="TB12" s="167">
        <f t="shared" si="841"/>
        <v>3671.1510094697351</v>
      </c>
      <c r="TC12" s="167">
        <f t="shared" si="841"/>
        <v>77355.402891513135</v>
      </c>
      <c r="TD12" s="167">
        <f t="shared" si="841"/>
        <v>0</v>
      </c>
      <c r="TE12" s="168">
        <v>0</v>
      </c>
      <c r="TF12" s="167">
        <f t="shared" si="842"/>
        <v>272.77741454180483</v>
      </c>
      <c r="TG12" s="167">
        <f t="shared" si="842"/>
        <v>2523.2214647924361</v>
      </c>
      <c r="TH12" s="167">
        <f t="shared" si="842"/>
        <v>3671.1510094697351</v>
      </c>
      <c r="TI12" s="167">
        <f t="shared" si="842"/>
        <v>3671.1510094697351</v>
      </c>
      <c r="TJ12" s="167">
        <f t="shared" si="842"/>
        <v>3671.1510094697351</v>
      </c>
      <c r="TK12" s="167">
        <f t="shared" si="842"/>
        <v>6046.5628968000537</v>
      </c>
      <c r="TL12" s="168">
        <v>0</v>
      </c>
      <c r="TM12" s="167">
        <f t="shared" si="842"/>
        <v>272.77741454180483</v>
      </c>
      <c r="TN12" s="167">
        <f t="shared" si="842"/>
        <v>0</v>
      </c>
      <c r="TO12" s="167">
        <f t="shared" si="842"/>
        <v>3671.1510094697351</v>
      </c>
      <c r="TP12" s="167">
        <f t="shared" si="842"/>
        <v>3671.1510094697351</v>
      </c>
      <c r="TQ12" s="166">
        <f t="shared" si="757"/>
        <v>152608.17131023775</v>
      </c>
      <c r="TR12" s="167">
        <f t="shared" si="843"/>
        <v>6046.5628968000537</v>
      </c>
      <c r="TS12" s="167">
        <f t="shared" si="843"/>
        <v>6046.5628968000537</v>
      </c>
      <c r="TT12" s="167">
        <f t="shared" si="843"/>
        <v>272.77741454180483</v>
      </c>
      <c r="TU12" s="167">
        <f t="shared" si="843"/>
        <v>0</v>
      </c>
      <c r="TV12" s="167">
        <f t="shared" si="843"/>
        <v>3671.1510094697351</v>
      </c>
      <c r="TW12" s="167">
        <f t="shared" si="843"/>
        <v>3671.1510094697351</v>
      </c>
      <c r="TX12" s="167">
        <f t="shared" si="843"/>
        <v>3671.1510094697351</v>
      </c>
      <c r="TY12" s="167">
        <f t="shared" si="843"/>
        <v>6046.5628968000537</v>
      </c>
      <c r="TZ12" s="167">
        <f t="shared" si="843"/>
        <v>0</v>
      </c>
      <c r="UA12" s="167">
        <f t="shared" si="843"/>
        <v>0</v>
      </c>
      <c r="UB12" s="167">
        <f t="shared" si="843"/>
        <v>0</v>
      </c>
      <c r="UC12" s="168">
        <v>0</v>
      </c>
      <c r="UD12" s="167">
        <f t="shared" si="843"/>
        <v>3671.1510094697351</v>
      </c>
      <c r="UE12" s="167">
        <f t="shared" si="843"/>
        <v>77355.402891513135</v>
      </c>
      <c r="UF12" s="167">
        <f t="shared" si="843"/>
        <v>0</v>
      </c>
      <c r="UG12" s="167">
        <f t="shared" si="843"/>
        <v>0</v>
      </c>
      <c r="UH12" s="167">
        <f t="shared" si="843"/>
        <v>272.77741454180483</v>
      </c>
      <c r="UI12" s="167">
        <f t="shared" si="843"/>
        <v>2523.2214647924361</v>
      </c>
      <c r="UJ12" s="168">
        <v>0</v>
      </c>
      <c r="UK12" s="167">
        <f t="shared" si="844"/>
        <v>3671.1510094697351</v>
      </c>
      <c r="UL12" s="167">
        <f t="shared" si="844"/>
        <v>3671.1510094697351</v>
      </c>
      <c r="UM12" s="167">
        <f t="shared" si="844"/>
        <v>6046.5628968000537</v>
      </c>
      <c r="UN12" s="167">
        <f t="shared" si="844"/>
        <v>6046.5628968000537</v>
      </c>
      <c r="UO12" s="167">
        <f t="shared" si="844"/>
        <v>272.77741454180483</v>
      </c>
      <c r="UP12" s="167">
        <f t="shared" si="844"/>
        <v>0</v>
      </c>
      <c r="UQ12" s="168">
        <v>0</v>
      </c>
      <c r="UR12" s="167">
        <f t="shared" si="844"/>
        <v>3671.1510094697351</v>
      </c>
      <c r="US12" s="167">
        <f t="shared" si="844"/>
        <v>3671.1510094697351</v>
      </c>
      <c r="UT12" s="167">
        <f t="shared" si="844"/>
        <v>6046.5628968000537</v>
      </c>
      <c r="UU12" s="167">
        <f t="shared" si="844"/>
        <v>0</v>
      </c>
      <c r="UV12" s="167">
        <f t="shared" si="844"/>
        <v>0</v>
      </c>
      <c r="UW12" s="166">
        <f t="shared" si="857"/>
        <v>146345.54205648918</v>
      </c>
      <c r="UX12" s="167">
        <f t="shared" si="845"/>
        <v>0</v>
      </c>
      <c r="UY12" s="167">
        <f t="shared" si="845"/>
        <v>3671.1510094697351</v>
      </c>
      <c r="UZ12" s="167">
        <f t="shared" si="845"/>
        <v>3671.1510094697351</v>
      </c>
      <c r="VA12" s="167">
        <f t="shared" si="845"/>
        <v>3671.1510094697351</v>
      </c>
      <c r="VB12" s="167">
        <f t="shared" si="845"/>
        <v>6046.5628968000537</v>
      </c>
      <c r="VC12" s="167">
        <f t="shared" si="845"/>
        <v>0</v>
      </c>
      <c r="VD12" s="167">
        <f t="shared" si="845"/>
        <v>0</v>
      </c>
      <c r="VE12" s="167">
        <f t="shared" si="845"/>
        <v>0</v>
      </c>
      <c r="VF12" s="167">
        <f t="shared" si="845"/>
        <v>3671.1510094697351</v>
      </c>
      <c r="VG12" s="167">
        <f t="shared" si="845"/>
        <v>3671.1510094697351</v>
      </c>
      <c r="VH12" s="167">
        <f t="shared" si="845"/>
        <v>77355.402891513135</v>
      </c>
      <c r="VI12" s="168">
        <v>0</v>
      </c>
      <c r="VJ12" s="167">
        <f t="shared" si="845"/>
        <v>0</v>
      </c>
      <c r="VK12" s="167">
        <f t="shared" si="845"/>
        <v>272.77741454180483</v>
      </c>
      <c r="VL12" s="167">
        <f t="shared" si="845"/>
        <v>2523.2214647924361</v>
      </c>
      <c r="VM12" s="167">
        <f t="shared" si="845"/>
        <v>3671.1510094697351</v>
      </c>
      <c r="VN12" s="167">
        <f t="shared" si="845"/>
        <v>3671.1510094697351</v>
      </c>
      <c r="VO12" s="167">
        <f t="shared" si="845"/>
        <v>3671.1510094697351</v>
      </c>
      <c r="VP12" s="168">
        <v>0</v>
      </c>
      <c r="VQ12" s="167">
        <f t="shared" si="846"/>
        <v>6046.5628968000537</v>
      </c>
      <c r="VR12" s="167">
        <f t="shared" si="846"/>
        <v>272.77741454180483</v>
      </c>
      <c r="VS12" s="167">
        <f t="shared" si="846"/>
        <v>0</v>
      </c>
      <c r="VT12" s="167">
        <f t="shared" si="846"/>
        <v>3671.1510094697351</v>
      </c>
      <c r="VU12" s="167">
        <f t="shared" si="846"/>
        <v>3671.1510094697351</v>
      </c>
      <c r="VV12" s="167">
        <f t="shared" si="846"/>
        <v>3671.1510094697351</v>
      </c>
      <c r="VW12" s="168">
        <v>0</v>
      </c>
      <c r="VX12" s="167">
        <f t="shared" si="846"/>
        <v>0</v>
      </c>
      <c r="VY12" s="167">
        <f t="shared" si="846"/>
        <v>0</v>
      </c>
      <c r="VZ12" s="167">
        <f t="shared" si="846"/>
        <v>0</v>
      </c>
      <c r="WA12" s="167">
        <f t="shared" si="846"/>
        <v>3671.1510094697351</v>
      </c>
      <c r="WB12" s="167">
        <f t="shared" si="846"/>
        <v>3671.1510094697351</v>
      </c>
      <c r="WC12" s="166">
        <f t="shared" si="858"/>
        <v>140242.26810209581</v>
      </c>
    </row>
    <row r="13" spans="1:601" s="98" customFormat="1" ht="18" customHeight="1" collapsed="1">
      <c r="A13" s="154"/>
      <c r="B13" s="97" t="s">
        <v>69</v>
      </c>
      <c r="C13" s="121"/>
      <c r="D13" s="102">
        <f t="shared" ref="D13:AJ13" si="859">SUM(D14:D19)</f>
        <v>0</v>
      </c>
      <c r="E13" s="102">
        <f t="shared" si="859"/>
        <v>0</v>
      </c>
      <c r="F13" s="102" t="e">
        <f t="shared" si="859"/>
        <v>#REF!</v>
      </c>
      <c r="G13" s="102">
        <f t="shared" si="859"/>
        <v>0</v>
      </c>
      <c r="H13" s="102">
        <f t="shared" si="859"/>
        <v>0</v>
      </c>
      <c r="I13" s="102">
        <f t="shared" si="859"/>
        <v>0</v>
      </c>
      <c r="J13" s="102">
        <f t="shared" si="859"/>
        <v>0</v>
      </c>
      <c r="K13" s="102">
        <f t="shared" si="859"/>
        <v>0</v>
      </c>
      <c r="L13" s="102">
        <f t="shared" si="859"/>
        <v>0</v>
      </c>
      <c r="M13" s="102">
        <f t="shared" si="859"/>
        <v>0</v>
      </c>
      <c r="N13" s="102">
        <f t="shared" si="859"/>
        <v>0</v>
      </c>
      <c r="O13" s="102">
        <f t="shared" si="859"/>
        <v>0</v>
      </c>
      <c r="P13" s="102">
        <f t="shared" si="859"/>
        <v>0</v>
      </c>
      <c r="Q13" s="102">
        <f t="shared" si="859"/>
        <v>0</v>
      </c>
      <c r="R13" s="102">
        <f t="shared" si="859"/>
        <v>0</v>
      </c>
      <c r="S13" s="102">
        <f t="shared" si="859"/>
        <v>0</v>
      </c>
      <c r="T13" s="102">
        <f t="shared" si="859"/>
        <v>0</v>
      </c>
      <c r="U13" s="102">
        <f t="shared" si="859"/>
        <v>0</v>
      </c>
      <c r="V13" s="102">
        <f t="shared" si="859"/>
        <v>0</v>
      </c>
      <c r="W13" s="102">
        <f t="shared" si="859"/>
        <v>0</v>
      </c>
      <c r="X13" s="102">
        <f t="shared" si="859"/>
        <v>0</v>
      </c>
      <c r="Y13" s="102">
        <f t="shared" si="859"/>
        <v>0</v>
      </c>
      <c r="Z13" s="102">
        <f t="shared" si="859"/>
        <v>0</v>
      </c>
      <c r="AA13" s="102">
        <f t="shared" si="859"/>
        <v>0</v>
      </c>
      <c r="AB13" s="102">
        <f t="shared" si="859"/>
        <v>0</v>
      </c>
      <c r="AC13" s="102">
        <f t="shared" si="859"/>
        <v>0</v>
      </c>
      <c r="AD13" s="102">
        <f t="shared" si="859"/>
        <v>0</v>
      </c>
      <c r="AE13" s="102" t="e">
        <f t="shared" si="859"/>
        <v>#REF!</v>
      </c>
      <c r="AF13" s="102"/>
      <c r="AG13" s="102"/>
      <c r="AH13" s="177" t="e">
        <f t="shared" si="490"/>
        <v>#REF!</v>
      </c>
      <c r="AI13" s="165">
        <f t="shared" si="859"/>
        <v>0</v>
      </c>
      <c r="AJ13" s="165">
        <f t="shared" si="859"/>
        <v>0</v>
      </c>
      <c r="AK13" s="165">
        <f t="shared" ref="AK13:BP13" si="860">SUM(AK14:AK19)</f>
        <v>0</v>
      </c>
      <c r="AL13" s="165">
        <f t="shared" si="860"/>
        <v>0</v>
      </c>
      <c r="AM13" s="165">
        <f t="shared" si="860"/>
        <v>0</v>
      </c>
      <c r="AN13" s="165">
        <f t="shared" si="860"/>
        <v>0</v>
      </c>
      <c r="AO13" s="165">
        <f t="shared" si="860"/>
        <v>0</v>
      </c>
      <c r="AP13" s="165">
        <f t="shared" si="860"/>
        <v>0</v>
      </c>
      <c r="AQ13" s="165">
        <f t="shared" si="860"/>
        <v>0</v>
      </c>
      <c r="AR13" s="165">
        <f t="shared" si="860"/>
        <v>0</v>
      </c>
      <c r="AS13" s="165">
        <f t="shared" si="860"/>
        <v>0</v>
      </c>
      <c r="AT13" s="165">
        <f t="shared" si="860"/>
        <v>0</v>
      </c>
      <c r="AU13" s="165">
        <f t="shared" si="860"/>
        <v>0</v>
      </c>
      <c r="AV13" s="165">
        <f t="shared" si="860"/>
        <v>0</v>
      </c>
      <c r="AW13" s="165">
        <f t="shared" si="860"/>
        <v>0</v>
      </c>
      <c r="AX13" s="165">
        <f t="shared" si="860"/>
        <v>0</v>
      </c>
      <c r="AY13" s="165">
        <f t="shared" si="860"/>
        <v>0</v>
      </c>
      <c r="AZ13" s="165">
        <f t="shared" si="860"/>
        <v>0</v>
      </c>
      <c r="BA13" s="165">
        <f t="shared" si="860"/>
        <v>0</v>
      </c>
      <c r="BB13" s="165">
        <f t="shared" si="860"/>
        <v>0</v>
      </c>
      <c r="BC13" s="165">
        <f t="shared" si="860"/>
        <v>0</v>
      </c>
      <c r="BD13" s="165">
        <f t="shared" si="860"/>
        <v>0</v>
      </c>
      <c r="BE13" s="165">
        <f t="shared" si="860"/>
        <v>0</v>
      </c>
      <c r="BF13" s="165">
        <f t="shared" si="860"/>
        <v>0</v>
      </c>
      <c r="BG13" s="165">
        <f t="shared" si="860"/>
        <v>0</v>
      </c>
      <c r="BH13" s="165">
        <f t="shared" si="860"/>
        <v>0</v>
      </c>
      <c r="BI13" s="165">
        <f t="shared" si="860"/>
        <v>0</v>
      </c>
      <c r="BJ13" s="165">
        <f t="shared" si="860"/>
        <v>0</v>
      </c>
      <c r="BK13" s="165">
        <f t="shared" si="860"/>
        <v>0</v>
      </c>
      <c r="BL13" s="165">
        <f t="shared" si="860"/>
        <v>0</v>
      </c>
      <c r="BM13" s="165">
        <f t="shared" si="860"/>
        <v>0</v>
      </c>
      <c r="BN13" s="177">
        <f t="shared" si="848"/>
        <v>0</v>
      </c>
      <c r="BO13" s="165">
        <f t="shared" si="860"/>
        <v>0</v>
      </c>
      <c r="BP13" s="165">
        <f t="shared" si="860"/>
        <v>0</v>
      </c>
      <c r="BQ13" s="165">
        <f t="shared" ref="BQ13:CR13" si="861">SUM(BQ14:BQ19)</f>
        <v>97880.343599999993</v>
      </c>
      <c r="BR13" s="165">
        <f t="shared" si="861"/>
        <v>49508.00991149019</v>
      </c>
      <c r="BS13" s="165">
        <f t="shared" si="861"/>
        <v>80606.824999999997</v>
      </c>
      <c r="BT13" s="165">
        <f t="shared" si="861"/>
        <v>33332.260299162168</v>
      </c>
      <c r="BU13" s="165">
        <f t="shared" si="861"/>
        <v>1402.9547893476399</v>
      </c>
      <c r="BV13" s="165">
        <f t="shared" si="861"/>
        <v>0</v>
      </c>
      <c r="BW13" s="165">
        <f t="shared" si="861"/>
        <v>0</v>
      </c>
      <c r="BX13" s="165">
        <f t="shared" si="861"/>
        <v>71039.324798403992</v>
      </c>
      <c r="BY13" s="165">
        <f t="shared" si="861"/>
        <v>49508.00991149019</v>
      </c>
      <c r="BZ13" s="165">
        <f t="shared" si="861"/>
        <v>31098.815088509808</v>
      </c>
      <c r="CA13" s="165">
        <f t="shared" si="861"/>
        <v>0</v>
      </c>
      <c r="CB13" s="165">
        <f t="shared" si="861"/>
        <v>0</v>
      </c>
      <c r="CC13" s="165">
        <f t="shared" si="861"/>
        <v>0</v>
      </c>
      <c r="CD13" s="165">
        <f t="shared" si="861"/>
        <v>0</v>
      </c>
      <c r="CE13" s="165">
        <f t="shared" si="861"/>
        <v>71039.324798403992</v>
      </c>
      <c r="CF13" s="165">
        <f t="shared" si="861"/>
        <v>49508.00991149019</v>
      </c>
      <c r="CG13" s="165">
        <f t="shared" si="861"/>
        <v>31098.815088509808</v>
      </c>
      <c r="CH13" s="165">
        <f t="shared" si="861"/>
        <v>2233.4452106523599</v>
      </c>
      <c r="CI13" s="165">
        <f t="shared" si="861"/>
        <v>35040.05978934763</v>
      </c>
      <c r="CJ13" s="165">
        <f t="shared" si="861"/>
        <v>0</v>
      </c>
      <c r="CK13" s="165">
        <f t="shared" si="861"/>
        <v>0</v>
      </c>
      <c r="CL13" s="165">
        <f t="shared" si="861"/>
        <v>89487.444911792292</v>
      </c>
      <c r="CM13" s="165">
        <f t="shared" si="861"/>
        <v>49508.00991149019</v>
      </c>
      <c r="CN13" s="165">
        <f t="shared" si="861"/>
        <v>80606.824999999997</v>
      </c>
      <c r="CO13" s="165">
        <f t="shared" si="861"/>
        <v>33332.260299162168</v>
      </c>
      <c r="CP13" s="165">
        <f t="shared" si="861"/>
        <v>1402.9547893476399</v>
      </c>
      <c r="CQ13" s="165">
        <f t="shared" si="861"/>
        <v>0</v>
      </c>
      <c r="CR13" s="165">
        <f t="shared" si="861"/>
        <v>0</v>
      </c>
      <c r="CS13" s="177">
        <f t="shared" si="790"/>
        <v>857633.69310859998</v>
      </c>
      <c r="CT13" s="165">
        <f t="shared" ref="CT13:DX13" si="862">SUM(CT14:CT19)</f>
        <v>91542.834674035024</v>
      </c>
      <c r="CU13" s="165">
        <f t="shared" si="862"/>
        <v>49508.00991149019</v>
      </c>
      <c r="CV13" s="165">
        <f t="shared" si="862"/>
        <v>111705.6400885098</v>
      </c>
      <c r="CW13" s="165">
        <f t="shared" si="862"/>
        <v>0</v>
      </c>
      <c r="CX13" s="165">
        <f t="shared" si="862"/>
        <v>0</v>
      </c>
      <c r="CY13" s="165">
        <f t="shared" si="862"/>
        <v>3636.4</v>
      </c>
      <c r="CZ13" s="165">
        <f t="shared" si="862"/>
        <v>30058.627300410764</v>
      </c>
      <c r="DA13" s="165">
        <f t="shared" si="862"/>
        <v>48940.171799999996</v>
      </c>
      <c r="DB13" s="165">
        <f t="shared" si="862"/>
        <v>68389.554411079429</v>
      </c>
      <c r="DC13" s="165">
        <f t="shared" si="862"/>
        <v>31098.815088509808</v>
      </c>
      <c r="DD13" s="165">
        <f t="shared" si="862"/>
        <v>0</v>
      </c>
      <c r="DE13" s="165">
        <f t="shared" si="862"/>
        <v>0</v>
      </c>
      <c r="DF13" s="165">
        <f t="shared" si="862"/>
        <v>0</v>
      </c>
      <c r="DG13" s="165">
        <f t="shared" si="862"/>
        <v>30058.627300410764</v>
      </c>
      <c r="DH13" s="165">
        <f t="shared" si="862"/>
        <v>48940.171799999996</v>
      </c>
      <c r="DI13" s="165">
        <f t="shared" si="862"/>
        <v>68389.554411079429</v>
      </c>
      <c r="DJ13" s="165">
        <f t="shared" si="862"/>
        <v>31098.815088509808</v>
      </c>
      <c r="DK13" s="165">
        <f t="shared" si="862"/>
        <v>0</v>
      </c>
      <c r="DL13" s="165">
        <f t="shared" si="862"/>
        <v>0</v>
      </c>
      <c r="DM13" s="165">
        <f t="shared" si="862"/>
        <v>37273.504999999997</v>
      </c>
      <c r="DN13" s="165">
        <f t="shared" si="862"/>
        <v>30058.627300410764</v>
      </c>
      <c r="DO13" s="165">
        <f t="shared" si="862"/>
        <v>48940.171799999996</v>
      </c>
      <c r="DP13" s="165">
        <f t="shared" si="862"/>
        <v>68389.554411079429</v>
      </c>
      <c r="DQ13" s="165">
        <f t="shared" si="862"/>
        <v>111705.6400885098</v>
      </c>
      <c r="DR13" s="165">
        <f t="shared" si="862"/>
        <v>0</v>
      </c>
      <c r="DS13" s="165">
        <f t="shared" si="862"/>
        <v>0</v>
      </c>
      <c r="DT13" s="165">
        <f t="shared" si="862"/>
        <v>3636.4</v>
      </c>
      <c r="DU13" s="165">
        <f t="shared" si="862"/>
        <v>30058.627300410764</v>
      </c>
      <c r="DV13" s="165">
        <f t="shared" si="862"/>
        <v>48940.171799999996</v>
      </c>
      <c r="DW13" s="165">
        <f t="shared" si="862"/>
        <v>68389.554411079429</v>
      </c>
      <c r="DX13" s="165">
        <f t="shared" si="862"/>
        <v>31098.815088509808</v>
      </c>
      <c r="DY13" s="177">
        <f t="shared" si="849"/>
        <v>1091858.2890740351</v>
      </c>
      <c r="DZ13" s="165">
        <f t="shared" ref="DZ13:FC13" si="863">SUM(DZ14:DZ19)</f>
        <v>78707.853071245845</v>
      </c>
      <c r="EA13" s="165">
        <f t="shared" si="863"/>
        <v>0</v>
      </c>
      <c r="EB13" s="165">
        <f t="shared" si="863"/>
        <v>48940.171799999996</v>
      </c>
      <c r="EC13" s="165">
        <f t="shared" si="863"/>
        <v>0</v>
      </c>
      <c r="ED13" s="165">
        <f t="shared" si="863"/>
        <v>0</v>
      </c>
      <c r="EE13" s="165">
        <f t="shared" si="863"/>
        <v>97880.343599999993</v>
      </c>
      <c r="EF13" s="165">
        <f t="shared" si="863"/>
        <v>0</v>
      </c>
      <c r="EG13" s="165">
        <f t="shared" si="863"/>
        <v>0</v>
      </c>
      <c r="EH13" s="165">
        <f t="shared" si="863"/>
        <v>0</v>
      </c>
      <c r="EI13" s="165">
        <f t="shared" si="863"/>
        <v>48940.171799999996</v>
      </c>
      <c r="EJ13" s="165">
        <f t="shared" si="863"/>
        <v>0</v>
      </c>
      <c r="EK13" s="165">
        <f t="shared" si="863"/>
        <v>0</v>
      </c>
      <c r="EL13" s="165">
        <f t="shared" si="863"/>
        <v>97880.343599999993</v>
      </c>
      <c r="EM13" s="165">
        <f t="shared" si="863"/>
        <v>0</v>
      </c>
      <c r="EN13" s="165">
        <f t="shared" si="863"/>
        <v>2233.4452106523599</v>
      </c>
      <c r="EO13" s="165">
        <f t="shared" si="863"/>
        <v>22062.571735354832</v>
      </c>
      <c r="EP13" s="165">
        <f t="shared" si="863"/>
        <v>61917.659853992802</v>
      </c>
      <c r="EQ13" s="165">
        <f t="shared" si="863"/>
        <v>0</v>
      </c>
      <c r="ER13" s="165">
        <f t="shared" si="863"/>
        <v>0</v>
      </c>
      <c r="ES13" s="165">
        <f t="shared" si="863"/>
        <v>97880.343599999993</v>
      </c>
      <c r="ET13" s="165">
        <f t="shared" si="863"/>
        <v>49508.00991149019</v>
      </c>
      <c r="EU13" s="165">
        <f t="shared" si="863"/>
        <v>33332.260299162168</v>
      </c>
      <c r="EV13" s="165">
        <f t="shared" si="863"/>
        <v>1402.9547893476399</v>
      </c>
      <c r="EW13" s="165">
        <f t="shared" si="863"/>
        <v>48940.171799999996</v>
      </c>
      <c r="EX13" s="165">
        <f t="shared" si="863"/>
        <v>0</v>
      </c>
      <c r="EY13" s="165">
        <f t="shared" si="863"/>
        <v>0</v>
      </c>
      <c r="EZ13" s="165">
        <f t="shared" si="863"/>
        <v>97880.343599999993</v>
      </c>
      <c r="FA13" s="165">
        <f t="shared" si="863"/>
        <v>0</v>
      </c>
      <c r="FB13" s="165">
        <f t="shared" si="863"/>
        <v>0</v>
      </c>
      <c r="FC13" s="165">
        <f t="shared" si="863"/>
        <v>0</v>
      </c>
      <c r="FD13" s="177">
        <f t="shared" si="557"/>
        <v>787506.64467124571</v>
      </c>
      <c r="FE13" s="165">
        <f t="shared" ref="FE13:GI13" si="864">SUM(FE14:FE19)</f>
        <v>108155.88600111299</v>
      </c>
      <c r="FF13" s="165">
        <f t="shared" si="864"/>
        <v>48940.171799999996</v>
      </c>
      <c r="FG13" s="165">
        <f t="shared" si="864"/>
        <v>99488.369499589229</v>
      </c>
      <c r="FH13" s="165">
        <f t="shared" si="864"/>
        <v>0</v>
      </c>
      <c r="FI13" s="165">
        <f t="shared" si="864"/>
        <v>0</v>
      </c>
      <c r="FJ13" s="165">
        <f t="shared" si="864"/>
        <v>0</v>
      </c>
      <c r="FK13" s="165">
        <f t="shared" si="864"/>
        <v>30058.627300410764</v>
      </c>
      <c r="FL13" s="165">
        <f t="shared" si="864"/>
        <v>48940.171799999996</v>
      </c>
      <c r="FM13" s="165">
        <f t="shared" si="864"/>
        <v>48940.171799999996</v>
      </c>
      <c r="FN13" s="165">
        <f t="shared" si="864"/>
        <v>99488.369499589229</v>
      </c>
      <c r="FO13" s="165">
        <f t="shared" si="864"/>
        <v>0</v>
      </c>
      <c r="FP13" s="165">
        <f t="shared" si="864"/>
        <v>0</v>
      </c>
      <c r="FQ13" s="165">
        <f t="shared" si="864"/>
        <v>3636.4</v>
      </c>
      <c r="FR13" s="165">
        <f t="shared" si="864"/>
        <v>30058.627300410764</v>
      </c>
      <c r="FS13" s="165">
        <f t="shared" si="864"/>
        <v>48940.171799999996</v>
      </c>
      <c r="FT13" s="165">
        <f t="shared" si="864"/>
        <v>48940.171799999996</v>
      </c>
      <c r="FU13" s="165">
        <f t="shared" si="864"/>
        <v>99488.369499589229</v>
      </c>
      <c r="FV13" s="165">
        <f t="shared" si="864"/>
        <v>0</v>
      </c>
      <c r="FW13" s="165">
        <f t="shared" si="864"/>
        <v>0</v>
      </c>
      <c r="FX13" s="165">
        <f t="shared" si="864"/>
        <v>84243.225000000006</v>
      </c>
      <c r="FY13" s="165">
        <f t="shared" si="864"/>
        <v>30058.627300410764</v>
      </c>
      <c r="FZ13" s="165">
        <f t="shared" si="864"/>
        <v>48940.171799999996</v>
      </c>
      <c r="GA13" s="165">
        <f t="shared" si="864"/>
        <v>48940.171799999996</v>
      </c>
      <c r="GB13" s="165">
        <f t="shared" si="864"/>
        <v>99488.369499589229</v>
      </c>
      <c r="GC13" s="165">
        <f t="shared" si="864"/>
        <v>0</v>
      </c>
      <c r="GD13" s="165">
        <f t="shared" si="864"/>
        <v>0</v>
      </c>
      <c r="GE13" s="165">
        <f t="shared" si="864"/>
        <v>0</v>
      </c>
      <c r="GF13" s="165">
        <f t="shared" si="864"/>
        <v>30058.627300410764</v>
      </c>
      <c r="GG13" s="165">
        <f t="shared" si="864"/>
        <v>48940.171799999996</v>
      </c>
      <c r="GH13" s="165">
        <f t="shared" si="864"/>
        <v>48940.171799999996</v>
      </c>
      <c r="GI13" s="165">
        <f t="shared" si="864"/>
        <v>99488.369499589229</v>
      </c>
      <c r="GJ13" s="177">
        <f t="shared" si="850"/>
        <v>1254173.413900702</v>
      </c>
      <c r="GK13" s="165">
        <f t="shared" ref="GK13:HO13" si="865">SUM(GK14:GK19)</f>
        <v>115648.71042150029</v>
      </c>
      <c r="GL13" s="165">
        <f t="shared" si="865"/>
        <v>0</v>
      </c>
      <c r="GM13" s="165">
        <f t="shared" si="865"/>
        <v>0</v>
      </c>
      <c r="GN13" s="165">
        <f t="shared" si="865"/>
        <v>0</v>
      </c>
      <c r="GO13" s="165">
        <f t="shared" si="865"/>
        <v>0</v>
      </c>
      <c r="GP13" s="165">
        <f t="shared" si="865"/>
        <v>97880.343599999993</v>
      </c>
      <c r="GQ13" s="165">
        <f t="shared" si="865"/>
        <v>49508.00991149019</v>
      </c>
      <c r="GR13" s="165">
        <f t="shared" si="865"/>
        <v>31098.815088509808</v>
      </c>
      <c r="GS13" s="165">
        <f t="shared" si="865"/>
        <v>2233.4452106523599</v>
      </c>
      <c r="GT13" s="165">
        <f t="shared" si="865"/>
        <v>35040.05978934763</v>
      </c>
      <c r="GU13" s="165">
        <f t="shared" si="865"/>
        <v>0</v>
      </c>
      <c r="GV13" s="165">
        <f t="shared" si="865"/>
        <v>0</v>
      </c>
      <c r="GW13" s="165">
        <f t="shared" si="865"/>
        <v>97880.343599999993</v>
      </c>
      <c r="GX13" s="165">
        <f t="shared" si="865"/>
        <v>49508.00991149019</v>
      </c>
      <c r="GY13" s="165">
        <f t="shared" si="865"/>
        <v>80606.824999999997</v>
      </c>
      <c r="GZ13" s="165">
        <f t="shared" si="865"/>
        <v>33332.260299162168</v>
      </c>
      <c r="HA13" s="165">
        <f t="shared" si="865"/>
        <v>1402.9547893476399</v>
      </c>
      <c r="HB13" s="165">
        <f t="shared" si="865"/>
        <v>0</v>
      </c>
      <c r="HC13" s="165">
        <f t="shared" si="865"/>
        <v>0</v>
      </c>
      <c r="HD13" s="165">
        <f t="shared" si="865"/>
        <v>97880.343599999993</v>
      </c>
      <c r="HE13" s="165">
        <f t="shared" si="865"/>
        <v>49508.00991149019</v>
      </c>
      <c r="HF13" s="165">
        <f t="shared" si="865"/>
        <v>31098.815088509808</v>
      </c>
      <c r="HG13" s="165">
        <f t="shared" si="865"/>
        <v>0</v>
      </c>
      <c r="HH13" s="165">
        <f t="shared" si="865"/>
        <v>0</v>
      </c>
      <c r="HI13" s="165">
        <f t="shared" si="865"/>
        <v>0</v>
      </c>
      <c r="HJ13" s="165">
        <f t="shared" si="865"/>
        <v>0</v>
      </c>
      <c r="HK13" s="165">
        <f t="shared" si="865"/>
        <v>97880.343599999993</v>
      </c>
      <c r="HL13" s="165">
        <f t="shared" si="865"/>
        <v>49508.00991149019</v>
      </c>
      <c r="HM13" s="165">
        <f t="shared" si="865"/>
        <v>31098.815088509808</v>
      </c>
      <c r="HN13" s="165">
        <f t="shared" si="865"/>
        <v>2233.4452106523599</v>
      </c>
      <c r="HO13" s="165">
        <f t="shared" si="865"/>
        <v>35040.05978934763</v>
      </c>
      <c r="HP13" s="177">
        <f t="shared" si="851"/>
        <v>988387.61982150003</v>
      </c>
      <c r="HQ13" s="165">
        <f t="shared" ref="HQ13:IT13" si="866">SUM(HQ14:HQ19)</f>
        <v>112174.06409684176</v>
      </c>
      <c r="HR13" s="165">
        <f t="shared" si="866"/>
        <v>48940.171799999996</v>
      </c>
      <c r="HS13" s="165">
        <f t="shared" si="866"/>
        <v>67821.716299589229</v>
      </c>
      <c r="HT13" s="165">
        <f t="shared" si="866"/>
        <v>0</v>
      </c>
      <c r="HU13" s="165">
        <f t="shared" si="866"/>
        <v>0</v>
      </c>
      <c r="HV13" s="165">
        <f t="shared" si="866"/>
        <v>80606.824999999997</v>
      </c>
      <c r="HW13" s="165">
        <f t="shared" si="866"/>
        <v>20659.616946007191</v>
      </c>
      <c r="HX13" s="165">
        <f t="shared" si="866"/>
        <v>43036.11535440357</v>
      </c>
      <c r="HY13" s="165">
        <f t="shared" si="866"/>
        <v>48940.171799999996</v>
      </c>
      <c r="HZ13" s="165">
        <f t="shared" si="866"/>
        <v>67821.716299589229</v>
      </c>
      <c r="IA13" s="165">
        <f t="shared" si="866"/>
        <v>0</v>
      </c>
      <c r="IB13" s="165">
        <f t="shared" si="866"/>
        <v>0</v>
      </c>
      <c r="IC13" s="165">
        <f t="shared" si="866"/>
        <v>161213.65</v>
      </c>
      <c r="ID13" s="165">
        <f t="shared" si="866"/>
        <v>0</v>
      </c>
      <c r="IE13" s="165">
        <f t="shared" si="866"/>
        <v>30058.627300410764</v>
      </c>
      <c r="IF13" s="165">
        <f t="shared" si="866"/>
        <v>48940.171799999996</v>
      </c>
      <c r="IG13" s="165">
        <f t="shared" si="866"/>
        <v>67821.716299589229</v>
      </c>
      <c r="IH13" s="165">
        <f t="shared" si="866"/>
        <v>0</v>
      </c>
      <c r="II13" s="165">
        <f t="shared" si="866"/>
        <v>0</v>
      </c>
      <c r="IJ13" s="165">
        <f t="shared" si="866"/>
        <v>80606.824999999997</v>
      </c>
      <c r="IK13" s="165">
        <f t="shared" si="866"/>
        <v>0</v>
      </c>
      <c r="IL13" s="165">
        <f t="shared" si="866"/>
        <v>30058.627300410764</v>
      </c>
      <c r="IM13" s="165">
        <f t="shared" si="866"/>
        <v>48940.171799999996</v>
      </c>
      <c r="IN13" s="165">
        <f t="shared" si="866"/>
        <v>67821.716299589229</v>
      </c>
      <c r="IO13" s="165">
        <f t="shared" si="866"/>
        <v>0</v>
      </c>
      <c r="IP13" s="165">
        <f t="shared" si="866"/>
        <v>0</v>
      </c>
      <c r="IQ13" s="165">
        <f t="shared" si="866"/>
        <v>80606.824999999997</v>
      </c>
      <c r="IR13" s="165">
        <f t="shared" si="866"/>
        <v>20659.616946007191</v>
      </c>
      <c r="IS13" s="165">
        <f t="shared" si="866"/>
        <v>43036.11535440357</v>
      </c>
      <c r="IT13" s="165">
        <f t="shared" si="866"/>
        <v>48940.171799999996</v>
      </c>
      <c r="IU13" s="177">
        <f t="shared" si="613"/>
        <v>1218704.6324968417</v>
      </c>
      <c r="IV13" s="165">
        <f t="shared" ref="IV13:JZ13" si="867">SUM(IV14:IV19)</f>
        <v>105829.69346029246</v>
      </c>
      <c r="IW13" s="165">
        <f t="shared" si="867"/>
        <v>0</v>
      </c>
      <c r="IX13" s="165">
        <f t="shared" si="867"/>
        <v>3636.4</v>
      </c>
      <c r="IY13" s="165">
        <f t="shared" si="867"/>
        <v>0</v>
      </c>
      <c r="IZ13" s="165">
        <f t="shared" si="867"/>
        <v>0</v>
      </c>
      <c r="JA13" s="165">
        <f t="shared" si="867"/>
        <v>82577.276799999992</v>
      </c>
      <c r="JB13" s="165">
        <f t="shared" si="867"/>
        <v>30058.627300410764</v>
      </c>
      <c r="JC13" s="165">
        <f t="shared" si="867"/>
        <v>68389.554411079429</v>
      </c>
      <c r="JD13" s="165">
        <f t="shared" si="867"/>
        <v>80606.824999999997</v>
      </c>
      <c r="JE13" s="165">
        <f t="shared" si="867"/>
        <v>34735.215088509809</v>
      </c>
      <c r="JF13" s="165">
        <f t="shared" si="867"/>
        <v>0</v>
      </c>
      <c r="JG13" s="165">
        <f t="shared" si="867"/>
        <v>0</v>
      </c>
      <c r="JH13" s="165">
        <f t="shared" si="867"/>
        <v>48940.171799999996</v>
      </c>
      <c r="JI13" s="165">
        <f t="shared" si="867"/>
        <v>30058.627300410764</v>
      </c>
      <c r="JJ13" s="165">
        <f t="shared" si="867"/>
        <v>68389.554411079429</v>
      </c>
      <c r="JK13" s="165">
        <f t="shared" si="867"/>
        <v>31098.815088509808</v>
      </c>
      <c r="JL13" s="165">
        <f t="shared" si="867"/>
        <v>0</v>
      </c>
      <c r="JM13" s="165">
        <f t="shared" si="867"/>
        <v>0</v>
      </c>
      <c r="JN13" s="165">
        <f t="shared" si="867"/>
        <v>0</v>
      </c>
      <c r="JO13" s="165">
        <f t="shared" si="867"/>
        <v>48940.171799999996</v>
      </c>
      <c r="JP13" s="165">
        <f t="shared" si="867"/>
        <v>30058.627300410764</v>
      </c>
      <c r="JQ13" s="165">
        <f t="shared" si="867"/>
        <v>68389.554411079429</v>
      </c>
      <c r="JR13" s="165">
        <f t="shared" si="867"/>
        <v>31098.815088509808</v>
      </c>
      <c r="JS13" s="165">
        <f t="shared" si="867"/>
        <v>3636.4</v>
      </c>
      <c r="JT13" s="165">
        <f t="shared" si="867"/>
        <v>0</v>
      </c>
      <c r="JU13" s="165">
        <f t="shared" si="867"/>
        <v>0</v>
      </c>
      <c r="JV13" s="165">
        <f t="shared" si="867"/>
        <v>82577.276799999992</v>
      </c>
      <c r="JW13" s="165">
        <f t="shared" si="867"/>
        <v>30058.627300410764</v>
      </c>
      <c r="JX13" s="165">
        <f t="shared" si="867"/>
        <v>68389.554411079429</v>
      </c>
      <c r="JY13" s="165">
        <f t="shared" si="867"/>
        <v>80606.824999999997</v>
      </c>
      <c r="JZ13" s="165">
        <f t="shared" si="867"/>
        <v>34735.215088509809</v>
      </c>
      <c r="KA13" s="177">
        <f t="shared" si="852"/>
        <v>1062811.8278602923</v>
      </c>
      <c r="KB13" s="165">
        <f t="shared" ref="KB13:LE13" si="868">SUM(KB14:KB19)</f>
        <v>76860.243843127682</v>
      </c>
      <c r="KC13" s="165">
        <f t="shared" si="868"/>
        <v>30058.627300410764</v>
      </c>
      <c r="KD13" s="165">
        <f t="shared" si="868"/>
        <v>67821.716299589229</v>
      </c>
      <c r="KE13" s="165">
        <f t="shared" si="868"/>
        <v>0</v>
      </c>
      <c r="KF13" s="165">
        <f t="shared" si="868"/>
        <v>0</v>
      </c>
      <c r="KG13" s="165">
        <f t="shared" si="868"/>
        <v>129546.99679999999</v>
      </c>
      <c r="KH13" s="165">
        <f t="shared" si="868"/>
        <v>2233.4452106523599</v>
      </c>
      <c r="KI13" s="165">
        <f t="shared" si="868"/>
        <v>1402.9547893476399</v>
      </c>
      <c r="KJ13" s="165">
        <f t="shared" si="868"/>
        <v>30058.627300410764</v>
      </c>
      <c r="KK13" s="165">
        <f t="shared" si="868"/>
        <v>67821.716299589229</v>
      </c>
      <c r="KL13" s="165">
        <f t="shared" si="868"/>
        <v>0</v>
      </c>
      <c r="KM13" s="165">
        <f t="shared" si="868"/>
        <v>0</v>
      </c>
      <c r="KN13" s="165">
        <f t="shared" si="868"/>
        <v>129546.99679999999</v>
      </c>
      <c r="KO13" s="165">
        <f t="shared" si="868"/>
        <v>0</v>
      </c>
      <c r="KP13" s="165">
        <f t="shared" si="868"/>
        <v>0</v>
      </c>
      <c r="KQ13" s="165">
        <f t="shared" si="868"/>
        <v>30058.627300410764</v>
      </c>
      <c r="KR13" s="165">
        <f t="shared" si="868"/>
        <v>67821.716299589229</v>
      </c>
      <c r="KS13" s="165">
        <f t="shared" si="868"/>
        <v>0</v>
      </c>
      <c r="KT13" s="165">
        <f t="shared" si="868"/>
        <v>0</v>
      </c>
      <c r="KU13" s="165">
        <f t="shared" si="868"/>
        <v>129546.99679999999</v>
      </c>
      <c r="KV13" s="165">
        <f t="shared" si="868"/>
        <v>2233.4452106523599</v>
      </c>
      <c r="KW13" s="165">
        <f t="shared" si="868"/>
        <v>22062.571735354832</v>
      </c>
      <c r="KX13" s="165">
        <f t="shared" si="868"/>
        <v>43036.11535440357</v>
      </c>
      <c r="KY13" s="165">
        <f t="shared" si="868"/>
        <v>67821.716299589229</v>
      </c>
      <c r="KZ13" s="165">
        <f t="shared" si="868"/>
        <v>0</v>
      </c>
      <c r="LA13" s="165">
        <f t="shared" si="868"/>
        <v>0</v>
      </c>
      <c r="LB13" s="165">
        <f t="shared" si="868"/>
        <v>129546.99679999999</v>
      </c>
      <c r="LC13" s="165">
        <f t="shared" si="868"/>
        <v>2233.4452106523599</v>
      </c>
      <c r="LD13" s="165">
        <f t="shared" si="868"/>
        <v>1402.9547893476399</v>
      </c>
      <c r="LE13" s="165">
        <f t="shared" si="868"/>
        <v>30058.627300410764</v>
      </c>
      <c r="LF13" s="177">
        <f t="shared" si="642"/>
        <v>1061174.5377435382</v>
      </c>
      <c r="LG13" s="165">
        <f t="shared" ref="LG13:MK13" si="869">SUM(LG14:LG19)</f>
        <v>103852.02682458363</v>
      </c>
      <c r="LH13" s="165">
        <f t="shared" si="869"/>
        <v>49508.00991149019</v>
      </c>
      <c r="LI13" s="165">
        <f t="shared" si="869"/>
        <v>111705.6400885098</v>
      </c>
      <c r="LJ13" s="165">
        <f t="shared" si="869"/>
        <v>0</v>
      </c>
      <c r="LK13" s="165">
        <f t="shared" si="869"/>
        <v>0</v>
      </c>
      <c r="LL13" s="165">
        <f t="shared" si="869"/>
        <v>3636.4</v>
      </c>
      <c r="LM13" s="165">
        <f t="shared" si="869"/>
        <v>30058.627300410764</v>
      </c>
      <c r="LN13" s="165">
        <f t="shared" si="869"/>
        <v>48940.171799999996</v>
      </c>
      <c r="LO13" s="165">
        <f t="shared" si="869"/>
        <v>68389.554411079429</v>
      </c>
      <c r="LP13" s="165">
        <f t="shared" si="869"/>
        <v>31098.815088509808</v>
      </c>
      <c r="LQ13" s="165">
        <f t="shared" si="869"/>
        <v>0</v>
      </c>
      <c r="LR13" s="165">
        <f t="shared" si="869"/>
        <v>0</v>
      </c>
      <c r="LS13" s="165">
        <f t="shared" si="869"/>
        <v>0</v>
      </c>
      <c r="LT13" s="165">
        <f t="shared" si="869"/>
        <v>30058.627300410764</v>
      </c>
      <c r="LU13" s="165">
        <f t="shared" si="869"/>
        <v>48940.171799999996</v>
      </c>
      <c r="LV13" s="165">
        <f t="shared" si="869"/>
        <v>68389.554411079429</v>
      </c>
      <c r="LW13" s="165">
        <f t="shared" si="869"/>
        <v>31098.815088509808</v>
      </c>
      <c r="LX13" s="165">
        <f t="shared" si="869"/>
        <v>0</v>
      </c>
      <c r="LY13" s="165">
        <f t="shared" si="869"/>
        <v>0</v>
      </c>
      <c r="LZ13" s="165">
        <f t="shared" si="869"/>
        <v>37273.504999999997</v>
      </c>
      <c r="MA13" s="165">
        <f t="shared" si="869"/>
        <v>30058.627300410764</v>
      </c>
      <c r="MB13" s="165">
        <f t="shared" si="869"/>
        <v>48940.171799999996</v>
      </c>
      <c r="MC13" s="165">
        <f t="shared" si="869"/>
        <v>68389.554411079429</v>
      </c>
      <c r="MD13" s="165">
        <f t="shared" si="869"/>
        <v>111705.6400885098</v>
      </c>
      <c r="ME13" s="165">
        <f t="shared" si="869"/>
        <v>0</v>
      </c>
      <c r="MF13" s="165">
        <f t="shared" si="869"/>
        <v>0</v>
      </c>
      <c r="MG13" s="165">
        <f t="shared" si="869"/>
        <v>3636.4</v>
      </c>
      <c r="MH13" s="165">
        <f t="shared" si="869"/>
        <v>30058.627300410764</v>
      </c>
      <c r="MI13" s="165">
        <f t="shared" si="869"/>
        <v>48940.171799999996</v>
      </c>
      <c r="MJ13" s="165">
        <f t="shared" si="869"/>
        <v>68389.554411079429</v>
      </c>
      <c r="MK13" s="165">
        <f t="shared" si="869"/>
        <v>31098.815088509808</v>
      </c>
      <c r="ML13" s="177">
        <f t="shared" si="853"/>
        <v>1104167.4812245837</v>
      </c>
      <c r="MM13" s="165">
        <f t="shared" ref="MM13:NQ13" si="870">SUM(MM14:MM19)</f>
        <v>78707.853071245845</v>
      </c>
      <c r="MN13" s="165">
        <f t="shared" si="870"/>
        <v>0</v>
      </c>
      <c r="MO13" s="165">
        <f t="shared" si="870"/>
        <v>48940.171799999996</v>
      </c>
      <c r="MP13" s="165">
        <f t="shared" si="870"/>
        <v>0</v>
      </c>
      <c r="MQ13" s="165">
        <f t="shared" si="870"/>
        <v>0</v>
      </c>
      <c r="MR13" s="165">
        <f t="shared" si="870"/>
        <v>97880.343599999993</v>
      </c>
      <c r="MS13" s="165">
        <f t="shared" si="870"/>
        <v>0</v>
      </c>
      <c r="MT13" s="165">
        <f t="shared" si="870"/>
        <v>0</v>
      </c>
      <c r="MU13" s="165">
        <f t="shared" si="870"/>
        <v>0</v>
      </c>
      <c r="MV13" s="165">
        <f t="shared" si="870"/>
        <v>48940.171799999996</v>
      </c>
      <c r="MW13" s="165">
        <f t="shared" si="870"/>
        <v>0</v>
      </c>
      <c r="MX13" s="165">
        <f t="shared" si="870"/>
        <v>0</v>
      </c>
      <c r="MY13" s="165">
        <f t="shared" si="870"/>
        <v>97880.343599999993</v>
      </c>
      <c r="MZ13" s="165">
        <f t="shared" si="870"/>
        <v>0</v>
      </c>
      <c r="NA13" s="165">
        <f t="shared" si="870"/>
        <v>2233.4452106523599</v>
      </c>
      <c r="NB13" s="165">
        <f t="shared" si="870"/>
        <v>22062.571735354832</v>
      </c>
      <c r="NC13" s="165">
        <f t="shared" si="870"/>
        <v>61917.659853992802</v>
      </c>
      <c r="ND13" s="165">
        <f t="shared" si="870"/>
        <v>0</v>
      </c>
      <c r="NE13" s="165">
        <f t="shared" si="870"/>
        <v>0</v>
      </c>
      <c r="NF13" s="165">
        <f t="shared" si="870"/>
        <v>97880.343599999993</v>
      </c>
      <c r="NG13" s="165">
        <f t="shared" si="870"/>
        <v>49508.00991149019</v>
      </c>
      <c r="NH13" s="165">
        <f t="shared" si="870"/>
        <v>33332.260299162168</v>
      </c>
      <c r="NI13" s="165">
        <f t="shared" si="870"/>
        <v>1402.9547893476399</v>
      </c>
      <c r="NJ13" s="165">
        <f t="shared" si="870"/>
        <v>48940.171799999996</v>
      </c>
      <c r="NK13" s="165">
        <f t="shared" si="870"/>
        <v>0</v>
      </c>
      <c r="NL13" s="165">
        <f t="shared" si="870"/>
        <v>0</v>
      </c>
      <c r="NM13" s="165">
        <f t="shared" si="870"/>
        <v>97880.343599999993</v>
      </c>
      <c r="NN13" s="165">
        <f t="shared" si="870"/>
        <v>0</v>
      </c>
      <c r="NO13" s="165">
        <f t="shared" si="870"/>
        <v>0</v>
      </c>
      <c r="NP13" s="165">
        <f t="shared" si="870"/>
        <v>0</v>
      </c>
      <c r="NQ13" s="165">
        <f t="shared" si="870"/>
        <v>48940.171799999996</v>
      </c>
      <c r="NR13" s="177">
        <f t="shared" si="854"/>
        <v>836446.81647124572</v>
      </c>
      <c r="NS13" s="165">
        <f t="shared" ref="NS13:OT13" si="871">SUM(NS14:NS19)</f>
        <v>111827.03701058272</v>
      </c>
      <c r="NT13" s="165">
        <f t="shared" si="871"/>
        <v>48940.171799999996</v>
      </c>
      <c r="NU13" s="165">
        <f t="shared" si="871"/>
        <v>99488.369499589229</v>
      </c>
      <c r="NV13" s="165">
        <f t="shared" si="871"/>
        <v>0</v>
      </c>
      <c r="NW13" s="165">
        <f t="shared" si="871"/>
        <v>0</v>
      </c>
      <c r="NX13" s="165">
        <f t="shared" si="871"/>
        <v>0</v>
      </c>
      <c r="NY13" s="165">
        <f t="shared" si="871"/>
        <v>30058.627300410764</v>
      </c>
      <c r="NZ13" s="165">
        <f t="shared" si="871"/>
        <v>48940.171799999996</v>
      </c>
      <c r="OA13" s="165">
        <f t="shared" si="871"/>
        <v>48940.171799999996</v>
      </c>
      <c r="OB13" s="165">
        <f t="shared" si="871"/>
        <v>99488.369499589229</v>
      </c>
      <c r="OC13" s="165">
        <f t="shared" si="871"/>
        <v>0</v>
      </c>
      <c r="OD13" s="165">
        <f t="shared" si="871"/>
        <v>0</v>
      </c>
      <c r="OE13" s="165">
        <f t="shared" si="871"/>
        <v>3636.4</v>
      </c>
      <c r="OF13" s="165">
        <f t="shared" si="871"/>
        <v>30058.627300410764</v>
      </c>
      <c r="OG13" s="165">
        <f t="shared" si="871"/>
        <v>48940.171799999996</v>
      </c>
      <c r="OH13" s="165">
        <f t="shared" si="871"/>
        <v>48940.171799999996</v>
      </c>
      <c r="OI13" s="165">
        <f t="shared" si="871"/>
        <v>99488.369499589229</v>
      </c>
      <c r="OJ13" s="165">
        <f t="shared" si="871"/>
        <v>0</v>
      </c>
      <c r="OK13" s="165">
        <f t="shared" si="871"/>
        <v>0</v>
      </c>
      <c r="OL13" s="165">
        <f t="shared" si="871"/>
        <v>84243.225000000006</v>
      </c>
      <c r="OM13" s="165">
        <f t="shared" si="871"/>
        <v>30058.627300410764</v>
      </c>
      <c r="ON13" s="165">
        <f t="shared" si="871"/>
        <v>48940.171799999996</v>
      </c>
      <c r="OO13" s="165">
        <f t="shared" si="871"/>
        <v>48940.171799999996</v>
      </c>
      <c r="OP13" s="165">
        <f t="shared" si="871"/>
        <v>99488.369499589229</v>
      </c>
      <c r="OQ13" s="165">
        <f t="shared" si="871"/>
        <v>0</v>
      </c>
      <c r="OR13" s="165">
        <f t="shared" si="871"/>
        <v>0</v>
      </c>
      <c r="OS13" s="165">
        <f t="shared" si="871"/>
        <v>0</v>
      </c>
      <c r="OT13" s="165">
        <f t="shared" si="871"/>
        <v>30058.627300410764</v>
      </c>
      <c r="OU13" s="177">
        <f t="shared" si="698"/>
        <v>1060475.8518105827</v>
      </c>
      <c r="OV13" s="165">
        <f t="shared" ref="OV13:PZ13" si="872">SUM(OV14:OV19)</f>
        <v>74832.181426720694</v>
      </c>
      <c r="OW13" s="165">
        <f t="shared" si="872"/>
        <v>0</v>
      </c>
      <c r="OX13" s="165">
        <f t="shared" si="872"/>
        <v>0</v>
      </c>
      <c r="OY13" s="165">
        <f t="shared" si="872"/>
        <v>0</v>
      </c>
      <c r="OZ13" s="165">
        <f t="shared" si="872"/>
        <v>0</v>
      </c>
      <c r="PA13" s="165">
        <f t="shared" si="872"/>
        <v>97880.343599999993</v>
      </c>
      <c r="PB13" s="165">
        <f t="shared" si="872"/>
        <v>49508.00991149019</v>
      </c>
      <c r="PC13" s="165">
        <f t="shared" si="872"/>
        <v>31098.815088509808</v>
      </c>
      <c r="PD13" s="165">
        <f t="shared" si="872"/>
        <v>2233.4452106523599</v>
      </c>
      <c r="PE13" s="165">
        <f t="shared" si="872"/>
        <v>35040.05978934763</v>
      </c>
      <c r="PF13" s="165">
        <f t="shared" si="872"/>
        <v>0</v>
      </c>
      <c r="PG13" s="165">
        <f t="shared" si="872"/>
        <v>0</v>
      </c>
      <c r="PH13" s="165">
        <f t="shared" si="872"/>
        <v>97880.343599999993</v>
      </c>
      <c r="PI13" s="165">
        <f t="shared" si="872"/>
        <v>49508.00991149019</v>
      </c>
      <c r="PJ13" s="165">
        <f t="shared" si="872"/>
        <v>80606.824999999997</v>
      </c>
      <c r="PK13" s="165">
        <f t="shared" si="872"/>
        <v>33332.260299162168</v>
      </c>
      <c r="PL13" s="165">
        <f t="shared" si="872"/>
        <v>1402.9547893476399</v>
      </c>
      <c r="PM13" s="165">
        <f t="shared" si="872"/>
        <v>0</v>
      </c>
      <c r="PN13" s="165">
        <f t="shared" si="872"/>
        <v>0</v>
      </c>
      <c r="PO13" s="165">
        <f t="shared" si="872"/>
        <v>97880.343599999993</v>
      </c>
      <c r="PP13" s="165">
        <f t="shared" si="872"/>
        <v>49508.00991149019</v>
      </c>
      <c r="PQ13" s="165">
        <f t="shared" si="872"/>
        <v>31098.815088509808</v>
      </c>
      <c r="PR13" s="165">
        <f t="shared" si="872"/>
        <v>0</v>
      </c>
      <c r="PS13" s="165">
        <f t="shared" si="872"/>
        <v>0</v>
      </c>
      <c r="PT13" s="165">
        <f t="shared" si="872"/>
        <v>0</v>
      </c>
      <c r="PU13" s="165">
        <f t="shared" si="872"/>
        <v>0</v>
      </c>
      <c r="PV13" s="165">
        <f t="shared" si="872"/>
        <v>97880.343599999993</v>
      </c>
      <c r="PW13" s="165">
        <f t="shared" si="872"/>
        <v>0</v>
      </c>
      <c r="PX13" s="165">
        <f t="shared" si="872"/>
        <v>0</v>
      </c>
      <c r="PY13" s="165">
        <f t="shared" si="872"/>
        <v>2233.4452106523599</v>
      </c>
      <c r="PZ13" s="165">
        <f t="shared" si="872"/>
        <v>35040.05978934763</v>
      </c>
      <c r="QA13" s="177">
        <f t="shared" si="855"/>
        <v>866964.26582672051</v>
      </c>
      <c r="QB13" s="165">
        <f t="shared" ref="QB13:RE13" si="873">SUM(QB14:QB19)</f>
        <v>39364.964344933833</v>
      </c>
      <c r="QC13" s="165">
        <f t="shared" si="873"/>
        <v>48940.171799999996</v>
      </c>
      <c r="QD13" s="165">
        <f t="shared" si="873"/>
        <v>67821.716299589229</v>
      </c>
      <c r="QE13" s="165">
        <f t="shared" si="873"/>
        <v>0</v>
      </c>
      <c r="QF13" s="165">
        <f t="shared" si="873"/>
        <v>0</v>
      </c>
      <c r="QG13" s="165">
        <f t="shared" si="873"/>
        <v>80606.824999999997</v>
      </c>
      <c r="QH13" s="165">
        <f t="shared" si="873"/>
        <v>20659.616946007191</v>
      </c>
      <c r="QI13" s="165">
        <f t="shared" si="873"/>
        <v>43036.11535440357</v>
      </c>
      <c r="QJ13" s="165">
        <f t="shared" si="873"/>
        <v>48940.171799999996</v>
      </c>
      <c r="QK13" s="165">
        <f t="shared" si="873"/>
        <v>67821.716299589229</v>
      </c>
      <c r="QL13" s="165">
        <f t="shared" si="873"/>
        <v>0</v>
      </c>
      <c r="QM13" s="165">
        <f t="shared" si="873"/>
        <v>0</v>
      </c>
      <c r="QN13" s="165">
        <f t="shared" si="873"/>
        <v>161213.65</v>
      </c>
      <c r="QO13" s="165">
        <f t="shared" si="873"/>
        <v>0</v>
      </c>
      <c r="QP13" s="165">
        <f t="shared" si="873"/>
        <v>30058.627300410764</v>
      </c>
      <c r="QQ13" s="165">
        <f t="shared" si="873"/>
        <v>48940.171799999996</v>
      </c>
      <c r="QR13" s="165">
        <f t="shared" si="873"/>
        <v>67821.716299589229</v>
      </c>
      <c r="QS13" s="165">
        <f t="shared" si="873"/>
        <v>0</v>
      </c>
      <c r="QT13" s="165">
        <f t="shared" si="873"/>
        <v>0</v>
      </c>
      <c r="QU13" s="165">
        <f t="shared" si="873"/>
        <v>80606.824999999997</v>
      </c>
      <c r="QV13" s="165">
        <f t="shared" si="873"/>
        <v>0</v>
      </c>
      <c r="QW13" s="165">
        <f t="shared" si="873"/>
        <v>30058.627300410764</v>
      </c>
      <c r="QX13" s="165">
        <f t="shared" si="873"/>
        <v>48940.171799999996</v>
      </c>
      <c r="QY13" s="165">
        <f t="shared" si="873"/>
        <v>0</v>
      </c>
      <c r="QZ13" s="165">
        <f t="shared" si="873"/>
        <v>0</v>
      </c>
      <c r="RA13" s="165">
        <f t="shared" si="873"/>
        <v>0</v>
      </c>
      <c r="RB13" s="165">
        <f t="shared" si="873"/>
        <v>0</v>
      </c>
      <c r="RC13" s="165">
        <f t="shared" si="873"/>
        <v>20659.616946007191</v>
      </c>
      <c r="RD13" s="165">
        <f t="shared" si="873"/>
        <v>43036.11535440357</v>
      </c>
      <c r="RE13" s="165">
        <f t="shared" si="873"/>
        <v>48940.171799999996</v>
      </c>
      <c r="RF13" s="177">
        <f t="shared" si="728"/>
        <v>997466.99144534476</v>
      </c>
      <c r="RG13" s="165">
        <f t="shared" ref="RG13:SK13" si="874">SUM(RG14:RG19)</f>
        <v>0</v>
      </c>
      <c r="RH13" s="165">
        <f t="shared" si="874"/>
        <v>0</v>
      </c>
      <c r="RI13" s="165">
        <f t="shared" si="874"/>
        <v>3636.4</v>
      </c>
      <c r="RJ13" s="165">
        <f t="shared" si="874"/>
        <v>0</v>
      </c>
      <c r="RK13" s="165">
        <f t="shared" si="874"/>
        <v>0</v>
      </c>
      <c r="RL13" s="165">
        <f t="shared" si="874"/>
        <v>82577.276799999992</v>
      </c>
      <c r="RM13" s="165">
        <f t="shared" si="874"/>
        <v>30058.627300410764</v>
      </c>
      <c r="RN13" s="165">
        <f t="shared" si="874"/>
        <v>68389.554411079429</v>
      </c>
      <c r="RO13" s="165">
        <f t="shared" si="874"/>
        <v>80606.824999999997</v>
      </c>
      <c r="RP13" s="165">
        <f t="shared" si="874"/>
        <v>34735.215088509809</v>
      </c>
      <c r="RQ13" s="165">
        <f t="shared" si="874"/>
        <v>0</v>
      </c>
      <c r="RR13" s="165">
        <f t="shared" si="874"/>
        <v>0</v>
      </c>
      <c r="RS13" s="165">
        <f t="shared" si="874"/>
        <v>48940.171799999996</v>
      </c>
      <c r="RT13" s="165">
        <f t="shared" si="874"/>
        <v>30058.627300410764</v>
      </c>
      <c r="RU13" s="165">
        <f t="shared" si="874"/>
        <v>68389.554411079429</v>
      </c>
      <c r="RV13" s="165">
        <f t="shared" si="874"/>
        <v>31098.815088509808</v>
      </c>
      <c r="RW13" s="165">
        <f t="shared" si="874"/>
        <v>0</v>
      </c>
      <c r="RX13" s="165">
        <f t="shared" si="874"/>
        <v>0</v>
      </c>
      <c r="RY13" s="165">
        <f t="shared" si="874"/>
        <v>0</v>
      </c>
      <c r="RZ13" s="165">
        <f t="shared" si="874"/>
        <v>48940.171799999996</v>
      </c>
      <c r="SA13" s="165">
        <f t="shared" si="874"/>
        <v>0</v>
      </c>
      <c r="SB13" s="165">
        <f t="shared" si="874"/>
        <v>0</v>
      </c>
      <c r="SC13" s="165">
        <f t="shared" si="874"/>
        <v>0</v>
      </c>
      <c r="SD13" s="165">
        <f t="shared" si="874"/>
        <v>3636.4</v>
      </c>
      <c r="SE13" s="165">
        <f t="shared" si="874"/>
        <v>0</v>
      </c>
      <c r="SF13" s="165">
        <f t="shared" si="874"/>
        <v>0</v>
      </c>
      <c r="SG13" s="165">
        <f t="shared" si="874"/>
        <v>82577.276799999992</v>
      </c>
      <c r="SH13" s="165">
        <f t="shared" si="874"/>
        <v>30058.627300410764</v>
      </c>
      <c r="SI13" s="165">
        <f t="shared" si="874"/>
        <v>68389.554411079429</v>
      </c>
      <c r="SJ13" s="165">
        <f t="shared" si="874"/>
        <v>80606.824999999997</v>
      </c>
      <c r="SK13" s="165">
        <f t="shared" si="874"/>
        <v>34735.215088509809</v>
      </c>
      <c r="SL13" s="177">
        <f t="shared" si="856"/>
        <v>827435.1375999999</v>
      </c>
      <c r="SM13" s="165">
        <f t="shared" ref="SM13:TP13" si="875">SUM(SM14:SM19)</f>
        <v>144497.93282837101</v>
      </c>
      <c r="SN13" s="165">
        <f t="shared" si="875"/>
        <v>30058.627300410764</v>
      </c>
      <c r="SO13" s="165">
        <f t="shared" si="875"/>
        <v>67821.716299589229</v>
      </c>
      <c r="SP13" s="165">
        <f t="shared" si="875"/>
        <v>0</v>
      </c>
      <c r="SQ13" s="165">
        <f t="shared" si="875"/>
        <v>0</v>
      </c>
      <c r="SR13" s="165">
        <f t="shared" si="875"/>
        <v>129546.99679999999</v>
      </c>
      <c r="SS13" s="165">
        <f t="shared" si="875"/>
        <v>2233.4452106523599</v>
      </c>
      <c r="ST13" s="165">
        <f t="shared" si="875"/>
        <v>1402.9547893476399</v>
      </c>
      <c r="SU13" s="165">
        <f t="shared" si="875"/>
        <v>30058.627300410764</v>
      </c>
      <c r="SV13" s="165">
        <f t="shared" si="875"/>
        <v>67821.716299589229</v>
      </c>
      <c r="SW13" s="165">
        <f t="shared" si="875"/>
        <v>0</v>
      </c>
      <c r="SX13" s="165">
        <f t="shared" si="875"/>
        <v>0</v>
      </c>
      <c r="SY13" s="165">
        <f t="shared" si="875"/>
        <v>129546.99679999999</v>
      </c>
      <c r="SZ13" s="165">
        <f t="shared" si="875"/>
        <v>0</v>
      </c>
      <c r="TA13" s="165">
        <f t="shared" si="875"/>
        <v>0</v>
      </c>
      <c r="TB13" s="165">
        <f t="shared" si="875"/>
        <v>30058.627300410764</v>
      </c>
      <c r="TC13" s="165">
        <f t="shared" si="875"/>
        <v>67821.716299589229</v>
      </c>
      <c r="TD13" s="165">
        <f t="shared" si="875"/>
        <v>0</v>
      </c>
      <c r="TE13" s="165">
        <f t="shared" si="875"/>
        <v>0</v>
      </c>
      <c r="TF13" s="165">
        <f t="shared" si="875"/>
        <v>1031226.0915999999</v>
      </c>
      <c r="TG13" s="165">
        <f t="shared" si="875"/>
        <v>2233.4452106523599</v>
      </c>
      <c r="TH13" s="165">
        <f t="shared" si="875"/>
        <v>22062.571735354832</v>
      </c>
      <c r="TI13" s="165">
        <f t="shared" si="875"/>
        <v>43036.11535440357</v>
      </c>
      <c r="TJ13" s="165">
        <f t="shared" si="875"/>
        <v>67821.716299589229</v>
      </c>
      <c r="TK13" s="165">
        <f t="shared" si="875"/>
        <v>0</v>
      </c>
      <c r="TL13" s="165">
        <f t="shared" si="875"/>
        <v>0</v>
      </c>
      <c r="TM13" s="165">
        <f t="shared" si="875"/>
        <v>129546.99679999999</v>
      </c>
      <c r="TN13" s="165">
        <f t="shared" si="875"/>
        <v>2233.4452106523599</v>
      </c>
      <c r="TO13" s="165">
        <f t="shared" si="875"/>
        <v>1402.9547893476399</v>
      </c>
      <c r="TP13" s="165">
        <f t="shared" si="875"/>
        <v>30058.627300410764</v>
      </c>
      <c r="TQ13" s="177">
        <f t="shared" si="757"/>
        <v>2030491.3215287819</v>
      </c>
      <c r="TR13" s="165" t="e">
        <f t="shared" ref="TR13:UV13" si="876">SUM(TR14:TR19)</f>
        <v>#REF!</v>
      </c>
      <c r="TS13" s="165" t="e">
        <f t="shared" si="876"/>
        <v>#REF!</v>
      </c>
      <c r="TT13" s="165">
        <f t="shared" si="876"/>
        <v>111705.6400885098</v>
      </c>
      <c r="TU13" s="165">
        <f t="shared" si="876"/>
        <v>0</v>
      </c>
      <c r="TV13" s="165">
        <f t="shared" si="876"/>
        <v>0</v>
      </c>
      <c r="TW13" s="165">
        <f t="shared" si="876"/>
        <v>3636.4</v>
      </c>
      <c r="TX13" s="165">
        <f t="shared" si="876"/>
        <v>30058.627300410764</v>
      </c>
      <c r="TY13" s="165">
        <f t="shared" si="876"/>
        <v>48940.171799999996</v>
      </c>
      <c r="TZ13" s="165">
        <f t="shared" si="876"/>
        <v>68389.554411079429</v>
      </c>
      <c r="UA13" s="165">
        <f t="shared" si="876"/>
        <v>31098.815088509808</v>
      </c>
      <c r="UB13" s="165">
        <f t="shared" si="876"/>
        <v>0</v>
      </c>
      <c r="UC13" s="165">
        <f t="shared" si="876"/>
        <v>0</v>
      </c>
      <c r="UD13" s="165">
        <f t="shared" si="876"/>
        <v>0</v>
      </c>
      <c r="UE13" s="165">
        <f t="shared" si="876"/>
        <v>30058.627300410764</v>
      </c>
      <c r="UF13" s="165">
        <f t="shared" si="876"/>
        <v>652251.6290292812</v>
      </c>
      <c r="UG13" s="165">
        <f t="shared" si="876"/>
        <v>397856.00707030791</v>
      </c>
      <c r="UH13" s="165">
        <f t="shared" si="876"/>
        <v>0</v>
      </c>
      <c r="UI13" s="165">
        <f t="shared" si="876"/>
        <v>0</v>
      </c>
      <c r="UJ13" s="165">
        <f t="shared" si="876"/>
        <v>0</v>
      </c>
      <c r="UK13" s="165">
        <f t="shared" si="876"/>
        <v>37273.504999999997</v>
      </c>
      <c r="UL13" s="165">
        <f t="shared" si="876"/>
        <v>30058.627300410764</v>
      </c>
      <c r="UM13" s="165">
        <f t="shared" si="876"/>
        <v>48940.171799999996</v>
      </c>
      <c r="UN13" s="165">
        <f t="shared" si="876"/>
        <v>68389.554411079429</v>
      </c>
      <c r="UO13" s="165">
        <f t="shared" si="876"/>
        <v>111705.6400885098</v>
      </c>
      <c r="UP13" s="165">
        <f t="shared" si="876"/>
        <v>0</v>
      </c>
      <c r="UQ13" s="165">
        <f t="shared" si="876"/>
        <v>0</v>
      </c>
      <c r="UR13" s="165">
        <f t="shared" si="876"/>
        <v>3636.4</v>
      </c>
      <c r="US13" s="165">
        <f t="shared" si="876"/>
        <v>30058.627300410764</v>
      </c>
      <c r="UT13" s="165">
        <f t="shared" si="876"/>
        <v>48940.171799999996</v>
      </c>
      <c r="UU13" s="165">
        <f t="shared" si="876"/>
        <v>68389.554411079429</v>
      </c>
      <c r="UV13" s="165">
        <f t="shared" si="876"/>
        <v>31098.815088509808</v>
      </c>
      <c r="UW13" s="177" t="e">
        <f t="shared" si="857"/>
        <v>#REF!</v>
      </c>
      <c r="UX13" s="165">
        <f t="shared" ref="UX13:WB13" si="877">SUM(UX14:UX19)</f>
        <v>146345.54205648918</v>
      </c>
      <c r="UY13" s="165">
        <f t="shared" si="877"/>
        <v>0</v>
      </c>
      <c r="UZ13" s="165">
        <f t="shared" si="877"/>
        <v>48940.171799999996</v>
      </c>
      <c r="VA13" s="165">
        <f t="shared" si="877"/>
        <v>0</v>
      </c>
      <c r="VB13" s="165">
        <f t="shared" si="877"/>
        <v>0</v>
      </c>
      <c r="VC13" s="165">
        <f t="shared" si="877"/>
        <v>97880.343599999993</v>
      </c>
      <c r="VD13" s="165">
        <f t="shared" si="877"/>
        <v>0</v>
      </c>
      <c r="VE13" s="165">
        <f t="shared" si="877"/>
        <v>0</v>
      </c>
      <c r="VF13" s="165">
        <f t="shared" si="877"/>
        <v>0</v>
      </c>
      <c r="VG13" s="165">
        <f t="shared" si="877"/>
        <v>48940.171799999996</v>
      </c>
      <c r="VH13" s="165">
        <f t="shared" si="877"/>
        <v>0</v>
      </c>
      <c r="VI13" s="165">
        <f t="shared" si="877"/>
        <v>0</v>
      </c>
      <c r="VJ13" s="165">
        <f t="shared" si="877"/>
        <v>1080166.2633999998</v>
      </c>
      <c r="VK13" s="165">
        <f t="shared" si="877"/>
        <v>0</v>
      </c>
      <c r="VL13" s="165">
        <f t="shared" si="877"/>
        <v>2233.4452106523599</v>
      </c>
      <c r="VM13" s="165">
        <f t="shared" si="877"/>
        <v>22062.571735354832</v>
      </c>
      <c r="VN13" s="165">
        <f t="shared" si="877"/>
        <v>61917.659853992802</v>
      </c>
      <c r="VO13" s="165">
        <f t="shared" si="877"/>
        <v>0</v>
      </c>
      <c r="VP13" s="165">
        <f t="shared" si="877"/>
        <v>0</v>
      </c>
      <c r="VQ13" s="165">
        <f t="shared" si="877"/>
        <v>97880.343599999993</v>
      </c>
      <c r="VR13" s="165">
        <f t="shared" si="877"/>
        <v>49508.00991149019</v>
      </c>
      <c r="VS13" s="165">
        <f t="shared" si="877"/>
        <v>33332.260299162168</v>
      </c>
      <c r="VT13" s="165">
        <f t="shared" si="877"/>
        <v>1402.9547893476399</v>
      </c>
      <c r="VU13" s="165">
        <f t="shared" si="877"/>
        <v>48940.171799999996</v>
      </c>
      <c r="VV13" s="165">
        <f t="shared" si="877"/>
        <v>0</v>
      </c>
      <c r="VW13" s="165">
        <f t="shared" si="877"/>
        <v>0</v>
      </c>
      <c r="VX13" s="165">
        <f t="shared" si="877"/>
        <v>97880.343599999993</v>
      </c>
      <c r="VY13" s="165">
        <f t="shared" si="877"/>
        <v>0</v>
      </c>
      <c r="VZ13" s="165">
        <f t="shared" si="877"/>
        <v>0</v>
      </c>
      <c r="WA13" s="165">
        <f t="shared" si="877"/>
        <v>0</v>
      </c>
      <c r="WB13" s="165">
        <f t="shared" si="877"/>
        <v>48940.171799999996</v>
      </c>
      <c r="WC13" s="177">
        <f t="shared" si="858"/>
        <v>1886370.4252564888</v>
      </c>
    </row>
    <row r="14" spans="1:601" s="105" customFormat="1" ht="18" customHeight="1" outlineLevel="1">
      <c r="A14" s="154" t="s">
        <v>194</v>
      </c>
      <c r="B14" s="62" t="s">
        <v>96</v>
      </c>
      <c r="C14" s="120"/>
      <c r="D14" s="160">
        <f>DRE!Q7</f>
        <v>0</v>
      </c>
      <c r="E14" s="160">
        <f>DRE!R7</f>
        <v>0</v>
      </c>
      <c r="F14" s="160" t="e">
        <f>DRE!#REF!</f>
        <v>#REF!</v>
      </c>
      <c r="G14" s="160">
        <f>DRE!S7</f>
        <v>0</v>
      </c>
      <c r="H14" s="160">
        <f>DRE!T7</f>
        <v>0</v>
      </c>
      <c r="I14" s="160">
        <f>DRE!U7</f>
        <v>0</v>
      </c>
      <c r="J14" s="160">
        <f>DRE!V7</f>
        <v>0</v>
      </c>
      <c r="K14" s="160">
        <f>DRE!W7</f>
        <v>0</v>
      </c>
      <c r="L14" s="160">
        <f>DRE!X7</f>
        <v>0</v>
      </c>
      <c r="M14" s="160">
        <f>DRE!Y7</f>
        <v>0</v>
      </c>
      <c r="N14" s="160">
        <f>DRE!Z7</f>
        <v>0</v>
      </c>
      <c r="O14" s="160">
        <f>DRE!AA7</f>
        <v>0</v>
      </c>
      <c r="P14" s="160">
        <f>DRE!AB7</f>
        <v>0</v>
      </c>
      <c r="Q14" s="160">
        <f>DRE!AC7</f>
        <v>0</v>
      </c>
      <c r="R14" s="160">
        <f>DRE!AD7</f>
        <v>0</v>
      </c>
      <c r="S14" s="160">
        <f>DRE!AE7</f>
        <v>0</v>
      </c>
      <c r="T14" s="160">
        <f>DRE!AF7</f>
        <v>0</v>
      </c>
      <c r="U14" s="160">
        <f>DRE!AG7</f>
        <v>0</v>
      </c>
      <c r="V14" s="160">
        <f>DRE!AH7</f>
        <v>0</v>
      </c>
      <c r="W14" s="160">
        <f>DRE!AI7</f>
        <v>0</v>
      </c>
      <c r="X14" s="160">
        <f>DRE!AQ7</f>
        <v>0</v>
      </c>
      <c r="Y14" s="160">
        <f>DRE!AK7</f>
        <v>0</v>
      </c>
      <c r="Z14" s="160">
        <f>DRE!AL7</f>
        <v>0</v>
      </c>
      <c r="AA14" s="160">
        <f>DRE!AM7</f>
        <v>0</v>
      </c>
      <c r="AB14" s="160">
        <f>DRE!AN7</f>
        <v>0</v>
      </c>
      <c r="AC14" s="160">
        <f>DRE!AO7</f>
        <v>0</v>
      </c>
      <c r="AD14" s="160">
        <f>DRE!AP7</f>
        <v>0</v>
      </c>
      <c r="AE14" s="160" t="e">
        <f>DRE!#REF!</f>
        <v>#REF!</v>
      </c>
      <c r="AF14" s="160">
        <f>DRE!AR7</f>
        <v>0</v>
      </c>
      <c r="AG14" s="160">
        <f>DRE!AS7</f>
        <v>0</v>
      </c>
      <c r="AH14" s="166" t="e">
        <f t="shared" si="490"/>
        <v>#REF!</v>
      </c>
      <c r="AI14" s="167"/>
      <c r="AJ14" s="167"/>
      <c r="AK14" s="167"/>
      <c r="AL14" s="168"/>
      <c r="AM14" s="168"/>
      <c r="AN14" s="167"/>
      <c r="AO14" s="167"/>
      <c r="AP14" s="167"/>
      <c r="AQ14" s="167"/>
      <c r="AR14" s="167"/>
      <c r="AS14" s="168"/>
      <c r="AT14" s="168"/>
      <c r="AU14" s="167"/>
      <c r="AV14" s="168"/>
      <c r="AW14" s="167"/>
      <c r="AX14" s="167"/>
      <c r="AY14" s="167"/>
      <c r="AZ14" s="168"/>
      <c r="BA14" s="168"/>
      <c r="BB14" s="167"/>
      <c r="BC14" s="168"/>
      <c r="BD14" s="167"/>
      <c r="BE14" s="167"/>
      <c r="BF14" s="167"/>
      <c r="BG14" s="168"/>
      <c r="BH14" s="168"/>
      <c r="BI14" s="167"/>
      <c r="BJ14" s="168"/>
      <c r="BK14" s="167"/>
      <c r="BL14" s="167"/>
      <c r="BM14" s="167"/>
      <c r="BN14" s="166">
        <f t="shared" si="848"/>
        <v>0</v>
      </c>
      <c r="BO14" s="167"/>
      <c r="BP14" s="167"/>
      <c r="BQ14" s="167">
        <f t="shared" ref="BQ14:BQ19" si="878">+BM7+BO7</f>
        <v>37763.088999178472</v>
      </c>
      <c r="BR14" s="168"/>
      <c r="BS14" s="167">
        <f>+BQ7</f>
        <v>31098.815088509808</v>
      </c>
      <c r="BT14" s="167">
        <f>+BR7</f>
        <v>31098.815088509808</v>
      </c>
      <c r="BU14" s="167">
        <f>+BS7+BT7</f>
        <v>1402.9547893476399</v>
      </c>
      <c r="BV14" s="167"/>
      <c r="BW14" s="167"/>
      <c r="BX14" s="167">
        <f>+BU7+BV7</f>
        <v>37763.088999178472</v>
      </c>
      <c r="BY14" s="167"/>
      <c r="BZ14" s="167">
        <f>+BX7</f>
        <v>31098.815088509808</v>
      </c>
      <c r="CA14" s="167">
        <f>+BY7</f>
        <v>0</v>
      </c>
      <c r="CB14" s="167">
        <f>+BZ7+CA7</f>
        <v>0</v>
      </c>
      <c r="CC14" s="167"/>
      <c r="CD14" s="167"/>
      <c r="CE14" s="167">
        <f>+CB7+CC7</f>
        <v>37763.088999178472</v>
      </c>
      <c r="CF14" s="167"/>
      <c r="CG14" s="167">
        <f>+CE7</f>
        <v>31098.815088509808</v>
      </c>
      <c r="CH14" s="167">
        <f>+CF7</f>
        <v>0</v>
      </c>
      <c r="CI14" s="167">
        <f>+CG7+CH7</f>
        <v>14380.442843340445</v>
      </c>
      <c r="CJ14" s="167"/>
      <c r="CK14" s="167"/>
      <c r="CL14" s="167">
        <f>+CI7+CJ7</f>
        <v>37763.088999178472</v>
      </c>
      <c r="CM14" s="167"/>
      <c r="CN14" s="167">
        <f>+CL7</f>
        <v>31098.815088509808</v>
      </c>
      <c r="CO14" s="167">
        <f>+CM7</f>
        <v>31098.815088509808</v>
      </c>
      <c r="CP14" s="167">
        <f>+CN7+CO7</f>
        <v>1402.9547893476399</v>
      </c>
      <c r="CQ14" s="167"/>
      <c r="CR14" s="167"/>
      <c r="CS14" s="166">
        <f t="shared" si="790"/>
        <v>354831.59894980851</v>
      </c>
      <c r="CT14" s="167">
        <f>+CQ7</f>
        <v>18881.544499589236</v>
      </c>
      <c r="CU14" s="167">
        <f>+CR7</f>
        <v>0</v>
      </c>
      <c r="CV14" s="167">
        <f>+CT7+CU7</f>
        <v>62197.630177019615</v>
      </c>
      <c r="CW14" s="168"/>
      <c r="CX14" s="168"/>
      <c r="CY14" s="167">
        <f t="shared" ref="CY14:CY19" si="879">+CV7+CW7</f>
        <v>1402.9547893476399</v>
      </c>
      <c r="CZ14" s="167"/>
      <c r="DA14" s="167">
        <f>+CY7</f>
        <v>18881.544499589236</v>
      </c>
      <c r="DB14" s="167">
        <f>+CZ7</f>
        <v>18881.544499589236</v>
      </c>
      <c r="DC14" s="167">
        <f>+DA7+DB7</f>
        <v>31098.815088509808</v>
      </c>
      <c r="DD14" s="168"/>
      <c r="DE14" s="168"/>
      <c r="DF14" s="167">
        <f t="shared" ref="DF14:DF19" si="880">+DC7+DD7</f>
        <v>0</v>
      </c>
      <c r="DG14" s="168"/>
      <c r="DH14" s="167">
        <f>+DF7</f>
        <v>18881.544499589236</v>
      </c>
      <c r="DI14" s="167">
        <f>+DG7</f>
        <v>18881.544499589236</v>
      </c>
      <c r="DJ14" s="167">
        <f>+DH7+DI7</f>
        <v>31098.815088509808</v>
      </c>
      <c r="DK14" s="168"/>
      <c r="DL14" s="168"/>
      <c r="DM14" s="167">
        <f t="shared" ref="DM14:DM19" si="881">+DJ7+DK7</f>
        <v>14380.442843340445</v>
      </c>
      <c r="DN14" s="168"/>
      <c r="DO14" s="167">
        <f>+DM7</f>
        <v>18881.544499589236</v>
      </c>
      <c r="DP14" s="167">
        <f>+DN7</f>
        <v>18881.544499589236</v>
      </c>
      <c r="DQ14" s="167">
        <f>+DO7+DP7</f>
        <v>62197.630177019615</v>
      </c>
      <c r="DR14" s="168"/>
      <c r="DS14" s="168"/>
      <c r="DT14" s="167">
        <f t="shared" ref="DT14:DT19" si="882">+DQ7+DR7</f>
        <v>1402.9547893476399</v>
      </c>
      <c r="DU14" s="168"/>
      <c r="DV14" s="167">
        <f>+DT7</f>
        <v>18881.544499589236</v>
      </c>
      <c r="DW14" s="167">
        <f>+DU7</f>
        <v>18881.544499589236</v>
      </c>
      <c r="DX14" s="167">
        <f>+DV7+DW7</f>
        <v>31098.815088509808</v>
      </c>
      <c r="DY14" s="166">
        <f t="shared" si="849"/>
        <v>404811.95853790757</v>
      </c>
      <c r="DZ14" s="167">
        <f>+DW7</f>
        <v>0</v>
      </c>
      <c r="EA14" s="167">
        <f>+DX7</f>
        <v>0</v>
      </c>
      <c r="EB14" s="167">
        <f>+DZ7+EA7</f>
        <v>18881.544499589236</v>
      </c>
      <c r="EC14" s="168"/>
      <c r="ED14" s="168"/>
      <c r="EE14" s="167">
        <f t="shared" ref="EE14:EE19" si="883">+EB7+EC7</f>
        <v>37763.088999178472</v>
      </c>
      <c r="EF14" s="167"/>
      <c r="EG14" s="167">
        <f>+EE7</f>
        <v>0</v>
      </c>
      <c r="EH14" s="167">
        <f>+EF7</f>
        <v>0</v>
      </c>
      <c r="EI14" s="167">
        <f>+EG7+EH7</f>
        <v>18881.544499589236</v>
      </c>
      <c r="EJ14" s="168"/>
      <c r="EK14" s="168"/>
      <c r="EL14" s="167">
        <f t="shared" ref="EL14:EL19" si="884">+EI7+EJ7</f>
        <v>37763.088999178472</v>
      </c>
      <c r="EM14" s="168"/>
      <c r="EN14" s="167">
        <f>+EL7</f>
        <v>0</v>
      </c>
      <c r="EO14" s="167">
        <f>+EM7</f>
        <v>1402.9547893476399</v>
      </c>
      <c r="EP14" s="167">
        <f>+EN7+EO7</f>
        <v>31859.032553582041</v>
      </c>
      <c r="EQ14" s="168"/>
      <c r="ER14" s="168"/>
      <c r="ES14" s="167">
        <f t="shared" ref="ES14:ES19" si="885">+EP7+EQ7</f>
        <v>37763.088999178472</v>
      </c>
      <c r="ET14" s="168"/>
      <c r="EU14" s="167">
        <f>+ES7</f>
        <v>31098.815088509808</v>
      </c>
      <c r="EV14" s="167">
        <f>+ET7</f>
        <v>1402.9547893476399</v>
      </c>
      <c r="EW14" s="167">
        <f>+EU7+EV7</f>
        <v>18881.544499589236</v>
      </c>
      <c r="EX14" s="168"/>
      <c r="EY14" s="168"/>
      <c r="EZ14" s="167">
        <f t="shared" ref="EZ14:EZ19" si="886">+EW7+EX7</f>
        <v>37763.088999178472</v>
      </c>
      <c r="FA14" s="168"/>
      <c r="FB14" s="167">
        <f>+EZ7</f>
        <v>0</v>
      </c>
      <c r="FC14" s="167">
        <f>+FA7</f>
        <v>0</v>
      </c>
      <c r="FD14" s="166">
        <f t="shared" si="557"/>
        <v>273460.74671626871</v>
      </c>
      <c r="FE14" s="167">
        <f>+FC7</f>
        <v>18881.544499589236</v>
      </c>
      <c r="FF14" s="167">
        <f>FC7</f>
        <v>18881.544499589236</v>
      </c>
      <c r="FG14" s="167">
        <f>+FE7+FF7</f>
        <v>49980.359588099047</v>
      </c>
      <c r="FH14" s="168"/>
      <c r="FI14" s="168"/>
      <c r="FJ14" s="167">
        <f t="shared" ref="FJ14:FJ19" si="887">+FG7+FH7</f>
        <v>0</v>
      </c>
      <c r="FK14" s="167"/>
      <c r="FL14" s="167">
        <f>+FJ7</f>
        <v>18881.544499589236</v>
      </c>
      <c r="FM14" s="167">
        <f>+FK7</f>
        <v>18881.544499589236</v>
      </c>
      <c r="FN14" s="167">
        <f>+FL7+FM7</f>
        <v>49980.359588099047</v>
      </c>
      <c r="FO14" s="168"/>
      <c r="FP14" s="168"/>
      <c r="FQ14" s="167">
        <f t="shared" ref="FQ14:FQ19" si="888">+FN7+FO7</f>
        <v>1402.9547893476399</v>
      </c>
      <c r="FR14" s="168"/>
      <c r="FS14" s="167">
        <f>+FQ7</f>
        <v>18881.544499589236</v>
      </c>
      <c r="FT14" s="167">
        <f>+FR7</f>
        <v>18881.544499589236</v>
      </c>
      <c r="FU14" s="167">
        <f>+FS7+FT7</f>
        <v>49980.359588099047</v>
      </c>
      <c r="FV14" s="168"/>
      <c r="FW14" s="168"/>
      <c r="FX14" s="167">
        <f t="shared" ref="FX14:FX19" si="889">+FU7+FV7</f>
        <v>32501.769877857449</v>
      </c>
      <c r="FY14" s="168"/>
      <c r="FZ14" s="167">
        <f>+FX7</f>
        <v>18881.544499589236</v>
      </c>
      <c r="GA14" s="167">
        <f>+FY7</f>
        <v>18881.544499589236</v>
      </c>
      <c r="GB14" s="167">
        <f>+FZ7+GA7</f>
        <v>49980.359588099047</v>
      </c>
      <c r="GC14" s="168"/>
      <c r="GD14" s="168"/>
      <c r="GE14" s="167">
        <f t="shared" ref="GE14:GE19" si="890">+GB7+GC7</f>
        <v>0</v>
      </c>
      <c r="GF14" s="168"/>
      <c r="GG14" s="167">
        <f>+GE7</f>
        <v>18881.544499589236</v>
      </c>
      <c r="GH14" s="167">
        <f>+GF7</f>
        <v>18881.544499589236</v>
      </c>
      <c r="GI14" s="167">
        <f>+GG7+GH7</f>
        <v>49980.359588099047</v>
      </c>
      <c r="GJ14" s="166">
        <f t="shared" si="850"/>
        <v>472621.96760359278</v>
      </c>
      <c r="GK14" s="167">
        <f>+GH7</f>
        <v>31098.815088509808</v>
      </c>
      <c r="GL14" s="167">
        <f>+GI7</f>
        <v>0</v>
      </c>
      <c r="GM14" s="167">
        <f>+GK7+GL7</f>
        <v>0</v>
      </c>
      <c r="GN14" s="168"/>
      <c r="GO14" s="168"/>
      <c r="GP14" s="167">
        <f t="shared" ref="GP14:GP19" si="891">+GM7+GN7</f>
        <v>37763.088999178472</v>
      </c>
      <c r="GQ14" s="167"/>
      <c r="GR14" s="167">
        <f>+GP7</f>
        <v>31098.815088509808</v>
      </c>
      <c r="GS14" s="167">
        <f>+GQ7</f>
        <v>0</v>
      </c>
      <c r="GT14" s="167">
        <f>+GR7+GS7</f>
        <v>14380.442843340445</v>
      </c>
      <c r="GU14" s="168"/>
      <c r="GV14" s="168"/>
      <c r="GW14" s="167">
        <f t="shared" ref="GW14:GW19" si="892">+GT7+GU7</f>
        <v>37763.088999178472</v>
      </c>
      <c r="GX14" s="168"/>
      <c r="GY14" s="167">
        <f>+GW7</f>
        <v>31098.815088509808</v>
      </c>
      <c r="GZ14" s="167">
        <f>+GX7</f>
        <v>31098.815088509808</v>
      </c>
      <c r="HA14" s="167">
        <f>+GY7+GZ7</f>
        <v>1402.9547893476399</v>
      </c>
      <c r="HB14" s="168"/>
      <c r="HC14" s="168"/>
      <c r="HD14" s="167">
        <f t="shared" ref="HD14:HD19" si="893">+HA7+HB7</f>
        <v>37763.088999178472</v>
      </c>
      <c r="HE14" s="168"/>
      <c r="HF14" s="167">
        <f>+HD7</f>
        <v>31098.815088509808</v>
      </c>
      <c r="HG14" s="167">
        <f>+HE7</f>
        <v>0</v>
      </c>
      <c r="HH14" s="167">
        <f>+HF7+HG7</f>
        <v>0</v>
      </c>
      <c r="HI14" s="168"/>
      <c r="HJ14" s="168"/>
      <c r="HK14" s="167">
        <f t="shared" ref="HK14:HK19" si="894">+HH7+HI7</f>
        <v>37763.088999178472</v>
      </c>
      <c r="HL14" s="168"/>
      <c r="HM14" s="167">
        <f>+HK7</f>
        <v>31098.815088509808</v>
      </c>
      <c r="HN14" s="167">
        <f>+HL7</f>
        <v>0</v>
      </c>
      <c r="HO14" s="167">
        <f>+HM7+HN7</f>
        <v>14380.442843340445</v>
      </c>
      <c r="HP14" s="166">
        <f t="shared" si="851"/>
        <v>367809.08700380131</v>
      </c>
      <c r="HQ14" s="167">
        <f>+HN7</f>
        <v>12977.488053992805</v>
      </c>
      <c r="HR14" s="167">
        <f>+HO7</f>
        <v>18881.544499589236</v>
      </c>
      <c r="HS14" s="167">
        <f>+HQ7+HR7</f>
        <v>37763.088999178472</v>
      </c>
      <c r="HT14" s="168"/>
      <c r="HU14" s="168"/>
      <c r="HV14" s="167">
        <f t="shared" ref="HV14:HV19" si="895">+HS7+HT7</f>
        <v>31098.815088509808</v>
      </c>
      <c r="HW14" s="167"/>
      <c r="HX14" s="167">
        <f>+HV7</f>
        <v>12977.488053992805</v>
      </c>
      <c r="HY14" s="167">
        <f>+HW7</f>
        <v>18881.544499589236</v>
      </c>
      <c r="HZ14" s="167">
        <f>+HX7+HY7</f>
        <v>37763.088999178472</v>
      </c>
      <c r="IA14" s="168"/>
      <c r="IB14" s="168"/>
      <c r="IC14" s="167">
        <f t="shared" ref="IC14:IC19" si="896">+HZ7+IA7</f>
        <v>62197.630177019615</v>
      </c>
      <c r="ID14" s="168"/>
      <c r="IE14" s="167">
        <f>+IC7</f>
        <v>0</v>
      </c>
      <c r="IF14" s="167">
        <f>+ID7</f>
        <v>18881.544499589236</v>
      </c>
      <c r="IG14" s="167">
        <f>+IE7+IF7</f>
        <v>37763.088999178472</v>
      </c>
      <c r="IH14" s="168"/>
      <c r="II14" s="168"/>
      <c r="IJ14" s="167">
        <f t="shared" ref="IJ14:IJ19" si="897">+IG7+IH7</f>
        <v>31098.815088509808</v>
      </c>
      <c r="IK14" s="168"/>
      <c r="IL14" s="167">
        <f>+IJ7</f>
        <v>0</v>
      </c>
      <c r="IM14" s="167">
        <f>+IK7</f>
        <v>18881.544499589236</v>
      </c>
      <c r="IN14" s="167">
        <f>+IL7+IM7</f>
        <v>37763.088999178472</v>
      </c>
      <c r="IO14" s="168"/>
      <c r="IP14" s="168"/>
      <c r="IQ14" s="167">
        <f t="shared" ref="IQ14:IQ19" si="898">+IN7+IO7</f>
        <v>31098.815088509808</v>
      </c>
      <c r="IR14" s="168"/>
      <c r="IS14" s="167">
        <f>+IQ7</f>
        <v>12977.488053992805</v>
      </c>
      <c r="IT14" s="167">
        <f>+IR7</f>
        <v>18881.544499589236</v>
      </c>
      <c r="IU14" s="166">
        <f t="shared" si="613"/>
        <v>439886.61809918762</v>
      </c>
      <c r="IV14" s="167">
        <f>+IT7</f>
        <v>18881.544499589236</v>
      </c>
      <c r="IW14" s="167">
        <v>0</v>
      </c>
      <c r="IX14" s="167">
        <f>+IV7+IW7</f>
        <v>1402.9547893476399</v>
      </c>
      <c r="IY14" s="168"/>
      <c r="IZ14" s="168"/>
      <c r="JA14" s="167">
        <f t="shared" ref="JA14:JA19" si="899">+IX7+IY7</f>
        <v>31859.032553582041</v>
      </c>
      <c r="JB14" s="167"/>
      <c r="JC14" s="167">
        <f>+JA7</f>
        <v>18881.544499589236</v>
      </c>
      <c r="JD14" s="167">
        <f>+JB7</f>
        <v>31098.815088509808</v>
      </c>
      <c r="JE14" s="167">
        <f>+JC7+JD7</f>
        <v>32501.769877857449</v>
      </c>
      <c r="JF14" s="168"/>
      <c r="JG14" s="168"/>
      <c r="JH14" s="167">
        <f t="shared" ref="JH14:JH19" si="900">+JE7+JF7</f>
        <v>18881.544499589236</v>
      </c>
      <c r="JI14" s="168"/>
      <c r="JJ14" s="167">
        <f>+JH7</f>
        <v>18881.544499589236</v>
      </c>
      <c r="JK14" s="167">
        <f>+JI7</f>
        <v>31098.815088509808</v>
      </c>
      <c r="JL14" s="167">
        <f>+JJ7+JK7</f>
        <v>0</v>
      </c>
      <c r="JM14" s="168"/>
      <c r="JN14" s="168"/>
      <c r="JO14" s="167">
        <f t="shared" ref="JO14:JO19" si="901">+JL7+JM7</f>
        <v>18881.544499589236</v>
      </c>
      <c r="JP14" s="168"/>
      <c r="JQ14" s="167">
        <f>+JO7</f>
        <v>18881.544499589236</v>
      </c>
      <c r="JR14" s="167">
        <f>+JP7</f>
        <v>31098.815088509808</v>
      </c>
      <c r="JS14" s="167">
        <f>+JQ7+JR7</f>
        <v>1402.9547893476399</v>
      </c>
      <c r="JT14" s="168"/>
      <c r="JU14" s="168"/>
      <c r="JV14" s="167">
        <f t="shared" ref="JV14:JV19" si="902">+JS7+JT7</f>
        <v>31859.032553582041</v>
      </c>
      <c r="JW14" s="168"/>
      <c r="JX14" s="167">
        <f>+JV7</f>
        <v>18881.544499589236</v>
      </c>
      <c r="JY14" s="167">
        <f>+JW7</f>
        <v>31098.815088509808</v>
      </c>
      <c r="JZ14" s="167">
        <f>+JX7+JY7</f>
        <v>32501.769877857449</v>
      </c>
      <c r="KA14" s="166">
        <f t="shared" si="852"/>
        <v>388093.58629273821</v>
      </c>
      <c r="KB14" s="167">
        <f>+JY7</f>
        <v>1402.9547893476399</v>
      </c>
      <c r="KC14" s="167">
        <f>+JZ7</f>
        <v>0</v>
      </c>
      <c r="KD14" s="167">
        <f>+KB7+KC7</f>
        <v>37763.088999178472</v>
      </c>
      <c r="KE14" s="168"/>
      <c r="KF14" s="168"/>
      <c r="KG14" s="167">
        <f t="shared" ref="KG14:KG19" si="903">+KD7+KE7</f>
        <v>49980.359588099047</v>
      </c>
      <c r="KH14" s="167"/>
      <c r="KI14" s="167">
        <f>+KG7</f>
        <v>1402.9547893476399</v>
      </c>
      <c r="KJ14" s="167">
        <f>+KH7</f>
        <v>0</v>
      </c>
      <c r="KK14" s="167">
        <f>+KI7+KJ7</f>
        <v>37763.088999178472</v>
      </c>
      <c r="KL14" s="168"/>
      <c r="KM14" s="168"/>
      <c r="KN14" s="167">
        <f t="shared" ref="KN14:KN19" si="904">+KK7+KL7</f>
        <v>49980.359588099047</v>
      </c>
      <c r="KO14" s="168"/>
      <c r="KP14" s="167">
        <f>+KN7</f>
        <v>0</v>
      </c>
      <c r="KQ14" s="167">
        <f>+KO7</f>
        <v>0</v>
      </c>
      <c r="KR14" s="167">
        <f>+KP7+KQ7</f>
        <v>37763.088999178472</v>
      </c>
      <c r="KS14" s="168"/>
      <c r="KT14" s="168"/>
      <c r="KU14" s="167">
        <f t="shared" ref="KU14:KU19" si="905">+KR7+KS7</f>
        <v>49980.359588099047</v>
      </c>
      <c r="KV14" s="168"/>
      <c r="KW14" s="167">
        <f>+KU7</f>
        <v>1402.9547893476399</v>
      </c>
      <c r="KX14" s="167">
        <f>+KV7</f>
        <v>12977.488053992805</v>
      </c>
      <c r="KY14" s="167">
        <f>+KW7+KX7</f>
        <v>37763.088999178472</v>
      </c>
      <c r="KZ14" s="168"/>
      <c r="LA14" s="168"/>
      <c r="LB14" s="167">
        <f t="shared" ref="LB14:LB19" si="906">+KY7+KZ7</f>
        <v>49980.359588099047</v>
      </c>
      <c r="LC14" s="168"/>
      <c r="LD14" s="167">
        <f>+LB7</f>
        <v>1402.9547893476399</v>
      </c>
      <c r="LE14" s="167">
        <f>+LC7</f>
        <v>0</v>
      </c>
      <c r="LF14" s="166">
        <f t="shared" si="642"/>
        <v>369563.10156049347</v>
      </c>
      <c r="LG14" s="167">
        <f>+LE7</f>
        <v>18881.544499589236</v>
      </c>
      <c r="LH14" s="167">
        <v>0</v>
      </c>
      <c r="LI14" s="167">
        <f>+LG7+LH7</f>
        <v>62197.630177019615</v>
      </c>
      <c r="LJ14" s="168"/>
      <c r="LK14" s="168"/>
      <c r="LL14" s="167">
        <f t="shared" ref="LL14:LL19" si="907">+LI7+LJ7</f>
        <v>1402.9547893476399</v>
      </c>
      <c r="LM14" s="167"/>
      <c r="LN14" s="167">
        <f>+LL7</f>
        <v>18881.544499589236</v>
      </c>
      <c r="LO14" s="167">
        <f>+LM7</f>
        <v>18881.544499589236</v>
      </c>
      <c r="LP14" s="167">
        <f>+LN7+LO7</f>
        <v>31098.815088509808</v>
      </c>
      <c r="LQ14" s="168"/>
      <c r="LR14" s="168"/>
      <c r="LS14" s="167">
        <f t="shared" ref="LS14:LS19" si="908">+LP7+LQ7</f>
        <v>0</v>
      </c>
      <c r="LT14" s="168"/>
      <c r="LU14" s="167">
        <f>+LS7</f>
        <v>18881.544499589236</v>
      </c>
      <c r="LV14" s="167">
        <f>+LT7</f>
        <v>18881.544499589236</v>
      </c>
      <c r="LW14" s="167">
        <f>+LU7+LV7</f>
        <v>31098.815088509808</v>
      </c>
      <c r="LX14" s="168"/>
      <c r="LY14" s="168"/>
      <c r="LZ14" s="167">
        <f t="shared" ref="LZ14:LZ19" si="909">+LW7+LX7</f>
        <v>14380.442843340445</v>
      </c>
      <c r="MA14" s="168"/>
      <c r="MB14" s="167">
        <f>+LZ7</f>
        <v>18881.544499589236</v>
      </c>
      <c r="MC14" s="167">
        <f>+MA7</f>
        <v>18881.544499589236</v>
      </c>
      <c r="MD14" s="167">
        <f>+MB7+MC7</f>
        <v>62197.630177019615</v>
      </c>
      <c r="ME14" s="168"/>
      <c r="MF14" s="168"/>
      <c r="MG14" s="167">
        <f t="shared" ref="MG14:MG19" si="910">+MD7+ME7</f>
        <v>1402.9547893476399</v>
      </c>
      <c r="MH14" s="168"/>
      <c r="MI14" s="167">
        <f>+MG7</f>
        <v>18881.544499589236</v>
      </c>
      <c r="MJ14" s="167">
        <f>+MH7</f>
        <v>18881.544499589236</v>
      </c>
      <c r="MK14" s="167">
        <f>+MI7+MJ7</f>
        <v>31098.815088509808</v>
      </c>
      <c r="ML14" s="166">
        <f t="shared" si="853"/>
        <v>404811.95853790757</v>
      </c>
      <c r="MM14" s="167">
        <f>+MJ7</f>
        <v>0</v>
      </c>
      <c r="MN14" s="167">
        <f>+MK7</f>
        <v>0</v>
      </c>
      <c r="MO14" s="167">
        <f>+MM7+MN7</f>
        <v>18881.544499589236</v>
      </c>
      <c r="MP14" s="168"/>
      <c r="MQ14" s="168"/>
      <c r="MR14" s="167">
        <f t="shared" ref="MR14:MR19" si="911">+MO7+MP7</f>
        <v>37763.088999178472</v>
      </c>
      <c r="MS14" s="167"/>
      <c r="MT14" s="167">
        <f>+MR7</f>
        <v>0</v>
      </c>
      <c r="MU14" s="167">
        <f>+MS7</f>
        <v>0</v>
      </c>
      <c r="MV14" s="167">
        <f>+MT7+MU7</f>
        <v>18881.544499589236</v>
      </c>
      <c r="MW14" s="168"/>
      <c r="MX14" s="168"/>
      <c r="MY14" s="167">
        <f t="shared" ref="MY14:MY19" si="912">+MV7+MW7</f>
        <v>37763.088999178472</v>
      </c>
      <c r="MZ14" s="168"/>
      <c r="NA14" s="167">
        <f>+MY7</f>
        <v>0</v>
      </c>
      <c r="NB14" s="167">
        <f>+MZ7</f>
        <v>1402.9547893476399</v>
      </c>
      <c r="NC14" s="167">
        <f>+NA7+NB7</f>
        <v>31859.032553582041</v>
      </c>
      <c r="ND14" s="168"/>
      <c r="NE14" s="168"/>
      <c r="NF14" s="167">
        <f t="shared" ref="NF14:NF19" si="913">+NC7+ND7</f>
        <v>37763.088999178472</v>
      </c>
      <c r="NG14" s="168"/>
      <c r="NH14" s="167">
        <f>+NF7</f>
        <v>31098.815088509808</v>
      </c>
      <c r="NI14" s="167">
        <f>+NG7</f>
        <v>1402.9547893476399</v>
      </c>
      <c r="NJ14" s="167">
        <f>+NH7+NI7</f>
        <v>18881.544499589236</v>
      </c>
      <c r="NK14" s="168"/>
      <c r="NL14" s="168"/>
      <c r="NM14" s="167">
        <f t="shared" ref="NM14:NM19" si="914">+NJ7+NK7</f>
        <v>37763.088999178472</v>
      </c>
      <c r="NN14" s="168"/>
      <c r="NO14" s="167">
        <f>+NM7</f>
        <v>0</v>
      </c>
      <c r="NP14" s="167">
        <f>+NN7</f>
        <v>0</v>
      </c>
      <c r="NQ14" s="167">
        <f>+NO7+NP7</f>
        <v>18881.544499589236</v>
      </c>
      <c r="NR14" s="166">
        <f t="shared" si="854"/>
        <v>292342.29121585796</v>
      </c>
      <c r="NS14" s="167">
        <f>+NP7</f>
        <v>18881.544499589236</v>
      </c>
      <c r="NT14" s="167">
        <f>+NQ7</f>
        <v>18881.544499589236</v>
      </c>
      <c r="NU14" s="167">
        <f>+NS7+NT7</f>
        <v>49980.359588099047</v>
      </c>
      <c r="NV14" s="168"/>
      <c r="NW14" s="168"/>
      <c r="NX14" s="167">
        <f t="shared" ref="NX14:NX19" si="915">+NU7+NV7</f>
        <v>0</v>
      </c>
      <c r="NY14" s="167"/>
      <c r="NZ14" s="167">
        <f>+NX7</f>
        <v>18881.544499589236</v>
      </c>
      <c r="OA14" s="167">
        <f>+NY7</f>
        <v>18881.544499589236</v>
      </c>
      <c r="OB14" s="167">
        <f>+NZ7+OA7</f>
        <v>49980.359588099047</v>
      </c>
      <c r="OC14" s="168"/>
      <c r="OD14" s="168"/>
      <c r="OE14" s="167">
        <f t="shared" ref="OE14:OE19" si="916">+OB7+OC7</f>
        <v>1402.9547893476399</v>
      </c>
      <c r="OF14" s="168"/>
      <c r="OG14" s="167">
        <f>+OE7</f>
        <v>18881.544499589236</v>
      </c>
      <c r="OH14" s="167">
        <f>+OF7</f>
        <v>18881.544499589236</v>
      </c>
      <c r="OI14" s="167">
        <f>+OG7+OH7</f>
        <v>49980.359588099047</v>
      </c>
      <c r="OJ14" s="168"/>
      <c r="OK14" s="168"/>
      <c r="OL14" s="167">
        <f t="shared" ref="OL14:OL19" si="917">+OI7+OJ7</f>
        <v>32501.769877857449</v>
      </c>
      <c r="OM14" s="168"/>
      <c r="ON14" s="167">
        <f>+OL7</f>
        <v>18881.544499589236</v>
      </c>
      <c r="OO14" s="167">
        <f>+OM7</f>
        <v>18881.544499589236</v>
      </c>
      <c r="OP14" s="167">
        <f>+ON7+OO7</f>
        <v>49980.359588099047</v>
      </c>
      <c r="OQ14" s="168"/>
      <c r="OR14" s="168"/>
      <c r="OS14" s="167">
        <f t="shared" ref="OS14:OS19" si="918">+OP7+OQ7</f>
        <v>0</v>
      </c>
      <c r="OT14" s="168"/>
      <c r="OU14" s="166">
        <f t="shared" si="698"/>
        <v>384878.51901631523</v>
      </c>
      <c r="OV14" s="167">
        <v>0</v>
      </c>
      <c r="OW14" s="167">
        <v>0</v>
      </c>
      <c r="OX14" s="167">
        <f>+OV7+OW7</f>
        <v>0</v>
      </c>
      <c r="OY14" s="168"/>
      <c r="OZ14" s="168"/>
      <c r="PA14" s="167">
        <f t="shared" ref="PA14:PA19" si="919">+OX7+OY7</f>
        <v>37763.088999178472</v>
      </c>
      <c r="PB14" s="167"/>
      <c r="PC14" s="167">
        <f>+PA7</f>
        <v>31098.815088509808</v>
      </c>
      <c r="PD14" s="167">
        <f>+PB7</f>
        <v>0</v>
      </c>
      <c r="PE14" s="167">
        <f>+PC7+PD7</f>
        <v>14380.442843340445</v>
      </c>
      <c r="PF14" s="168"/>
      <c r="PG14" s="168"/>
      <c r="PH14" s="167">
        <f t="shared" ref="PH14:PH19" si="920">+PE7+PF7</f>
        <v>37763.088999178472</v>
      </c>
      <c r="PI14" s="168"/>
      <c r="PJ14" s="167">
        <f>+PH7</f>
        <v>31098.815088509808</v>
      </c>
      <c r="PK14" s="167">
        <f>+PI7</f>
        <v>31098.815088509808</v>
      </c>
      <c r="PL14" s="167">
        <f>+PJ7+PK7</f>
        <v>1402.9547893476399</v>
      </c>
      <c r="PM14" s="168"/>
      <c r="PN14" s="168"/>
      <c r="PO14" s="167">
        <f t="shared" ref="PO14:PO19" si="921">+PL7+PM7</f>
        <v>37763.088999178472</v>
      </c>
      <c r="PP14" s="168"/>
      <c r="PQ14" s="167">
        <f>+PO7</f>
        <v>31098.815088509808</v>
      </c>
      <c r="PR14" s="167">
        <f>+PP7</f>
        <v>0</v>
      </c>
      <c r="PS14" s="167">
        <f>+PQ7+PR7</f>
        <v>0</v>
      </c>
      <c r="PT14" s="168"/>
      <c r="PU14" s="168"/>
      <c r="PV14" s="167">
        <f t="shared" ref="PV14:PV19" si="922">+PS7+PT7</f>
        <v>37763.088999178472</v>
      </c>
      <c r="PW14" s="168">
        <v>0</v>
      </c>
      <c r="PX14" s="167">
        <v>0</v>
      </c>
      <c r="PY14" s="167">
        <f>+PW7</f>
        <v>0</v>
      </c>
      <c r="PZ14" s="167">
        <f>+PX7+PY7</f>
        <v>14380.442843340445</v>
      </c>
      <c r="QA14" s="166">
        <f t="shared" si="855"/>
        <v>305611.45682678168</v>
      </c>
      <c r="QB14" s="167">
        <f>+PY7</f>
        <v>12977.488053992805</v>
      </c>
      <c r="QC14" s="167">
        <f>+PZ7</f>
        <v>18881.544499589236</v>
      </c>
      <c r="QD14" s="167">
        <f>+QB7+QC7</f>
        <v>37763.088999178472</v>
      </c>
      <c r="QE14" s="168"/>
      <c r="QF14" s="168"/>
      <c r="QG14" s="167">
        <f t="shared" ref="QG14:QG19" si="923">+QD7+QE7</f>
        <v>31098.815088509808</v>
      </c>
      <c r="QH14" s="167"/>
      <c r="QI14" s="167">
        <f>+QG7</f>
        <v>12977.488053992805</v>
      </c>
      <c r="QJ14" s="167">
        <f>+QH7</f>
        <v>18881.544499589236</v>
      </c>
      <c r="QK14" s="167">
        <f>+QI7+QJ7</f>
        <v>37763.088999178472</v>
      </c>
      <c r="QL14" s="168"/>
      <c r="QM14" s="168"/>
      <c r="QN14" s="167">
        <f t="shared" ref="QN14:QN19" si="924">+QK7+QL7</f>
        <v>62197.630177019615</v>
      </c>
      <c r="QO14" s="168"/>
      <c r="QP14" s="167">
        <f>+QN7</f>
        <v>0</v>
      </c>
      <c r="QQ14" s="167">
        <f>+QO7</f>
        <v>18881.544499589236</v>
      </c>
      <c r="QR14" s="167">
        <f>+QP7+QQ7</f>
        <v>37763.088999178472</v>
      </c>
      <c r="QS14" s="168"/>
      <c r="QT14" s="168"/>
      <c r="QU14" s="167">
        <f t="shared" ref="QU14:QU19" si="925">+QR7+QS7</f>
        <v>31098.815088509808</v>
      </c>
      <c r="QV14" s="168"/>
      <c r="QW14" s="167">
        <f>+QU7</f>
        <v>0</v>
      </c>
      <c r="QX14" s="167">
        <f>+QV7</f>
        <v>18881.544499589236</v>
      </c>
      <c r="QY14" s="167">
        <v>0</v>
      </c>
      <c r="QZ14" s="168"/>
      <c r="RA14" s="168"/>
      <c r="RB14" s="167">
        <v>0</v>
      </c>
      <c r="RC14" s="168"/>
      <c r="RD14" s="167">
        <f>+RB7</f>
        <v>12977.488053992805</v>
      </c>
      <c r="RE14" s="167">
        <f>+RC7</f>
        <v>18881.544499589236</v>
      </c>
      <c r="RF14" s="166">
        <f t="shared" si="728"/>
        <v>371024.71401149931</v>
      </c>
      <c r="RG14" s="167">
        <v>0</v>
      </c>
      <c r="RH14" s="167">
        <v>0</v>
      </c>
      <c r="RI14" s="167">
        <f>+RG7+RH7</f>
        <v>1402.9547893476399</v>
      </c>
      <c r="RJ14" s="168"/>
      <c r="RK14" s="168"/>
      <c r="RL14" s="167">
        <f t="shared" ref="RL14:RL19" si="926">+RI7+RJ7</f>
        <v>31859.032553582041</v>
      </c>
      <c r="RM14" s="167"/>
      <c r="RN14" s="167">
        <f>+RL7</f>
        <v>18881.544499589236</v>
      </c>
      <c r="RO14" s="167">
        <f>+RM7</f>
        <v>31098.815088509808</v>
      </c>
      <c r="RP14" s="167">
        <f>+RN7+RO7</f>
        <v>32501.769877857449</v>
      </c>
      <c r="RQ14" s="168"/>
      <c r="RR14" s="168"/>
      <c r="RS14" s="167">
        <f t="shared" ref="RS14:RS19" si="927">+RP7+RQ7</f>
        <v>18881.544499589236</v>
      </c>
      <c r="RT14" s="168"/>
      <c r="RU14" s="167">
        <f>+RS7</f>
        <v>18881.544499589236</v>
      </c>
      <c r="RV14" s="167">
        <f>+RT7</f>
        <v>31098.815088509808</v>
      </c>
      <c r="RW14" s="167">
        <f>+RU7+RV7</f>
        <v>0</v>
      </c>
      <c r="RX14" s="168"/>
      <c r="RY14" s="168"/>
      <c r="RZ14" s="167">
        <f t="shared" ref="RZ14:RZ19" si="928">+RW7+RX7</f>
        <v>18881.544499589236</v>
      </c>
      <c r="SA14" s="167">
        <v>0</v>
      </c>
      <c r="SB14" s="167">
        <v>0</v>
      </c>
      <c r="SC14" s="167">
        <f>+SA7</f>
        <v>0</v>
      </c>
      <c r="SD14" s="167">
        <f>+SB7+SC7</f>
        <v>1402.9547893476399</v>
      </c>
      <c r="SE14" s="168"/>
      <c r="SF14" s="168"/>
      <c r="SG14" s="167">
        <f t="shared" ref="SG14:SG19" si="929">+SD7+SE7</f>
        <v>31859.032553582041</v>
      </c>
      <c r="SH14" s="168"/>
      <c r="SI14" s="167">
        <f>+SG7</f>
        <v>18881.544499589236</v>
      </c>
      <c r="SJ14" s="167">
        <f>+SH7</f>
        <v>31098.815088509808</v>
      </c>
      <c r="SK14" s="167">
        <f>+SI7+SJ7</f>
        <v>32501.769877857449</v>
      </c>
      <c r="SL14" s="166">
        <f t="shared" si="856"/>
        <v>319231.6822050499</v>
      </c>
      <c r="SM14" s="167">
        <f>+SJ7</f>
        <v>1402.9547893476399</v>
      </c>
      <c r="SN14" s="167">
        <f>+SK7</f>
        <v>0</v>
      </c>
      <c r="SO14" s="167">
        <f>+SM7+SN7</f>
        <v>37763.088999178472</v>
      </c>
      <c r="SP14" s="168"/>
      <c r="SQ14" s="168"/>
      <c r="SR14" s="167">
        <f t="shared" ref="SR14:SR19" si="930">+SO7+SP7</f>
        <v>49980.359588099047</v>
      </c>
      <c r="SS14" s="167"/>
      <c r="ST14" s="167">
        <f>+SR7</f>
        <v>1402.9547893476399</v>
      </c>
      <c r="SU14" s="167">
        <f>+SS7</f>
        <v>0</v>
      </c>
      <c r="SV14" s="167">
        <f>+ST7+SU7</f>
        <v>37763.088999178472</v>
      </c>
      <c r="SW14" s="168"/>
      <c r="SX14" s="168"/>
      <c r="SY14" s="167">
        <f t="shared" ref="SY14:SY19" si="931">+SV7+SW7</f>
        <v>49980.359588099047</v>
      </c>
      <c r="SZ14" s="168"/>
      <c r="TA14" s="167">
        <f>+SY7</f>
        <v>0</v>
      </c>
      <c r="TB14" s="167">
        <f>+SZ7</f>
        <v>0</v>
      </c>
      <c r="TC14" s="167">
        <f>+TA7+TB7</f>
        <v>37763.088999178472</v>
      </c>
      <c r="TD14" s="168"/>
      <c r="TE14" s="168"/>
      <c r="TF14" s="167">
        <f t="shared" ref="TF14:TF19" si="932">+TC7+TD7</f>
        <v>397856.00707030791</v>
      </c>
      <c r="TG14" s="168"/>
      <c r="TH14" s="167">
        <f>+TF7</f>
        <v>1402.9547893476399</v>
      </c>
      <c r="TI14" s="167">
        <f>+TG7</f>
        <v>12977.488053992805</v>
      </c>
      <c r="TJ14" s="167">
        <f>+TH7+TI7</f>
        <v>37763.088999178472</v>
      </c>
      <c r="TK14" s="168"/>
      <c r="TL14" s="168"/>
      <c r="TM14" s="167">
        <f t="shared" ref="TM14:TM19" si="933">+TJ7+TK7</f>
        <v>49980.359588099047</v>
      </c>
      <c r="TN14" s="168"/>
      <c r="TO14" s="167">
        <f>+TM7</f>
        <v>1402.9547893476399</v>
      </c>
      <c r="TP14" s="167">
        <f>+TN7</f>
        <v>0</v>
      </c>
      <c r="TQ14" s="166">
        <f t="shared" si="757"/>
        <v>717438.74904270226</v>
      </c>
      <c r="TR14" s="167">
        <f>+TP7</f>
        <v>18881.544499589236</v>
      </c>
      <c r="TS14" s="167" t="e">
        <f>+#REF!</f>
        <v>#REF!</v>
      </c>
      <c r="TT14" s="167">
        <f>+TR7+TS7</f>
        <v>62197.630177019615</v>
      </c>
      <c r="TU14" s="168"/>
      <c r="TV14" s="168"/>
      <c r="TW14" s="167">
        <f t="shared" ref="TW14:TW19" si="934">+TT7+TU7</f>
        <v>1402.9547893476399</v>
      </c>
      <c r="TX14" s="167"/>
      <c r="TY14" s="167">
        <f>+TW7</f>
        <v>18881.544499589236</v>
      </c>
      <c r="TZ14" s="167">
        <f>+TX7</f>
        <v>18881.544499589236</v>
      </c>
      <c r="UA14" s="167">
        <f>+TY7+TZ7</f>
        <v>31098.815088509808</v>
      </c>
      <c r="UB14" s="168"/>
      <c r="UC14" s="168"/>
      <c r="UD14" s="167">
        <f t="shared" ref="UD14:UD19" si="935">+UA7+UB7</f>
        <v>0</v>
      </c>
      <c r="UE14" s="168"/>
      <c r="UF14" s="167">
        <f>+UD7</f>
        <v>18881.544499589236</v>
      </c>
      <c r="UG14" s="167">
        <f>+UE7</f>
        <v>397856.00707030791</v>
      </c>
      <c r="UH14" s="167">
        <f>+UF7+UG7</f>
        <v>0</v>
      </c>
      <c r="UI14" s="168"/>
      <c r="UJ14" s="168"/>
      <c r="UK14" s="167">
        <f t="shared" ref="UK14:UK19" si="936">+UH7+UI7</f>
        <v>14380.442843340445</v>
      </c>
      <c r="UL14" s="168"/>
      <c r="UM14" s="167">
        <f>+UK7</f>
        <v>18881.544499589236</v>
      </c>
      <c r="UN14" s="167">
        <f>+UL7</f>
        <v>18881.544499589236</v>
      </c>
      <c r="UO14" s="167">
        <f>+UM7+UN7</f>
        <v>62197.630177019615</v>
      </c>
      <c r="UP14" s="168"/>
      <c r="UQ14" s="168"/>
      <c r="UR14" s="167">
        <f t="shared" ref="UR14:UR19" si="937">+UO7+UP7</f>
        <v>1402.9547893476399</v>
      </c>
      <c r="US14" s="168"/>
      <c r="UT14" s="167">
        <f>+UR7</f>
        <v>18881.544499589236</v>
      </c>
      <c r="UU14" s="167">
        <f>+US7</f>
        <v>18881.544499589236</v>
      </c>
      <c r="UV14" s="167">
        <f>+UT7+UU7</f>
        <v>31098.815088509808</v>
      </c>
      <c r="UW14" s="166" t="e">
        <f t="shared" si="857"/>
        <v>#REF!</v>
      </c>
      <c r="UX14" s="167">
        <f>+UU7</f>
        <v>0</v>
      </c>
      <c r="UY14" s="167">
        <f>+UV7</f>
        <v>0</v>
      </c>
      <c r="UZ14" s="167">
        <f>+UX7+UY7</f>
        <v>18881.544499589236</v>
      </c>
      <c r="VA14" s="168"/>
      <c r="VB14" s="168"/>
      <c r="VC14" s="167">
        <f t="shared" ref="VC14:VC19" si="938">+UZ7+VA7</f>
        <v>37763.088999178472</v>
      </c>
      <c r="VD14" s="167"/>
      <c r="VE14" s="167">
        <f>+VC7</f>
        <v>0</v>
      </c>
      <c r="VF14" s="167">
        <f>+VD7</f>
        <v>0</v>
      </c>
      <c r="VG14" s="167">
        <f>+VE7+VF7</f>
        <v>18881.544499589236</v>
      </c>
      <c r="VH14" s="168"/>
      <c r="VI14" s="168"/>
      <c r="VJ14" s="167">
        <f t="shared" ref="VJ14:VJ19" si="939">+VG7+VH7</f>
        <v>416737.55156989716</v>
      </c>
      <c r="VK14" s="168"/>
      <c r="VL14" s="167">
        <f>+VJ7</f>
        <v>0</v>
      </c>
      <c r="VM14" s="167">
        <f>+VK7</f>
        <v>1402.9547893476399</v>
      </c>
      <c r="VN14" s="167">
        <f>+VL7+VM7</f>
        <v>31859.032553582041</v>
      </c>
      <c r="VO14" s="168"/>
      <c r="VP14" s="168"/>
      <c r="VQ14" s="167">
        <f t="shared" ref="VQ14:VQ19" si="940">+VN7+VO7</f>
        <v>37763.088999178472</v>
      </c>
      <c r="VR14" s="168"/>
      <c r="VS14" s="167">
        <f>+VQ7</f>
        <v>31098.815088509808</v>
      </c>
      <c r="VT14" s="167">
        <f>+VR7</f>
        <v>1402.9547893476399</v>
      </c>
      <c r="VU14" s="167">
        <f>+VS7+VT7</f>
        <v>18881.544499589236</v>
      </c>
      <c r="VV14" s="168"/>
      <c r="VW14" s="168"/>
      <c r="VX14" s="167">
        <f t="shared" ref="VX14:VX19" si="941">+VU7+VV7</f>
        <v>37763.088999178472</v>
      </c>
      <c r="VY14" s="168"/>
      <c r="VZ14" s="167">
        <f>+VX7</f>
        <v>0</v>
      </c>
      <c r="WA14" s="167">
        <f>+VY7</f>
        <v>0</v>
      </c>
      <c r="WB14" s="167">
        <f>+VZ7+WA7</f>
        <v>18881.544499589236</v>
      </c>
      <c r="WC14" s="166">
        <f t="shared" si="858"/>
        <v>671316.75378657668</v>
      </c>
    </row>
    <row r="15" spans="1:601" s="105" customFormat="1" ht="18" customHeight="1" outlineLevel="1">
      <c r="A15" s="154" t="s">
        <v>194</v>
      </c>
      <c r="B15" s="62" t="s">
        <v>97</v>
      </c>
      <c r="C15" s="12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6">
        <f t="shared" si="490"/>
        <v>0</v>
      </c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6">
        <f t="shared" si="848"/>
        <v>0</v>
      </c>
      <c r="BO15" s="167"/>
      <c r="BP15" s="167"/>
      <c r="BQ15" s="167">
        <f t="shared" si="878"/>
        <v>5384.1207712573687</v>
      </c>
      <c r="BR15" s="167">
        <f>+BQ8</f>
        <v>4433.9533845650267</v>
      </c>
      <c r="BS15" s="167">
        <f>+BR8</f>
        <v>4433.9533845650267</v>
      </c>
      <c r="BT15" s="167">
        <f>+BS8</f>
        <v>200.02807563295372</v>
      </c>
      <c r="BU15" s="167">
        <f>+BT8</f>
        <v>0</v>
      </c>
      <c r="BV15" s="167"/>
      <c r="BW15" s="167"/>
      <c r="BX15" s="167">
        <f>+BU8+BV8</f>
        <v>5384.1207712573687</v>
      </c>
      <c r="BY15" s="167">
        <f>+BX8</f>
        <v>4433.9533845650267</v>
      </c>
      <c r="BZ15" s="167">
        <f>+BY8</f>
        <v>0</v>
      </c>
      <c r="CA15" s="167">
        <f>+BZ8</f>
        <v>0</v>
      </c>
      <c r="CB15" s="167">
        <f>+CA8</f>
        <v>0</v>
      </c>
      <c r="CC15" s="167"/>
      <c r="CD15" s="167"/>
      <c r="CE15" s="167">
        <f>+CB8+CC8</f>
        <v>5384.1207712573687</v>
      </c>
      <c r="CF15" s="167">
        <f>+CE8</f>
        <v>4433.9533845650267</v>
      </c>
      <c r="CG15" s="167">
        <f>+CF8</f>
        <v>0</v>
      </c>
      <c r="CH15" s="167">
        <f>+CG8</f>
        <v>200.02807563295372</v>
      </c>
      <c r="CI15" s="167">
        <f>+CH8</f>
        <v>1850.2819775089661</v>
      </c>
      <c r="CJ15" s="167"/>
      <c r="CK15" s="167"/>
      <c r="CL15" s="167">
        <f>+CI8+CJ8</f>
        <v>5384.1207712573687</v>
      </c>
      <c r="CM15" s="167">
        <f>+CL8</f>
        <v>4433.9533845650267</v>
      </c>
      <c r="CN15" s="167">
        <f>+CM8</f>
        <v>4433.9533845650267</v>
      </c>
      <c r="CO15" s="167">
        <f>+CN8</f>
        <v>200.02807563295372</v>
      </c>
      <c r="CP15" s="167">
        <f>+CO8</f>
        <v>0</v>
      </c>
      <c r="CQ15" s="167"/>
      <c r="CR15" s="167"/>
      <c r="CS15" s="166">
        <f t="shared" si="790"/>
        <v>50590.569596827467</v>
      </c>
      <c r="CT15" s="167">
        <f>+CR8</f>
        <v>0</v>
      </c>
      <c r="CU15" s="167">
        <f>+CT8</f>
        <v>4433.9533845650267</v>
      </c>
      <c r="CV15" s="167">
        <f>+CU8</f>
        <v>4433.9533845650267</v>
      </c>
      <c r="CW15" s="167"/>
      <c r="CX15" s="167"/>
      <c r="CY15" s="167">
        <f t="shared" si="879"/>
        <v>200.02807563295372</v>
      </c>
      <c r="CZ15" s="167">
        <f>+CY8</f>
        <v>2692.0603856286843</v>
      </c>
      <c r="DA15" s="167">
        <f>+CZ8</f>
        <v>2692.0603856286843</v>
      </c>
      <c r="DB15" s="167">
        <f>+DA8</f>
        <v>4433.9533845650267</v>
      </c>
      <c r="DC15" s="167">
        <f>+DB8</f>
        <v>0</v>
      </c>
      <c r="DD15" s="167"/>
      <c r="DE15" s="167"/>
      <c r="DF15" s="167">
        <f t="shared" si="880"/>
        <v>0</v>
      </c>
      <c r="DG15" s="167">
        <f>+DF8</f>
        <v>2692.0603856286843</v>
      </c>
      <c r="DH15" s="167">
        <f>+DG8</f>
        <v>2692.0603856286843</v>
      </c>
      <c r="DI15" s="167">
        <f>+DH8</f>
        <v>4433.9533845650267</v>
      </c>
      <c r="DJ15" s="167">
        <f>+DI8</f>
        <v>0</v>
      </c>
      <c r="DK15" s="167"/>
      <c r="DL15" s="167"/>
      <c r="DM15" s="167">
        <f t="shared" si="881"/>
        <v>2050.31005314192</v>
      </c>
      <c r="DN15" s="167">
        <f>+DM8</f>
        <v>2692.0603856286843</v>
      </c>
      <c r="DO15" s="167">
        <f>+DN8</f>
        <v>2692.0603856286843</v>
      </c>
      <c r="DP15" s="167">
        <f>+DO8</f>
        <v>4433.9533845650267</v>
      </c>
      <c r="DQ15" s="167">
        <f>+DP8</f>
        <v>4433.9533845650267</v>
      </c>
      <c r="DR15" s="167"/>
      <c r="DS15" s="167"/>
      <c r="DT15" s="167">
        <f t="shared" si="882"/>
        <v>200.02807563295372</v>
      </c>
      <c r="DU15" s="167">
        <f>+DT8</f>
        <v>2692.0603856286843</v>
      </c>
      <c r="DV15" s="167">
        <f>+DU8</f>
        <v>2692.0603856286843</v>
      </c>
      <c r="DW15" s="167">
        <f>+DV8</f>
        <v>4433.9533845650267</v>
      </c>
      <c r="DX15" s="167">
        <f>+DW8</f>
        <v>0</v>
      </c>
      <c r="DY15" s="166">
        <f t="shared" si="849"/>
        <v>55024.522981392489</v>
      </c>
      <c r="DZ15" s="167">
        <f>+DX8</f>
        <v>0</v>
      </c>
      <c r="EA15" s="167">
        <f>+DZ8</f>
        <v>0</v>
      </c>
      <c r="EB15" s="167">
        <f>+EA8</f>
        <v>2692.0603856286843</v>
      </c>
      <c r="EC15" s="167"/>
      <c r="ED15" s="167"/>
      <c r="EE15" s="167">
        <f t="shared" si="883"/>
        <v>5384.1207712573687</v>
      </c>
      <c r="EF15" s="167">
        <f>+EE8</f>
        <v>0</v>
      </c>
      <c r="EG15" s="167">
        <f>+EF8</f>
        <v>0</v>
      </c>
      <c r="EH15" s="167">
        <f>+EG8</f>
        <v>0</v>
      </c>
      <c r="EI15" s="167">
        <f>+EH8</f>
        <v>2692.0603856286843</v>
      </c>
      <c r="EJ15" s="167"/>
      <c r="EK15" s="167"/>
      <c r="EL15" s="167">
        <f t="shared" si="884"/>
        <v>5384.1207712573687</v>
      </c>
      <c r="EM15" s="167">
        <f>+EL8</f>
        <v>0</v>
      </c>
      <c r="EN15" s="167">
        <f>+EM8</f>
        <v>200.02807563295372</v>
      </c>
      <c r="EO15" s="167">
        <f>+EN8</f>
        <v>1850.2819775089661</v>
      </c>
      <c r="EP15" s="167">
        <f>+EO8</f>
        <v>2692.0603856286843</v>
      </c>
      <c r="EQ15" s="167"/>
      <c r="ER15" s="167"/>
      <c r="ES15" s="167">
        <f t="shared" si="885"/>
        <v>5384.1207712573687</v>
      </c>
      <c r="ET15" s="167">
        <f>+ES8</f>
        <v>4433.9533845650267</v>
      </c>
      <c r="EU15" s="167">
        <f>+ET8</f>
        <v>200.02807563295372</v>
      </c>
      <c r="EV15" s="167">
        <f>+EU8</f>
        <v>0</v>
      </c>
      <c r="EW15" s="167">
        <f>+EV8</f>
        <v>2692.0603856286843</v>
      </c>
      <c r="EX15" s="167"/>
      <c r="EY15" s="167"/>
      <c r="EZ15" s="167">
        <f t="shared" si="886"/>
        <v>5384.1207712573687</v>
      </c>
      <c r="FA15" s="167">
        <f>+EZ8</f>
        <v>0</v>
      </c>
      <c r="FB15" s="167">
        <f>+FA8</f>
        <v>0</v>
      </c>
      <c r="FC15" s="167">
        <f>+FB8</f>
        <v>0</v>
      </c>
      <c r="FD15" s="166">
        <f t="shared" si="557"/>
        <v>38989.016140884109</v>
      </c>
      <c r="FE15" s="167">
        <f>FC8</f>
        <v>2692.0603856286843</v>
      </c>
      <c r="FF15" s="167">
        <f>+FE8</f>
        <v>2692.0603856286843</v>
      </c>
      <c r="FG15" s="167">
        <f>+FF8</f>
        <v>4433.9533845650267</v>
      </c>
      <c r="FH15" s="167"/>
      <c r="FI15" s="167"/>
      <c r="FJ15" s="167">
        <f t="shared" si="887"/>
        <v>0</v>
      </c>
      <c r="FK15" s="167">
        <f>+FJ8</f>
        <v>2692.0603856286843</v>
      </c>
      <c r="FL15" s="167">
        <f>+FK8</f>
        <v>2692.0603856286843</v>
      </c>
      <c r="FM15" s="167">
        <f>+FL8</f>
        <v>2692.0603856286843</v>
      </c>
      <c r="FN15" s="167">
        <f>+FM8</f>
        <v>4433.9533845650267</v>
      </c>
      <c r="FO15" s="167"/>
      <c r="FP15" s="167"/>
      <c r="FQ15" s="167">
        <f t="shared" si="888"/>
        <v>200.02807563295372</v>
      </c>
      <c r="FR15" s="167">
        <f>+FQ8</f>
        <v>2692.0603856286843</v>
      </c>
      <c r="FS15" s="167">
        <f>+FR8</f>
        <v>2692.0603856286843</v>
      </c>
      <c r="FT15" s="167">
        <f>+FS8</f>
        <v>2692.0603856286843</v>
      </c>
      <c r="FU15" s="167">
        <f>+FT8</f>
        <v>4433.9533845650267</v>
      </c>
      <c r="FV15" s="167"/>
      <c r="FW15" s="167"/>
      <c r="FX15" s="167">
        <f t="shared" si="889"/>
        <v>4633.9814601979806</v>
      </c>
      <c r="FY15" s="167">
        <f>+FX8</f>
        <v>2692.0603856286843</v>
      </c>
      <c r="FZ15" s="167">
        <f>+FY8</f>
        <v>2692.0603856286843</v>
      </c>
      <c r="GA15" s="167">
        <f>+FZ8</f>
        <v>2692.0603856286843</v>
      </c>
      <c r="GB15" s="167">
        <f>+GA8</f>
        <v>4433.9533845650267</v>
      </c>
      <c r="GC15" s="167"/>
      <c r="GD15" s="167"/>
      <c r="GE15" s="167">
        <f t="shared" si="890"/>
        <v>0</v>
      </c>
      <c r="GF15" s="167">
        <f>+GE8</f>
        <v>2692.0603856286843</v>
      </c>
      <c r="GG15" s="167">
        <f>+GF8</f>
        <v>2692.0603856286843</v>
      </c>
      <c r="GH15" s="167">
        <f>+GG8</f>
        <v>2692.0603856286843</v>
      </c>
      <c r="GI15" s="167">
        <f>+GH8</f>
        <v>4433.9533845650267</v>
      </c>
      <c r="GJ15" s="166">
        <f t="shared" si="850"/>
        <v>64692.621857457641</v>
      </c>
      <c r="GK15" s="167">
        <f>+GI8</f>
        <v>0</v>
      </c>
      <c r="GL15" s="167">
        <f>+GK8</f>
        <v>0</v>
      </c>
      <c r="GM15" s="167">
        <f>+GL8</f>
        <v>0</v>
      </c>
      <c r="GN15" s="167"/>
      <c r="GO15" s="167"/>
      <c r="GP15" s="167">
        <f t="shared" si="891"/>
        <v>5384.1207712573687</v>
      </c>
      <c r="GQ15" s="167">
        <f>+GP8</f>
        <v>4433.9533845650267</v>
      </c>
      <c r="GR15" s="167">
        <f>+GQ8</f>
        <v>0</v>
      </c>
      <c r="GS15" s="167">
        <f>+GR8</f>
        <v>200.02807563295372</v>
      </c>
      <c r="GT15" s="167">
        <f>+GS8</f>
        <v>1850.2819775089661</v>
      </c>
      <c r="GU15" s="167"/>
      <c r="GV15" s="167"/>
      <c r="GW15" s="167">
        <f t="shared" si="892"/>
        <v>5384.1207712573687</v>
      </c>
      <c r="GX15" s="167">
        <f>+GW8</f>
        <v>4433.9533845650267</v>
      </c>
      <c r="GY15" s="167">
        <f>+GX8</f>
        <v>4433.9533845650267</v>
      </c>
      <c r="GZ15" s="167">
        <f>+GY8</f>
        <v>200.02807563295372</v>
      </c>
      <c r="HA15" s="167">
        <f>+GZ8</f>
        <v>0</v>
      </c>
      <c r="HB15" s="167"/>
      <c r="HC15" s="167"/>
      <c r="HD15" s="167">
        <f t="shared" si="893"/>
        <v>5384.1207712573687</v>
      </c>
      <c r="HE15" s="167">
        <f>+HD8</f>
        <v>4433.9533845650267</v>
      </c>
      <c r="HF15" s="167">
        <f>+HE8</f>
        <v>0</v>
      </c>
      <c r="HG15" s="167">
        <f>+HF8</f>
        <v>0</v>
      </c>
      <c r="HH15" s="167">
        <f>+HG8</f>
        <v>0</v>
      </c>
      <c r="HI15" s="167"/>
      <c r="HJ15" s="167"/>
      <c r="HK15" s="167">
        <f t="shared" si="894"/>
        <v>5384.1207712573687</v>
      </c>
      <c r="HL15" s="167">
        <f>+HK8</f>
        <v>4433.9533845650267</v>
      </c>
      <c r="HM15" s="167">
        <f>+HL8</f>
        <v>0</v>
      </c>
      <c r="HN15" s="167">
        <f>+HM8</f>
        <v>200.02807563295372</v>
      </c>
      <c r="HO15" s="167">
        <f>+HN8</f>
        <v>1850.2819775089661</v>
      </c>
      <c r="HP15" s="166">
        <f t="shared" si="851"/>
        <v>48006.898189771404</v>
      </c>
      <c r="HQ15" s="167">
        <f>+HO8</f>
        <v>2692.0603856286843</v>
      </c>
      <c r="HR15" s="167">
        <f>+HQ8</f>
        <v>2692.0603856286843</v>
      </c>
      <c r="HS15" s="167">
        <f>+HR8</f>
        <v>2692.0603856286843</v>
      </c>
      <c r="HT15" s="167"/>
      <c r="HU15" s="167"/>
      <c r="HV15" s="167">
        <f t="shared" si="895"/>
        <v>4433.9533845650267</v>
      </c>
      <c r="HW15" s="167">
        <f>+HV8</f>
        <v>1850.2819775089661</v>
      </c>
      <c r="HX15" s="167">
        <f>+HW8</f>
        <v>2692.0603856286843</v>
      </c>
      <c r="HY15" s="167">
        <f>+HX8</f>
        <v>2692.0603856286843</v>
      </c>
      <c r="HZ15" s="167">
        <f>+HY8</f>
        <v>2692.0603856286843</v>
      </c>
      <c r="IA15" s="167"/>
      <c r="IB15" s="167"/>
      <c r="IC15" s="167">
        <f t="shared" si="896"/>
        <v>8867.9067691300534</v>
      </c>
      <c r="ID15" s="167">
        <f>+IC8</f>
        <v>0</v>
      </c>
      <c r="IE15" s="167">
        <f>+ID8</f>
        <v>2692.0603856286843</v>
      </c>
      <c r="IF15" s="167">
        <f>+IE8</f>
        <v>2692.0603856286843</v>
      </c>
      <c r="IG15" s="167">
        <f>+IF8</f>
        <v>2692.0603856286843</v>
      </c>
      <c r="IH15" s="167"/>
      <c r="II15" s="167"/>
      <c r="IJ15" s="167">
        <f t="shared" si="897"/>
        <v>4433.9533845650267</v>
      </c>
      <c r="IK15" s="167">
        <f>+IJ8</f>
        <v>0</v>
      </c>
      <c r="IL15" s="167">
        <f>+IK8</f>
        <v>2692.0603856286843</v>
      </c>
      <c r="IM15" s="167">
        <f>+IL8</f>
        <v>2692.0603856286843</v>
      </c>
      <c r="IN15" s="167">
        <f>+IM8</f>
        <v>2692.0603856286843</v>
      </c>
      <c r="IO15" s="167"/>
      <c r="IP15" s="167"/>
      <c r="IQ15" s="167">
        <f t="shared" si="898"/>
        <v>4433.9533845650267</v>
      </c>
      <c r="IR15" s="167">
        <f>+IQ8</f>
        <v>1850.2819775089661</v>
      </c>
      <c r="IS15" s="167">
        <f>+IR8</f>
        <v>2692.0603856286843</v>
      </c>
      <c r="IT15" s="167">
        <f>+IS8</f>
        <v>2692.0603856286843</v>
      </c>
      <c r="IU15" s="166">
        <f t="shared" si="613"/>
        <v>63559.176276644641</v>
      </c>
      <c r="IV15" s="167">
        <v>0</v>
      </c>
      <c r="IW15" s="167">
        <f>+IV8</f>
        <v>0</v>
      </c>
      <c r="IX15" s="167">
        <f>+IW8</f>
        <v>200.02807563295372</v>
      </c>
      <c r="IY15" s="167"/>
      <c r="IZ15" s="167"/>
      <c r="JA15" s="167">
        <f t="shared" si="899"/>
        <v>4542.34236313765</v>
      </c>
      <c r="JB15" s="167">
        <f>+JA8</f>
        <v>2692.0603856286843</v>
      </c>
      <c r="JC15" s="167">
        <f>+JB8</f>
        <v>4433.9533845650267</v>
      </c>
      <c r="JD15" s="167">
        <f>+JC8</f>
        <v>4433.9533845650267</v>
      </c>
      <c r="JE15" s="167">
        <f>+JD8</f>
        <v>200.02807563295372</v>
      </c>
      <c r="JF15" s="167"/>
      <c r="JG15" s="167"/>
      <c r="JH15" s="167">
        <f t="shared" si="900"/>
        <v>2692.0603856286843</v>
      </c>
      <c r="JI15" s="167">
        <f>+JH8</f>
        <v>2692.0603856286843</v>
      </c>
      <c r="JJ15" s="167">
        <f>+JI8</f>
        <v>4433.9533845650267</v>
      </c>
      <c r="JK15" s="167">
        <f>+JJ8</f>
        <v>0</v>
      </c>
      <c r="JL15" s="167">
        <f>+JK8</f>
        <v>0</v>
      </c>
      <c r="JM15" s="167"/>
      <c r="JN15" s="167"/>
      <c r="JO15" s="167">
        <f t="shared" si="901"/>
        <v>2692.0603856286843</v>
      </c>
      <c r="JP15" s="167">
        <f>+JO8</f>
        <v>2692.0603856286843</v>
      </c>
      <c r="JQ15" s="167">
        <f>+JP8</f>
        <v>4433.9533845650267</v>
      </c>
      <c r="JR15" s="167">
        <f>+JQ8</f>
        <v>0</v>
      </c>
      <c r="JS15" s="167">
        <f>+JR8</f>
        <v>200.02807563295372</v>
      </c>
      <c r="JT15" s="167"/>
      <c r="JU15" s="167"/>
      <c r="JV15" s="167">
        <f t="shared" si="902"/>
        <v>4542.34236313765</v>
      </c>
      <c r="JW15" s="167">
        <f>+JV8</f>
        <v>2692.0603856286843</v>
      </c>
      <c r="JX15" s="167">
        <f>+JW8</f>
        <v>4433.9533845650267</v>
      </c>
      <c r="JY15" s="167">
        <f>+JX8</f>
        <v>4433.9533845650267</v>
      </c>
      <c r="JZ15" s="167">
        <f>+JY8</f>
        <v>200.02807563295372</v>
      </c>
      <c r="KA15" s="166">
        <f t="shared" si="852"/>
        <v>52640.879649969378</v>
      </c>
      <c r="KB15" s="167">
        <f>+JZ8</f>
        <v>0</v>
      </c>
      <c r="KC15" s="167">
        <f>+KB8</f>
        <v>2692.0603856286843</v>
      </c>
      <c r="KD15" s="167">
        <f>+KC8</f>
        <v>2692.0603856286843</v>
      </c>
      <c r="KE15" s="167"/>
      <c r="KF15" s="167"/>
      <c r="KG15" s="167">
        <f t="shared" si="903"/>
        <v>7126.013770193711</v>
      </c>
      <c r="KH15" s="167">
        <f>+KG8</f>
        <v>200.02807563295372</v>
      </c>
      <c r="KI15" s="167">
        <f>+KH8</f>
        <v>0</v>
      </c>
      <c r="KJ15" s="167">
        <f>+KI8</f>
        <v>2692.0603856286843</v>
      </c>
      <c r="KK15" s="167">
        <f>+KJ8</f>
        <v>2692.0603856286843</v>
      </c>
      <c r="KL15" s="167"/>
      <c r="KM15" s="167"/>
      <c r="KN15" s="167">
        <f t="shared" si="904"/>
        <v>7126.013770193711</v>
      </c>
      <c r="KO15" s="167">
        <f>+KN8</f>
        <v>0</v>
      </c>
      <c r="KP15" s="167">
        <f>+KO8</f>
        <v>0</v>
      </c>
      <c r="KQ15" s="167">
        <f>+KP8</f>
        <v>2692.0603856286843</v>
      </c>
      <c r="KR15" s="167">
        <f>+KQ8</f>
        <v>2692.0603856286843</v>
      </c>
      <c r="KS15" s="167"/>
      <c r="KT15" s="167"/>
      <c r="KU15" s="167">
        <f t="shared" si="905"/>
        <v>7126.013770193711</v>
      </c>
      <c r="KV15" s="167">
        <f>+KU8</f>
        <v>200.02807563295372</v>
      </c>
      <c r="KW15" s="167">
        <f>+KV8</f>
        <v>1850.2819775089661</v>
      </c>
      <c r="KX15" s="167">
        <f>+KW8</f>
        <v>2692.0603856286843</v>
      </c>
      <c r="KY15" s="167">
        <f>+KX8</f>
        <v>2692.0603856286843</v>
      </c>
      <c r="KZ15" s="167"/>
      <c r="LA15" s="167"/>
      <c r="LB15" s="167">
        <f t="shared" si="906"/>
        <v>7126.013770193711</v>
      </c>
      <c r="LC15" s="167">
        <f>+LB8</f>
        <v>200.02807563295372</v>
      </c>
      <c r="LD15" s="167">
        <f>+LC8</f>
        <v>0</v>
      </c>
      <c r="LE15" s="167">
        <f>+LD8</f>
        <v>2692.0603856286843</v>
      </c>
      <c r="LF15" s="166">
        <f t="shared" si="642"/>
        <v>55182.964755840825</v>
      </c>
      <c r="LG15" s="167">
        <v>0</v>
      </c>
      <c r="LH15" s="167">
        <f>+LG8</f>
        <v>4433.9533845650267</v>
      </c>
      <c r="LI15" s="167">
        <f>+LH8</f>
        <v>4433.9533845650267</v>
      </c>
      <c r="LJ15" s="167"/>
      <c r="LK15" s="167"/>
      <c r="LL15" s="167">
        <f t="shared" si="907"/>
        <v>200.02807563295372</v>
      </c>
      <c r="LM15" s="167">
        <f>+LL8</f>
        <v>2692.0603856286843</v>
      </c>
      <c r="LN15" s="167">
        <f>+LM8</f>
        <v>2692.0603856286843</v>
      </c>
      <c r="LO15" s="167">
        <f>+LN8</f>
        <v>4433.9533845650267</v>
      </c>
      <c r="LP15" s="167">
        <f>+LO8</f>
        <v>0</v>
      </c>
      <c r="LQ15" s="167"/>
      <c r="LR15" s="167"/>
      <c r="LS15" s="167">
        <f t="shared" si="908"/>
        <v>0</v>
      </c>
      <c r="LT15" s="167">
        <f>+LS8</f>
        <v>2692.0603856286843</v>
      </c>
      <c r="LU15" s="167">
        <f>+LT8</f>
        <v>2692.0603856286843</v>
      </c>
      <c r="LV15" s="167">
        <f>+LU8</f>
        <v>4433.9533845650267</v>
      </c>
      <c r="LW15" s="167">
        <f>+LV8</f>
        <v>0</v>
      </c>
      <c r="LX15" s="167"/>
      <c r="LY15" s="167"/>
      <c r="LZ15" s="167">
        <f t="shared" si="909"/>
        <v>2050.31005314192</v>
      </c>
      <c r="MA15" s="167">
        <f>+LZ8</f>
        <v>2692.0603856286843</v>
      </c>
      <c r="MB15" s="167">
        <f>+MA8</f>
        <v>2692.0603856286843</v>
      </c>
      <c r="MC15" s="167">
        <f>+MB8</f>
        <v>4433.9533845650267</v>
      </c>
      <c r="MD15" s="167">
        <f>+MC8</f>
        <v>4433.9533845650267</v>
      </c>
      <c r="ME15" s="167"/>
      <c r="MF15" s="167"/>
      <c r="MG15" s="167">
        <f t="shared" si="910"/>
        <v>200.02807563295372</v>
      </c>
      <c r="MH15" s="167">
        <f>+MG8</f>
        <v>2692.0603856286843</v>
      </c>
      <c r="MI15" s="167">
        <f>+MH8</f>
        <v>2692.0603856286843</v>
      </c>
      <c r="MJ15" s="167">
        <f>+MI8</f>
        <v>4433.9533845650267</v>
      </c>
      <c r="MK15" s="167">
        <f>+MJ8</f>
        <v>0</v>
      </c>
      <c r="ML15" s="166">
        <f t="shared" si="853"/>
        <v>55024.522981392489</v>
      </c>
      <c r="MM15" s="167">
        <f>+MK8</f>
        <v>0</v>
      </c>
      <c r="MN15" s="167">
        <f>+MM8</f>
        <v>0</v>
      </c>
      <c r="MO15" s="167">
        <f>+MN8</f>
        <v>2692.0603856286843</v>
      </c>
      <c r="MP15" s="167"/>
      <c r="MQ15" s="167"/>
      <c r="MR15" s="167">
        <f t="shared" si="911"/>
        <v>5384.1207712573687</v>
      </c>
      <c r="MS15" s="167">
        <f>+MR8</f>
        <v>0</v>
      </c>
      <c r="MT15" s="167">
        <f>+MS8</f>
        <v>0</v>
      </c>
      <c r="MU15" s="167">
        <f>+MT8</f>
        <v>0</v>
      </c>
      <c r="MV15" s="167">
        <f>+MU8</f>
        <v>2692.0603856286843</v>
      </c>
      <c r="MW15" s="167"/>
      <c r="MX15" s="167"/>
      <c r="MY15" s="167">
        <f t="shared" si="912"/>
        <v>5384.1207712573687</v>
      </c>
      <c r="MZ15" s="167">
        <f>+MY8</f>
        <v>0</v>
      </c>
      <c r="NA15" s="167">
        <f>+MZ8</f>
        <v>200.02807563295372</v>
      </c>
      <c r="NB15" s="167">
        <f>+NA8</f>
        <v>1850.2819775089661</v>
      </c>
      <c r="NC15" s="167">
        <f>+NB8</f>
        <v>2692.0603856286843</v>
      </c>
      <c r="ND15" s="167"/>
      <c r="NE15" s="167"/>
      <c r="NF15" s="167">
        <f t="shared" si="913"/>
        <v>5384.1207712573687</v>
      </c>
      <c r="NG15" s="167">
        <f>+NF8</f>
        <v>4433.9533845650267</v>
      </c>
      <c r="NH15" s="167">
        <f>+NG8</f>
        <v>200.02807563295372</v>
      </c>
      <c r="NI15" s="167">
        <f>+NH8</f>
        <v>0</v>
      </c>
      <c r="NJ15" s="167">
        <f>+NI8</f>
        <v>2692.0603856286843</v>
      </c>
      <c r="NK15" s="167"/>
      <c r="NL15" s="167"/>
      <c r="NM15" s="167">
        <f t="shared" si="914"/>
        <v>5384.1207712573687</v>
      </c>
      <c r="NN15" s="167">
        <f>+NM8</f>
        <v>0</v>
      </c>
      <c r="NO15" s="167">
        <f>+NN8</f>
        <v>0</v>
      </c>
      <c r="NP15" s="167">
        <f>+NO8</f>
        <v>0</v>
      </c>
      <c r="NQ15" s="167">
        <f>+NP8</f>
        <v>2692.0603856286843</v>
      </c>
      <c r="NR15" s="166">
        <f t="shared" si="854"/>
        <v>41681.076526512792</v>
      </c>
      <c r="NS15" s="167">
        <f>+NQ8</f>
        <v>2692.0603856286843</v>
      </c>
      <c r="NT15" s="167">
        <f>+NS8</f>
        <v>2692.0603856286843</v>
      </c>
      <c r="NU15" s="167">
        <f>+NT8</f>
        <v>4433.9533845650267</v>
      </c>
      <c r="NV15" s="167"/>
      <c r="NW15" s="167"/>
      <c r="NX15" s="167">
        <f t="shared" si="915"/>
        <v>0</v>
      </c>
      <c r="NY15" s="167">
        <f>+NX8</f>
        <v>2692.0603856286843</v>
      </c>
      <c r="NZ15" s="167">
        <f>+NY8</f>
        <v>2692.0603856286843</v>
      </c>
      <c r="OA15" s="167">
        <f>+NZ8</f>
        <v>2692.0603856286843</v>
      </c>
      <c r="OB15" s="167">
        <f>+OA8</f>
        <v>4433.9533845650267</v>
      </c>
      <c r="OC15" s="167"/>
      <c r="OD15" s="167"/>
      <c r="OE15" s="167">
        <f t="shared" si="916"/>
        <v>200.02807563295372</v>
      </c>
      <c r="OF15" s="167">
        <f>+OE8</f>
        <v>2692.0603856286843</v>
      </c>
      <c r="OG15" s="167">
        <f>+OF8</f>
        <v>2692.0603856286843</v>
      </c>
      <c r="OH15" s="167">
        <f>+OG8</f>
        <v>2692.0603856286843</v>
      </c>
      <c r="OI15" s="167">
        <f>+OH8</f>
        <v>4433.9533845650267</v>
      </c>
      <c r="OJ15" s="167"/>
      <c r="OK15" s="167"/>
      <c r="OL15" s="167">
        <f t="shared" si="917"/>
        <v>4633.9814601979806</v>
      </c>
      <c r="OM15" s="167">
        <f>+OL8</f>
        <v>2692.0603856286843</v>
      </c>
      <c r="ON15" s="167">
        <f>+OM8</f>
        <v>2692.0603856286843</v>
      </c>
      <c r="OO15" s="167">
        <f>+ON8</f>
        <v>2692.0603856286843</v>
      </c>
      <c r="OP15" s="167">
        <f>+OO8</f>
        <v>4433.9533845650267</v>
      </c>
      <c r="OQ15" s="167"/>
      <c r="OR15" s="167"/>
      <c r="OS15" s="167">
        <f t="shared" si="918"/>
        <v>0</v>
      </c>
      <c r="OT15" s="167">
        <f>+OS8</f>
        <v>2692.0603856286843</v>
      </c>
      <c r="OU15" s="166">
        <f t="shared" si="698"/>
        <v>54874.547701635245</v>
      </c>
      <c r="OV15" s="167">
        <v>0</v>
      </c>
      <c r="OW15" s="167">
        <f>+OV8</f>
        <v>0</v>
      </c>
      <c r="OX15" s="167">
        <f>+OW8</f>
        <v>0</v>
      </c>
      <c r="OY15" s="167"/>
      <c r="OZ15" s="167"/>
      <c r="PA15" s="167">
        <f t="shared" si="919"/>
        <v>5384.1207712573687</v>
      </c>
      <c r="PB15" s="167">
        <f>+PA8</f>
        <v>4433.9533845650267</v>
      </c>
      <c r="PC15" s="167">
        <f>+PB8</f>
        <v>0</v>
      </c>
      <c r="PD15" s="167">
        <f>+PC8</f>
        <v>200.02807563295372</v>
      </c>
      <c r="PE15" s="167">
        <f>+PD8</f>
        <v>1850.2819775089661</v>
      </c>
      <c r="PF15" s="167"/>
      <c r="PG15" s="167"/>
      <c r="PH15" s="167">
        <f t="shared" si="920"/>
        <v>5384.1207712573687</v>
      </c>
      <c r="PI15" s="167">
        <f>+PH8</f>
        <v>4433.9533845650267</v>
      </c>
      <c r="PJ15" s="167">
        <f>+PI8</f>
        <v>4433.9533845650267</v>
      </c>
      <c r="PK15" s="167">
        <f>+PJ8</f>
        <v>200.02807563295372</v>
      </c>
      <c r="PL15" s="167">
        <f>+PK8</f>
        <v>0</v>
      </c>
      <c r="PM15" s="167"/>
      <c r="PN15" s="167"/>
      <c r="PO15" s="167">
        <f t="shared" si="921"/>
        <v>5384.1207712573687</v>
      </c>
      <c r="PP15" s="167">
        <f>+PO8</f>
        <v>4433.9533845650267</v>
      </c>
      <c r="PQ15" s="167">
        <f>+PP8</f>
        <v>0</v>
      </c>
      <c r="PR15" s="167">
        <f>+PQ8</f>
        <v>0</v>
      </c>
      <c r="PS15" s="167">
        <f>+PR8</f>
        <v>0</v>
      </c>
      <c r="PT15" s="167"/>
      <c r="PU15" s="167"/>
      <c r="PV15" s="167">
        <f t="shared" si="922"/>
        <v>5384.1207712573687</v>
      </c>
      <c r="PW15" s="168">
        <v>0</v>
      </c>
      <c r="PX15" s="167">
        <f>+PW8</f>
        <v>0</v>
      </c>
      <c r="PY15" s="167">
        <f>+PX8</f>
        <v>200.02807563295372</v>
      </c>
      <c r="PZ15" s="167">
        <f>+PY8</f>
        <v>1850.2819775089661</v>
      </c>
      <c r="QA15" s="166">
        <f t="shared" si="855"/>
        <v>43572.944805206374</v>
      </c>
      <c r="QB15" s="167">
        <f>+PZ8</f>
        <v>2692.0603856286843</v>
      </c>
      <c r="QC15" s="167">
        <f>+QB8</f>
        <v>2692.0603856286843</v>
      </c>
      <c r="QD15" s="167">
        <f>+QC8</f>
        <v>2692.0603856286843</v>
      </c>
      <c r="QE15" s="167"/>
      <c r="QF15" s="167"/>
      <c r="QG15" s="167">
        <f t="shared" si="923"/>
        <v>4433.9533845650267</v>
      </c>
      <c r="QH15" s="167">
        <f>+QG8</f>
        <v>1850.2819775089661</v>
      </c>
      <c r="QI15" s="167">
        <f>+QH8</f>
        <v>2692.0603856286843</v>
      </c>
      <c r="QJ15" s="167">
        <f>+QI8</f>
        <v>2692.0603856286843</v>
      </c>
      <c r="QK15" s="167">
        <f>+QJ8</f>
        <v>2692.0603856286843</v>
      </c>
      <c r="QL15" s="167"/>
      <c r="QM15" s="167"/>
      <c r="QN15" s="167">
        <f t="shared" si="924"/>
        <v>8867.9067691300534</v>
      </c>
      <c r="QO15" s="167">
        <f>+QN8</f>
        <v>0</v>
      </c>
      <c r="QP15" s="167">
        <f>+QO8</f>
        <v>2692.0603856286843</v>
      </c>
      <c r="QQ15" s="167">
        <f>+QP8</f>
        <v>2692.0603856286843</v>
      </c>
      <c r="QR15" s="167">
        <f>+QQ8</f>
        <v>2692.0603856286843</v>
      </c>
      <c r="QS15" s="167"/>
      <c r="QT15" s="167"/>
      <c r="QU15" s="167">
        <f t="shared" si="925"/>
        <v>4433.9533845650267</v>
      </c>
      <c r="QV15" s="167">
        <f>+QU8</f>
        <v>0</v>
      </c>
      <c r="QW15" s="167">
        <f>+QV8</f>
        <v>2692.0603856286843</v>
      </c>
      <c r="QX15" s="167">
        <f>+QW8</f>
        <v>2692.0603856286843</v>
      </c>
      <c r="QY15" s="167">
        <v>0</v>
      </c>
      <c r="QZ15" s="167"/>
      <c r="RA15" s="167"/>
      <c r="RB15" s="167">
        <v>0</v>
      </c>
      <c r="RC15" s="167">
        <f>+RB8</f>
        <v>1850.2819775089661</v>
      </c>
      <c r="RD15" s="167">
        <f>+RC8</f>
        <v>2692.0603856286843</v>
      </c>
      <c r="RE15" s="167">
        <f>+RD8</f>
        <v>2692.0603856286843</v>
      </c>
      <c r="RF15" s="166">
        <f t="shared" si="728"/>
        <v>56433.162506450928</v>
      </c>
      <c r="RG15" s="167">
        <v>0</v>
      </c>
      <c r="RH15" s="167">
        <f>+RG8</f>
        <v>0</v>
      </c>
      <c r="RI15" s="167">
        <f>+RH8</f>
        <v>200.02807563295372</v>
      </c>
      <c r="RJ15" s="167"/>
      <c r="RK15" s="167"/>
      <c r="RL15" s="167">
        <f t="shared" si="926"/>
        <v>4542.34236313765</v>
      </c>
      <c r="RM15" s="167">
        <f>+RL8</f>
        <v>2692.0603856286843</v>
      </c>
      <c r="RN15" s="167">
        <f>+RM8</f>
        <v>4433.9533845650267</v>
      </c>
      <c r="RO15" s="167">
        <f>+RN8</f>
        <v>4433.9533845650267</v>
      </c>
      <c r="RP15" s="167">
        <f>+RO8</f>
        <v>200.02807563295372</v>
      </c>
      <c r="RQ15" s="167"/>
      <c r="RR15" s="167"/>
      <c r="RS15" s="167">
        <f t="shared" si="927"/>
        <v>2692.0603856286843</v>
      </c>
      <c r="RT15" s="167">
        <f>+RS8</f>
        <v>2692.0603856286843</v>
      </c>
      <c r="RU15" s="167">
        <f>+RT8</f>
        <v>4433.9533845650267</v>
      </c>
      <c r="RV15" s="167">
        <f>+RU8</f>
        <v>0</v>
      </c>
      <c r="RW15" s="167">
        <f>+RV8</f>
        <v>0</v>
      </c>
      <c r="RX15" s="167"/>
      <c r="RY15" s="167"/>
      <c r="RZ15" s="167">
        <f t="shared" si="928"/>
        <v>2692.0603856286843</v>
      </c>
      <c r="SA15" s="167">
        <v>0</v>
      </c>
      <c r="SB15" s="167">
        <v>0</v>
      </c>
      <c r="SC15" s="167">
        <f>+SB8</f>
        <v>0</v>
      </c>
      <c r="SD15" s="167">
        <f>+SC8</f>
        <v>200.02807563295372</v>
      </c>
      <c r="SE15" s="167"/>
      <c r="SF15" s="167"/>
      <c r="SG15" s="167">
        <f t="shared" si="929"/>
        <v>4542.34236313765</v>
      </c>
      <c r="SH15" s="167">
        <f>+SG8</f>
        <v>2692.0603856286843</v>
      </c>
      <c r="SI15" s="167">
        <f>+SH8</f>
        <v>4433.9533845650267</v>
      </c>
      <c r="SJ15" s="167">
        <f>+SI8</f>
        <v>4433.9533845650267</v>
      </c>
      <c r="SK15" s="167">
        <f>+SJ8</f>
        <v>200.02807563295372</v>
      </c>
      <c r="SL15" s="166">
        <f t="shared" si="856"/>
        <v>45514.865879775665</v>
      </c>
      <c r="SM15" s="167">
        <f>+SK8</f>
        <v>0</v>
      </c>
      <c r="SN15" s="167">
        <f>+SM8</f>
        <v>2692.0603856286843</v>
      </c>
      <c r="SO15" s="167">
        <f>+SN8</f>
        <v>2692.0603856286843</v>
      </c>
      <c r="SP15" s="167"/>
      <c r="SQ15" s="167"/>
      <c r="SR15" s="167">
        <f t="shared" si="930"/>
        <v>7126.013770193711</v>
      </c>
      <c r="SS15" s="167">
        <f>+SR8</f>
        <v>200.02807563295372</v>
      </c>
      <c r="ST15" s="167">
        <f>+SS8</f>
        <v>0</v>
      </c>
      <c r="SU15" s="167">
        <f>+ST8</f>
        <v>2692.0603856286843</v>
      </c>
      <c r="SV15" s="167">
        <f>+SU8</f>
        <v>2692.0603856286843</v>
      </c>
      <c r="SW15" s="167"/>
      <c r="SX15" s="167"/>
      <c r="SY15" s="167">
        <f t="shared" si="931"/>
        <v>7126.013770193711</v>
      </c>
      <c r="SZ15" s="167">
        <f>+SY8</f>
        <v>0</v>
      </c>
      <c r="TA15" s="167">
        <f>+SZ8</f>
        <v>0</v>
      </c>
      <c r="TB15" s="167">
        <f>+TA8</f>
        <v>2692.0603856286843</v>
      </c>
      <c r="TC15" s="167">
        <f>+TB8</f>
        <v>2692.0603856286843</v>
      </c>
      <c r="TD15" s="167"/>
      <c r="TE15" s="167"/>
      <c r="TF15" s="167">
        <f t="shared" si="932"/>
        <v>56724.829679144219</v>
      </c>
      <c r="TG15" s="167">
        <f>+TF8</f>
        <v>200.02807563295372</v>
      </c>
      <c r="TH15" s="167">
        <f>+TG8</f>
        <v>1850.2819775089661</v>
      </c>
      <c r="TI15" s="167">
        <f>+TH8</f>
        <v>2692.0603856286843</v>
      </c>
      <c r="TJ15" s="167">
        <f>+TI8</f>
        <v>2692.0603856286843</v>
      </c>
      <c r="TK15" s="167"/>
      <c r="TL15" s="167"/>
      <c r="TM15" s="167">
        <f t="shared" si="933"/>
        <v>7126.013770193711</v>
      </c>
      <c r="TN15" s="167">
        <f>+TM8</f>
        <v>200.02807563295372</v>
      </c>
      <c r="TO15" s="167">
        <f>+TN8</f>
        <v>0</v>
      </c>
      <c r="TP15" s="167">
        <f>+TO8</f>
        <v>2692.0603856286843</v>
      </c>
      <c r="TQ15" s="166">
        <f t="shared" si="757"/>
        <v>104781.78066479135</v>
      </c>
      <c r="TR15" s="167" t="e">
        <f>+#REF!</f>
        <v>#REF!</v>
      </c>
      <c r="TS15" s="167">
        <f>+TR8</f>
        <v>4433.9533845650267</v>
      </c>
      <c r="TT15" s="167">
        <f>+TS8</f>
        <v>4433.9533845650267</v>
      </c>
      <c r="TU15" s="167"/>
      <c r="TV15" s="167"/>
      <c r="TW15" s="167">
        <f t="shared" si="934"/>
        <v>200.02807563295372</v>
      </c>
      <c r="TX15" s="167">
        <f>+TW8</f>
        <v>2692.0603856286843</v>
      </c>
      <c r="TY15" s="167">
        <f>+TX8</f>
        <v>2692.0603856286843</v>
      </c>
      <c r="TZ15" s="167">
        <f>+TY8</f>
        <v>4433.9533845650267</v>
      </c>
      <c r="UA15" s="167">
        <f>+TZ8</f>
        <v>0</v>
      </c>
      <c r="UB15" s="167"/>
      <c r="UC15" s="167"/>
      <c r="UD15" s="167">
        <f t="shared" si="935"/>
        <v>0</v>
      </c>
      <c r="UE15" s="167">
        <f>+UD8</f>
        <v>2692.0603856286843</v>
      </c>
      <c r="UF15" s="167">
        <f>+UE8</f>
        <v>56724.829679144219</v>
      </c>
      <c r="UG15" s="167">
        <f>+UF8</f>
        <v>0</v>
      </c>
      <c r="UH15" s="167">
        <f>+UG8</f>
        <v>0</v>
      </c>
      <c r="UI15" s="167"/>
      <c r="UJ15" s="167"/>
      <c r="UK15" s="167">
        <f t="shared" si="936"/>
        <v>2050.31005314192</v>
      </c>
      <c r="UL15" s="167">
        <f>+UK8</f>
        <v>2692.0603856286843</v>
      </c>
      <c r="UM15" s="167">
        <f>+UL8</f>
        <v>2692.0603856286843</v>
      </c>
      <c r="UN15" s="167">
        <f>+UM8</f>
        <v>4433.9533845650267</v>
      </c>
      <c r="UO15" s="167">
        <f>+UN8</f>
        <v>4433.9533845650267</v>
      </c>
      <c r="UP15" s="167"/>
      <c r="UQ15" s="167"/>
      <c r="UR15" s="167">
        <f t="shared" si="937"/>
        <v>200.02807563295372</v>
      </c>
      <c r="US15" s="167">
        <f>+UR8</f>
        <v>2692.0603856286843</v>
      </c>
      <c r="UT15" s="167">
        <f>+US8</f>
        <v>2692.0603856286843</v>
      </c>
      <c r="UU15" s="167">
        <f>+UT8</f>
        <v>4433.9533845650267</v>
      </c>
      <c r="UV15" s="167">
        <f>+UU8</f>
        <v>0</v>
      </c>
      <c r="UW15" s="166" t="e">
        <f t="shared" si="857"/>
        <v>#REF!</v>
      </c>
      <c r="UX15" s="167">
        <f>+UV8</f>
        <v>0</v>
      </c>
      <c r="UY15" s="167">
        <f>+UX8</f>
        <v>0</v>
      </c>
      <c r="UZ15" s="167">
        <f>+UY8</f>
        <v>2692.0603856286843</v>
      </c>
      <c r="VA15" s="167"/>
      <c r="VB15" s="167"/>
      <c r="VC15" s="167">
        <f t="shared" si="938"/>
        <v>5384.1207712573687</v>
      </c>
      <c r="VD15" s="167">
        <f>+VC8</f>
        <v>0</v>
      </c>
      <c r="VE15" s="167">
        <f>+VD8</f>
        <v>0</v>
      </c>
      <c r="VF15" s="167">
        <f>+VE8</f>
        <v>0</v>
      </c>
      <c r="VG15" s="167">
        <f>+VF8</f>
        <v>2692.0603856286843</v>
      </c>
      <c r="VH15" s="167"/>
      <c r="VI15" s="167"/>
      <c r="VJ15" s="167">
        <f t="shared" si="939"/>
        <v>59416.890064772902</v>
      </c>
      <c r="VK15" s="167">
        <f>+VJ8</f>
        <v>0</v>
      </c>
      <c r="VL15" s="167">
        <f>+VK8</f>
        <v>200.02807563295372</v>
      </c>
      <c r="VM15" s="167">
        <f>+VL8</f>
        <v>1850.2819775089661</v>
      </c>
      <c r="VN15" s="167">
        <f>+VM8</f>
        <v>2692.0603856286843</v>
      </c>
      <c r="VO15" s="167"/>
      <c r="VP15" s="167"/>
      <c r="VQ15" s="167">
        <f t="shared" si="940"/>
        <v>5384.1207712573687</v>
      </c>
      <c r="VR15" s="167">
        <f>+VQ8</f>
        <v>4433.9533845650267</v>
      </c>
      <c r="VS15" s="167">
        <f>+VR8</f>
        <v>200.02807563295372</v>
      </c>
      <c r="VT15" s="167">
        <f>+VS8</f>
        <v>0</v>
      </c>
      <c r="VU15" s="167">
        <f>+VT8</f>
        <v>2692.0603856286843</v>
      </c>
      <c r="VV15" s="167"/>
      <c r="VW15" s="167"/>
      <c r="VX15" s="167">
        <f t="shared" si="941"/>
        <v>5384.1207712573687</v>
      </c>
      <c r="VY15" s="167">
        <f>+VX8</f>
        <v>0</v>
      </c>
      <c r="VZ15" s="167">
        <f>+VY8</f>
        <v>0</v>
      </c>
      <c r="WA15" s="167">
        <f>+VZ8</f>
        <v>0</v>
      </c>
      <c r="WB15" s="167">
        <f>+WA8</f>
        <v>2692.0603856286843</v>
      </c>
      <c r="WC15" s="166">
        <f t="shared" si="858"/>
        <v>95713.845820028349</v>
      </c>
    </row>
    <row r="16" spans="1:601" s="105" customFormat="1" ht="18" customHeight="1" outlineLevel="1">
      <c r="A16" s="154" t="s">
        <v>194</v>
      </c>
      <c r="B16" s="62" t="s">
        <v>98</v>
      </c>
      <c r="C16" s="12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6">
        <f t="shared" si="490"/>
        <v>0</v>
      </c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6">
        <f t="shared" si="848"/>
        <v>0</v>
      </c>
      <c r="BO16" s="167"/>
      <c r="BP16" s="167"/>
      <c r="BQ16" s="167">
        <f t="shared" si="878"/>
        <v>582.44310520368799</v>
      </c>
      <c r="BR16" s="167">
        <f>+BQ9</f>
        <v>479.65595263409222</v>
      </c>
      <c r="BS16" s="167">
        <f t="shared" ref="BS16:BU19" si="942">+BR9</f>
        <v>479.65595263409222</v>
      </c>
      <c r="BT16" s="167">
        <f t="shared" si="942"/>
        <v>21.638625589813433</v>
      </c>
      <c r="BU16" s="167">
        <f t="shared" si="942"/>
        <v>0</v>
      </c>
      <c r="BV16" s="167"/>
      <c r="BW16" s="167"/>
      <c r="BX16" s="167">
        <f>+BU9+BV9</f>
        <v>582.44310520368799</v>
      </c>
      <c r="BY16" s="167">
        <f>+BX9</f>
        <v>479.65595263409222</v>
      </c>
      <c r="BZ16" s="167">
        <f t="shared" ref="BZ16:CB19" si="943">+BY9</f>
        <v>0</v>
      </c>
      <c r="CA16" s="167">
        <f t="shared" si="943"/>
        <v>0</v>
      </c>
      <c r="CB16" s="167">
        <f t="shared" si="943"/>
        <v>0</v>
      </c>
      <c r="CC16" s="167"/>
      <c r="CD16" s="167"/>
      <c r="CE16" s="167">
        <f>+CB9+CC9</f>
        <v>582.44310520368799</v>
      </c>
      <c r="CF16" s="167">
        <f>+CE9</f>
        <v>479.65595263409222</v>
      </c>
      <c r="CG16" s="167">
        <f t="shared" ref="CG16:CI19" si="944">+CF9</f>
        <v>0</v>
      </c>
      <c r="CH16" s="167">
        <f t="shared" si="944"/>
        <v>21.638625589813433</v>
      </c>
      <c r="CI16" s="167">
        <f t="shared" si="944"/>
        <v>200.15969668359949</v>
      </c>
      <c r="CJ16" s="167"/>
      <c r="CK16" s="167"/>
      <c r="CL16" s="167">
        <f>+CI9+CJ9</f>
        <v>582.44310520368799</v>
      </c>
      <c r="CM16" s="167">
        <f>+CL9</f>
        <v>479.65595263409222</v>
      </c>
      <c r="CN16" s="167">
        <f t="shared" ref="CN16:CP19" si="945">+CM9</f>
        <v>479.65595263409222</v>
      </c>
      <c r="CO16" s="167">
        <f t="shared" si="945"/>
        <v>21.638625589813433</v>
      </c>
      <c r="CP16" s="167">
        <f t="shared" si="945"/>
        <v>0</v>
      </c>
      <c r="CQ16" s="167"/>
      <c r="CR16" s="167"/>
      <c r="CS16" s="166">
        <f t="shared" si="790"/>
        <v>5472.7837100723455</v>
      </c>
      <c r="CT16" s="167">
        <f>+CR9</f>
        <v>0</v>
      </c>
      <c r="CU16" s="167">
        <f t="shared" ref="CU16:CU19" si="946">+CT9</f>
        <v>479.65595263409222</v>
      </c>
      <c r="CV16" s="167">
        <f t="shared" ref="CV16:CV19" si="947">+CU9</f>
        <v>479.65595263409222</v>
      </c>
      <c r="CW16" s="167"/>
      <c r="CX16" s="167"/>
      <c r="CY16" s="167">
        <f t="shared" si="879"/>
        <v>21.638625589813433</v>
      </c>
      <c r="CZ16" s="167">
        <f>+CY9</f>
        <v>291.221552601844</v>
      </c>
      <c r="DA16" s="167">
        <f t="shared" ref="DA16:DA19" si="948">+CZ9</f>
        <v>291.221552601844</v>
      </c>
      <c r="DB16" s="167">
        <f t="shared" ref="DB16:DB19" si="949">+DA9</f>
        <v>479.65595263409222</v>
      </c>
      <c r="DC16" s="167">
        <f t="shared" ref="DC16:DC19" si="950">+DB9</f>
        <v>0</v>
      </c>
      <c r="DD16" s="167"/>
      <c r="DE16" s="167"/>
      <c r="DF16" s="167">
        <f t="shared" si="880"/>
        <v>0</v>
      </c>
      <c r="DG16" s="167">
        <f>+DF9</f>
        <v>291.221552601844</v>
      </c>
      <c r="DH16" s="167">
        <f t="shared" ref="DH16:DH19" si="951">+DG9</f>
        <v>291.221552601844</v>
      </c>
      <c r="DI16" s="167">
        <f t="shared" ref="DI16:DI19" si="952">+DH9</f>
        <v>479.65595263409222</v>
      </c>
      <c r="DJ16" s="167">
        <f t="shared" ref="DJ16:DJ19" si="953">+DI9</f>
        <v>0</v>
      </c>
      <c r="DK16" s="167"/>
      <c r="DL16" s="167"/>
      <c r="DM16" s="167">
        <f t="shared" si="881"/>
        <v>221.79832227341294</v>
      </c>
      <c r="DN16" s="167">
        <f>+DM9</f>
        <v>291.221552601844</v>
      </c>
      <c r="DO16" s="167">
        <f t="shared" ref="DO16:DO19" si="954">+DN9</f>
        <v>291.221552601844</v>
      </c>
      <c r="DP16" s="167">
        <f t="shared" ref="DP16:DP19" si="955">+DO9</f>
        <v>479.65595263409222</v>
      </c>
      <c r="DQ16" s="167">
        <f t="shared" ref="DQ16:DQ19" si="956">+DP9</f>
        <v>479.65595263409222</v>
      </c>
      <c r="DR16" s="167"/>
      <c r="DS16" s="167"/>
      <c r="DT16" s="167">
        <f t="shared" si="882"/>
        <v>21.638625589813433</v>
      </c>
      <c r="DU16" s="167">
        <f>+DT9</f>
        <v>291.221552601844</v>
      </c>
      <c r="DV16" s="167">
        <f t="shared" ref="DV16:DV19" si="957">+DU9</f>
        <v>291.221552601844</v>
      </c>
      <c r="DW16" s="167">
        <f t="shared" ref="DW16:DW19" si="958">+DV9</f>
        <v>479.65595263409222</v>
      </c>
      <c r="DX16" s="167">
        <f t="shared" ref="DX16:DX19" si="959">+DW9</f>
        <v>0</v>
      </c>
      <c r="DY16" s="166">
        <f t="shared" si="849"/>
        <v>5952.4396627064389</v>
      </c>
      <c r="DZ16" s="167">
        <f>+DX9</f>
        <v>0</v>
      </c>
      <c r="EA16" s="167">
        <f t="shared" ref="EA16:EA19" si="960">+DZ9</f>
        <v>0</v>
      </c>
      <c r="EB16" s="167">
        <f t="shared" ref="EB16:EB19" si="961">+EA9</f>
        <v>291.221552601844</v>
      </c>
      <c r="EC16" s="167"/>
      <c r="ED16" s="167"/>
      <c r="EE16" s="167">
        <f t="shared" si="883"/>
        <v>582.44310520368799</v>
      </c>
      <c r="EF16" s="167">
        <f>+EE9</f>
        <v>0</v>
      </c>
      <c r="EG16" s="167">
        <f t="shared" ref="EG16:EG19" si="962">+EF9</f>
        <v>0</v>
      </c>
      <c r="EH16" s="167">
        <f t="shared" ref="EH16:EH19" si="963">+EG9</f>
        <v>0</v>
      </c>
      <c r="EI16" s="167">
        <f t="shared" ref="EI16:EI19" si="964">+EH9</f>
        <v>291.221552601844</v>
      </c>
      <c r="EJ16" s="167"/>
      <c r="EK16" s="167"/>
      <c r="EL16" s="167">
        <f t="shared" si="884"/>
        <v>582.44310520368799</v>
      </c>
      <c r="EM16" s="167">
        <f>+EL9</f>
        <v>0</v>
      </c>
      <c r="EN16" s="167">
        <f t="shared" ref="EN16:EN19" si="965">+EM9</f>
        <v>21.638625589813433</v>
      </c>
      <c r="EO16" s="167">
        <f t="shared" ref="EO16:EO19" si="966">+EN9</f>
        <v>200.15969668359949</v>
      </c>
      <c r="EP16" s="167">
        <f t="shared" ref="EP16:EP19" si="967">+EO9</f>
        <v>291.221552601844</v>
      </c>
      <c r="EQ16" s="167"/>
      <c r="ER16" s="167"/>
      <c r="ES16" s="167">
        <f t="shared" si="885"/>
        <v>582.44310520368799</v>
      </c>
      <c r="ET16" s="167">
        <f>+ES9</f>
        <v>479.65595263409222</v>
      </c>
      <c r="EU16" s="167">
        <f t="shared" ref="EU16:EU19" si="968">+ET9</f>
        <v>21.638625589813433</v>
      </c>
      <c r="EV16" s="167">
        <f t="shared" ref="EV16:EV19" si="969">+EU9</f>
        <v>0</v>
      </c>
      <c r="EW16" s="167">
        <f t="shared" ref="EW16:EW19" si="970">+EV9</f>
        <v>291.221552601844</v>
      </c>
      <c r="EX16" s="167"/>
      <c r="EY16" s="167"/>
      <c r="EZ16" s="167">
        <f t="shared" si="886"/>
        <v>582.44310520368799</v>
      </c>
      <c r="FA16" s="167">
        <f>+EZ9</f>
        <v>0</v>
      </c>
      <c r="FB16" s="167">
        <f t="shared" ref="FB16:FB19" si="971">+FA9</f>
        <v>0</v>
      </c>
      <c r="FC16" s="167">
        <f t="shared" ref="FC16:FC19" si="972">+FB9</f>
        <v>0</v>
      </c>
      <c r="FD16" s="166">
        <f t="shared" si="557"/>
        <v>4217.7515317194466</v>
      </c>
      <c r="FE16" s="167">
        <f t="shared" ref="FE16:FE18" si="973">FC9</f>
        <v>291.221552601844</v>
      </c>
      <c r="FF16" s="167">
        <f t="shared" ref="FF16:FF19" si="974">+FE9</f>
        <v>291.221552601844</v>
      </c>
      <c r="FG16" s="167">
        <f t="shared" ref="FG16:FG19" si="975">+FF9</f>
        <v>479.65595263409222</v>
      </c>
      <c r="FH16" s="167"/>
      <c r="FI16" s="167"/>
      <c r="FJ16" s="167">
        <f t="shared" si="887"/>
        <v>0</v>
      </c>
      <c r="FK16" s="167">
        <f>+FJ9</f>
        <v>291.221552601844</v>
      </c>
      <c r="FL16" s="167">
        <f t="shared" ref="FL16:FL19" si="976">+FK9</f>
        <v>291.221552601844</v>
      </c>
      <c r="FM16" s="167">
        <f t="shared" ref="FM16:FM19" si="977">+FL9</f>
        <v>291.221552601844</v>
      </c>
      <c r="FN16" s="167">
        <f t="shared" ref="FN16:FN19" si="978">+FM9</f>
        <v>479.65595263409222</v>
      </c>
      <c r="FO16" s="167"/>
      <c r="FP16" s="167"/>
      <c r="FQ16" s="167">
        <f t="shared" si="888"/>
        <v>21.638625589813433</v>
      </c>
      <c r="FR16" s="167">
        <f>+FQ9</f>
        <v>291.221552601844</v>
      </c>
      <c r="FS16" s="167">
        <f t="shared" ref="FS16:FS19" si="979">+FR9</f>
        <v>291.221552601844</v>
      </c>
      <c r="FT16" s="167">
        <f t="shared" ref="FT16:FT19" si="980">+FS9</f>
        <v>291.221552601844</v>
      </c>
      <c r="FU16" s="167">
        <f t="shared" ref="FU16:FU19" si="981">+FT9</f>
        <v>479.65595263409222</v>
      </c>
      <c r="FV16" s="167"/>
      <c r="FW16" s="167"/>
      <c r="FX16" s="167">
        <f t="shared" si="889"/>
        <v>501.29457822390566</v>
      </c>
      <c r="FY16" s="167">
        <f>+FX9</f>
        <v>291.221552601844</v>
      </c>
      <c r="FZ16" s="167">
        <f t="shared" ref="FZ16:FZ19" si="982">+FY9</f>
        <v>291.221552601844</v>
      </c>
      <c r="GA16" s="167">
        <f t="shared" ref="GA16:GA19" si="983">+FZ9</f>
        <v>291.221552601844</v>
      </c>
      <c r="GB16" s="167">
        <f t="shared" ref="GB16:GB19" si="984">+GA9</f>
        <v>479.65595263409222</v>
      </c>
      <c r="GC16" s="167"/>
      <c r="GD16" s="167"/>
      <c r="GE16" s="167">
        <f t="shared" si="890"/>
        <v>0</v>
      </c>
      <c r="GF16" s="167">
        <f>+GE9</f>
        <v>291.221552601844</v>
      </c>
      <c r="GG16" s="167">
        <f t="shared" ref="GG16:GG19" si="985">+GF9</f>
        <v>291.221552601844</v>
      </c>
      <c r="GH16" s="167">
        <f t="shared" ref="GH16:GH19" si="986">+GG9</f>
        <v>291.221552601844</v>
      </c>
      <c r="GI16" s="167">
        <f t="shared" ref="GI16:GI19" si="987">+GH9</f>
        <v>479.65595263409222</v>
      </c>
      <c r="GJ16" s="166">
        <f t="shared" si="850"/>
        <v>6998.3147034099975</v>
      </c>
      <c r="GK16" s="167">
        <f>+GI9</f>
        <v>0</v>
      </c>
      <c r="GL16" s="167">
        <f t="shared" ref="GL16:GL19" si="988">+GK9</f>
        <v>0</v>
      </c>
      <c r="GM16" s="167">
        <f t="shared" ref="GM16:GM19" si="989">+GL9</f>
        <v>0</v>
      </c>
      <c r="GN16" s="167"/>
      <c r="GO16" s="167"/>
      <c r="GP16" s="167">
        <f t="shared" si="891"/>
        <v>582.44310520368799</v>
      </c>
      <c r="GQ16" s="167">
        <f>+GP9</f>
        <v>479.65595263409222</v>
      </c>
      <c r="GR16" s="167">
        <f t="shared" ref="GR16:GR19" si="990">+GQ9</f>
        <v>0</v>
      </c>
      <c r="GS16" s="167">
        <f t="shared" ref="GS16:GS19" si="991">+GR9</f>
        <v>21.638625589813433</v>
      </c>
      <c r="GT16" s="167">
        <f t="shared" ref="GT16:GT19" si="992">+GS9</f>
        <v>200.15969668359949</v>
      </c>
      <c r="GU16" s="167"/>
      <c r="GV16" s="167"/>
      <c r="GW16" s="167">
        <f t="shared" si="892"/>
        <v>582.44310520368799</v>
      </c>
      <c r="GX16" s="167">
        <f>+GW9</f>
        <v>479.65595263409222</v>
      </c>
      <c r="GY16" s="167">
        <f t="shared" ref="GY16:GY19" si="993">+GX9</f>
        <v>479.65595263409222</v>
      </c>
      <c r="GZ16" s="167">
        <f t="shared" ref="GZ16:GZ19" si="994">+GY9</f>
        <v>21.638625589813433</v>
      </c>
      <c r="HA16" s="167">
        <f t="shared" ref="HA16:HA19" si="995">+GZ9</f>
        <v>0</v>
      </c>
      <c r="HB16" s="167"/>
      <c r="HC16" s="167"/>
      <c r="HD16" s="167">
        <f t="shared" si="893"/>
        <v>582.44310520368799</v>
      </c>
      <c r="HE16" s="167">
        <f>+HD9</f>
        <v>479.65595263409222</v>
      </c>
      <c r="HF16" s="167">
        <f t="shared" ref="HF16:HF19" si="996">+HE9</f>
        <v>0</v>
      </c>
      <c r="HG16" s="167">
        <f t="shared" ref="HG16:HG19" si="997">+HF9</f>
        <v>0</v>
      </c>
      <c r="HH16" s="167">
        <f t="shared" ref="HH16:HH19" si="998">+HG9</f>
        <v>0</v>
      </c>
      <c r="HI16" s="167"/>
      <c r="HJ16" s="167"/>
      <c r="HK16" s="167">
        <f t="shared" si="894"/>
        <v>582.44310520368799</v>
      </c>
      <c r="HL16" s="167">
        <f>+HK9</f>
        <v>479.65595263409222</v>
      </c>
      <c r="HM16" s="167">
        <f t="shared" ref="HM16:HM19" si="999">+HL9</f>
        <v>0</v>
      </c>
      <c r="HN16" s="167">
        <f t="shared" ref="HN16:HN19" si="1000">+HM9</f>
        <v>21.638625589813433</v>
      </c>
      <c r="HO16" s="167">
        <f t="shared" ref="HO16:HO19" si="1001">+HN9</f>
        <v>200.15969668359949</v>
      </c>
      <c r="HP16" s="166">
        <f t="shared" si="851"/>
        <v>5193.2874541218525</v>
      </c>
      <c r="HQ16" s="167">
        <f>+HO9</f>
        <v>291.221552601844</v>
      </c>
      <c r="HR16" s="167">
        <f t="shared" ref="HR16:HR19" si="1002">+HQ9</f>
        <v>291.221552601844</v>
      </c>
      <c r="HS16" s="167">
        <f t="shared" ref="HS16:HS19" si="1003">+HR9</f>
        <v>291.221552601844</v>
      </c>
      <c r="HT16" s="167"/>
      <c r="HU16" s="167"/>
      <c r="HV16" s="167">
        <f t="shared" si="895"/>
        <v>479.65595263409222</v>
      </c>
      <c r="HW16" s="167">
        <f>+HV9</f>
        <v>200.15969668359949</v>
      </c>
      <c r="HX16" s="167">
        <f t="shared" ref="HX16:HX19" si="1004">+HW9</f>
        <v>291.221552601844</v>
      </c>
      <c r="HY16" s="167">
        <f t="shared" ref="HY16:HY19" si="1005">+HX9</f>
        <v>291.221552601844</v>
      </c>
      <c r="HZ16" s="167">
        <f t="shared" ref="HZ16:HZ19" si="1006">+HY9</f>
        <v>291.221552601844</v>
      </c>
      <c r="IA16" s="167"/>
      <c r="IB16" s="167"/>
      <c r="IC16" s="167">
        <f t="shared" si="896"/>
        <v>959.31190526818443</v>
      </c>
      <c r="ID16" s="167">
        <f>+IC9</f>
        <v>0</v>
      </c>
      <c r="IE16" s="167">
        <f t="shared" ref="IE16:IE19" si="1007">+ID9</f>
        <v>291.221552601844</v>
      </c>
      <c r="IF16" s="167">
        <f t="shared" ref="IF16:IF19" si="1008">+IE9</f>
        <v>291.221552601844</v>
      </c>
      <c r="IG16" s="167">
        <f t="shared" ref="IG16:IG19" si="1009">+IF9</f>
        <v>291.221552601844</v>
      </c>
      <c r="IH16" s="167"/>
      <c r="II16" s="167"/>
      <c r="IJ16" s="167">
        <f t="shared" si="897"/>
        <v>479.65595263409222</v>
      </c>
      <c r="IK16" s="167">
        <f>+IJ9</f>
        <v>0</v>
      </c>
      <c r="IL16" s="167">
        <f t="shared" ref="IL16:IL19" si="1010">+IK9</f>
        <v>291.221552601844</v>
      </c>
      <c r="IM16" s="167">
        <f t="shared" ref="IM16:IM19" si="1011">+IL9</f>
        <v>291.221552601844</v>
      </c>
      <c r="IN16" s="167">
        <f t="shared" ref="IN16:IN19" si="1012">+IM9</f>
        <v>291.221552601844</v>
      </c>
      <c r="IO16" s="167"/>
      <c r="IP16" s="167"/>
      <c r="IQ16" s="167">
        <f t="shared" si="898"/>
        <v>479.65595263409222</v>
      </c>
      <c r="IR16" s="167">
        <f>+IQ9</f>
        <v>200.15969668359949</v>
      </c>
      <c r="IS16" s="167">
        <f t="shared" ref="IS16:IS19" si="1013">+IR9</f>
        <v>291.221552601844</v>
      </c>
      <c r="IT16" s="167">
        <f t="shared" ref="IT16:IT19" si="1014">+IS9</f>
        <v>291.221552601844</v>
      </c>
      <c r="IU16" s="166">
        <f t="shared" si="613"/>
        <v>6875.7008929634776</v>
      </c>
      <c r="IV16" s="167">
        <v>0</v>
      </c>
      <c r="IW16" s="167">
        <f t="shared" ref="IW16:IW19" si="1015">+IV9</f>
        <v>0</v>
      </c>
      <c r="IX16" s="167">
        <f t="shared" ref="IX16:IX19" si="1016">+IW9</f>
        <v>21.638625589813433</v>
      </c>
      <c r="IY16" s="167"/>
      <c r="IZ16" s="167"/>
      <c r="JA16" s="167">
        <f t="shared" si="899"/>
        <v>491.38124928544346</v>
      </c>
      <c r="JB16" s="167">
        <f>+JA9</f>
        <v>291.221552601844</v>
      </c>
      <c r="JC16" s="167">
        <f t="shared" ref="JC16:JC19" si="1017">+JB9</f>
        <v>479.65595263409222</v>
      </c>
      <c r="JD16" s="167">
        <f t="shared" ref="JD16:JD19" si="1018">+JC9</f>
        <v>479.65595263409222</v>
      </c>
      <c r="JE16" s="167">
        <f t="shared" ref="JE16:JE19" si="1019">+JD9</f>
        <v>21.638625589813433</v>
      </c>
      <c r="JF16" s="167"/>
      <c r="JG16" s="167"/>
      <c r="JH16" s="167">
        <f t="shared" si="900"/>
        <v>291.221552601844</v>
      </c>
      <c r="JI16" s="167">
        <f>+JH9</f>
        <v>291.221552601844</v>
      </c>
      <c r="JJ16" s="167">
        <f t="shared" ref="JJ16:JJ19" si="1020">+JI9</f>
        <v>479.65595263409222</v>
      </c>
      <c r="JK16" s="167">
        <f t="shared" ref="JK16:JK19" si="1021">+JJ9</f>
        <v>0</v>
      </c>
      <c r="JL16" s="167">
        <f t="shared" ref="JL16:JL19" si="1022">+JK9</f>
        <v>0</v>
      </c>
      <c r="JM16" s="167"/>
      <c r="JN16" s="167"/>
      <c r="JO16" s="167">
        <f t="shared" si="901"/>
        <v>291.221552601844</v>
      </c>
      <c r="JP16" s="167">
        <f>+JO9</f>
        <v>291.221552601844</v>
      </c>
      <c r="JQ16" s="167">
        <f t="shared" ref="JQ16:JQ19" si="1023">+JP9</f>
        <v>479.65595263409222</v>
      </c>
      <c r="JR16" s="167">
        <f t="shared" ref="JR16:JR19" si="1024">+JQ9</f>
        <v>0</v>
      </c>
      <c r="JS16" s="167">
        <f t="shared" ref="JS16:JS19" si="1025">+JR9</f>
        <v>21.638625589813433</v>
      </c>
      <c r="JT16" s="167"/>
      <c r="JU16" s="167"/>
      <c r="JV16" s="167">
        <f t="shared" si="902"/>
        <v>491.38124928544346</v>
      </c>
      <c r="JW16" s="167">
        <f>+JV9</f>
        <v>291.221552601844</v>
      </c>
      <c r="JX16" s="167">
        <f t="shared" ref="JX16:JX19" si="1026">+JW9</f>
        <v>479.65595263409222</v>
      </c>
      <c r="JY16" s="167">
        <f t="shared" ref="JY16:JY19" si="1027">+JX9</f>
        <v>479.65595263409222</v>
      </c>
      <c r="JZ16" s="167">
        <f t="shared" ref="JZ16:JZ19" si="1028">+JY9</f>
        <v>21.638625589813433</v>
      </c>
      <c r="KA16" s="166">
        <f t="shared" si="852"/>
        <v>5694.5820323457583</v>
      </c>
      <c r="KB16" s="167">
        <f>+JZ9</f>
        <v>0</v>
      </c>
      <c r="KC16" s="167">
        <f t="shared" ref="KC16:KC19" si="1029">+KB9</f>
        <v>291.221552601844</v>
      </c>
      <c r="KD16" s="167">
        <f t="shared" ref="KD16:KD19" si="1030">+KC9</f>
        <v>291.221552601844</v>
      </c>
      <c r="KE16" s="167"/>
      <c r="KF16" s="167"/>
      <c r="KG16" s="167">
        <f t="shared" si="903"/>
        <v>770.87750523593627</v>
      </c>
      <c r="KH16" s="167">
        <f>+KG9</f>
        <v>21.638625589813433</v>
      </c>
      <c r="KI16" s="167">
        <f t="shared" ref="KI16:KI19" si="1031">+KH9</f>
        <v>0</v>
      </c>
      <c r="KJ16" s="167">
        <f t="shared" ref="KJ16:KJ19" si="1032">+KI9</f>
        <v>291.221552601844</v>
      </c>
      <c r="KK16" s="167">
        <f t="shared" ref="KK16:KK19" si="1033">+KJ9</f>
        <v>291.221552601844</v>
      </c>
      <c r="KL16" s="167"/>
      <c r="KM16" s="167"/>
      <c r="KN16" s="167">
        <f t="shared" si="904"/>
        <v>770.87750523593627</v>
      </c>
      <c r="KO16" s="167">
        <f>+KN9</f>
        <v>0</v>
      </c>
      <c r="KP16" s="167">
        <f t="shared" ref="KP16:KP19" si="1034">+KO9</f>
        <v>0</v>
      </c>
      <c r="KQ16" s="167">
        <f t="shared" ref="KQ16:KQ19" si="1035">+KP9</f>
        <v>291.221552601844</v>
      </c>
      <c r="KR16" s="167">
        <f t="shared" ref="KR16:KR19" si="1036">+KQ9</f>
        <v>291.221552601844</v>
      </c>
      <c r="KS16" s="167"/>
      <c r="KT16" s="167"/>
      <c r="KU16" s="167">
        <f t="shared" si="905"/>
        <v>770.87750523593627</v>
      </c>
      <c r="KV16" s="167">
        <f>+KU9</f>
        <v>21.638625589813433</v>
      </c>
      <c r="KW16" s="167">
        <f t="shared" ref="KW16:KW19" si="1037">+KV9</f>
        <v>200.15969668359949</v>
      </c>
      <c r="KX16" s="167">
        <f t="shared" ref="KX16:KX19" si="1038">+KW9</f>
        <v>291.221552601844</v>
      </c>
      <c r="KY16" s="167">
        <f t="shared" ref="KY16:KY19" si="1039">+KX9</f>
        <v>291.221552601844</v>
      </c>
      <c r="KZ16" s="167"/>
      <c r="LA16" s="167"/>
      <c r="LB16" s="167">
        <f t="shared" si="906"/>
        <v>770.87750523593627</v>
      </c>
      <c r="LC16" s="167">
        <f>+LB9</f>
        <v>21.638625589813433</v>
      </c>
      <c r="LD16" s="167">
        <f t="shared" ref="LD16:LD19" si="1040">+LC9</f>
        <v>0</v>
      </c>
      <c r="LE16" s="167">
        <f t="shared" ref="LE16:LE19" si="1041">+LD9</f>
        <v>291.221552601844</v>
      </c>
      <c r="LF16" s="166">
        <f t="shared" si="642"/>
        <v>5969.57956781338</v>
      </c>
      <c r="LG16" s="167">
        <v>0</v>
      </c>
      <c r="LH16" s="167">
        <f t="shared" ref="LH16:LH19" si="1042">+LG9</f>
        <v>479.65595263409222</v>
      </c>
      <c r="LI16" s="167">
        <f t="shared" ref="LI16:LI19" si="1043">+LH9</f>
        <v>479.65595263409222</v>
      </c>
      <c r="LJ16" s="167"/>
      <c r="LK16" s="167"/>
      <c r="LL16" s="167">
        <f t="shared" si="907"/>
        <v>21.638625589813433</v>
      </c>
      <c r="LM16" s="167">
        <f>+LL9</f>
        <v>291.221552601844</v>
      </c>
      <c r="LN16" s="167">
        <f t="shared" ref="LN16:LN19" si="1044">+LM9</f>
        <v>291.221552601844</v>
      </c>
      <c r="LO16" s="167">
        <f t="shared" ref="LO16:LO19" si="1045">+LN9</f>
        <v>479.65595263409222</v>
      </c>
      <c r="LP16" s="167">
        <f t="shared" ref="LP16:LP19" si="1046">+LO9</f>
        <v>0</v>
      </c>
      <c r="LQ16" s="167"/>
      <c r="LR16" s="167"/>
      <c r="LS16" s="167">
        <f t="shared" si="908"/>
        <v>0</v>
      </c>
      <c r="LT16" s="167">
        <f>+LS9</f>
        <v>291.221552601844</v>
      </c>
      <c r="LU16" s="167">
        <f t="shared" ref="LU16:LU19" si="1047">+LT9</f>
        <v>291.221552601844</v>
      </c>
      <c r="LV16" s="167">
        <f t="shared" ref="LV16:LV19" si="1048">+LU9</f>
        <v>479.65595263409222</v>
      </c>
      <c r="LW16" s="167">
        <f t="shared" ref="LW16:LW19" si="1049">+LV9</f>
        <v>0</v>
      </c>
      <c r="LX16" s="167"/>
      <c r="LY16" s="167"/>
      <c r="LZ16" s="167">
        <f t="shared" si="909"/>
        <v>221.79832227341294</v>
      </c>
      <c r="MA16" s="167">
        <f>+LZ9</f>
        <v>291.221552601844</v>
      </c>
      <c r="MB16" s="167">
        <f t="shared" ref="MB16:MB19" si="1050">+MA9</f>
        <v>291.221552601844</v>
      </c>
      <c r="MC16" s="167">
        <f t="shared" ref="MC16:MC19" si="1051">+MB9</f>
        <v>479.65595263409222</v>
      </c>
      <c r="MD16" s="167">
        <f t="shared" ref="MD16:MD19" si="1052">+MC9</f>
        <v>479.65595263409222</v>
      </c>
      <c r="ME16" s="167"/>
      <c r="MF16" s="167"/>
      <c r="MG16" s="167">
        <f t="shared" si="910"/>
        <v>21.638625589813433</v>
      </c>
      <c r="MH16" s="167">
        <f>+MG9</f>
        <v>291.221552601844</v>
      </c>
      <c r="MI16" s="167">
        <f t="shared" ref="MI16:MI19" si="1053">+MH9</f>
        <v>291.221552601844</v>
      </c>
      <c r="MJ16" s="167">
        <f t="shared" ref="MJ16:MJ19" si="1054">+MI9</f>
        <v>479.65595263409222</v>
      </c>
      <c r="MK16" s="167">
        <f t="shared" ref="MK16:MK19" si="1055">+MJ9</f>
        <v>0</v>
      </c>
      <c r="ML16" s="166">
        <f t="shared" si="853"/>
        <v>5952.4396627064389</v>
      </c>
      <c r="MM16" s="167">
        <f>+MK9</f>
        <v>0</v>
      </c>
      <c r="MN16" s="167">
        <f t="shared" ref="MN16:MN19" si="1056">+MM9</f>
        <v>0</v>
      </c>
      <c r="MO16" s="167">
        <f t="shared" ref="MO16:MO19" si="1057">+MN9</f>
        <v>291.221552601844</v>
      </c>
      <c r="MP16" s="167"/>
      <c r="MQ16" s="167"/>
      <c r="MR16" s="167">
        <f t="shared" si="911"/>
        <v>582.44310520368799</v>
      </c>
      <c r="MS16" s="167">
        <f>+MR9</f>
        <v>0</v>
      </c>
      <c r="MT16" s="167">
        <f t="shared" ref="MT16:MT19" si="1058">+MS9</f>
        <v>0</v>
      </c>
      <c r="MU16" s="167">
        <f t="shared" ref="MU16:MU19" si="1059">+MT9</f>
        <v>0</v>
      </c>
      <c r="MV16" s="167">
        <f t="shared" ref="MV16:MV19" si="1060">+MU9</f>
        <v>291.221552601844</v>
      </c>
      <c r="MW16" s="167"/>
      <c r="MX16" s="167"/>
      <c r="MY16" s="167">
        <f t="shared" si="912"/>
        <v>582.44310520368799</v>
      </c>
      <c r="MZ16" s="167">
        <f>+MY9</f>
        <v>0</v>
      </c>
      <c r="NA16" s="167">
        <f t="shared" ref="NA16:NA19" si="1061">+MZ9</f>
        <v>21.638625589813433</v>
      </c>
      <c r="NB16" s="167">
        <f t="shared" ref="NB16:NB19" si="1062">+NA9</f>
        <v>200.15969668359949</v>
      </c>
      <c r="NC16" s="167">
        <f t="shared" ref="NC16:NC19" si="1063">+NB9</f>
        <v>291.221552601844</v>
      </c>
      <c r="ND16" s="167"/>
      <c r="NE16" s="167"/>
      <c r="NF16" s="167">
        <f t="shared" si="913"/>
        <v>582.44310520368799</v>
      </c>
      <c r="NG16" s="167">
        <f>+NF9</f>
        <v>479.65595263409222</v>
      </c>
      <c r="NH16" s="167">
        <f t="shared" ref="NH16:NH19" si="1064">+NG9</f>
        <v>21.638625589813433</v>
      </c>
      <c r="NI16" s="167">
        <f t="shared" ref="NI16:NI19" si="1065">+NH9</f>
        <v>0</v>
      </c>
      <c r="NJ16" s="167">
        <f t="shared" ref="NJ16:NJ19" si="1066">+NI9</f>
        <v>291.221552601844</v>
      </c>
      <c r="NK16" s="167"/>
      <c r="NL16" s="167"/>
      <c r="NM16" s="167">
        <f t="shared" si="914"/>
        <v>582.44310520368799</v>
      </c>
      <c r="NN16" s="167">
        <f>+NM9</f>
        <v>0</v>
      </c>
      <c r="NO16" s="167">
        <f t="shared" ref="NO16:NO19" si="1067">+NN9</f>
        <v>0</v>
      </c>
      <c r="NP16" s="167">
        <f t="shared" ref="NP16:NP19" si="1068">+NO9</f>
        <v>0</v>
      </c>
      <c r="NQ16" s="167">
        <f t="shared" ref="NQ16:NQ19" si="1069">+NP9</f>
        <v>291.221552601844</v>
      </c>
      <c r="NR16" s="166">
        <f t="shared" si="854"/>
        <v>4508.973084321291</v>
      </c>
      <c r="NS16" s="167">
        <f>+NQ9</f>
        <v>291.221552601844</v>
      </c>
      <c r="NT16" s="167">
        <f t="shared" ref="NT16:NT19" si="1070">+NS9</f>
        <v>291.221552601844</v>
      </c>
      <c r="NU16" s="167">
        <f t="shared" ref="NU16:NU19" si="1071">+NT9</f>
        <v>479.65595263409222</v>
      </c>
      <c r="NV16" s="167"/>
      <c r="NW16" s="167"/>
      <c r="NX16" s="167">
        <f t="shared" si="915"/>
        <v>0</v>
      </c>
      <c r="NY16" s="167">
        <f>+NX9</f>
        <v>291.221552601844</v>
      </c>
      <c r="NZ16" s="167">
        <f t="shared" ref="NZ16:NZ19" si="1072">+NY9</f>
        <v>291.221552601844</v>
      </c>
      <c r="OA16" s="167">
        <f t="shared" ref="OA16:OA19" si="1073">+NZ9</f>
        <v>291.221552601844</v>
      </c>
      <c r="OB16" s="167">
        <f t="shared" ref="OB16:OB19" si="1074">+OA9</f>
        <v>479.65595263409222</v>
      </c>
      <c r="OC16" s="167"/>
      <c r="OD16" s="167"/>
      <c r="OE16" s="167">
        <f t="shared" si="916"/>
        <v>21.638625589813433</v>
      </c>
      <c r="OF16" s="167">
        <f>+OE9</f>
        <v>291.221552601844</v>
      </c>
      <c r="OG16" s="167">
        <f t="shared" ref="OG16:OG19" si="1075">+OF9</f>
        <v>291.221552601844</v>
      </c>
      <c r="OH16" s="167">
        <f t="shared" ref="OH16:OH19" si="1076">+OG9</f>
        <v>291.221552601844</v>
      </c>
      <c r="OI16" s="167">
        <f t="shared" ref="OI16:OI19" si="1077">+OH9</f>
        <v>479.65595263409222</v>
      </c>
      <c r="OJ16" s="167"/>
      <c r="OK16" s="167"/>
      <c r="OL16" s="167">
        <f t="shared" si="917"/>
        <v>501.29457822390566</v>
      </c>
      <c r="OM16" s="167">
        <f>+OL9</f>
        <v>291.221552601844</v>
      </c>
      <c r="ON16" s="167">
        <f t="shared" ref="ON16:ON19" si="1078">+OM9</f>
        <v>291.221552601844</v>
      </c>
      <c r="OO16" s="167">
        <f t="shared" ref="OO16:OO19" si="1079">+ON9</f>
        <v>291.221552601844</v>
      </c>
      <c r="OP16" s="167">
        <f t="shared" ref="OP16:OP19" si="1080">+OO9</f>
        <v>479.65595263409222</v>
      </c>
      <c r="OQ16" s="167"/>
      <c r="OR16" s="167"/>
      <c r="OS16" s="167">
        <f t="shared" si="918"/>
        <v>0</v>
      </c>
      <c r="OT16" s="167">
        <f>+OS9</f>
        <v>291.221552601844</v>
      </c>
      <c r="OU16" s="166">
        <f t="shared" si="698"/>
        <v>5936.2156455722161</v>
      </c>
      <c r="OV16" s="167">
        <v>0</v>
      </c>
      <c r="OW16" s="167">
        <f t="shared" ref="OW16:OW19" si="1081">+OV9</f>
        <v>0</v>
      </c>
      <c r="OX16" s="167">
        <f t="shared" ref="OX16:OX19" si="1082">+OW9</f>
        <v>0</v>
      </c>
      <c r="OY16" s="167"/>
      <c r="OZ16" s="167"/>
      <c r="PA16" s="167">
        <f t="shared" si="919"/>
        <v>582.44310520368799</v>
      </c>
      <c r="PB16" s="167">
        <f>+PA9</f>
        <v>479.65595263409222</v>
      </c>
      <c r="PC16" s="167">
        <f t="shared" ref="PC16:PC19" si="1083">+PB9</f>
        <v>0</v>
      </c>
      <c r="PD16" s="167">
        <f t="shared" ref="PD16:PD19" si="1084">+PC9</f>
        <v>21.638625589813433</v>
      </c>
      <c r="PE16" s="167">
        <f t="shared" ref="PE16:PE19" si="1085">+PD9</f>
        <v>200.15969668359949</v>
      </c>
      <c r="PF16" s="167"/>
      <c r="PG16" s="167"/>
      <c r="PH16" s="167">
        <f t="shared" si="920"/>
        <v>582.44310520368799</v>
      </c>
      <c r="PI16" s="167">
        <f>+PH9</f>
        <v>479.65595263409222</v>
      </c>
      <c r="PJ16" s="167">
        <f t="shared" ref="PJ16:PJ19" si="1086">+PI9</f>
        <v>479.65595263409222</v>
      </c>
      <c r="PK16" s="167">
        <f t="shared" ref="PK16:PK19" si="1087">+PJ9</f>
        <v>21.638625589813433</v>
      </c>
      <c r="PL16" s="167">
        <f t="shared" ref="PL16:PL19" si="1088">+PK9</f>
        <v>0</v>
      </c>
      <c r="PM16" s="167"/>
      <c r="PN16" s="167"/>
      <c r="PO16" s="167">
        <f t="shared" si="921"/>
        <v>582.44310520368799</v>
      </c>
      <c r="PP16" s="167">
        <f>+PO9</f>
        <v>479.65595263409222</v>
      </c>
      <c r="PQ16" s="167">
        <f t="shared" ref="PQ16:PQ19" si="1089">+PP9</f>
        <v>0</v>
      </c>
      <c r="PR16" s="167">
        <f t="shared" ref="PR16:PR19" si="1090">+PQ9</f>
        <v>0</v>
      </c>
      <c r="PS16" s="167">
        <f t="shared" ref="PS16:PS19" si="1091">+PR9</f>
        <v>0</v>
      </c>
      <c r="PT16" s="167"/>
      <c r="PU16" s="167"/>
      <c r="PV16" s="167">
        <f t="shared" si="922"/>
        <v>582.44310520368799</v>
      </c>
      <c r="PW16" s="168">
        <v>0</v>
      </c>
      <c r="PX16" s="167">
        <f t="shared" ref="PX16:PX19" si="1092">+PW9</f>
        <v>0</v>
      </c>
      <c r="PY16" s="167">
        <f t="shared" ref="PY16:PY19" si="1093">+PX9</f>
        <v>21.638625589813433</v>
      </c>
      <c r="PZ16" s="167">
        <f t="shared" ref="PZ16:PZ19" si="1094">+PY9</f>
        <v>200.15969668359949</v>
      </c>
      <c r="QA16" s="166">
        <f t="shared" si="855"/>
        <v>4713.63150148776</v>
      </c>
      <c r="QB16" s="167">
        <f>+PZ9</f>
        <v>291.221552601844</v>
      </c>
      <c r="QC16" s="167">
        <f t="shared" ref="QC16:QC19" si="1095">+QB9</f>
        <v>291.221552601844</v>
      </c>
      <c r="QD16" s="167">
        <f t="shared" ref="QD16:QD19" si="1096">+QC9</f>
        <v>291.221552601844</v>
      </c>
      <c r="QE16" s="167"/>
      <c r="QF16" s="167"/>
      <c r="QG16" s="167">
        <f t="shared" si="923"/>
        <v>479.65595263409222</v>
      </c>
      <c r="QH16" s="167">
        <f>+QG9</f>
        <v>200.15969668359949</v>
      </c>
      <c r="QI16" s="167">
        <f t="shared" ref="QI16:QI19" si="1097">+QH9</f>
        <v>291.221552601844</v>
      </c>
      <c r="QJ16" s="167">
        <f t="shared" ref="QJ16:QJ19" si="1098">+QI9</f>
        <v>291.221552601844</v>
      </c>
      <c r="QK16" s="167">
        <f t="shared" ref="QK16:QK19" si="1099">+QJ9</f>
        <v>291.221552601844</v>
      </c>
      <c r="QL16" s="167"/>
      <c r="QM16" s="167"/>
      <c r="QN16" s="167">
        <f t="shared" si="924"/>
        <v>959.31190526818443</v>
      </c>
      <c r="QO16" s="167">
        <f>+QN9</f>
        <v>0</v>
      </c>
      <c r="QP16" s="167">
        <f t="shared" ref="QP16:QP19" si="1100">+QO9</f>
        <v>291.221552601844</v>
      </c>
      <c r="QQ16" s="167">
        <f t="shared" ref="QQ16:QQ19" si="1101">+QP9</f>
        <v>291.221552601844</v>
      </c>
      <c r="QR16" s="167">
        <f t="shared" ref="QR16:QR19" si="1102">+QQ9</f>
        <v>291.221552601844</v>
      </c>
      <c r="QS16" s="167"/>
      <c r="QT16" s="167"/>
      <c r="QU16" s="167">
        <f t="shared" si="925"/>
        <v>479.65595263409222</v>
      </c>
      <c r="QV16" s="167">
        <f>+QU9</f>
        <v>0</v>
      </c>
      <c r="QW16" s="167">
        <f t="shared" ref="QW16:QW19" si="1103">+QV9</f>
        <v>291.221552601844</v>
      </c>
      <c r="QX16" s="167">
        <f t="shared" ref="QX16:QX19" si="1104">+QW9</f>
        <v>291.221552601844</v>
      </c>
      <c r="QY16" s="167">
        <v>0</v>
      </c>
      <c r="QZ16" s="167"/>
      <c r="RA16" s="167"/>
      <c r="RB16" s="167">
        <v>0</v>
      </c>
      <c r="RC16" s="167">
        <f>+RB9</f>
        <v>200.15969668359949</v>
      </c>
      <c r="RD16" s="167">
        <f t="shared" ref="RD16:RD19" si="1105">+RC9</f>
        <v>291.221552601844</v>
      </c>
      <c r="RE16" s="167">
        <f t="shared" ref="RE16:RE19" si="1106">+RD9</f>
        <v>291.221552601844</v>
      </c>
      <c r="RF16" s="166">
        <f t="shared" si="728"/>
        <v>6104.8233877275397</v>
      </c>
      <c r="RG16" s="167">
        <v>0</v>
      </c>
      <c r="RH16" s="167">
        <f t="shared" ref="RH16:RH19" si="1107">+RG9</f>
        <v>0</v>
      </c>
      <c r="RI16" s="167">
        <f t="shared" ref="RI16:RI19" si="1108">+RH9</f>
        <v>21.638625589813433</v>
      </c>
      <c r="RJ16" s="167"/>
      <c r="RK16" s="167"/>
      <c r="RL16" s="167">
        <f t="shared" si="926"/>
        <v>491.38124928544346</v>
      </c>
      <c r="RM16" s="167">
        <f>+RL9</f>
        <v>291.221552601844</v>
      </c>
      <c r="RN16" s="167">
        <f t="shared" ref="RN16:RN19" si="1109">+RM9</f>
        <v>479.65595263409222</v>
      </c>
      <c r="RO16" s="167">
        <f t="shared" ref="RO16:RO19" si="1110">+RN9</f>
        <v>479.65595263409222</v>
      </c>
      <c r="RP16" s="167">
        <f t="shared" ref="RP16:RP19" si="1111">+RO9</f>
        <v>21.638625589813433</v>
      </c>
      <c r="RQ16" s="167"/>
      <c r="RR16" s="167"/>
      <c r="RS16" s="167">
        <f t="shared" si="927"/>
        <v>291.221552601844</v>
      </c>
      <c r="RT16" s="167">
        <f>+RS9</f>
        <v>291.221552601844</v>
      </c>
      <c r="RU16" s="167">
        <f t="shared" ref="RU16:RU19" si="1112">+RT9</f>
        <v>479.65595263409222</v>
      </c>
      <c r="RV16" s="167">
        <f t="shared" ref="RV16:RV19" si="1113">+RU9</f>
        <v>0</v>
      </c>
      <c r="RW16" s="167">
        <f t="shared" ref="RW16:RW19" si="1114">+RV9</f>
        <v>0</v>
      </c>
      <c r="RX16" s="167"/>
      <c r="RY16" s="167"/>
      <c r="RZ16" s="167">
        <f t="shared" si="928"/>
        <v>291.221552601844</v>
      </c>
      <c r="SA16" s="167">
        <v>0</v>
      </c>
      <c r="SB16" s="167">
        <v>0</v>
      </c>
      <c r="SC16" s="167">
        <f t="shared" ref="SC16:SC19" si="1115">+SB9</f>
        <v>0</v>
      </c>
      <c r="SD16" s="167">
        <f t="shared" ref="SD16:SD19" si="1116">+SC9</f>
        <v>21.638625589813433</v>
      </c>
      <c r="SE16" s="167"/>
      <c r="SF16" s="167"/>
      <c r="SG16" s="167">
        <f t="shared" si="929"/>
        <v>491.38124928544346</v>
      </c>
      <c r="SH16" s="167">
        <f>+SG9</f>
        <v>291.221552601844</v>
      </c>
      <c r="SI16" s="167">
        <f t="shared" ref="SI16:SI19" si="1117">+SH9</f>
        <v>479.65595263409222</v>
      </c>
      <c r="SJ16" s="167">
        <f t="shared" ref="SJ16:SJ19" si="1118">+SI9</f>
        <v>479.65595263409222</v>
      </c>
      <c r="SK16" s="167">
        <f t="shared" ref="SK16:SK19" si="1119">+SJ9</f>
        <v>21.638625589813433</v>
      </c>
      <c r="SL16" s="166">
        <f t="shared" si="856"/>
        <v>4923.7045271098214</v>
      </c>
      <c r="SM16" s="167">
        <f>+SK9</f>
        <v>0</v>
      </c>
      <c r="SN16" s="167">
        <f t="shared" ref="SN16:SN19" si="1120">+SM9</f>
        <v>291.221552601844</v>
      </c>
      <c r="SO16" s="167">
        <f t="shared" ref="SO16:SO19" si="1121">+SN9</f>
        <v>291.221552601844</v>
      </c>
      <c r="SP16" s="167"/>
      <c r="SQ16" s="167"/>
      <c r="SR16" s="167">
        <f t="shared" si="930"/>
        <v>770.87750523593627</v>
      </c>
      <c r="SS16" s="167">
        <f>+SR9</f>
        <v>21.638625589813433</v>
      </c>
      <c r="ST16" s="167">
        <f t="shared" ref="ST16:ST19" si="1122">+SS9</f>
        <v>0</v>
      </c>
      <c r="SU16" s="167">
        <f t="shared" ref="SU16:SU19" si="1123">+ST9</f>
        <v>291.221552601844</v>
      </c>
      <c r="SV16" s="167">
        <f t="shared" ref="SV16:SV19" si="1124">+SU9</f>
        <v>291.221552601844</v>
      </c>
      <c r="SW16" s="167"/>
      <c r="SX16" s="167"/>
      <c r="SY16" s="167">
        <f t="shared" si="931"/>
        <v>770.87750523593627</v>
      </c>
      <c r="SZ16" s="167">
        <f>+SY9</f>
        <v>0</v>
      </c>
      <c r="TA16" s="167">
        <f t="shared" ref="TA16:TA19" si="1125">+SZ9</f>
        <v>0</v>
      </c>
      <c r="TB16" s="167">
        <f t="shared" ref="TB16:TB19" si="1126">+TA9</f>
        <v>291.221552601844</v>
      </c>
      <c r="TC16" s="167">
        <f t="shared" ref="TC16:TC19" si="1127">+TB9</f>
        <v>291.221552601844</v>
      </c>
      <c r="TD16" s="167"/>
      <c r="TE16" s="167"/>
      <c r="TF16" s="167">
        <f t="shared" si="932"/>
        <v>6136.3753422558157</v>
      </c>
      <c r="TG16" s="167">
        <f>+TF9</f>
        <v>21.638625589813433</v>
      </c>
      <c r="TH16" s="167">
        <f t="shared" ref="TH16:TH19" si="1128">+TG9</f>
        <v>200.15969668359949</v>
      </c>
      <c r="TI16" s="167">
        <f t="shared" ref="TI16:TI19" si="1129">+TH9</f>
        <v>291.221552601844</v>
      </c>
      <c r="TJ16" s="167">
        <f t="shared" ref="TJ16:TJ19" si="1130">+TI9</f>
        <v>291.221552601844</v>
      </c>
      <c r="TK16" s="167"/>
      <c r="TL16" s="167"/>
      <c r="TM16" s="167">
        <f t="shared" si="933"/>
        <v>770.87750523593627</v>
      </c>
      <c r="TN16" s="167">
        <f>+TM9</f>
        <v>21.638625589813433</v>
      </c>
      <c r="TO16" s="167">
        <f t="shared" ref="TO16:TO19" si="1131">+TN9</f>
        <v>0</v>
      </c>
      <c r="TP16" s="167">
        <f t="shared" ref="TP16:TP19" si="1132">+TO9</f>
        <v>291.221552601844</v>
      </c>
      <c r="TQ16" s="166">
        <f t="shared" si="757"/>
        <v>11335.077404833262</v>
      </c>
      <c r="TR16" s="167" t="e">
        <f>+#REF!</f>
        <v>#REF!</v>
      </c>
      <c r="TS16" s="167">
        <f t="shared" ref="TS16:TS19" si="1133">+TR9</f>
        <v>479.65595263409222</v>
      </c>
      <c r="TT16" s="167">
        <f t="shared" ref="TT16:TT19" si="1134">+TS9</f>
        <v>479.65595263409222</v>
      </c>
      <c r="TU16" s="167"/>
      <c r="TV16" s="167"/>
      <c r="TW16" s="167">
        <f t="shared" si="934"/>
        <v>21.638625589813433</v>
      </c>
      <c r="TX16" s="167">
        <f>+TW9</f>
        <v>291.221552601844</v>
      </c>
      <c r="TY16" s="167">
        <f t="shared" ref="TY16:TY19" si="1135">+TX9</f>
        <v>291.221552601844</v>
      </c>
      <c r="TZ16" s="167">
        <f t="shared" ref="TZ16:TZ19" si="1136">+TY9</f>
        <v>479.65595263409222</v>
      </c>
      <c r="UA16" s="167">
        <f t="shared" ref="UA16:UA19" si="1137">+TZ9</f>
        <v>0</v>
      </c>
      <c r="UB16" s="167"/>
      <c r="UC16" s="167"/>
      <c r="UD16" s="167">
        <f t="shared" si="935"/>
        <v>0</v>
      </c>
      <c r="UE16" s="167">
        <f>+UD9</f>
        <v>291.221552601844</v>
      </c>
      <c r="UF16" s="167">
        <f t="shared" ref="UF16:UF19" si="1138">+UE9</f>
        <v>6136.3753422558157</v>
      </c>
      <c r="UG16" s="167">
        <f t="shared" ref="UG16:UG19" si="1139">+UF9</f>
        <v>0</v>
      </c>
      <c r="UH16" s="167">
        <f t="shared" ref="UH16:UH19" si="1140">+UG9</f>
        <v>0</v>
      </c>
      <c r="UI16" s="167"/>
      <c r="UJ16" s="167"/>
      <c r="UK16" s="167">
        <f t="shared" si="936"/>
        <v>221.79832227341294</v>
      </c>
      <c r="UL16" s="167">
        <f>+UK9</f>
        <v>291.221552601844</v>
      </c>
      <c r="UM16" s="167">
        <f t="shared" ref="UM16:UM19" si="1141">+UL9</f>
        <v>291.221552601844</v>
      </c>
      <c r="UN16" s="167">
        <f t="shared" ref="UN16:UN19" si="1142">+UM9</f>
        <v>479.65595263409222</v>
      </c>
      <c r="UO16" s="167">
        <f t="shared" ref="UO16:UO19" si="1143">+UN9</f>
        <v>479.65595263409222</v>
      </c>
      <c r="UP16" s="167"/>
      <c r="UQ16" s="167"/>
      <c r="UR16" s="167">
        <f t="shared" si="937"/>
        <v>21.638625589813433</v>
      </c>
      <c r="US16" s="167">
        <f>+UR9</f>
        <v>291.221552601844</v>
      </c>
      <c r="UT16" s="167">
        <f t="shared" ref="UT16:UT19" si="1144">+US9</f>
        <v>291.221552601844</v>
      </c>
      <c r="UU16" s="167">
        <f t="shared" ref="UU16:UU19" si="1145">+UT9</f>
        <v>479.65595263409222</v>
      </c>
      <c r="UV16" s="167">
        <f t="shared" ref="UV16:UV19" si="1146">+UU9</f>
        <v>0</v>
      </c>
      <c r="UW16" s="166" t="e">
        <f t="shared" si="857"/>
        <v>#REF!</v>
      </c>
      <c r="UX16" s="167">
        <f>+UV9</f>
        <v>0</v>
      </c>
      <c r="UY16" s="167">
        <f t="shared" ref="UY16:UY19" si="1147">+UX9</f>
        <v>0</v>
      </c>
      <c r="UZ16" s="167">
        <f t="shared" ref="UZ16:UZ19" si="1148">+UY9</f>
        <v>291.221552601844</v>
      </c>
      <c r="VA16" s="167"/>
      <c r="VB16" s="167"/>
      <c r="VC16" s="167">
        <f t="shared" si="938"/>
        <v>582.44310520368799</v>
      </c>
      <c r="VD16" s="167">
        <f>+VC9</f>
        <v>0</v>
      </c>
      <c r="VE16" s="167">
        <f t="shared" ref="VE16:VE19" si="1149">+VD9</f>
        <v>0</v>
      </c>
      <c r="VF16" s="167">
        <f t="shared" ref="VF16:VF19" si="1150">+VE9</f>
        <v>0</v>
      </c>
      <c r="VG16" s="167">
        <f t="shared" ref="VG16:VG19" si="1151">+VF9</f>
        <v>291.221552601844</v>
      </c>
      <c r="VH16" s="167"/>
      <c r="VI16" s="167"/>
      <c r="VJ16" s="167">
        <f t="shared" si="939"/>
        <v>6427.5968948576592</v>
      </c>
      <c r="VK16" s="167">
        <f>+VJ9</f>
        <v>0</v>
      </c>
      <c r="VL16" s="167">
        <f t="shared" ref="VL16:VL19" si="1152">+VK9</f>
        <v>21.638625589813433</v>
      </c>
      <c r="VM16" s="167">
        <f t="shared" ref="VM16:VM19" si="1153">+VL9</f>
        <v>200.15969668359949</v>
      </c>
      <c r="VN16" s="167">
        <f t="shared" ref="VN16:VN19" si="1154">+VM9</f>
        <v>291.221552601844</v>
      </c>
      <c r="VO16" s="167"/>
      <c r="VP16" s="167"/>
      <c r="VQ16" s="167">
        <f t="shared" si="940"/>
        <v>582.44310520368799</v>
      </c>
      <c r="VR16" s="167">
        <f>+VQ9</f>
        <v>479.65595263409222</v>
      </c>
      <c r="VS16" s="167">
        <f t="shared" ref="VS16:VS19" si="1155">+VR9</f>
        <v>21.638625589813433</v>
      </c>
      <c r="VT16" s="167">
        <f t="shared" ref="VT16:VT19" si="1156">+VS9</f>
        <v>0</v>
      </c>
      <c r="VU16" s="167">
        <f t="shared" ref="VU16:VU19" si="1157">+VT9</f>
        <v>291.221552601844</v>
      </c>
      <c r="VV16" s="167"/>
      <c r="VW16" s="167"/>
      <c r="VX16" s="167">
        <f t="shared" si="941"/>
        <v>582.44310520368799</v>
      </c>
      <c r="VY16" s="167">
        <f>+VX9</f>
        <v>0</v>
      </c>
      <c r="VZ16" s="167">
        <f t="shared" ref="VZ16:VZ19" si="1158">+VY9</f>
        <v>0</v>
      </c>
      <c r="WA16" s="167">
        <f t="shared" ref="WA16:WA19" si="1159">+VZ9</f>
        <v>0</v>
      </c>
      <c r="WB16" s="167">
        <f t="shared" ref="WB16:WB19" si="1160">+WA9</f>
        <v>291.221552601844</v>
      </c>
      <c r="WC16" s="166">
        <f t="shared" si="858"/>
        <v>10354.126873975263</v>
      </c>
    </row>
    <row r="17" spans="1:601" s="105" customFormat="1" ht="18" customHeight="1" outlineLevel="1">
      <c r="A17" s="154" t="s">
        <v>194</v>
      </c>
      <c r="B17" s="62" t="s">
        <v>99</v>
      </c>
      <c r="C17" s="12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6">
        <f t="shared" si="490"/>
        <v>0</v>
      </c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6">
        <f t="shared" si="848"/>
        <v>0</v>
      </c>
      <c r="BO17" s="167"/>
      <c r="BP17" s="167"/>
      <c r="BQ17" s="167">
        <f t="shared" si="878"/>
        <v>468.65312116847315</v>
      </c>
      <c r="BR17" s="167">
        <f>+BQ10</f>
        <v>385.94715480474582</v>
      </c>
      <c r="BS17" s="167">
        <f t="shared" si="942"/>
        <v>385.94715480474582</v>
      </c>
      <c r="BT17" s="167">
        <f t="shared" si="942"/>
        <v>17.4111588408547</v>
      </c>
      <c r="BU17" s="167">
        <f t="shared" si="942"/>
        <v>0</v>
      </c>
      <c r="BV17" s="167"/>
      <c r="BW17" s="167"/>
      <c r="BX17" s="167">
        <f>+BU10+BV10</f>
        <v>468.65312116847315</v>
      </c>
      <c r="BY17" s="167">
        <f>+BX10</f>
        <v>385.94715480474582</v>
      </c>
      <c r="BZ17" s="167">
        <f t="shared" si="943"/>
        <v>0</v>
      </c>
      <c r="CA17" s="167">
        <f t="shared" si="943"/>
        <v>0</v>
      </c>
      <c r="CB17" s="167">
        <f t="shared" si="943"/>
        <v>0</v>
      </c>
      <c r="CC17" s="167"/>
      <c r="CD17" s="167"/>
      <c r="CE17" s="167">
        <f>+CB10+CC10</f>
        <v>468.65312116847315</v>
      </c>
      <c r="CF17" s="167">
        <f>+CE10</f>
        <v>385.94715480474582</v>
      </c>
      <c r="CG17" s="167">
        <f t="shared" si="944"/>
        <v>0</v>
      </c>
      <c r="CH17" s="167">
        <f t="shared" si="944"/>
        <v>17.4111588408547</v>
      </c>
      <c r="CI17" s="167">
        <f t="shared" si="944"/>
        <v>161.05515842633039</v>
      </c>
      <c r="CJ17" s="167"/>
      <c r="CK17" s="167"/>
      <c r="CL17" s="167">
        <f>+CI10+CJ10</f>
        <v>468.65312116847315</v>
      </c>
      <c r="CM17" s="167">
        <f>+CL10</f>
        <v>385.94715480474582</v>
      </c>
      <c r="CN17" s="167">
        <f t="shared" si="945"/>
        <v>385.94715480474582</v>
      </c>
      <c r="CO17" s="167">
        <f t="shared" si="945"/>
        <v>17.4111588408547</v>
      </c>
      <c r="CP17" s="167">
        <f t="shared" si="945"/>
        <v>0</v>
      </c>
      <c r="CQ17" s="167"/>
      <c r="CR17" s="167"/>
      <c r="CS17" s="166">
        <f t="shared" si="790"/>
        <v>4403.5840484512628</v>
      </c>
      <c r="CT17" s="167">
        <f>+CR10</f>
        <v>0</v>
      </c>
      <c r="CU17" s="167">
        <f t="shared" si="946"/>
        <v>385.94715480474582</v>
      </c>
      <c r="CV17" s="167">
        <f t="shared" si="947"/>
        <v>385.94715480474582</v>
      </c>
      <c r="CW17" s="167"/>
      <c r="CX17" s="167"/>
      <c r="CY17" s="167">
        <f t="shared" si="879"/>
        <v>17.4111588408547</v>
      </c>
      <c r="CZ17" s="167">
        <f>+CY10</f>
        <v>234.32656058423657</v>
      </c>
      <c r="DA17" s="167">
        <f t="shared" si="948"/>
        <v>234.32656058423657</v>
      </c>
      <c r="DB17" s="167">
        <f t="shared" si="949"/>
        <v>385.94715480474582</v>
      </c>
      <c r="DC17" s="167">
        <f t="shared" si="950"/>
        <v>0</v>
      </c>
      <c r="DD17" s="167"/>
      <c r="DE17" s="167"/>
      <c r="DF17" s="167">
        <f t="shared" si="880"/>
        <v>0</v>
      </c>
      <c r="DG17" s="167">
        <f>+DF10</f>
        <v>234.32656058423657</v>
      </c>
      <c r="DH17" s="167">
        <f t="shared" si="951"/>
        <v>234.32656058423657</v>
      </c>
      <c r="DI17" s="167">
        <f t="shared" si="952"/>
        <v>385.94715480474582</v>
      </c>
      <c r="DJ17" s="167">
        <f t="shared" si="953"/>
        <v>0</v>
      </c>
      <c r="DK17" s="167"/>
      <c r="DL17" s="167"/>
      <c r="DM17" s="167">
        <f t="shared" si="881"/>
        <v>178.4663172671851</v>
      </c>
      <c r="DN17" s="167">
        <f>+DM10</f>
        <v>234.32656058423657</v>
      </c>
      <c r="DO17" s="167">
        <f t="shared" si="954"/>
        <v>234.32656058423657</v>
      </c>
      <c r="DP17" s="167">
        <f t="shared" si="955"/>
        <v>385.94715480474582</v>
      </c>
      <c r="DQ17" s="167">
        <f t="shared" si="956"/>
        <v>385.94715480474582</v>
      </c>
      <c r="DR17" s="167"/>
      <c r="DS17" s="167"/>
      <c r="DT17" s="167">
        <f t="shared" si="882"/>
        <v>17.4111588408547</v>
      </c>
      <c r="DU17" s="167">
        <f>+DT10</f>
        <v>234.32656058423657</v>
      </c>
      <c r="DV17" s="167">
        <f t="shared" si="957"/>
        <v>234.32656058423657</v>
      </c>
      <c r="DW17" s="167">
        <f t="shared" si="958"/>
        <v>385.94715480474582</v>
      </c>
      <c r="DX17" s="167">
        <f t="shared" si="959"/>
        <v>0</v>
      </c>
      <c r="DY17" s="166">
        <f t="shared" si="849"/>
        <v>4789.5312032560078</v>
      </c>
      <c r="DZ17" s="167">
        <f>+DX10</f>
        <v>0</v>
      </c>
      <c r="EA17" s="167">
        <f t="shared" si="960"/>
        <v>0</v>
      </c>
      <c r="EB17" s="167">
        <f t="shared" si="961"/>
        <v>234.32656058423657</v>
      </c>
      <c r="EC17" s="167"/>
      <c r="ED17" s="167"/>
      <c r="EE17" s="167">
        <f t="shared" si="883"/>
        <v>468.65312116847315</v>
      </c>
      <c r="EF17" s="167">
        <f>+EE10</f>
        <v>0</v>
      </c>
      <c r="EG17" s="167">
        <f t="shared" si="962"/>
        <v>0</v>
      </c>
      <c r="EH17" s="167">
        <f t="shared" si="963"/>
        <v>0</v>
      </c>
      <c r="EI17" s="167">
        <f t="shared" si="964"/>
        <v>234.32656058423657</v>
      </c>
      <c r="EJ17" s="167"/>
      <c r="EK17" s="167"/>
      <c r="EL17" s="167">
        <f t="shared" si="884"/>
        <v>468.65312116847315</v>
      </c>
      <c r="EM17" s="167">
        <f>+EL10</f>
        <v>0</v>
      </c>
      <c r="EN17" s="167">
        <f t="shared" si="965"/>
        <v>17.4111588408547</v>
      </c>
      <c r="EO17" s="167">
        <f t="shared" si="966"/>
        <v>161.05515842633039</v>
      </c>
      <c r="EP17" s="167">
        <f t="shared" si="967"/>
        <v>234.32656058423657</v>
      </c>
      <c r="EQ17" s="167"/>
      <c r="ER17" s="167"/>
      <c r="ES17" s="167">
        <f t="shared" si="885"/>
        <v>468.65312116847315</v>
      </c>
      <c r="ET17" s="167">
        <f>+ES10</f>
        <v>385.94715480474582</v>
      </c>
      <c r="EU17" s="167">
        <f t="shared" si="968"/>
        <v>17.4111588408547</v>
      </c>
      <c r="EV17" s="167">
        <f t="shared" si="969"/>
        <v>0</v>
      </c>
      <c r="EW17" s="167">
        <f t="shared" si="970"/>
        <v>234.32656058423657</v>
      </c>
      <c r="EX17" s="167"/>
      <c r="EY17" s="167"/>
      <c r="EZ17" s="167">
        <f t="shared" si="886"/>
        <v>468.65312116847315</v>
      </c>
      <c r="FA17" s="167">
        <f>+EZ10</f>
        <v>0</v>
      </c>
      <c r="FB17" s="167">
        <f t="shared" si="971"/>
        <v>0</v>
      </c>
      <c r="FC17" s="167">
        <f t="shared" si="972"/>
        <v>0</v>
      </c>
      <c r="FD17" s="166">
        <f t="shared" si="557"/>
        <v>3393.7433579236244</v>
      </c>
      <c r="FE17" s="167">
        <f t="shared" si="973"/>
        <v>234.32656058423657</v>
      </c>
      <c r="FF17" s="167">
        <f t="shared" si="974"/>
        <v>234.32656058423657</v>
      </c>
      <c r="FG17" s="167">
        <f t="shared" si="975"/>
        <v>385.94715480474582</v>
      </c>
      <c r="FH17" s="167"/>
      <c r="FI17" s="167"/>
      <c r="FJ17" s="167">
        <f t="shared" si="887"/>
        <v>0</v>
      </c>
      <c r="FK17" s="167">
        <f>+FJ10</f>
        <v>234.32656058423657</v>
      </c>
      <c r="FL17" s="167">
        <f t="shared" si="976"/>
        <v>234.32656058423657</v>
      </c>
      <c r="FM17" s="167">
        <f t="shared" si="977"/>
        <v>234.32656058423657</v>
      </c>
      <c r="FN17" s="167">
        <f t="shared" si="978"/>
        <v>385.94715480474582</v>
      </c>
      <c r="FO17" s="167"/>
      <c r="FP17" s="167"/>
      <c r="FQ17" s="167">
        <f t="shared" si="888"/>
        <v>17.4111588408547</v>
      </c>
      <c r="FR17" s="167">
        <f>+FQ10</f>
        <v>234.32656058423657</v>
      </c>
      <c r="FS17" s="167">
        <f t="shared" si="979"/>
        <v>234.32656058423657</v>
      </c>
      <c r="FT17" s="167">
        <f t="shared" si="980"/>
        <v>234.32656058423657</v>
      </c>
      <c r="FU17" s="167">
        <f t="shared" si="981"/>
        <v>385.94715480474582</v>
      </c>
      <c r="FV17" s="167"/>
      <c r="FW17" s="167"/>
      <c r="FX17" s="167">
        <f t="shared" si="889"/>
        <v>403.3583136456005</v>
      </c>
      <c r="FY17" s="167">
        <f>+FX10</f>
        <v>234.32656058423657</v>
      </c>
      <c r="FZ17" s="167">
        <f t="shared" si="982"/>
        <v>234.32656058423657</v>
      </c>
      <c r="GA17" s="167">
        <f t="shared" si="983"/>
        <v>234.32656058423657</v>
      </c>
      <c r="GB17" s="167">
        <f t="shared" si="984"/>
        <v>385.94715480474582</v>
      </c>
      <c r="GC17" s="167"/>
      <c r="GD17" s="167"/>
      <c r="GE17" s="167">
        <f t="shared" si="890"/>
        <v>0</v>
      </c>
      <c r="GF17" s="167">
        <f>+GE10</f>
        <v>234.32656058423657</v>
      </c>
      <c r="GG17" s="167">
        <f t="shared" si="985"/>
        <v>234.32656058423657</v>
      </c>
      <c r="GH17" s="167">
        <f t="shared" si="986"/>
        <v>234.32656058423657</v>
      </c>
      <c r="GI17" s="167">
        <f t="shared" si="987"/>
        <v>385.94715480474582</v>
      </c>
      <c r="GJ17" s="166">
        <f t="shared" si="850"/>
        <v>5631.0770946894954</v>
      </c>
      <c r="GK17" s="167">
        <f>+GI10</f>
        <v>0</v>
      </c>
      <c r="GL17" s="167">
        <f t="shared" si="988"/>
        <v>0</v>
      </c>
      <c r="GM17" s="167">
        <f t="shared" si="989"/>
        <v>0</v>
      </c>
      <c r="GN17" s="167"/>
      <c r="GO17" s="167"/>
      <c r="GP17" s="167">
        <f t="shared" si="891"/>
        <v>468.65312116847315</v>
      </c>
      <c r="GQ17" s="167">
        <f>+GP10</f>
        <v>385.94715480474582</v>
      </c>
      <c r="GR17" s="167">
        <f t="shared" si="990"/>
        <v>0</v>
      </c>
      <c r="GS17" s="167">
        <f t="shared" si="991"/>
        <v>17.4111588408547</v>
      </c>
      <c r="GT17" s="167">
        <f t="shared" si="992"/>
        <v>161.05515842633039</v>
      </c>
      <c r="GU17" s="167"/>
      <c r="GV17" s="167"/>
      <c r="GW17" s="167">
        <f t="shared" si="892"/>
        <v>468.65312116847315</v>
      </c>
      <c r="GX17" s="167">
        <f>+GW10</f>
        <v>385.94715480474582</v>
      </c>
      <c r="GY17" s="167">
        <f t="shared" si="993"/>
        <v>385.94715480474582</v>
      </c>
      <c r="GZ17" s="167">
        <f t="shared" si="994"/>
        <v>17.4111588408547</v>
      </c>
      <c r="HA17" s="167">
        <f t="shared" si="995"/>
        <v>0</v>
      </c>
      <c r="HB17" s="167"/>
      <c r="HC17" s="167"/>
      <c r="HD17" s="167">
        <f t="shared" si="893"/>
        <v>468.65312116847315</v>
      </c>
      <c r="HE17" s="167">
        <f>+HD10</f>
        <v>385.94715480474582</v>
      </c>
      <c r="HF17" s="167">
        <f t="shared" si="996"/>
        <v>0</v>
      </c>
      <c r="HG17" s="167">
        <f t="shared" si="997"/>
        <v>0</v>
      </c>
      <c r="HH17" s="167">
        <f t="shared" si="998"/>
        <v>0</v>
      </c>
      <c r="HI17" s="167"/>
      <c r="HJ17" s="167"/>
      <c r="HK17" s="167">
        <f t="shared" si="894"/>
        <v>468.65312116847315</v>
      </c>
      <c r="HL17" s="167">
        <f>+HK10</f>
        <v>385.94715480474582</v>
      </c>
      <c r="HM17" s="167">
        <f t="shared" si="999"/>
        <v>0</v>
      </c>
      <c r="HN17" s="167">
        <f t="shared" si="1000"/>
        <v>17.4111588408547</v>
      </c>
      <c r="HO17" s="167">
        <f t="shared" si="1001"/>
        <v>161.05515842633039</v>
      </c>
      <c r="HP17" s="166">
        <f t="shared" si="851"/>
        <v>4178.6920520728472</v>
      </c>
      <c r="HQ17" s="167">
        <f>+HO10</f>
        <v>234.32656058423657</v>
      </c>
      <c r="HR17" s="167">
        <f t="shared" si="1002"/>
        <v>234.32656058423657</v>
      </c>
      <c r="HS17" s="167">
        <f t="shared" si="1003"/>
        <v>234.32656058423657</v>
      </c>
      <c r="HT17" s="167"/>
      <c r="HU17" s="167"/>
      <c r="HV17" s="167">
        <f t="shared" si="895"/>
        <v>385.94715480474582</v>
      </c>
      <c r="HW17" s="167">
        <f>+HV10</f>
        <v>161.05515842633039</v>
      </c>
      <c r="HX17" s="167">
        <f t="shared" si="1004"/>
        <v>234.32656058423657</v>
      </c>
      <c r="HY17" s="167">
        <f t="shared" si="1005"/>
        <v>234.32656058423657</v>
      </c>
      <c r="HZ17" s="167">
        <f t="shared" si="1006"/>
        <v>234.32656058423657</v>
      </c>
      <c r="IA17" s="167"/>
      <c r="IB17" s="167"/>
      <c r="IC17" s="167">
        <f t="shared" si="896"/>
        <v>771.89430960949164</v>
      </c>
      <c r="ID17" s="167">
        <f>+IC10</f>
        <v>0</v>
      </c>
      <c r="IE17" s="167">
        <f t="shared" si="1007"/>
        <v>234.32656058423657</v>
      </c>
      <c r="IF17" s="167">
        <f t="shared" si="1008"/>
        <v>234.32656058423657</v>
      </c>
      <c r="IG17" s="167">
        <f t="shared" si="1009"/>
        <v>234.32656058423657</v>
      </c>
      <c r="IH17" s="167"/>
      <c r="II17" s="167"/>
      <c r="IJ17" s="167">
        <f t="shared" si="897"/>
        <v>385.94715480474582</v>
      </c>
      <c r="IK17" s="167">
        <f>+IJ10</f>
        <v>0</v>
      </c>
      <c r="IL17" s="167">
        <f t="shared" si="1010"/>
        <v>234.32656058423657</v>
      </c>
      <c r="IM17" s="167">
        <f t="shared" si="1011"/>
        <v>234.32656058423657</v>
      </c>
      <c r="IN17" s="167">
        <f t="shared" si="1012"/>
        <v>234.32656058423657</v>
      </c>
      <c r="IO17" s="167"/>
      <c r="IP17" s="167"/>
      <c r="IQ17" s="167">
        <f t="shared" si="898"/>
        <v>385.94715480474582</v>
      </c>
      <c r="IR17" s="167">
        <f>+IQ10</f>
        <v>161.05515842633039</v>
      </c>
      <c r="IS17" s="167">
        <f t="shared" si="1013"/>
        <v>234.32656058423657</v>
      </c>
      <c r="IT17" s="167">
        <f t="shared" si="1014"/>
        <v>234.32656058423657</v>
      </c>
      <c r="IU17" s="166">
        <f t="shared" si="613"/>
        <v>5532.417939055701</v>
      </c>
      <c r="IV17" s="167">
        <v>0</v>
      </c>
      <c r="IW17" s="167">
        <f t="shared" si="1015"/>
        <v>0</v>
      </c>
      <c r="IX17" s="167">
        <f t="shared" si="1016"/>
        <v>17.4111588408547</v>
      </c>
      <c r="IY17" s="167"/>
      <c r="IZ17" s="167"/>
      <c r="JA17" s="167">
        <f t="shared" si="899"/>
        <v>395.38171901056694</v>
      </c>
      <c r="JB17" s="167">
        <f>+JA10</f>
        <v>234.32656058423657</v>
      </c>
      <c r="JC17" s="167">
        <f t="shared" si="1017"/>
        <v>385.94715480474582</v>
      </c>
      <c r="JD17" s="167">
        <f t="shared" si="1018"/>
        <v>385.94715480474582</v>
      </c>
      <c r="JE17" s="167">
        <f t="shared" si="1019"/>
        <v>17.4111588408547</v>
      </c>
      <c r="JF17" s="167"/>
      <c r="JG17" s="167"/>
      <c r="JH17" s="167">
        <f t="shared" si="900"/>
        <v>234.32656058423657</v>
      </c>
      <c r="JI17" s="167">
        <f>+JH10</f>
        <v>234.32656058423657</v>
      </c>
      <c r="JJ17" s="167">
        <f t="shared" si="1020"/>
        <v>385.94715480474582</v>
      </c>
      <c r="JK17" s="167">
        <f t="shared" si="1021"/>
        <v>0</v>
      </c>
      <c r="JL17" s="167">
        <f t="shared" si="1022"/>
        <v>0</v>
      </c>
      <c r="JM17" s="167"/>
      <c r="JN17" s="167"/>
      <c r="JO17" s="167">
        <f t="shared" si="901"/>
        <v>234.32656058423657</v>
      </c>
      <c r="JP17" s="167">
        <f>+JO10</f>
        <v>234.32656058423657</v>
      </c>
      <c r="JQ17" s="167">
        <f t="shared" si="1023"/>
        <v>385.94715480474582</v>
      </c>
      <c r="JR17" s="167">
        <f t="shared" si="1024"/>
        <v>0</v>
      </c>
      <c r="JS17" s="167">
        <f t="shared" si="1025"/>
        <v>17.4111588408547</v>
      </c>
      <c r="JT17" s="167"/>
      <c r="JU17" s="167"/>
      <c r="JV17" s="167">
        <f t="shared" si="902"/>
        <v>395.38171901056694</v>
      </c>
      <c r="JW17" s="167">
        <f>+JV10</f>
        <v>234.32656058423657</v>
      </c>
      <c r="JX17" s="167">
        <f t="shared" si="1026"/>
        <v>385.94715480474582</v>
      </c>
      <c r="JY17" s="167">
        <f t="shared" si="1027"/>
        <v>385.94715480474582</v>
      </c>
      <c r="JZ17" s="167">
        <f t="shared" si="1028"/>
        <v>17.4111588408547</v>
      </c>
      <c r="KA17" s="166">
        <f t="shared" si="852"/>
        <v>4582.0503657184472</v>
      </c>
      <c r="KB17" s="167">
        <f>+JZ10</f>
        <v>0</v>
      </c>
      <c r="KC17" s="167">
        <f t="shared" si="1029"/>
        <v>234.32656058423657</v>
      </c>
      <c r="KD17" s="167">
        <f t="shared" si="1030"/>
        <v>234.32656058423657</v>
      </c>
      <c r="KE17" s="167"/>
      <c r="KF17" s="167"/>
      <c r="KG17" s="167">
        <f t="shared" si="903"/>
        <v>620.2737153889824</v>
      </c>
      <c r="KH17" s="167">
        <f>+KG10</f>
        <v>17.4111588408547</v>
      </c>
      <c r="KI17" s="167">
        <f t="shared" si="1031"/>
        <v>0</v>
      </c>
      <c r="KJ17" s="167">
        <f t="shared" si="1032"/>
        <v>234.32656058423657</v>
      </c>
      <c r="KK17" s="167">
        <f t="shared" si="1033"/>
        <v>234.32656058423657</v>
      </c>
      <c r="KL17" s="167"/>
      <c r="KM17" s="167"/>
      <c r="KN17" s="167">
        <f t="shared" si="904"/>
        <v>620.2737153889824</v>
      </c>
      <c r="KO17" s="167">
        <f>+KN10</f>
        <v>0</v>
      </c>
      <c r="KP17" s="167">
        <f t="shared" si="1034"/>
        <v>0</v>
      </c>
      <c r="KQ17" s="167">
        <f t="shared" si="1035"/>
        <v>234.32656058423657</v>
      </c>
      <c r="KR17" s="167">
        <f t="shared" si="1036"/>
        <v>234.32656058423657</v>
      </c>
      <c r="KS17" s="167"/>
      <c r="KT17" s="167"/>
      <c r="KU17" s="167">
        <f t="shared" si="905"/>
        <v>620.2737153889824</v>
      </c>
      <c r="KV17" s="167">
        <f>+KU10</f>
        <v>17.4111588408547</v>
      </c>
      <c r="KW17" s="167">
        <f t="shared" si="1037"/>
        <v>161.05515842633039</v>
      </c>
      <c r="KX17" s="167">
        <f t="shared" si="1038"/>
        <v>234.32656058423657</v>
      </c>
      <c r="KY17" s="167">
        <f t="shared" si="1039"/>
        <v>234.32656058423657</v>
      </c>
      <c r="KZ17" s="167"/>
      <c r="LA17" s="167"/>
      <c r="LB17" s="167">
        <f t="shared" si="906"/>
        <v>620.2737153889824</v>
      </c>
      <c r="LC17" s="167">
        <f>+LB10</f>
        <v>17.4111588408547</v>
      </c>
      <c r="LD17" s="167">
        <f t="shared" si="1040"/>
        <v>0</v>
      </c>
      <c r="LE17" s="167">
        <f t="shared" si="1041"/>
        <v>234.32656058423657</v>
      </c>
      <c r="LF17" s="166">
        <f t="shared" si="642"/>
        <v>4803.3225417629537</v>
      </c>
      <c r="LG17" s="167">
        <v>0</v>
      </c>
      <c r="LH17" s="167">
        <f t="shared" si="1042"/>
        <v>385.94715480474582</v>
      </c>
      <c r="LI17" s="167">
        <f t="shared" si="1043"/>
        <v>385.94715480474582</v>
      </c>
      <c r="LJ17" s="167"/>
      <c r="LK17" s="167"/>
      <c r="LL17" s="167">
        <f t="shared" si="907"/>
        <v>17.4111588408547</v>
      </c>
      <c r="LM17" s="167">
        <f>+LL10</f>
        <v>234.32656058423657</v>
      </c>
      <c r="LN17" s="167">
        <f t="shared" si="1044"/>
        <v>234.32656058423657</v>
      </c>
      <c r="LO17" s="167">
        <f t="shared" si="1045"/>
        <v>385.94715480474582</v>
      </c>
      <c r="LP17" s="167">
        <f t="shared" si="1046"/>
        <v>0</v>
      </c>
      <c r="LQ17" s="167"/>
      <c r="LR17" s="167"/>
      <c r="LS17" s="167">
        <f t="shared" si="908"/>
        <v>0</v>
      </c>
      <c r="LT17" s="167">
        <f>+LS10</f>
        <v>234.32656058423657</v>
      </c>
      <c r="LU17" s="167">
        <f t="shared" si="1047"/>
        <v>234.32656058423657</v>
      </c>
      <c r="LV17" s="167">
        <f t="shared" si="1048"/>
        <v>385.94715480474582</v>
      </c>
      <c r="LW17" s="167">
        <f t="shared" si="1049"/>
        <v>0</v>
      </c>
      <c r="LX17" s="167"/>
      <c r="LY17" s="167"/>
      <c r="LZ17" s="167">
        <f t="shared" si="909"/>
        <v>178.4663172671851</v>
      </c>
      <c r="MA17" s="167">
        <f>+LZ10</f>
        <v>234.32656058423657</v>
      </c>
      <c r="MB17" s="167">
        <f t="shared" si="1050"/>
        <v>234.32656058423657</v>
      </c>
      <c r="MC17" s="167">
        <f t="shared" si="1051"/>
        <v>385.94715480474582</v>
      </c>
      <c r="MD17" s="167">
        <f t="shared" si="1052"/>
        <v>385.94715480474582</v>
      </c>
      <c r="ME17" s="167"/>
      <c r="MF17" s="167"/>
      <c r="MG17" s="167">
        <f t="shared" si="910"/>
        <v>17.4111588408547</v>
      </c>
      <c r="MH17" s="167">
        <f>+MG10</f>
        <v>234.32656058423657</v>
      </c>
      <c r="MI17" s="167">
        <f t="shared" si="1053"/>
        <v>234.32656058423657</v>
      </c>
      <c r="MJ17" s="167">
        <f t="shared" si="1054"/>
        <v>385.94715480474582</v>
      </c>
      <c r="MK17" s="167">
        <f t="shared" si="1055"/>
        <v>0</v>
      </c>
      <c r="ML17" s="166">
        <f t="shared" si="853"/>
        <v>4789.5312032560078</v>
      </c>
      <c r="MM17" s="167">
        <f>+MK10</f>
        <v>0</v>
      </c>
      <c r="MN17" s="167">
        <f t="shared" si="1056"/>
        <v>0</v>
      </c>
      <c r="MO17" s="167">
        <f t="shared" si="1057"/>
        <v>234.32656058423657</v>
      </c>
      <c r="MP17" s="167"/>
      <c r="MQ17" s="167"/>
      <c r="MR17" s="167">
        <f t="shared" si="911"/>
        <v>468.65312116847315</v>
      </c>
      <c r="MS17" s="167">
        <f>+MR10</f>
        <v>0</v>
      </c>
      <c r="MT17" s="167">
        <f t="shared" si="1058"/>
        <v>0</v>
      </c>
      <c r="MU17" s="167">
        <f t="shared" si="1059"/>
        <v>0</v>
      </c>
      <c r="MV17" s="167">
        <f t="shared" si="1060"/>
        <v>234.32656058423657</v>
      </c>
      <c r="MW17" s="167"/>
      <c r="MX17" s="167"/>
      <c r="MY17" s="167">
        <f t="shared" si="912"/>
        <v>468.65312116847315</v>
      </c>
      <c r="MZ17" s="167">
        <f>+MY10</f>
        <v>0</v>
      </c>
      <c r="NA17" s="167">
        <f t="shared" si="1061"/>
        <v>17.4111588408547</v>
      </c>
      <c r="NB17" s="167">
        <f t="shared" si="1062"/>
        <v>161.05515842633039</v>
      </c>
      <c r="NC17" s="167">
        <f t="shared" si="1063"/>
        <v>234.32656058423657</v>
      </c>
      <c r="ND17" s="167"/>
      <c r="NE17" s="167"/>
      <c r="NF17" s="167">
        <f t="shared" si="913"/>
        <v>468.65312116847315</v>
      </c>
      <c r="NG17" s="167">
        <f>+NF10</f>
        <v>385.94715480474582</v>
      </c>
      <c r="NH17" s="167">
        <f t="shared" si="1064"/>
        <v>17.4111588408547</v>
      </c>
      <c r="NI17" s="167">
        <f t="shared" si="1065"/>
        <v>0</v>
      </c>
      <c r="NJ17" s="167">
        <f t="shared" si="1066"/>
        <v>234.32656058423657</v>
      </c>
      <c r="NK17" s="167"/>
      <c r="NL17" s="167"/>
      <c r="NM17" s="167">
        <f t="shared" si="914"/>
        <v>468.65312116847315</v>
      </c>
      <c r="NN17" s="167">
        <f>+NM10</f>
        <v>0</v>
      </c>
      <c r="NO17" s="167">
        <f t="shared" si="1067"/>
        <v>0</v>
      </c>
      <c r="NP17" s="167">
        <f t="shared" si="1068"/>
        <v>0</v>
      </c>
      <c r="NQ17" s="167">
        <f t="shared" si="1069"/>
        <v>234.32656058423657</v>
      </c>
      <c r="NR17" s="166">
        <f t="shared" si="854"/>
        <v>3628.0699185078611</v>
      </c>
      <c r="NS17" s="167">
        <f>+NQ10</f>
        <v>234.32656058423657</v>
      </c>
      <c r="NT17" s="167">
        <f t="shared" si="1070"/>
        <v>234.32656058423657</v>
      </c>
      <c r="NU17" s="167">
        <f t="shared" si="1071"/>
        <v>385.94715480474582</v>
      </c>
      <c r="NV17" s="167"/>
      <c r="NW17" s="167"/>
      <c r="NX17" s="167">
        <f t="shared" si="915"/>
        <v>0</v>
      </c>
      <c r="NY17" s="167">
        <f>+NX10</f>
        <v>234.32656058423657</v>
      </c>
      <c r="NZ17" s="167">
        <f t="shared" si="1072"/>
        <v>234.32656058423657</v>
      </c>
      <c r="OA17" s="167">
        <f t="shared" si="1073"/>
        <v>234.32656058423657</v>
      </c>
      <c r="OB17" s="167">
        <f t="shared" si="1074"/>
        <v>385.94715480474582</v>
      </c>
      <c r="OC17" s="167"/>
      <c r="OD17" s="167"/>
      <c r="OE17" s="167">
        <f t="shared" si="916"/>
        <v>17.4111588408547</v>
      </c>
      <c r="OF17" s="167">
        <f>+OE10</f>
        <v>234.32656058423657</v>
      </c>
      <c r="OG17" s="167">
        <f t="shared" si="1075"/>
        <v>234.32656058423657</v>
      </c>
      <c r="OH17" s="167">
        <f t="shared" si="1076"/>
        <v>234.32656058423657</v>
      </c>
      <c r="OI17" s="167">
        <f t="shared" si="1077"/>
        <v>385.94715480474582</v>
      </c>
      <c r="OJ17" s="167"/>
      <c r="OK17" s="167"/>
      <c r="OL17" s="167">
        <f t="shared" si="917"/>
        <v>403.3583136456005</v>
      </c>
      <c r="OM17" s="167">
        <f>+OL10</f>
        <v>234.32656058423657</v>
      </c>
      <c r="ON17" s="167">
        <f t="shared" si="1078"/>
        <v>234.32656058423657</v>
      </c>
      <c r="OO17" s="167">
        <f t="shared" si="1079"/>
        <v>234.32656058423657</v>
      </c>
      <c r="OP17" s="167">
        <f t="shared" si="1080"/>
        <v>385.94715480474582</v>
      </c>
      <c r="OQ17" s="167"/>
      <c r="OR17" s="167"/>
      <c r="OS17" s="167">
        <f t="shared" si="918"/>
        <v>0</v>
      </c>
      <c r="OT17" s="167">
        <f>+OS10</f>
        <v>234.32656058423657</v>
      </c>
      <c r="OU17" s="166">
        <f t="shared" si="698"/>
        <v>4776.4768187162772</v>
      </c>
      <c r="OV17" s="167">
        <v>0</v>
      </c>
      <c r="OW17" s="167">
        <f t="shared" si="1081"/>
        <v>0</v>
      </c>
      <c r="OX17" s="167">
        <f t="shared" si="1082"/>
        <v>0</v>
      </c>
      <c r="OY17" s="167"/>
      <c r="OZ17" s="167"/>
      <c r="PA17" s="167">
        <f t="shared" si="919"/>
        <v>468.65312116847315</v>
      </c>
      <c r="PB17" s="167">
        <f>+PA10</f>
        <v>385.94715480474582</v>
      </c>
      <c r="PC17" s="167">
        <f t="shared" si="1083"/>
        <v>0</v>
      </c>
      <c r="PD17" s="167">
        <f t="shared" si="1084"/>
        <v>17.4111588408547</v>
      </c>
      <c r="PE17" s="167">
        <f t="shared" si="1085"/>
        <v>161.05515842633039</v>
      </c>
      <c r="PF17" s="167"/>
      <c r="PG17" s="167"/>
      <c r="PH17" s="167">
        <f t="shared" si="920"/>
        <v>468.65312116847315</v>
      </c>
      <c r="PI17" s="167">
        <f>+PH10</f>
        <v>385.94715480474582</v>
      </c>
      <c r="PJ17" s="167">
        <f t="shared" si="1086"/>
        <v>385.94715480474582</v>
      </c>
      <c r="PK17" s="167">
        <f t="shared" si="1087"/>
        <v>17.4111588408547</v>
      </c>
      <c r="PL17" s="167">
        <f t="shared" si="1088"/>
        <v>0</v>
      </c>
      <c r="PM17" s="167"/>
      <c r="PN17" s="167"/>
      <c r="PO17" s="167">
        <f t="shared" si="921"/>
        <v>468.65312116847315</v>
      </c>
      <c r="PP17" s="167">
        <f>+PO10</f>
        <v>385.94715480474582</v>
      </c>
      <c r="PQ17" s="167">
        <f t="shared" si="1089"/>
        <v>0</v>
      </c>
      <c r="PR17" s="167">
        <f t="shared" si="1090"/>
        <v>0</v>
      </c>
      <c r="PS17" s="167">
        <f t="shared" si="1091"/>
        <v>0</v>
      </c>
      <c r="PT17" s="167"/>
      <c r="PU17" s="167"/>
      <c r="PV17" s="167">
        <f t="shared" si="922"/>
        <v>468.65312116847315</v>
      </c>
      <c r="PW17" s="168">
        <v>0</v>
      </c>
      <c r="PX17" s="167">
        <f t="shared" si="1092"/>
        <v>0</v>
      </c>
      <c r="PY17" s="167">
        <f t="shared" si="1093"/>
        <v>17.4111588408547</v>
      </c>
      <c r="PZ17" s="167">
        <f t="shared" si="1094"/>
        <v>161.05515842633039</v>
      </c>
      <c r="QA17" s="166">
        <f t="shared" si="855"/>
        <v>3792.7448972681009</v>
      </c>
      <c r="QB17" s="167">
        <f>+PZ10</f>
        <v>234.32656058423657</v>
      </c>
      <c r="QC17" s="167">
        <f t="shared" si="1095"/>
        <v>234.32656058423657</v>
      </c>
      <c r="QD17" s="167">
        <f t="shared" si="1096"/>
        <v>234.32656058423657</v>
      </c>
      <c r="QE17" s="167"/>
      <c r="QF17" s="167"/>
      <c r="QG17" s="167">
        <f t="shared" si="923"/>
        <v>385.94715480474582</v>
      </c>
      <c r="QH17" s="167">
        <f>+QG10</f>
        <v>161.05515842633039</v>
      </c>
      <c r="QI17" s="167">
        <f t="shared" si="1097"/>
        <v>234.32656058423657</v>
      </c>
      <c r="QJ17" s="167">
        <f t="shared" si="1098"/>
        <v>234.32656058423657</v>
      </c>
      <c r="QK17" s="167">
        <f t="shared" si="1099"/>
        <v>234.32656058423657</v>
      </c>
      <c r="QL17" s="167"/>
      <c r="QM17" s="167"/>
      <c r="QN17" s="167">
        <f t="shared" si="924"/>
        <v>771.89430960949164</v>
      </c>
      <c r="QO17" s="167">
        <f>+QN10</f>
        <v>0</v>
      </c>
      <c r="QP17" s="167">
        <f t="shared" si="1100"/>
        <v>234.32656058423657</v>
      </c>
      <c r="QQ17" s="167">
        <f t="shared" si="1101"/>
        <v>234.32656058423657</v>
      </c>
      <c r="QR17" s="167">
        <f t="shared" si="1102"/>
        <v>234.32656058423657</v>
      </c>
      <c r="QS17" s="167"/>
      <c r="QT17" s="167"/>
      <c r="QU17" s="167">
        <f t="shared" si="925"/>
        <v>385.94715480474582</v>
      </c>
      <c r="QV17" s="167">
        <f>+QU10</f>
        <v>0</v>
      </c>
      <c r="QW17" s="167">
        <f t="shared" si="1103"/>
        <v>234.32656058423657</v>
      </c>
      <c r="QX17" s="167">
        <f t="shared" si="1104"/>
        <v>234.32656058423657</v>
      </c>
      <c r="QY17" s="167">
        <v>0</v>
      </c>
      <c r="QZ17" s="167"/>
      <c r="RA17" s="167"/>
      <c r="RB17" s="167">
        <v>0</v>
      </c>
      <c r="RC17" s="167">
        <f>+RB10</f>
        <v>161.05515842633039</v>
      </c>
      <c r="RD17" s="167">
        <f t="shared" si="1105"/>
        <v>234.32656058423657</v>
      </c>
      <c r="RE17" s="167">
        <f t="shared" si="1106"/>
        <v>234.32656058423657</v>
      </c>
      <c r="RF17" s="166">
        <f t="shared" si="728"/>
        <v>4912.144223666719</v>
      </c>
      <c r="RG17" s="167">
        <v>0</v>
      </c>
      <c r="RH17" s="167">
        <f t="shared" si="1107"/>
        <v>0</v>
      </c>
      <c r="RI17" s="167">
        <f t="shared" si="1108"/>
        <v>17.4111588408547</v>
      </c>
      <c r="RJ17" s="167"/>
      <c r="RK17" s="167"/>
      <c r="RL17" s="167">
        <f t="shared" si="926"/>
        <v>395.38171901056694</v>
      </c>
      <c r="RM17" s="167">
        <f>+RL10</f>
        <v>234.32656058423657</v>
      </c>
      <c r="RN17" s="167">
        <f t="shared" si="1109"/>
        <v>385.94715480474582</v>
      </c>
      <c r="RO17" s="167">
        <f t="shared" si="1110"/>
        <v>385.94715480474582</v>
      </c>
      <c r="RP17" s="167">
        <f t="shared" si="1111"/>
        <v>17.4111588408547</v>
      </c>
      <c r="RQ17" s="167"/>
      <c r="RR17" s="167"/>
      <c r="RS17" s="167">
        <f t="shared" si="927"/>
        <v>234.32656058423657</v>
      </c>
      <c r="RT17" s="167">
        <f>+RS10</f>
        <v>234.32656058423657</v>
      </c>
      <c r="RU17" s="167">
        <f t="shared" si="1112"/>
        <v>385.94715480474582</v>
      </c>
      <c r="RV17" s="167">
        <f t="shared" si="1113"/>
        <v>0</v>
      </c>
      <c r="RW17" s="167">
        <f t="shared" si="1114"/>
        <v>0</v>
      </c>
      <c r="RX17" s="167"/>
      <c r="RY17" s="167"/>
      <c r="RZ17" s="167">
        <f t="shared" si="928"/>
        <v>234.32656058423657</v>
      </c>
      <c r="SA17" s="167">
        <v>0</v>
      </c>
      <c r="SB17" s="167">
        <v>0</v>
      </c>
      <c r="SC17" s="167">
        <f t="shared" si="1115"/>
        <v>0</v>
      </c>
      <c r="SD17" s="167">
        <f t="shared" si="1116"/>
        <v>17.4111588408547</v>
      </c>
      <c r="SE17" s="167"/>
      <c r="SF17" s="167"/>
      <c r="SG17" s="167">
        <f t="shared" si="929"/>
        <v>395.38171901056694</v>
      </c>
      <c r="SH17" s="167">
        <f>+SG10</f>
        <v>234.32656058423657</v>
      </c>
      <c r="SI17" s="167">
        <f t="shared" si="1117"/>
        <v>385.94715480474582</v>
      </c>
      <c r="SJ17" s="167">
        <f t="shared" si="1118"/>
        <v>385.94715480474582</v>
      </c>
      <c r="SK17" s="167">
        <f t="shared" si="1119"/>
        <v>17.4111588408547</v>
      </c>
      <c r="SL17" s="166">
        <f t="shared" si="856"/>
        <v>3961.7766503294647</v>
      </c>
      <c r="SM17" s="167">
        <f>+SK10</f>
        <v>0</v>
      </c>
      <c r="SN17" s="167">
        <f t="shared" si="1120"/>
        <v>234.32656058423657</v>
      </c>
      <c r="SO17" s="167">
        <f t="shared" si="1121"/>
        <v>234.32656058423657</v>
      </c>
      <c r="SP17" s="167"/>
      <c r="SQ17" s="167"/>
      <c r="SR17" s="167">
        <f t="shared" si="930"/>
        <v>620.2737153889824</v>
      </c>
      <c r="SS17" s="167">
        <f>+SR10</f>
        <v>17.4111588408547</v>
      </c>
      <c r="ST17" s="167">
        <f t="shared" si="1122"/>
        <v>0</v>
      </c>
      <c r="SU17" s="167">
        <f t="shared" si="1123"/>
        <v>234.32656058423657</v>
      </c>
      <c r="SV17" s="167">
        <f t="shared" si="1124"/>
        <v>234.32656058423657</v>
      </c>
      <c r="SW17" s="167"/>
      <c r="SX17" s="167"/>
      <c r="SY17" s="167">
        <f t="shared" si="931"/>
        <v>620.2737153889824</v>
      </c>
      <c r="SZ17" s="167">
        <f>+SY10</f>
        <v>0</v>
      </c>
      <c r="TA17" s="167">
        <f t="shared" si="1125"/>
        <v>0</v>
      </c>
      <c r="TB17" s="167">
        <f t="shared" si="1126"/>
        <v>234.32656058423657</v>
      </c>
      <c r="TC17" s="167">
        <f t="shared" si="1127"/>
        <v>234.32656058423657</v>
      </c>
      <c r="TD17" s="167"/>
      <c r="TE17" s="167"/>
      <c r="TF17" s="167">
        <f t="shared" si="932"/>
        <v>4937.5319771426075</v>
      </c>
      <c r="TG17" s="167">
        <f>+TF10</f>
        <v>17.4111588408547</v>
      </c>
      <c r="TH17" s="167">
        <f t="shared" si="1128"/>
        <v>161.05515842633039</v>
      </c>
      <c r="TI17" s="167">
        <f t="shared" si="1129"/>
        <v>234.32656058423657</v>
      </c>
      <c r="TJ17" s="167">
        <f t="shared" si="1130"/>
        <v>234.32656058423657</v>
      </c>
      <c r="TK17" s="167"/>
      <c r="TL17" s="167"/>
      <c r="TM17" s="167">
        <f t="shared" si="933"/>
        <v>620.2737153889824</v>
      </c>
      <c r="TN17" s="167">
        <f>+TM10</f>
        <v>17.4111588408547</v>
      </c>
      <c r="TO17" s="167">
        <f t="shared" si="1131"/>
        <v>0</v>
      </c>
      <c r="TP17" s="167">
        <f t="shared" si="1132"/>
        <v>234.32656058423657</v>
      </c>
      <c r="TQ17" s="166">
        <f t="shared" si="757"/>
        <v>9120.5808035165792</v>
      </c>
      <c r="TR17" s="167" t="e">
        <f>+#REF!</f>
        <v>#REF!</v>
      </c>
      <c r="TS17" s="167">
        <f t="shared" si="1133"/>
        <v>385.94715480474582</v>
      </c>
      <c r="TT17" s="167">
        <f t="shared" si="1134"/>
        <v>385.94715480474582</v>
      </c>
      <c r="TU17" s="167"/>
      <c r="TV17" s="167"/>
      <c r="TW17" s="167">
        <f t="shared" si="934"/>
        <v>17.4111588408547</v>
      </c>
      <c r="TX17" s="167">
        <f>+TW10</f>
        <v>234.32656058423657</v>
      </c>
      <c r="TY17" s="167">
        <f t="shared" si="1135"/>
        <v>234.32656058423657</v>
      </c>
      <c r="TZ17" s="167">
        <f t="shared" si="1136"/>
        <v>385.94715480474582</v>
      </c>
      <c r="UA17" s="167">
        <f t="shared" si="1137"/>
        <v>0</v>
      </c>
      <c r="UB17" s="167"/>
      <c r="UC17" s="167"/>
      <c r="UD17" s="167">
        <f t="shared" si="935"/>
        <v>0</v>
      </c>
      <c r="UE17" s="167">
        <f>+UD10</f>
        <v>234.32656058423657</v>
      </c>
      <c r="UF17" s="167">
        <f t="shared" si="1138"/>
        <v>4937.5319771426075</v>
      </c>
      <c r="UG17" s="167">
        <f t="shared" si="1139"/>
        <v>0</v>
      </c>
      <c r="UH17" s="167">
        <f t="shared" si="1140"/>
        <v>0</v>
      </c>
      <c r="UI17" s="167"/>
      <c r="UJ17" s="167"/>
      <c r="UK17" s="167">
        <f t="shared" si="936"/>
        <v>178.4663172671851</v>
      </c>
      <c r="UL17" s="167">
        <f>+UK10</f>
        <v>234.32656058423657</v>
      </c>
      <c r="UM17" s="167">
        <f t="shared" si="1141"/>
        <v>234.32656058423657</v>
      </c>
      <c r="UN17" s="167">
        <f t="shared" si="1142"/>
        <v>385.94715480474582</v>
      </c>
      <c r="UO17" s="167">
        <f t="shared" si="1143"/>
        <v>385.94715480474582</v>
      </c>
      <c r="UP17" s="167"/>
      <c r="UQ17" s="167"/>
      <c r="UR17" s="167">
        <f t="shared" si="937"/>
        <v>17.4111588408547</v>
      </c>
      <c r="US17" s="167">
        <f>+UR10</f>
        <v>234.32656058423657</v>
      </c>
      <c r="UT17" s="167">
        <f t="shared" si="1144"/>
        <v>234.32656058423657</v>
      </c>
      <c r="UU17" s="167">
        <f t="shared" si="1145"/>
        <v>385.94715480474582</v>
      </c>
      <c r="UV17" s="167">
        <f t="shared" si="1146"/>
        <v>0</v>
      </c>
      <c r="UW17" s="166" t="e">
        <f t="shared" si="857"/>
        <v>#REF!</v>
      </c>
      <c r="UX17" s="167">
        <f>+UV10</f>
        <v>0</v>
      </c>
      <c r="UY17" s="167">
        <f t="shared" si="1147"/>
        <v>0</v>
      </c>
      <c r="UZ17" s="167">
        <f t="shared" si="1148"/>
        <v>234.32656058423657</v>
      </c>
      <c r="VA17" s="167"/>
      <c r="VB17" s="167"/>
      <c r="VC17" s="167">
        <f t="shared" si="938"/>
        <v>468.65312116847315</v>
      </c>
      <c r="VD17" s="167">
        <f>+VC10</f>
        <v>0</v>
      </c>
      <c r="VE17" s="167">
        <f t="shared" si="1149"/>
        <v>0</v>
      </c>
      <c r="VF17" s="167">
        <f t="shared" si="1150"/>
        <v>0</v>
      </c>
      <c r="VG17" s="167">
        <f t="shared" si="1151"/>
        <v>234.32656058423657</v>
      </c>
      <c r="VH17" s="167"/>
      <c r="VI17" s="167"/>
      <c r="VJ17" s="167">
        <f t="shared" si="939"/>
        <v>5171.8585377268437</v>
      </c>
      <c r="VK17" s="167">
        <f>+VJ10</f>
        <v>0</v>
      </c>
      <c r="VL17" s="167">
        <f t="shared" si="1152"/>
        <v>17.4111588408547</v>
      </c>
      <c r="VM17" s="167">
        <f t="shared" si="1153"/>
        <v>161.05515842633039</v>
      </c>
      <c r="VN17" s="167">
        <f t="shared" si="1154"/>
        <v>234.32656058423657</v>
      </c>
      <c r="VO17" s="167"/>
      <c r="VP17" s="167"/>
      <c r="VQ17" s="167">
        <f t="shared" si="940"/>
        <v>468.65312116847315</v>
      </c>
      <c r="VR17" s="167">
        <f>+VQ10</f>
        <v>385.94715480474582</v>
      </c>
      <c r="VS17" s="167">
        <f t="shared" si="1155"/>
        <v>17.4111588408547</v>
      </c>
      <c r="VT17" s="167">
        <f t="shared" si="1156"/>
        <v>0</v>
      </c>
      <c r="VU17" s="167">
        <f t="shared" si="1157"/>
        <v>234.32656058423657</v>
      </c>
      <c r="VV17" s="167"/>
      <c r="VW17" s="167"/>
      <c r="VX17" s="167">
        <f t="shared" si="941"/>
        <v>468.65312116847315</v>
      </c>
      <c r="VY17" s="167">
        <f>+VX10</f>
        <v>0</v>
      </c>
      <c r="VZ17" s="167">
        <f t="shared" si="1158"/>
        <v>0</v>
      </c>
      <c r="WA17" s="167">
        <f t="shared" si="1159"/>
        <v>0</v>
      </c>
      <c r="WB17" s="167">
        <f t="shared" si="1160"/>
        <v>234.32656058423657</v>
      </c>
      <c r="WC17" s="166">
        <f t="shared" si="858"/>
        <v>8331.2753350662315</v>
      </c>
    </row>
    <row r="18" spans="1:601" s="105" customFormat="1" ht="18" customHeight="1" outlineLevel="1">
      <c r="A18" s="154" t="s">
        <v>194</v>
      </c>
      <c r="B18" s="62" t="s">
        <v>101</v>
      </c>
      <c r="C18" s="12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6">
        <f t="shared" si="490"/>
        <v>0</v>
      </c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6">
        <f t="shared" si="848"/>
        <v>0</v>
      </c>
      <c r="BO18" s="167"/>
      <c r="BP18" s="167"/>
      <c r="BQ18" s="167">
        <f t="shared" si="878"/>
        <v>46339.735584252521</v>
      </c>
      <c r="BR18" s="167">
        <f>+BQ11</f>
        <v>38161.89052268627</v>
      </c>
      <c r="BS18" s="167">
        <f t="shared" si="942"/>
        <v>38161.89052268627</v>
      </c>
      <c r="BT18" s="167">
        <f t="shared" si="942"/>
        <v>1721.5899360469334</v>
      </c>
      <c r="BU18" s="167">
        <f t="shared" si="942"/>
        <v>0</v>
      </c>
      <c r="BV18" s="167"/>
      <c r="BW18" s="167"/>
      <c r="BX18" s="167">
        <f>+BT11+BV11</f>
        <v>23169.867792126261</v>
      </c>
      <c r="BY18" s="167">
        <f>+BX11</f>
        <v>38161.89052268627</v>
      </c>
      <c r="BZ18" s="167">
        <f t="shared" si="943"/>
        <v>0</v>
      </c>
      <c r="CA18" s="167">
        <f t="shared" si="943"/>
        <v>0</v>
      </c>
      <c r="CB18" s="167">
        <f t="shared" si="943"/>
        <v>0</v>
      </c>
      <c r="CC18" s="167"/>
      <c r="CD18" s="167"/>
      <c r="CE18" s="167">
        <f>+CA11+CC11</f>
        <v>23169.867792126261</v>
      </c>
      <c r="CF18" s="167">
        <f>+CE11</f>
        <v>38161.89052268627</v>
      </c>
      <c r="CG18" s="167">
        <f t="shared" si="944"/>
        <v>0</v>
      </c>
      <c r="CH18" s="167">
        <f t="shared" si="944"/>
        <v>1721.5899360469334</v>
      </c>
      <c r="CI18" s="167">
        <f t="shared" si="944"/>
        <v>15924.898648595858</v>
      </c>
      <c r="CJ18" s="167"/>
      <c r="CK18" s="167"/>
      <c r="CL18" s="167">
        <f>+CH11+CJ11</f>
        <v>39094.766440722116</v>
      </c>
      <c r="CM18" s="167">
        <f>+CL11</f>
        <v>38161.89052268627</v>
      </c>
      <c r="CN18" s="167">
        <f t="shared" si="945"/>
        <v>38161.89052268627</v>
      </c>
      <c r="CO18" s="167">
        <f t="shared" si="945"/>
        <v>1721.5899360469334</v>
      </c>
      <c r="CP18" s="167">
        <f t="shared" si="945"/>
        <v>0</v>
      </c>
      <c r="CQ18" s="167"/>
      <c r="CR18" s="167"/>
      <c r="CS18" s="166">
        <f t="shared" si="790"/>
        <v>381835.24920208141</v>
      </c>
      <c r="CT18" s="167">
        <f>+CR11</f>
        <v>0</v>
      </c>
      <c r="CU18" s="167">
        <f t="shared" si="946"/>
        <v>38161.89052268627</v>
      </c>
      <c r="CV18" s="167">
        <f t="shared" si="947"/>
        <v>38161.89052268627</v>
      </c>
      <c r="CW18" s="167"/>
      <c r="CX18" s="167"/>
      <c r="CY18" s="167">
        <f t="shared" si="879"/>
        <v>1721.5899360469334</v>
      </c>
      <c r="CZ18" s="167">
        <f>+CY11</f>
        <v>23169.867792126261</v>
      </c>
      <c r="DA18" s="167">
        <f t="shared" si="948"/>
        <v>23169.867792126261</v>
      </c>
      <c r="DB18" s="167">
        <f t="shared" si="949"/>
        <v>38161.89052268627</v>
      </c>
      <c r="DC18" s="167">
        <f t="shared" si="950"/>
        <v>0</v>
      </c>
      <c r="DD18" s="167"/>
      <c r="DE18" s="167"/>
      <c r="DF18" s="167">
        <f t="shared" si="880"/>
        <v>0</v>
      </c>
      <c r="DG18" s="167">
        <f>+DF11</f>
        <v>23169.867792126261</v>
      </c>
      <c r="DH18" s="167">
        <f t="shared" si="951"/>
        <v>23169.867792126261</v>
      </c>
      <c r="DI18" s="167">
        <f t="shared" si="952"/>
        <v>38161.89052268627</v>
      </c>
      <c r="DJ18" s="167">
        <f t="shared" si="953"/>
        <v>0</v>
      </c>
      <c r="DK18" s="167"/>
      <c r="DL18" s="167"/>
      <c r="DM18" s="167">
        <f t="shared" si="881"/>
        <v>17646.48858464279</v>
      </c>
      <c r="DN18" s="167">
        <f>+DM11</f>
        <v>23169.867792126261</v>
      </c>
      <c r="DO18" s="167">
        <f t="shared" si="954"/>
        <v>23169.867792126261</v>
      </c>
      <c r="DP18" s="167">
        <f t="shared" si="955"/>
        <v>38161.89052268627</v>
      </c>
      <c r="DQ18" s="167">
        <f t="shared" si="956"/>
        <v>38161.89052268627</v>
      </c>
      <c r="DR18" s="167"/>
      <c r="DS18" s="167"/>
      <c r="DT18" s="167">
        <f t="shared" si="882"/>
        <v>1721.5899360469334</v>
      </c>
      <c r="DU18" s="167">
        <f>+DT11</f>
        <v>23169.867792126261</v>
      </c>
      <c r="DV18" s="167">
        <f t="shared" si="957"/>
        <v>23169.867792126261</v>
      </c>
      <c r="DW18" s="167">
        <f t="shared" si="958"/>
        <v>38161.89052268627</v>
      </c>
      <c r="DX18" s="167">
        <f t="shared" si="959"/>
        <v>0</v>
      </c>
      <c r="DY18" s="166">
        <f t="shared" si="849"/>
        <v>473581.84445255063</v>
      </c>
      <c r="DZ18" s="167">
        <f>+DX11</f>
        <v>0</v>
      </c>
      <c r="EA18" s="167">
        <f t="shared" si="960"/>
        <v>0</v>
      </c>
      <c r="EB18" s="167">
        <f t="shared" si="961"/>
        <v>23169.867792126261</v>
      </c>
      <c r="EC18" s="167"/>
      <c r="ED18" s="167"/>
      <c r="EE18" s="167">
        <f t="shared" si="883"/>
        <v>46339.735584252521</v>
      </c>
      <c r="EF18" s="167">
        <f>+EE11</f>
        <v>0</v>
      </c>
      <c r="EG18" s="167">
        <f t="shared" si="962"/>
        <v>0</v>
      </c>
      <c r="EH18" s="167">
        <f t="shared" si="963"/>
        <v>0</v>
      </c>
      <c r="EI18" s="167">
        <f t="shared" si="964"/>
        <v>23169.867792126261</v>
      </c>
      <c r="EJ18" s="167"/>
      <c r="EK18" s="167"/>
      <c r="EL18" s="167">
        <f t="shared" si="884"/>
        <v>46339.735584252521</v>
      </c>
      <c r="EM18" s="167">
        <f>+EL11</f>
        <v>0</v>
      </c>
      <c r="EN18" s="167">
        <f t="shared" si="965"/>
        <v>1721.5899360469334</v>
      </c>
      <c r="EO18" s="167">
        <f t="shared" si="966"/>
        <v>15924.898648595858</v>
      </c>
      <c r="EP18" s="167">
        <f t="shared" si="967"/>
        <v>23169.867792126261</v>
      </c>
      <c r="EQ18" s="167"/>
      <c r="ER18" s="167"/>
      <c r="ES18" s="167">
        <f t="shared" si="885"/>
        <v>46339.735584252521</v>
      </c>
      <c r="ET18" s="167">
        <f>+ES11</f>
        <v>38161.89052268627</v>
      </c>
      <c r="EU18" s="167">
        <f t="shared" si="968"/>
        <v>1721.5899360469334</v>
      </c>
      <c r="EV18" s="167">
        <f t="shared" si="969"/>
        <v>0</v>
      </c>
      <c r="EW18" s="167">
        <f t="shared" si="970"/>
        <v>23169.867792126261</v>
      </c>
      <c r="EX18" s="167"/>
      <c r="EY18" s="167"/>
      <c r="EZ18" s="167">
        <f t="shared" si="886"/>
        <v>46339.735584252521</v>
      </c>
      <c r="FA18" s="167">
        <f>+EZ11</f>
        <v>0</v>
      </c>
      <c r="FB18" s="167">
        <f t="shared" si="971"/>
        <v>0</v>
      </c>
      <c r="FC18" s="167">
        <f t="shared" si="972"/>
        <v>0</v>
      </c>
      <c r="FD18" s="166">
        <f t="shared" si="557"/>
        <v>335568.38254889107</v>
      </c>
      <c r="FE18" s="167">
        <f t="shared" si="973"/>
        <v>23169.867792126261</v>
      </c>
      <c r="FF18" s="167">
        <f t="shared" si="974"/>
        <v>23169.867792126261</v>
      </c>
      <c r="FG18" s="167">
        <f t="shared" si="975"/>
        <v>38161.89052268627</v>
      </c>
      <c r="FH18" s="167"/>
      <c r="FI18" s="167"/>
      <c r="FJ18" s="167">
        <f t="shared" si="887"/>
        <v>0</v>
      </c>
      <c r="FK18" s="167">
        <f>+FJ11</f>
        <v>23169.867792126261</v>
      </c>
      <c r="FL18" s="167">
        <f t="shared" si="976"/>
        <v>23169.867792126261</v>
      </c>
      <c r="FM18" s="167">
        <f t="shared" si="977"/>
        <v>23169.867792126261</v>
      </c>
      <c r="FN18" s="167">
        <f t="shared" si="978"/>
        <v>38161.89052268627</v>
      </c>
      <c r="FO18" s="167"/>
      <c r="FP18" s="167"/>
      <c r="FQ18" s="167">
        <f t="shared" si="888"/>
        <v>1721.5899360469334</v>
      </c>
      <c r="FR18" s="167">
        <f>+FQ11</f>
        <v>23169.867792126261</v>
      </c>
      <c r="FS18" s="167">
        <f t="shared" si="979"/>
        <v>23169.867792126261</v>
      </c>
      <c r="FT18" s="167">
        <f t="shared" si="980"/>
        <v>23169.867792126261</v>
      </c>
      <c r="FU18" s="167">
        <f t="shared" si="981"/>
        <v>38161.89052268627</v>
      </c>
      <c r="FV18" s="167"/>
      <c r="FW18" s="167"/>
      <c r="FX18" s="167">
        <f t="shared" si="889"/>
        <v>39883.480458733204</v>
      </c>
      <c r="FY18" s="167">
        <f>+FX11</f>
        <v>23169.867792126261</v>
      </c>
      <c r="FZ18" s="167">
        <f t="shared" si="982"/>
        <v>23169.867792126261</v>
      </c>
      <c r="GA18" s="167">
        <f t="shared" si="983"/>
        <v>23169.867792126261</v>
      </c>
      <c r="GB18" s="167">
        <f t="shared" si="984"/>
        <v>38161.89052268627</v>
      </c>
      <c r="GC18" s="167"/>
      <c r="GD18" s="167"/>
      <c r="GE18" s="167">
        <f t="shared" si="890"/>
        <v>0</v>
      </c>
      <c r="GF18" s="167">
        <f>+GE11</f>
        <v>23169.867792126261</v>
      </c>
      <c r="GG18" s="167">
        <f t="shared" si="985"/>
        <v>23169.867792126261</v>
      </c>
      <c r="GH18" s="167">
        <f t="shared" si="986"/>
        <v>23169.867792126261</v>
      </c>
      <c r="GI18" s="167">
        <f t="shared" si="987"/>
        <v>38161.89052268627</v>
      </c>
      <c r="GJ18" s="166">
        <f t="shared" si="850"/>
        <v>556792.67209797911</v>
      </c>
      <c r="GK18" s="167">
        <f>+GI11</f>
        <v>0</v>
      </c>
      <c r="GL18" s="167">
        <f t="shared" si="988"/>
        <v>0</v>
      </c>
      <c r="GM18" s="167">
        <f t="shared" si="989"/>
        <v>0</v>
      </c>
      <c r="GN18" s="167"/>
      <c r="GO18" s="167"/>
      <c r="GP18" s="167">
        <f t="shared" si="891"/>
        <v>46339.735584252521</v>
      </c>
      <c r="GQ18" s="167">
        <f>+GP11</f>
        <v>38161.89052268627</v>
      </c>
      <c r="GR18" s="167">
        <f t="shared" si="990"/>
        <v>0</v>
      </c>
      <c r="GS18" s="167">
        <f t="shared" si="991"/>
        <v>1721.5899360469334</v>
      </c>
      <c r="GT18" s="167">
        <f t="shared" si="992"/>
        <v>15924.898648595858</v>
      </c>
      <c r="GU18" s="167"/>
      <c r="GV18" s="167"/>
      <c r="GW18" s="167">
        <f t="shared" si="892"/>
        <v>46339.735584252521</v>
      </c>
      <c r="GX18" s="167">
        <f>+GW11</f>
        <v>38161.89052268627</v>
      </c>
      <c r="GY18" s="167">
        <f t="shared" si="993"/>
        <v>38161.89052268627</v>
      </c>
      <c r="GZ18" s="167">
        <f t="shared" si="994"/>
        <v>1721.5899360469334</v>
      </c>
      <c r="HA18" s="167">
        <f t="shared" si="995"/>
        <v>0</v>
      </c>
      <c r="HB18" s="167"/>
      <c r="HC18" s="167"/>
      <c r="HD18" s="167">
        <f t="shared" si="893"/>
        <v>46339.735584252521</v>
      </c>
      <c r="HE18" s="167">
        <f>+HD11</f>
        <v>38161.89052268627</v>
      </c>
      <c r="HF18" s="167">
        <f t="shared" si="996"/>
        <v>0</v>
      </c>
      <c r="HG18" s="167">
        <f t="shared" si="997"/>
        <v>0</v>
      </c>
      <c r="HH18" s="167">
        <f t="shared" si="998"/>
        <v>0</v>
      </c>
      <c r="HI18" s="167"/>
      <c r="HJ18" s="167"/>
      <c r="HK18" s="167">
        <f t="shared" si="894"/>
        <v>46339.735584252521</v>
      </c>
      <c r="HL18" s="167">
        <f>+HK11</f>
        <v>38161.89052268627</v>
      </c>
      <c r="HM18" s="167">
        <f t="shared" si="999"/>
        <v>0</v>
      </c>
      <c r="HN18" s="167">
        <f t="shared" si="1000"/>
        <v>1721.5899360469334</v>
      </c>
      <c r="HO18" s="167">
        <f t="shared" si="1001"/>
        <v>15924.898648595858</v>
      </c>
      <c r="HP18" s="166">
        <f t="shared" si="851"/>
        <v>413182.96205577394</v>
      </c>
      <c r="HQ18" s="167">
        <f>+HO11</f>
        <v>23169.867792126261</v>
      </c>
      <c r="HR18" s="167">
        <f t="shared" si="1002"/>
        <v>23169.867792126261</v>
      </c>
      <c r="HS18" s="167">
        <f t="shared" si="1003"/>
        <v>23169.867792126261</v>
      </c>
      <c r="HT18" s="167"/>
      <c r="HU18" s="167"/>
      <c r="HV18" s="167">
        <f t="shared" si="895"/>
        <v>38161.89052268627</v>
      </c>
      <c r="HW18" s="167">
        <f>+HV11</f>
        <v>15924.898648595858</v>
      </c>
      <c r="HX18" s="167">
        <f t="shared" si="1004"/>
        <v>23169.867792126261</v>
      </c>
      <c r="HY18" s="167">
        <f t="shared" si="1005"/>
        <v>23169.867792126261</v>
      </c>
      <c r="HZ18" s="167">
        <f t="shared" si="1006"/>
        <v>23169.867792126261</v>
      </c>
      <c r="IA18" s="167"/>
      <c r="IB18" s="167"/>
      <c r="IC18" s="167">
        <f t="shared" si="896"/>
        <v>76323.78104537254</v>
      </c>
      <c r="ID18" s="167">
        <f>+IC11</f>
        <v>0</v>
      </c>
      <c r="IE18" s="167">
        <f t="shared" si="1007"/>
        <v>23169.867792126261</v>
      </c>
      <c r="IF18" s="167">
        <f t="shared" si="1008"/>
        <v>23169.867792126261</v>
      </c>
      <c r="IG18" s="167">
        <f t="shared" si="1009"/>
        <v>23169.867792126261</v>
      </c>
      <c r="IH18" s="167"/>
      <c r="II18" s="167"/>
      <c r="IJ18" s="167">
        <f t="shared" si="897"/>
        <v>38161.89052268627</v>
      </c>
      <c r="IK18" s="167">
        <f>+IJ11</f>
        <v>0</v>
      </c>
      <c r="IL18" s="167">
        <f t="shared" si="1010"/>
        <v>23169.867792126261</v>
      </c>
      <c r="IM18" s="167">
        <f t="shared" si="1011"/>
        <v>23169.867792126261</v>
      </c>
      <c r="IN18" s="167">
        <f t="shared" si="1012"/>
        <v>23169.867792126261</v>
      </c>
      <c r="IO18" s="167"/>
      <c r="IP18" s="167"/>
      <c r="IQ18" s="167">
        <f t="shared" si="898"/>
        <v>38161.89052268627</v>
      </c>
      <c r="IR18" s="167">
        <f>+IQ11</f>
        <v>15924.898648595858</v>
      </c>
      <c r="IS18" s="167">
        <f t="shared" si="1013"/>
        <v>23169.867792126261</v>
      </c>
      <c r="IT18" s="167">
        <f t="shared" si="1014"/>
        <v>23169.867792126261</v>
      </c>
      <c r="IU18" s="166">
        <f t="shared" si="613"/>
        <v>547037.39900039078</v>
      </c>
      <c r="IV18" s="167">
        <v>0</v>
      </c>
      <c r="IW18" s="167">
        <f t="shared" si="1015"/>
        <v>0</v>
      </c>
      <c r="IX18" s="167">
        <f t="shared" si="1016"/>
        <v>1721.5899360469334</v>
      </c>
      <c r="IY18" s="167"/>
      <c r="IZ18" s="167"/>
      <c r="JA18" s="167">
        <f t="shared" si="899"/>
        <v>39094.766440722116</v>
      </c>
      <c r="JB18" s="167">
        <f>+JA11</f>
        <v>23169.867792126261</v>
      </c>
      <c r="JC18" s="167">
        <f t="shared" si="1017"/>
        <v>38161.89052268627</v>
      </c>
      <c r="JD18" s="167">
        <f t="shared" si="1018"/>
        <v>38161.89052268627</v>
      </c>
      <c r="JE18" s="167">
        <f t="shared" si="1019"/>
        <v>1721.5899360469334</v>
      </c>
      <c r="JF18" s="167"/>
      <c r="JG18" s="167"/>
      <c r="JH18" s="167">
        <f t="shared" si="900"/>
        <v>23169.867792126261</v>
      </c>
      <c r="JI18" s="167">
        <f>+JH11</f>
        <v>23169.867792126261</v>
      </c>
      <c r="JJ18" s="167">
        <f t="shared" si="1020"/>
        <v>38161.89052268627</v>
      </c>
      <c r="JK18" s="167">
        <f t="shared" si="1021"/>
        <v>0</v>
      </c>
      <c r="JL18" s="167">
        <f t="shared" si="1022"/>
        <v>0</v>
      </c>
      <c r="JM18" s="167"/>
      <c r="JN18" s="167"/>
      <c r="JO18" s="167">
        <f t="shared" si="901"/>
        <v>23169.867792126261</v>
      </c>
      <c r="JP18" s="167">
        <f>+JO11</f>
        <v>23169.867792126261</v>
      </c>
      <c r="JQ18" s="167">
        <f t="shared" si="1023"/>
        <v>38161.89052268627</v>
      </c>
      <c r="JR18" s="167">
        <f t="shared" si="1024"/>
        <v>0</v>
      </c>
      <c r="JS18" s="167">
        <f t="shared" si="1025"/>
        <v>1721.5899360469334</v>
      </c>
      <c r="JT18" s="167"/>
      <c r="JU18" s="167"/>
      <c r="JV18" s="167">
        <f t="shared" si="902"/>
        <v>39094.766440722116</v>
      </c>
      <c r="JW18" s="167">
        <f>+JV11</f>
        <v>23169.867792126261</v>
      </c>
      <c r="JX18" s="167">
        <f t="shared" si="1026"/>
        <v>38161.89052268627</v>
      </c>
      <c r="JY18" s="167">
        <f t="shared" si="1027"/>
        <v>38161.89052268627</v>
      </c>
      <c r="JZ18" s="167">
        <f t="shared" si="1028"/>
        <v>1721.5899360469334</v>
      </c>
      <c r="KA18" s="166">
        <f t="shared" si="852"/>
        <v>453066.44251450716</v>
      </c>
      <c r="KB18" s="167">
        <f>+JZ11</f>
        <v>0</v>
      </c>
      <c r="KC18" s="167">
        <f t="shared" si="1029"/>
        <v>23169.867792126261</v>
      </c>
      <c r="KD18" s="167">
        <f t="shared" si="1030"/>
        <v>23169.867792126261</v>
      </c>
      <c r="KE18" s="167"/>
      <c r="KF18" s="167"/>
      <c r="KG18" s="167">
        <f t="shared" si="903"/>
        <v>61331.758314812527</v>
      </c>
      <c r="KH18" s="167">
        <f>+KG11</f>
        <v>1721.5899360469334</v>
      </c>
      <c r="KI18" s="167">
        <f t="shared" si="1031"/>
        <v>0</v>
      </c>
      <c r="KJ18" s="167">
        <f t="shared" si="1032"/>
        <v>23169.867792126261</v>
      </c>
      <c r="KK18" s="167">
        <f t="shared" si="1033"/>
        <v>23169.867792126261</v>
      </c>
      <c r="KL18" s="167"/>
      <c r="KM18" s="167"/>
      <c r="KN18" s="167">
        <f t="shared" si="904"/>
        <v>61331.758314812527</v>
      </c>
      <c r="KO18" s="167">
        <f>+KN11</f>
        <v>0</v>
      </c>
      <c r="KP18" s="167">
        <f t="shared" si="1034"/>
        <v>0</v>
      </c>
      <c r="KQ18" s="167">
        <f t="shared" si="1035"/>
        <v>23169.867792126261</v>
      </c>
      <c r="KR18" s="167">
        <f t="shared" si="1036"/>
        <v>23169.867792126261</v>
      </c>
      <c r="KS18" s="167"/>
      <c r="KT18" s="167"/>
      <c r="KU18" s="167">
        <f t="shared" si="905"/>
        <v>61331.758314812527</v>
      </c>
      <c r="KV18" s="167">
        <f>+KU11</f>
        <v>1721.5899360469334</v>
      </c>
      <c r="KW18" s="167">
        <f t="shared" si="1037"/>
        <v>15924.898648595858</v>
      </c>
      <c r="KX18" s="167">
        <f t="shared" si="1038"/>
        <v>23169.867792126261</v>
      </c>
      <c r="KY18" s="167">
        <f t="shared" si="1039"/>
        <v>23169.867792126261</v>
      </c>
      <c r="KZ18" s="167"/>
      <c r="LA18" s="167"/>
      <c r="LB18" s="167">
        <f t="shared" si="906"/>
        <v>61331.758314812527</v>
      </c>
      <c r="LC18" s="167">
        <f>+LB11</f>
        <v>1721.5899360469334</v>
      </c>
      <c r="LD18" s="167">
        <f t="shared" si="1040"/>
        <v>0</v>
      </c>
      <c r="LE18" s="167">
        <f t="shared" si="1041"/>
        <v>23169.867792126261</v>
      </c>
      <c r="LF18" s="166">
        <f t="shared" si="642"/>
        <v>474945.51184512308</v>
      </c>
      <c r="LG18" s="167">
        <v>0</v>
      </c>
      <c r="LH18" s="167">
        <f t="shared" si="1042"/>
        <v>38161.89052268627</v>
      </c>
      <c r="LI18" s="167">
        <f t="shared" si="1043"/>
        <v>38161.89052268627</v>
      </c>
      <c r="LJ18" s="167"/>
      <c r="LK18" s="167"/>
      <c r="LL18" s="167">
        <f t="shared" si="907"/>
        <v>1721.5899360469334</v>
      </c>
      <c r="LM18" s="167">
        <f>+LL11</f>
        <v>23169.867792126261</v>
      </c>
      <c r="LN18" s="167">
        <f t="shared" si="1044"/>
        <v>23169.867792126261</v>
      </c>
      <c r="LO18" s="167">
        <f t="shared" si="1045"/>
        <v>38161.89052268627</v>
      </c>
      <c r="LP18" s="167">
        <f t="shared" si="1046"/>
        <v>0</v>
      </c>
      <c r="LQ18" s="167"/>
      <c r="LR18" s="167"/>
      <c r="LS18" s="167">
        <f t="shared" si="908"/>
        <v>0</v>
      </c>
      <c r="LT18" s="167">
        <f>+LS11</f>
        <v>23169.867792126261</v>
      </c>
      <c r="LU18" s="167">
        <f t="shared" si="1047"/>
        <v>23169.867792126261</v>
      </c>
      <c r="LV18" s="167">
        <f t="shared" si="1048"/>
        <v>38161.89052268627</v>
      </c>
      <c r="LW18" s="167">
        <f t="shared" si="1049"/>
        <v>0</v>
      </c>
      <c r="LX18" s="167"/>
      <c r="LY18" s="167"/>
      <c r="LZ18" s="167">
        <f t="shared" si="909"/>
        <v>17646.48858464279</v>
      </c>
      <c r="MA18" s="167">
        <f>+LZ11</f>
        <v>23169.867792126261</v>
      </c>
      <c r="MB18" s="167">
        <f t="shared" si="1050"/>
        <v>23169.867792126261</v>
      </c>
      <c r="MC18" s="167">
        <f t="shared" si="1051"/>
        <v>38161.89052268627</v>
      </c>
      <c r="MD18" s="167">
        <f t="shared" si="1052"/>
        <v>38161.89052268627</v>
      </c>
      <c r="ME18" s="167"/>
      <c r="MF18" s="167"/>
      <c r="MG18" s="167">
        <f t="shared" si="910"/>
        <v>1721.5899360469334</v>
      </c>
      <c r="MH18" s="167">
        <f>+MG11</f>
        <v>23169.867792126261</v>
      </c>
      <c r="MI18" s="167">
        <f t="shared" si="1053"/>
        <v>23169.867792126261</v>
      </c>
      <c r="MJ18" s="167">
        <f t="shared" si="1054"/>
        <v>38161.89052268627</v>
      </c>
      <c r="MK18" s="167">
        <f t="shared" si="1055"/>
        <v>0</v>
      </c>
      <c r="ML18" s="166">
        <f t="shared" si="853"/>
        <v>473581.84445255063</v>
      </c>
      <c r="MM18" s="167">
        <f>+MK11</f>
        <v>0</v>
      </c>
      <c r="MN18" s="167">
        <f t="shared" si="1056"/>
        <v>0</v>
      </c>
      <c r="MO18" s="167">
        <f t="shared" si="1057"/>
        <v>23169.867792126261</v>
      </c>
      <c r="MP18" s="167"/>
      <c r="MQ18" s="167"/>
      <c r="MR18" s="167">
        <f t="shared" si="911"/>
        <v>46339.735584252521</v>
      </c>
      <c r="MS18" s="167">
        <f>+MR11</f>
        <v>0</v>
      </c>
      <c r="MT18" s="167">
        <f t="shared" si="1058"/>
        <v>0</v>
      </c>
      <c r="MU18" s="167">
        <f t="shared" si="1059"/>
        <v>0</v>
      </c>
      <c r="MV18" s="167">
        <f t="shared" si="1060"/>
        <v>23169.867792126261</v>
      </c>
      <c r="MW18" s="167"/>
      <c r="MX18" s="167"/>
      <c r="MY18" s="167">
        <f t="shared" si="912"/>
        <v>46339.735584252521</v>
      </c>
      <c r="MZ18" s="167">
        <f>+MY11</f>
        <v>0</v>
      </c>
      <c r="NA18" s="167">
        <f t="shared" si="1061"/>
        <v>1721.5899360469334</v>
      </c>
      <c r="NB18" s="167">
        <f t="shared" si="1062"/>
        <v>15924.898648595858</v>
      </c>
      <c r="NC18" s="167">
        <f t="shared" si="1063"/>
        <v>23169.867792126261</v>
      </c>
      <c r="ND18" s="167"/>
      <c r="NE18" s="167"/>
      <c r="NF18" s="167">
        <f t="shared" si="913"/>
        <v>46339.735584252521</v>
      </c>
      <c r="NG18" s="167">
        <f>+NF11</f>
        <v>38161.89052268627</v>
      </c>
      <c r="NH18" s="167">
        <f t="shared" si="1064"/>
        <v>1721.5899360469334</v>
      </c>
      <c r="NI18" s="167">
        <f t="shared" si="1065"/>
        <v>0</v>
      </c>
      <c r="NJ18" s="167">
        <f t="shared" si="1066"/>
        <v>23169.867792126261</v>
      </c>
      <c r="NK18" s="167"/>
      <c r="NL18" s="167"/>
      <c r="NM18" s="167">
        <f t="shared" si="914"/>
        <v>46339.735584252521</v>
      </c>
      <c r="NN18" s="167">
        <f>+NM11</f>
        <v>0</v>
      </c>
      <c r="NO18" s="167">
        <f t="shared" si="1067"/>
        <v>0</v>
      </c>
      <c r="NP18" s="167">
        <f t="shared" si="1068"/>
        <v>0</v>
      </c>
      <c r="NQ18" s="167">
        <f t="shared" si="1069"/>
        <v>23169.867792126261</v>
      </c>
      <c r="NR18" s="166">
        <f t="shared" si="854"/>
        <v>358738.25034101732</v>
      </c>
      <c r="NS18" s="167">
        <f>+NQ11</f>
        <v>23169.867792126261</v>
      </c>
      <c r="NT18" s="167">
        <f t="shared" si="1070"/>
        <v>23169.867792126261</v>
      </c>
      <c r="NU18" s="167">
        <f t="shared" si="1071"/>
        <v>38161.89052268627</v>
      </c>
      <c r="NV18" s="167"/>
      <c r="NW18" s="167"/>
      <c r="NX18" s="167">
        <f t="shared" si="915"/>
        <v>0</v>
      </c>
      <c r="NY18" s="167">
        <f>+NX11</f>
        <v>23169.867792126261</v>
      </c>
      <c r="NZ18" s="167">
        <f t="shared" si="1072"/>
        <v>23169.867792126261</v>
      </c>
      <c r="OA18" s="167">
        <f t="shared" si="1073"/>
        <v>23169.867792126261</v>
      </c>
      <c r="OB18" s="167">
        <f t="shared" si="1074"/>
        <v>38161.89052268627</v>
      </c>
      <c r="OC18" s="167"/>
      <c r="OD18" s="167"/>
      <c r="OE18" s="167">
        <f t="shared" si="916"/>
        <v>1721.5899360469334</v>
      </c>
      <c r="OF18" s="167">
        <f>+OE11</f>
        <v>23169.867792126261</v>
      </c>
      <c r="OG18" s="167">
        <f t="shared" si="1075"/>
        <v>23169.867792126261</v>
      </c>
      <c r="OH18" s="167">
        <f t="shared" si="1076"/>
        <v>23169.867792126261</v>
      </c>
      <c r="OI18" s="167">
        <f t="shared" si="1077"/>
        <v>38161.89052268627</v>
      </c>
      <c r="OJ18" s="167"/>
      <c r="OK18" s="167"/>
      <c r="OL18" s="167">
        <f t="shared" si="917"/>
        <v>39883.480458733204</v>
      </c>
      <c r="OM18" s="167">
        <f>+OL11</f>
        <v>23169.867792126261</v>
      </c>
      <c r="ON18" s="167">
        <f t="shared" si="1078"/>
        <v>23169.867792126261</v>
      </c>
      <c r="OO18" s="167">
        <f t="shared" si="1079"/>
        <v>23169.867792126261</v>
      </c>
      <c r="OP18" s="167">
        <f t="shared" si="1080"/>
        <v>38161.89052268627</v>
      </c>
      <c r="OQ18" s="167"/>
      <c r="OR18" s="167"/>
      <c r="OS18" s="167">
        <f t="shared" si="918"/>
        <v>0</v>
      </c>
      <c r="OT18" s="167">
        <f>+OS11</f>
        <v>23169.867792126261</v>
      </c>
      <c r="OU18" s="166">
        <f t="shared" si="698"/>
        <v>472291.0459910403</v>
      </c>
      <c r="OV18" s="167">
        <v>0</v>
      </c>
      <c r="OW18" s="167">
        <v>0</v>
      </c>
      <c r="OX18" s="167">
        <f t="shared" si="1082"/>
        <v>0</v>
      </c>
      <c r="OY18" s="167"/>
      <c r="OZ18" s="167"/>
      <c r="PA18" s="167">
        <f t="shared" si="919"/>
        <v>46339.735584252521</v>
      </c>
      <c r="PB18" s="167">
        <f>+PA11</f>
        <v>38161.89052268627</v>
      </c>
      <c r="PC18" s="167">
        <f t="shared" si="1083"/>
        <v>0</v>
      </c>
      <c r="PD18" s="167">
        <f t="shared" si="1084"/>
        <v>1721.5899360469334</v>
      </c>
      <c r="PE18" s="167">
        <f t="shared" si="1085"/>
        <v>15924.898648595858</v>
      </c>
      <c r="PF18" s="167"/>
      <c r="PG18" s="167"/>
      <c r="PH18" s="167">
        <f t="shared" si="920"/>
        <v>46339.735584252521</v>
      </c>
      <c r="PI18" s="167">
        <f>+PH11</f>
        <v>38161.89052268627</v>
      </c>
      <c r="PJ18" s="167">
        <f t="shared" si="1086"/>
        <v>38161.89052268627</v>
      </c>
      <c r="PK18" s="167">
        <f t="shared" si="1087"/>
        <v>1721.5899360469334</v>
      </c>
      <c r="PL18" s="167">
        <f t="shared" si="1088"/>
        <v>0</v>
      </c>
      <c r="PM18" s="167"/>
      <c r="PN18" s="167"/>
      <c r="PO18" s="167">
        <f t="shared" si="921"/>
        <v>46339.735584252521</v>
      </c>
      <c r="PP18" s="167">
        <f>+PO11</f>
        <v>38161.89052268627</v>
      </c>
      <c r="PQ18" s="167">
        <f t="shared" si="1089"/>
        <v>0</v>
      </c>
      <c r="PR18" s="167">
        <f t="shared" si="1090"/>
        <v>0</v>
      </c>
      <c r="PS18" s="167">
        <f t="shared" si="1091"/>
        <v>0</v>
      </c>
      <c r="PT18" s="167"/>
      <c r="PU18" s="167"/>
      <c r="PV18" s="167">
        <f t="shared" si="922"/>
        <v>46339.735584252521</v>
      </c>
      <c r="PW18" s="168">
        <v>0</v>
      </c>
      <c r="PX18" s="167">
        <f t="shared" si="1092"/>
        <v>0</v>
      </c>
      <c r="PY18" s="167">
        <f t="shared" si="1093"/>
        <v>1721.5899360469334</v>
      </c>
      <c r="PZ18" s="167">
        <f t="shared" si="1094"/>
        <v>15924.898648595858</v>
      </c>
      <c r="QA18" s="166">
        <f t="shared" si="855"/>
        <v>375021.07153308764</v>
      </c>
      <c r="QB18" s="167">
        <f>+PZ11</f>
        <v>23169.867792126261</v>
      </c>
      <c r="QC18" s="167">
        <f t="shared" si="1095"/>
        <v>23169.867792126261</v>
      </c>
      <c r="QD18" s="167">
        <f t="shared" si="1096"/>
        <v>23169.867792126261</v>
      </c>
      <c r="QE18" s="167"/>
      <c r="QF18" s="167"/>
      <c r="QG18" s="167">
        <f t="shared" si="923"/>
        <v>38161.89052268627</v>
      </c>
      <c r="QH18" s="167">
        <f>+QG11</f>
        <v>15924.898648595858</v>
      </c>
      <c r="QI18" s="167">
        <f t="shared" si="1097"/>
        <v>23169.867792126261</v>
      </c>
      <c r="QJ18" s="167">
        <f t="shared" si="1098"/>
        <v>23169.867792126261</v>
      </c>
      <c r="QK18" s="167">
        <f t="shared" si="1099"/>
        <v>23169.867792126261</v>
      </c>
      <c r="QL18" s="167"/>
      <c r="QM18" s="167"/>
      <c r="QN18" s="167">
        <f t="shared" si="924"/>
        <v>76323.78104537254</v>
      </c>
      <c r="QO18" s="167">
        <f>+QN11</f>
        <v>0</v>
      </c>
      <c r="QP18" s="167">
        <f t="shared" si="1100"/>
        <v>23169.867792126261</v>
      </c>
      <c r="QQ18" s="167">
        <f t="shared" si="1101"/>
        <v>23169.867792126261</v>
      </c>
      <c r="QR18" s="167">
        <f t="shared" si="1102"/>
        <v>23169.867792126261</v>
      </c>
      <c r="QS18" s="167"/>
      <c r="QT18" s="167"/>
      <c r="QU18" s="167">
        <f t="shared" si="925"/>
        <v>38161.89052268627</v>
      </c>
      <c r="QV18" s="167">
        <f>+QU11</f>
        <v>0</v>
      </c>
      <c r="QW18" s="167">
        <f t="shared" si="1103"/>
        <v>23169.867792126261</v>
      </c>
      <c r="QX18" s="167">
        <f t="shared" si="1104"/>
        <v>23169.867792126261</v>
      </c>
      <c r="QY18" s="167">
        <v>0</v>
      </c>
      <c r="QZ18" s="167"/>
      <c r="RA18" s="167"/>
      <c r="RB18" s="167">
        <v>0</v>
      </c>
      <c r="RC18" s="167">
        <f>+RB11</f>
        <v>15924.898648595858</v>
      </c>
      <c r="RD18" s="167">
        <f t="shared" si="1105"/>
        <v>23169.867792126261</v>
      </c>
      <c r="RE18" s="167">
        <f t="shared" si="1106"/>
        <v>23169.867792126261</v>
      </c>
      <c r="RF18" s="166">
        <f t="shared" si="728"/>
        <v>485705.64068557817</v>
      </c>
      <c r="RG18" s="167">
        <v>0</v>
      </c>
      <c r="RH18" s="167">
        <f t="shared" si="1107"/>
        <v>0</v>
      </c>
      <c r="RI18" s="167">
        <f t="shared" si="1108"/>
        <v>1721.5899360469334</v>
      </c>
      <c r="RJ18" s="167"/>
      <c r="RK18" s="167"/>
      <c r="RL18" s="167">
        <f t="shared" si="926"/>
        <v>39094.766440722116</v>
      </c>
      <c r="RM18" s="167">
        <f>+RL11</f>
        <v>23169.867792126261</v>
      </c>
      <c r="RN18" s="167">
        <f t="shared" si="1109"/>
        <v>38161.89052268627</v>
      </c>
      <c r="RO18" s="167">
        <f t="shared" si="1110"/>
        <v>38161.89052268627</v>
      </c>
      <c r="RP18" s="167">
        <f t="shared" si="1111"/>
        <v>1721.5899360469334</v>
      </c>
      <c r="RQ18" s="167"/>
      <c r="RR18" s="167"/>
      <c r="RS18" s="167">
        <f t="shared" si="927"/>
        <v>23169.867792126261</v>
      </c>
      <c r="RT18" s="167">
        <f>+RS11</f>
        <v>23169.867792126261</v>
      </c>
      <c r="RU18" s="167">
        <f t="shared" si="1112"/>
        <v>38161.89052268627</v>
      </c>
      <c r="RV18" s="167">
        <f t="shared" si="1113"/>
        <v>0</v>
      </c>
      <c r="RW18" s="167">
        <f t="shared" si="1114"/>
        <v>0</v>
      </c>
      <c r="RX18" s="167"/>
      <c r="RY18" s="167"/>
      <c r="RZ18" s="167">
        <f t="shared" si="928"/>
        <v>23169.867792126261</v>
      </c>
      <c r="SA18" s="167">
        <v>0</v>
      </c>
      <c r="SB18" s="167">
        <v>0</v>
      </c>
      <c r="SC18" s="167">
        <f t="shared" si="1115"/>
        <v>0</v>
      </c>
      <c r="SD18" s="167">
        <f t="shared" si="1116"/>
        <v>1721.5899360469334</v>
      </c>
      <c r="SE18" s="167"/>
      <c r="SF18" s="167"/>
      <c r="SG18" s="167">
        <f t="shared" si="929"/>
        <v>39094.766440722116</v>
      </c>
      <c r="SH18" s="167">
        <f>+SG11</f>
        <v>23169.867792126261</v>
      </c>
      <c r="SI18" s="167">
        <f t="shared" si="1117"/>
        <v>38161.89052268627</v>
      </c>
      <c r="SJ18" s="167">
        <f t="shared" si="1118"/>
        <v>38161.89052268627</v>
      </c>
      <c r="SK18" s="167">
        <f t="shared" si="1119"/>
        <v>1721.5899360469334</v>
      </c>
      <c r="SL18" s="166">
        <f t="shared" si="856"/>
        <v>391734.6841996946</v>
      </c>
      <c r="SM18" s="167">
        <f>+SK11</f>
        <v>0</v>
      </c>
      <c r="SN18" s="167">
        <f t="shared" si="1120"/>
        <v>23169.867792126261</v>
      </c>
      <c r="SO18" s="167">
        <f t="shared" si="1121"/>
        <v>23169.867792126261</v>
      </c>
      <c r="SP18" s="167"/>
      <c r="SQ18" s="167"/>
      <c r="SR18" s="167">
        <f t="shared" si="930"/>
        <v>61331.758314812527</v>
      </c>
      <c r="SS18" s="167">
        <f>+SR11</f>
        <v>1721.5899360469334</v>
      </c>
      <c r="ST18" s="167">
        <f t="shared" si="1122"/>
        <v>0</v>
      </c>
      <c r="SU18" s="167">
        <f t="shared" si="1123"/>
        <v>23169.867792126261</v>
      </c>
      <c r="SV18" s="167">
        <f t="shared" si="1124"/>
        <v>23169.867792126261</v>
      </c>
      <c r="SW18" s="167"/>
      <c r="SX18" s="167"/>
      <c r="SY18" s="167">
        <f t="shared" si="931"/>
        <v>61331.758314812527</v>
      </c>
      <c r="SZ18" s="167">
        <f>+SY11</f>
        <v>0</v>
      </c>
      <c r="TA18" s="167">
        <f t="shared" si="1125"/>
        <v>0</v>
      </c>
      <c r="TB18" s="167">
        <f t="shared" si="1126"/>
        <v>23169.867792126261</v>
      </c>
      <c r="TC18" s="167">
        <f t="shared" si="1127"/>
        <v>23169.867792126261</v>
      </c>
      <c r="TD18" s="167"/>
      <c r="TE18" s="167"/>
      <c r="TF18" s="167">
        <f t="shared" si="932"/>
        <v>488215.94463963615</v>
      </c>
      <c r="TG18" s="167">
        <f>+TF11</f>
        <v>1721.5899360469334</v>
      </c>
      <c r="TH18" s="167">
        <f t="shared" si="1128"/>
        <v>15924.898648595858</v>
      </c>
      <c r="TI18" s="167">
        <f t="shared" si="1129"/>
        <v>23169.867792126261</v>
      </c>
      <c r="TJ18" s="167">
        <f t="shared" si="1130"/>
        <v>23169.867792126261</v>
      </c>
      <c r="TK18" s="167"/>
      <c r="TL18" s="167"/>
      <c r="TM18" s="167">
        <f t="shared" si="933"/>
        <v>61331.758314812527</v>
      </c>
      <c r="TN18" s="167">
        <f>+TM11</f>
        <v>1721.5899360469334</v>
      </c>
      <c r="TO18" s="167">
        <f t="shared" si="1131"/>
        <v>0</v>
      </c>
      <c r="TP18" s="167">
        <f t="shared" si="1132"/>
        <v>23169.867792126261</v>
      </c>
      <c r="TQ18" s="166">
        <f t="shared" si="757"/>
        <v>901829.6981699469</v>
      </c>
      <c r="TR18" s="167" t="e">
        <f>+#REF!</f>
        <v>#REF!</v>
      </c>
      <c r="TS18" s="167">
        <f t="shared" si="1133"/>
        <v>38161.89052268627</v>
      </c>
      <c r="TT18" s="167">
        <f t="shared" si="1134"/>
        <v>38161.89052268627</v>
      </c>
      <c r="TU18" s="167"/>
      <c r="TV18" s="167"/>
      <c r="TW18" s="167">
        <f t="shared" si="934"/>
        <v>1721.5899360469334</v>
      </c>
      <c r="TX18" s="167">
        <f>+TW11</f>
        <v>23169.867792126261</v>
      </c>
      <c r="TY18" s="167">
        <f t="shared" si="1135"/>
        <v>23169.867792126261</v>
      </c>
      <c r="TZ18" s="167">
        <f t="shared" si="1136"/>
        <v>38161.89052268627</v>
      </c>
      <c r="UA18" s="167">
        <f t="shared" si="1137"/>
        <v>0</v>
      </c>
      <c r="UB18" s="167"/>
      <c r="UC18" s="167"/>
      <c r="UD18" s="167">
        <f t="shared" si="935"/>
        <v>0</v>
      </c>
      <c r="UE18" s="167">
        <f>+UD11</f>
        <v>23169.867792126261</v>
      </c>
      <c r="UF18" s="167">
        <f t="shared" si="1138"/>
        <v>488215.94463963615</v>
      </c>
      <c r="UG18" s="167">
        <f t="shared" si="1139"/>
        <v>0</v>
      </c>
      <c r="UH18" s="167">
        <f t="shared" si="1140"/>
        <v>0</v>
      </c>
      <c r="UI18" s="167"/>
      <c r="UJ18" s="167"/>
      <c r="UK18" s="167">
        <f t="shared" si="936"/>
        <v>17646.48858464279</v>
      </c>
      <c r="UL18" s="167">
        <f>+UK11</f>
        <v>23169.867792126261</v>
      </c>
      <c r="UM18" s="167">
        <f t="shared" si="1141"/>
        <v>23169.867792126261</v>
      </c>
      <c r="UN18" s="167">
        <f t="shared" si="1142"/>
        <v>38161.89052268627</v>
      </c>
      <c r="UO18" s="167">
        <f t="shared" si="1143"/>
        <v>38161.89052268627</v>
      </c>
      <c r="UP18" s="167"/>
      <c r="UQ18" s="167"/>
      <c r="UR18" s="167">
        <f t="shared" si="937"/>
        <v>1721.5899360469334</v>
      </c>
      <c r="US18" s="167">
        <f>+UR11</f>
        <v>23169.867792126261</v>
      </c>
      <c r="UT18" s="167">
        <f t="shared" si="1144"/>
        <v>23169.867792126261</v>
      </c>
      <c r="UU18" s="167">
        <f t="shared" si="1145"/>
        <v>38161.89052268627</v>
      </c>
      <c r="UV18" s="167">
        <f t="shared" si="1146"/>
        <v>0</v>
      </c>
      <c r="UW18" s="166" t="e">
        <f t="shared" si="857"/>
        <v>#REF!</v>
      </c>
      <c r="UX18" s="167">
        <f>+UV11</f>
        <v>0</v>
      </c>
      <c r="UY18" s="167">
        <f t="shared" si="1147"/>
        <v>0</v>
      </c>
      <c r="UZ18" s="167">
        <f t="shared" si="1148"/>
        <v>23169.867792126261</v>
      </c>
      <c r="VA18" s="167"/>
      <c r="VB18" s="167"/>
      <c r="VC18" s="167">
        <f t="shared" si="938"/>
        <v>46339.735584252521</v>
      </c>
      <c r="VD18" s="167">
        <f>+VC11</f>
        <v>0</v>
      </c>
      <c r="VE18" s="167">
        <f t="shared" si="1149"/>
        <v>0</v>
      </c>
      <c r="VF18" s="167">
        <f t="shared" si="1150"/>
        <v>0</v>
      </c>
      <c r="VG18" s="167">
        <f t="shared" si="1151"/>
        <v>23169.867792126261</v>
      </c>
      <c r="VH18" s="167"/>
      <c r="VI18" s="167"/>
      <c r="VJ18" s="167">
        <f t="shared" si="939"/>
        <v>511385.8124317624</v>
      </c>
      <c r="VK18" s="167">
        <f>+VJ11</f>
        <v>0</v>
      </c>
      <c r="VL18" s="167">
        <f t="shared" si="1152"/>
        <v>1721.5899360469334</v>
      </c>
      <c r="VM18" s="167">
        <f t="shared" si="1153"/>
        <v>15924.898648595858</v>
      </c>
      <c r="VN18" s="167">
        <f t="shared" si="1154"/>
        <v>23169.867792126261</v>
      </c>
      <c r="VO18" s="167"/>
      <c r="VP18" s="167"/>
      <c r="VQ18" s="167">
        <f t="shared" si="940"/>
        <v>46339.735584252521</v>
      </c>
      <c r="VR18" s="167">
        <f>+VQ11</f>
        <v>38161.89052268627</v>
      </c>
      <c r="VS18" s="167">
        <f t="shared" si="1155"/>
        <v>1721.5899360469334</v>
      </c>
      <c r="VT18" s="167">
        <f t="shared" si="1156"/>
        <v>0</v>
      </c>
      <c r="VU18" s="167">
        <f t="shared" si="1157"/>
        <v>23169.867792126261</v>
      </c>
      <c r="VV18" s="167"/>
      <c r="VW18" s="167"/>
      <c r="VX18" s="167">
        <f t="shared" si="941"/>
        <v>46339.735584252521</v>
      </c>
      <c r="VY18" s="167">
        <f>+VX11</f>
        <v>0</v>
      </c>
      <c r="VZ18" s="167">
        <f t="shared" si="1158"/>
        <v>0</v>
      </c>
      <c r="WA18" s="167">
        <f t="shared" si="1159"/>
        <v>0</v>
      </c>
      <c r="WB18" s="167">
        <f t="shared" si="1160"/>
        <v>23169.867792126261</v>
      </c>
      <c r="WC18" s="166">
        <f t="shared" si="858"/>
        <v>823784.32718852744</v>
      </c>
    </row>
    <row r="19" spans="1:601" s="105" customFormat="1" ht="18" customHeight="1" outlineLevel="1">
      <c r="A19" s="154" t="s">
        <v>194</v>
      </c>
      <c r="B19" s="62" t="s">
        <v>100</v>
      </c>
      <c r="C19" s="12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6">
        <f t="shared" si="490"/>
        <v>0</v>
      </c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6">
        <f t="shared" si="848"/>
        <v>0</v>
      </c>
      <c r="BO19" s="167"/>
      <c r="BP19" s="167"/>
      <c r="BQ19" s="167">
        <f t="shared" si="878"/>
        <v>7342.3020189394701</v>
      </c>
      <c r="BR19" s="167">
        <f>+BQ12</f>
        <v>6046.5628968000537</v>
      </c>
      <c r="BS19" s="167">
        <f t="shared" si="942"/>
        <v>6046.5628968000537</v>
      </c>
      <c r="BT19" s="167">
        <f t="shared" si="942"/>
        <v>272.77741454180483</v>
      </c>
      <c r="BU19" s="167">
        <f t="shared" si="942"/>
        <v>0</v>
      </c>
      <c r="BV19" s="167"/>
      <c r="BW19" s="167"/>
      <c r="BX19" s="167">
        <f>+BT12+BV12</f>
        <v>3671.1510094697351</v>
      </c>
      <c r="BY19" s="167">
        <f>+BX12</f>
        <v>6046.5628968000537</v>
      </c>
      <c r="BZ19" s="167">
        <f t="shared" si="943"/>
        <v>0</v>
      </c>
      <c r="CA19" s="167">
        <f t="shared" si="943"/>
        <v>0</v>
      </c>
      <c r="CB19" s="167">
        <f t="shared" si="943"/>
        <v>0</v>
      </c>
      <c r="CC19" s="167"/>
      <c r="CD19" s="167"/>
      <c r="CE19" s="167">
        <f>+CA12+CC12</f>
        <v>3671.1510094697351</v>
      </c>
      <c r="CF19" s="167">
        <f>+CE12</f>
        <v>6046.5628968000537</v>
      </c>
      <c r="CG19" s="167">
        <f t="shared" si="944"/>
        <v>0</v>
      </c>
      <c r="CH19" s="167">
        <f t="shared" si="944"/>
        <v>272.77741454180483</v>
      </c>
      <c r="CI19" s="167">
        <f t="shared" si="944"/>
        <v>2523.2214647924361</v>
      </c>
      <c r="CJ19" s="167"/>
      <c r="CK19" s="167"/>
      <c r="CL19" s="167">
        <f>+CH12+CJ12</f>
        <v>6194.3724742621707</v>
      </c>
      <c r="CM19" s="167">
        <f>+CL12</f>
        <v>6046.5628968000537</v>
      </c>
      <c r="CN19" s="167">
        <f t="shared" si="945"/>
        <v>6046.5628968000537</v>
      </c>
      <c r="CO19" s="167">
        <f t="shared" si="945"/>
        <v>272.77741454180483</v>
      </c>
      <c r="CP19" s="167">
        <f t="shared" si="945"/>
        <v>0</v>
      </c>
      <c r="CQ19" s="167"/>
      <c r="CR19" s="167"/>
      <c r="CS19" s="166">
        <f t="shared" si="790"/>
        <v>60499.907601359286</v>
      </c>
      <c r="CT19" s="167">
        <f t="shared" ref="CT19" si="1161">+CS12</f>
        <v>72661.290174445792</v>
      </c>
      <c r="CU19" s="167">
        <f t="shared" si="946"/>
        <v>6046.5628968000537</v>
      </c>
      <c r="CV19" s="167">
        <f t="shared" si="947"/>
        <v>6046.5628968000537</v>
      </c>
      <c r="CW19" s="167"/>
      <c r="CX19" s="167"/>
      <c r="CY19" s="167">
        <f t="shared" si="879"/>
        <v>272.77741454180483</v>
      </c>
      <c r="CZ19" s="167">
        <f>+CY12</f>
        <v>3671.1510094697351</v>
      </c>
      <c r="DA19" s="167">
        <f t="shared" si="948"/>
        <v>3671.1510094697351</v>
      </c>
      <c r="DB19" s="167">
        <f t="shared" si="949"/>
        <v>6046.5628968000537</v>
      </c>
      <c r="DC19" s="167">
        <f t="shared" si="950"/>
        <v>0</v>
      </c>
      <c r="DD19" s="167"/>
      <c r="DE19" s="167"/>
      <c r="DF19" s="167">
        <f t="shared" si="880"/>
        <v>0</v>
      </c>
      <c r="DG19" s="167">
        <f>+DF12</f>
        <v>3671.1510094697351</v>
      </c>
      <c r="DH19" s="167">
        <f t="shared" si="951"/>
        <v>3671.1510094697351</v>
      </c>
      <c r="DI19" s="167">
        <f t="shared" si="952"/>
        <v>6046.5628968000537</v>
      </c>
      <c r="DJ19" s="167">
        <f t="shared" si="953"/>
        <v>0</v>
      </c>
      <c r="DK19" s="167"/>
      <c r="DL19" s="167"/>
      <c r="DM19" s="167">
        <f t="shared" si="881"/>
        <v>2795.9988793342409</v>
      </c>
      <c r="DN19" s="167">
        <f>+DM12</f>
        <v>3671.1510094697351</v>
      </c>
      <c r="DO19" s="167">
        <f t="shared" si="954"/>
        <v>3671.1510094697351</v>
      </c>
      <c r="DP19" s="167">
        <f t="shared" si="955"/>
        <v>6046.5628968000537</v>
      </c>
      <c r="DQ19" s="167">
        <f t="shared" si="956"/>
        <v>6046.5628968000537</v>
      </c>
      <c r="DR19" s="167"/>
      <c r="DS19" s="167"/>
      <c r="DT19" s="167">
        <f t="shared" si="882"/>
        <v>272.77741454180483</v>
      </c>
      <c r="DU19" s="167">
        <f>+DT12</f>
        <v>3671.1510094697351</v>
      </c>
      <c r="DV19" s="167">
        <f t="shared" si="957"/>
        <v>3671.1510094697351</v>
      </c>
      <c r="DW19" s="167">
        <f t="shared" si="958"/>
        <v>6046.5628968000537</v>
      </c>
      <c r="DX19" s="167">
        <f t="shared" si="959"/>
        <v>0</v>
      </c>
      <c r="DY19" s="166">
        <f t="shared" si="849"/>
        <v>147697.99223622185</v>
      </c>
      <c r="DZ19" s="167">
        <f t="shared" ref="DZ19" si="1162">+DY12</f>
        <v>78707.853071245845</v>
      </c>
      <c r="EA19" s="167">
        <f t="shared" si="960"/>
        <v>0</v>
      </c>
      <c r="EB19" s="167">
        <f t="shared" si="961"/>
        <v>3671.1510094697351</v>
      </c>
      <c r="EC19" s="167"/>
      <c r="ED19" s="167"/>
      <c r="EE19" s="167">
        <f t="shared" si="883"/>
        <v>7342.3020189394701</v>
      </c>
      <c r="EF19" s="167">
        <f>+EE12</f>
        <v>0</v>
      </c>
      <c r="EG19" s="167">
        <f t="shared" si="962"/>
        <v>0</v>
      </c>
      <c r="EH19" s="167">
        <f t="shared" si="963"/>
        <v>0</v>
      </c>
      <c r="EI19" s="167">
        <f t="shared" si="964"/>
        <v>3671.1510094697351</v>
      </c>
      <c r="EJ19" s="167"/>
      <c r="EK19" s="167"/>
      <c r="EL19" s="167">
        <f t="shared" si="884"/>
        <v>7342.3020189394701</v>
      </c>
      <c r="EM19" s="167">
        <f>+EL12</f>
        <v>0</v>
      </c>
      <c r="EN19" s="167">
        <f t="shared" si="965"/>
        <v>272.77741454180483</v>
      </c>
      <c r="EO19" s="167">
        <f t="shared" si="966"/>
        <v>2523.2214647924361</v>
      </c>
      <c r="EP19" s="167">
        <f t="shared" si="967"/>
        <v>3671.1510094697351</v>
      </c>
      <c r="EQ19" s="167"/>
      <c r="ER19" s="167"/>
      <c r="ES19" s="167">
        <f t="shared" si="885"/>
        <v>7342.3020189394701</v>
      </c>
      <c r="ET19" s="167">
        <f>+ES12</f>
        <v>6046.5628968000537</v>
      </c>
      <c r="EU19" s="167">
        <f t="shared" si="968"/>
        <v>272.77741454180483</v>
      </c>
      <c r="EV19" s="167">
        <f t="shared" si="969"/>
        <v>0</v>
      </c>
      <c r="EW19" s="167">
        <f t="shared" si="970"/>
        <v>3671.1510094697351</v>
      </c>
      <c r="EX19" s="167"/>
      <c r="EY19" s="167"/>
      <c r="EZ19" s="167">
        <f t="shared" si="886"/>
        <v>7342.3020189394701</v>
      </c>
      <c r="FA19" s="167">
        <f>+EZ12</f>
        <v>0</v>
      </c>
      <c r="FB19" s="167">
        <f t="shared" si="971"/>
        <v>0</v>
      </c>
      <c r="FC19" s="167">
        <f t="shared" si="972"/>
        <v>0</v>
      </c>
      <c r="FD19" s="166">
        <f t="shared" si="557"/>
        <v>131877.00437555875</v>
      </c>
      <c r="FE19" s="167">
        <f t="shared" ref="FE19" si="1163">+FD12</f>
        <v>62886.865210582728</v>
      </c>
      <c r="FF19" s="167">
        <f t="shared" si="974"/>
        <v>3671.1510094697351</v>
      </c>
      <c r="FG19" s="167">
        <f t="shared" si="975"/>
        <v>6046.5628968000537</v>
      </c>
      <c r="FH19" s="167"/>
      <c r="FI19" s="167"/>
      <c r="FJ19" s="167">
        <f t="shared" si="887"/>
        <v>0</v>
      </c>
      <c r="FK19" s="167">
        <f>+FJ12</f>
        <v>3671.1510094697351</v>
      </c>
      <c r="FL19" s="167">
        <f t="shared" si="976"/>
        <v>3671.1510094697351</v>
      </c>
      <c r="FM19" s="167">
        <f t="shared" si="977"/>
        <v>3671.1510094697351</v>
      </c>
      <c r="FN19" s="167">
        <f t="shared" si="978"/>
        <v>6046.5628968000537</v>
      </c>
      <c r="FO19" s="167"/>
      <c r="FP19" s="167"/>
      <c r="FQ19" s="167">
        <f t="shared" si="888"/>
        <v>272.77741454180483</v>
      </c>
      <c r="FR19" s="167">
        <f>+FQ12</f>
        <v>3671.1510094697351</v>
      </c>
      <c r="FS19" s="167">
        <f t="shared" si="979"/>
        <v>3671.1510094697351</v>
      </c>
      <c r="FT19" s="167">
        <f t="shared" si="980"/>
        <v>3671.1510094697351</v>
      </c>
      <c r="FU19" s="167">
        <f t="shared" si="981"/>
        <v>6046.5628968000537</v>
      </c>
      <c r="FV19" s="167"/>
      <c r="FW19" s="167"/>
      <c r="FX19" s="167">
        <f t="shared" si="889"/>
        <v>6319.340311341859</v>
      </c>
      <c r="FY19" s="167">
        <f>+FX12</f>
        <v>3671.1510094697351</v>
      </c>
      <c r="FZ19" s="167">
        <f t="shared" si="982"/>
        <v>3671.1510094697351</v>
      </c>
      <c r="GA19" s="167">
        <f t="shared" si="983"/>
        <v>3671.1510094697351</v>
      </c>
      <c r="GB19" s="167">
        <f t="shared" si="984"/>
        <v>6046.5628968000537</v>
      </c>
      <c r="GC19" s="167"/>
      <c r="GD19" s="167"/>
      <c r="GE19" s="167">
        <f t="shared" si="890"/>
        <v>0</v>
      </c>
      <c r="GF19" s="167">
        <f>+GE12</f>
        <v>3671.1510094697351</v>
      </c>
      <c r="GG19" s="167">
        <f t="shared" si="985"/>
        <v>3671.1510094697351</v>
      </c>
      <c r="GH19" s="167">
        <f t="shared" si="986"/>
        <v>3671.1510094697351</v>
      </c>
      <c r="GI19" s="167">
        <f t="shared" si="987"/>
        <v>6046.5628968000537</v>
      </c>
      <c r="GJ19" s="166">
        <f t="shared" si="850"/>
        <v>147436.76054357315</v>
      </c>
      <c r="GK19" s="167">
        <f t="shared" ref="GK19" si="1164">+GJ12</f>
        <v>84549.895332990476</v>
      </c>
      <c r="GL19" s="167">
        <f t="shared" si="988"/>
        <v>0</v>
      </c>
      <c r="GM19" s="167">
        <f t="shared" si="989"/>
        <v>0</v>
      </c>
      <c r="GN19" s="167"/>
      <c r="GO19" s="167"/>
      <c r="GP19" s="167">
        <f t="shared" si="891"/>
        <v>7342.3020189394701</v>
      </c>
      <c r="GQ19" s="167">
        <f>+GP12</f>
        <v>6046.5628968000537</v>
      </c>
      <c r="GR19" s="167">
        <f t="shared" si="990"/>
        <v>0</v>
      </c>
      <c r="GS19" s="167">
        <f t="shared" si="991"/>
        <v>272.77741454180483</v>
      </c>
      <c r="GT19" s="167">
        <f t="shared" si="992"/>
        <v>2523.2214647924361</v>
      </c>
      <c r="GU19" s="167"/>
      <c r="GV19" s="167"/>
      <c r="GW19" s="167">
        <f t="shared" si="892"/>
        <v>7342.3020189394701</v>
      </c>
      <c r="GX19" s="167">
        <f>+GW12</f>
        <v>6046.5628968000537</v>
      </c>
      <c r="GY19" s="167">
        <f t="shared" si="993"/>
        <v>6046.5628968000537</v>
      </c>
      <c r="GZ19" s="167">
        <f t="shared" si="994"/>
        <v>272.77741454180483</v>
      </c>
      <c r="HA19" s="167">
        <f t="shared" si="995"/>
        <v>0</v>
      </c>
      <c r="HB19" s="167"/>
      <c r="HC19" s="167"/>
      <c r="HD19" s="167">
        <f t="shared" si="893"/>
        <v>7342.3020189394701</v>
      </c>
      <c r="HE19" s="167">
        <f>+HD12</f>
        <v>6046.5628968000537</v>
      </c>
      <c r="HF19" s="167">
        <f t="shared" si="996"/>
        <v>0</v>
      </c>
      <c r="HG19" s="167">
        <f t="shared" si="997"/>
        <v>0</v>
      </c>
      <c r="HH19" s="167">
        <f t="shared" si="998"/>
        <v>0</v>
      </c>
      <c r="HI19" s="167"/>
      <c r="HJ19" s="167"/>
      <c r="HK19" s="167">
        <f t="shared" si="894"/>
        <v>7342.3020189394701</v>
      </c>
      <c r="HL19" s="167">
        <f>+HK12</f>
        <v>6046.5628968000537</v>
      </c>
      <c r="HM19" s="167">
        <f t="shared" si="999"/>
        <v>0</v>
      </c>
      <c r="HN19" s="167">
        <f t="shared" si="1000"/>
        <v>272.77741454180483</v>
      </c>
      <c r="HO19" s="167">
        <f t="shared" si="1001"/>
        <v>2523.2214647924361</v>
      </c>
      <c r="HP19" s="166">
        <f t="shared" si="851"/>
        <v>150016.69306595894</v>
      </c>
      <c r="HQ19" s="167">
        <f t="shared" ref="HQ19" si="1165">+HP12</f>
        <v>72809.099751907925</v>
      </c>
      <c r="HR19" s="167">
        <f t="shared" si="1002"/>
        <v>3671.1510094697351</v>
      </c>
      <c r="HS19" s="167">
        <f t="shared" si="1003"/>
        <v>3671.1510094697351</v>
      </c>
      <c r="HT19" s="167"/>
      <c r="HU19" s="167"/>
      <c r="HV19" s="167">
        <f t="shared" si="895"/>
        <v>6046.5628968000537</v>
      </c>
      <c r="HW19" s="167">
        <f>+HV12</f>
        <v>2523.2214647924361</v>
      </c>
      <c r="HX19" s="167">
        <f t="shared" si="1004"/>
        <v>3671.1510094697351</v>
      </c>
      <c r="HY19" s="167">
        <f t="shared" si="1005"/>
        <v>3671.1510094697351</v>
      </c>
      <c r="HZ19" s="167">
        <f t="shared" si="1006"/>
        <v>3671.1510094697351</v>
      </c>
      <c r="IA19" s="167"/>
      <c r="IB19" s="167"/>
      <c r="IC19" s="167">
        <f t="shared" si="896"/>
        <v>12093.125793600107</v>
      </c>
      <c r="ID19" s="167">
        <f>+IC12</f>
        <v>0</v>
      </c>
      <c r="IE19" s="167">
        <f t="shared" si="1007"/>
        <v>3671.1510094697351</v>
      </c>
      <c r="IF19" s="167">
        <f t="shared" si="1008"/>
        <v>3671.1510094697351</v>
      </c>
      <c r="IG19" s="167">
        <f t="shared" si="1009"/>
        <v>3671.1510094697351</v>
      </c>
      <c r="IH19" s="167"/>
      <c r="II19" s="167"/>
      <c r="IJ19" s="167">
        <f t="shared" si="897"/>
        <v>6046.5628968000537</v>
      </c>
      <c r="IK19" s="167">
        <f>+IJ12</f>
        <v>0</v>
      </c>
      <c r="IL19" s="167">
        <f t="shared" si="1010"/>
        <v>3671.1510094697351</v>
      </c>
      <c r="IM19" s="167">
        <f t="shared" si="1011"/>
        <v>3671.1510094697351</v>
      </c>
      <c r="IN19" s="167">
        <f t="shared" si="1012"/>
        <v>3671.1510094697351</v>
      </c>
      <c r="IO19" s="167"/>
      <c r="IP19" s="167"/>
      <c r="IQ19" s="167">
        <f t="shared" si="898"/>
        <v>6046.5628968000537</v>
      </c>
      <c r="IR19" s="167">
        <f>+IQ12</f>
        <v>2523.2214647924361</v>
      </c>
      <c r="IS19" s="167">
        <f t="shared" si="1013"/>
        <v>3671.1510094697351</v>
      </c>
      <c r="IT19" s="167">
        <f t="shared" si="1014"/>
        <v>3671.1510094697351</v>
      </c>
      <c r="IU19" s="166">
        <f t="shared" si="613"/>
        <v>155813.32028859956</v>
      </c>
      <c r="IV19" s="167">
        <f t="shared" ref="IV19" si="1166">+IU12</f>
        <v>86948.148960703227</v>
      </c>
      <c r="IW19" s="167">
        <f t="shared" si="1015"/>
        <v>0</v>
      </c>
      <c r="IX19" s="167">
        <f t="shared" si="1016"/>
        <v>272.77741454180483</v>
      </c>
      <c r="IY19" s="167"/>
      <c r="IZ19" s="167"/>
      <c r="JA19" s="167">
        <f t="shared" si="899"/>
        <v>6194.3724742621707</v>
      </c>
      <c r="JB19" s="167">
        <f>+JA12</f>
        <v>3671.1510094697351</v>
      </c>
      <c r="JC19" s="167">
        <f t="shared" si="1017"/>
        <v>6046.5628968000537</v>
      </c>
      <c r="JD19" s="167">
        <f t="shared" si="1018"/>
        <v>6046.5628968000537</v>
      </c>
      <c r="JE19" s="167">
        <f t="shared" si="1019"/>
        <v>272.77741454180483</v>
      </c>
      <c r="JF19" s="167"/>
      <c r="JG19" s="167"/>
      <c r="JH19" s="167">
        <f t="shared" si="900"/>
        <v>3671.1510094697351</v>
      </c>
      <c r="JI19" s="167">
        <f>+JH12</f>
        <v>3671.1510094697351</v>
      </c>
      <c r="JJ19" s="167">
        <f t="shared" si="1020"/>
        <v>6046.5628968000537</v>
      </c>
      <c r="JK19" s="167">
        <f t="shared" si="1021"/>
        <v>0</v>
      </c>
      <c r="JL19" s="167">
        <f t="shared" si="1022"/>
        <v>0</v>
      </c>
      <c r="JM19" s="167"/>
      <c r="JN19" s="167"/>
      <c r="JO19" s="167">
        <f t="shared" si="901"/>
        <v>3671.1510094697351</v>
      </c>
      <c r="JP19" s="167">
        <f>+JO12</f>
        <v>3671.1510094697351</v>
      </c>
      <c r="JQ19" s="167">
        <f t="shared" si="1023"/>
        <v>6046.5628968000537</v>
      </c>
      <c r="JR19" s="167">
        <f t="shared" si="1024"/>
        <v>0</v>
      </c>
      <c r="JS19" s="167">
        <f t="shared" si="1025"/>
        <v>272.77741454180483</v>
      </c>
      <c r="JT19" s="167"/>
      <c r="JU19" s="167"/>
      <c r="JV19" s="167">
        <f t="shared" si="902"/>
        <v>6194.3724742621707</v>
      </c>
      <c r="JW19" s="167">
        <f>+JV12</f>
        <v>3671.1510094697351</v>
      </c>
      <c r="JX19" s="167">
        <f t="shared" si="1026"/>
        <v>6046.5628968000537</v>
      </c>
      <c r="JY19" s="167">
        <f t="shared" si="1027"/>
        <v>6046.5628968000537</v>
      </c>
      <c r="JZ19" s="167">
        <f t="shared" si="1028"/>
        <v>272.77741454180483</v>
      </c>
      <c r="KA19" s="166">
        <f t="shared" si="852"/>
        <v>158734.2870050135</v>
      </c>
      <c r="KB19" s="167">
        <f t="shared" ref="KB19" si="1167">+KA12</f>
        <v>75457.289053780041</v>
      </c>
      <c r="KC19" s="167">
        <f t="shared" si="1029"/>
        <v>3671.1510094697351</v>
      </c>
      <c r="KD19" s="167">
        <f t="shared" si="1030"/>
        <v>3671.1510094697351</v>
      </c>
      <c r="KE19" s="167"/>
      <c r="KF19" s="167"/>
      <c r="KG19" s="167">
        <f t="shared" si="903"/>
        <v>9717.7139062697897</v>
      </c>
      <c r="KH19" s="167">
        <f>+KG12</f>
        <v>272.77741454180483</v>
      </c>
      <c r="KI19" s="167">
        <f t="shared" si="1031"/>
        <v>0</v>
      </c>
      <c r="KJ19" s="167">
        <f t="shared" si="1032"/>
        <v>3671.1510094697351</v>
      </c>
      <c r="KK19" s="167">
        <f t="shared" si="1033"/>
        <v>3671.1510094697351</v>
      </c>
      <c r="KL19" s="167"/>
      <c r="KM19" s="167"/>
      <c r="KN19" s="167">
        <f t="shared" si="904"/>
        <v>9717.7139062697897</v>
      </c>
      <c r="KO19" s="167">
        <f>+KN12</f>
        <v>0</v>
      </c>
      <c r="KP19" s="167">
        <f t="shared" si="1034"/>
        <v>0</v>
      </c>
      <c r="KQ19" s="167">
        <f t="shared" si="1035"/>
        <v>3671.1510094697351</v>
      </c>
      <c r="KR19" s="167">
        <f t="shared" si="1036"/>
        <v>3671.1510094697351</v>
      </c>
      <c r="KS19" s="167"/>
      <c r="KT19" s="167"/>
      <c r="KU19" s="167">
        <f t="shared" si="905"/>
        <v>9717.7139062697897</v>
      </c>
      <c r="KV19" s="167">
        <f>+KU12</f>
        <v>272.77741454180483</v>
      </c>
      <c r="KW19" s="167">
        <f t="shared" si="1037"/>
        <v>2523.2214647924361</v>
      </c>
      <c r="KX19" s="167">
        <f t="shared" si="1038"/>
        <v>3671.1510094697351</v>
      </c>
      <c r="KY19" s="167">
        <f t="shared" si="1039"/>
        <v>3671.1510094697351</v>
      </c>
      <c r="KZ19" s="167"/>
      <c r="LA19" s="167"/>
      <c r="LB19" s="167">
        <f t="shared" si="906"/>
        <v>9717.7139062697897</v>
      </c>
      <c r="LC19" s="167">
        <f>+LB12</f>
        <v>272.77741454180483</v>
      </c>
      <c r="LD19" s="167">
        <f t="shared" si="1040"/>
        <v>0</v>
      </c>
      <c r="LE19" s="167">
        <f t="shared" si="1041"/>
        <v>3671.1510094697351</v>
      </c>
      <c r="LF19" s="166">
        <f t="shared" si="642"/>
        <v>150710.05747250462</v>
      </c>
      <c r="LG19" s="167">
        <f t="shared" ref="LG19" si="1168">+LF12</f>
        <v>84970.482324994402</v>
      </c>
      <c r="LH19" s="167">
        <f t="shared" si="1042"/>
        <v>6046.5628968000537</v>
      </c>
      <c r="LI19" s="167">
        <f t="shared" si="1043"/>
        <v>6046.5628968000537</v>
      </c>
      <c r="LJ19" s="167"/>
      <c r="LK19" s="167"/>
      <c r="LL19" s="167">
        <f t="shared" si="907"/>
        <v>272.77741454180483</v>
      </c>
      <c r="LM19" s="167">
        <f>+LL12</f>
        <v>3671.1510094697351</v>
      </c>
      <c r="LN19" s="167">
        <f t="shared" si="1044"/>
        <v>3671.1510094697351</v>
      </c>
      <c r="LO19" s="167">
        <f t="shared" si="1045"/>
        <v>6046.5628968000537</v>
      </c>
      <c r="LP19" s="167">
        <f t="shared" si="1046"/>
        <v>0</v>
      </c>
      <c r="LQ19" s="167"/>
      <c r="LR19" s="167"/>
      <c r="LS19" s="167">
        <f t="shared" si="908"/>
        <v>0</v>
      </c>
      <c r="LT19" s="167">
        <f>+LS12</f>
        <v>3671.1510094697351</v>
      </c>
      <c r="LU19" s="167">
        <f t="shared" si="1047"/>
        <v>3671.1510094697351</v>
      </c>
      <c r="LV19" s="167">
        <f t="shared" si="1048"/>
        <v>6046.5628968000537</v>
      </c>
      <c r="LW19" s="167">
        <f t="shared" si="1049"/>
        <v>0</v>
      </c>
      <c r="LX19" s="167"/>
      <c r="LY19" s="167"/>
      <c r="LZ19" s="167">
        <f t="shared" si="909"/>
        <v>2795.9988793342409</v>
      </c>
      <c r="MA19" s="167">
        <f>+LZ12</f>
        <v>3671.1510094697351</v>
      </c>
      <c r="MB19" s="167">
        <f t="shared" si="1050"/>
        <v>3671.1510094697351</v>
      </c>
      <c r="MC19" s="167">
        <f t="shared" si="1051"/>
        <v>6046.5628968000537</v>
      </c>
      <c r="MD19" s="167">
        <f t="shared" si="1052"/>
        <v>6046.5628968000537</v>
      </c>
      <c r="ME19" s="167"/>
      <c r="MF19" s="167"/>
      <c r="MG19" s="167">
        <f t="shared" si="910"/>
        <v>272.77741454180483</v>
      </c>
      <c r="MH19" s="167">
        <f>+MG12</f>
        <v>3671.1510094697351</v>
      </c>
      <c r="MI19" s="167">
        <f t="shared" si="1053"/>
        <v>3671.1510094697351</v>
      </c>
      <c r="MJ19" s="167">
        <f t="shared" si="1054"/>
        <v>6046.5628968000537</v>
      </c>
      <c r="MK19" s="167">
        <f t="shared" si="1055"/>
        <v>0</v>
      </c>
      <c r="ML19" s="166">
        <f t="shared" si="853"/>
        <v>160007.18438677047</v>
      </c>
      <c r="MM19" s="167">
        <f t="shared" ref="MM19" si="1169">+ML12</f>
        <v>78707.853071245845</v>
      </c>
      <c r="MN19" s="167">
        <f t="shared" si="1056"/>
        <v>0</v>
      </c>
      <c r="MO19" s="167">
        <f t="shared" si="1057"/>
        <v>3671.1510094697351</v>
      </c>
      <c r="MP19" s="167"/>
      <c r="MQ19" s="167"/>
      <c r="MR19" s="167">
        <f t="shared" si="911"/>
        <v>7342.3020189394701</v>
      </c>
      <c r="MS19" s="167">
        <f>+MR12</f>
        <v>0</v>
      </c>
      <c r="MT19" s="167">
        <f t="shared" si="1058"/>
        <v>0</v>
      </c>
      <c r="MU19" s="167">
        <f t="shared" si="1059"/>
        <v>0</v>
      </c>
      <c r="MV19" s="167">
        <f t="shared" si="1060"/>
        <v>3671.1510094697351</v>
      </c>
      <c r="MW19" s="167"/>
      <c r="MX19" s="167"/>
      <c r="MY19" s="167">
        <f t="shared" si="912"/>
        <v>7342.3020189394701</v>
      </c>
      <c r="MZ19" s="167">
        <f>+MY12</f>
        <v>0</v>
      </c>
      <c r="NA19" s="167">
        <f t="shared" si="1061"/>
        <v>272.77741454180483</v>
      </c>
      <c r="NB19" s="167">
        <f t="shared" si="1062"/>
        <v>2523.2214647924361</v>
      </c>
      <c r="NC19" s="167">
        <f t="shared" si="1063"/>
        <v>3671.1510094697351</v>
      </c>
      <c r="ND19" s="167"/>
      <c r="NE19" s="167"/>
      <c r="NF19" s="167">
        <f t="shared" si="913"/>
        <v>7342.3020189394701</v>
      </c>
      <c r="NG19" s="167">
        <f>+NF12</f>
        <v>6046.5628968000537</v>
      </c>
      <c r="NH19" s="167">
        <f t="shared" si="1064"/>
        <v>272.77741454180483</v>
      </c>
      <c r="NI19" s="167">
        <f t="shared" si="1065"/>
        <v>0</v>
      </c>
      <c r="NJ19" s="167">
        <f t="shared" si="1066"/>
        <v>3671.1510094697351</v>
      </c>
      <c r="NK19" s="167"/>
      <c r="NL19" s="167"/>
      <c r="NM19" s="167">
        <f t="shared" si="914"/>
        <v>7342.3020189394701</v>
      </c>
      <c r="NN19" s="167">
        <f>+NM12</f>
        <v>0</v>
      </c>
      <c r="NO19" s="167">
        <f t="shared" si="1067"/>
        <v>0</v>
      </c>
      <c r="NP19" s="167">
        <f t="shared" si="1068"/>
        <v>0</v>
      </c>
      <c r="NQ19" s="167">
        <f t="shared" si="1069"/>
        <v>3671.1510094697351</v>
      </c>
      <c r="NR19" s="166">
        <f t="shared" si="854"/>
        <v>135548.15538502848</v>
      </c>
      <c r="NS19" s="167">
        <f t="shared" ref="NS19" si="1170">+NR12</f>
        <v>66558.016220052465</v>
      </c>
      <c r="NT19" s="167">
        <f t="shared" si="1070"/>
        <v>3671.1510094697351</v>
      </c>
      <c r="NU19" s="167">
        <f t="shared" si="1071"/>
        <v>6046.5628968000537</v>
      </c>
      <c r="NV19" s="167"/>
      <c r="NW19" s="167"/>
      <c r="NX19" s="167">
        <f t="shared" si="915"/>
        <v>0</v>
      </c>
      <c r="NY19" s="167">
        <f>+NX12</f>
        <v>3671.1510094697351</v>
      </c>
      <c r="NZ19" s="167">
        <f t="shared" si="1072"/>
        <v>3671.1510094697351</v>
      </c>
      <c r="OA19" s="167">
        <f t="shared" si="1073"/>
        <v>3671.1510094697351</v>
      </c>
      <c r="OB19" s="167">
        <f t="shared" si="1074"/>
        <v>6046.5628968000537</v>
      </c>
      <c r="OC19" s="167"/>
      <c r="OD19" s="167"/>
      <c r="OE19" s="167">
        <f t="shared" si="916"/>
        <v>272.77741454180483</v>
      </c>
      <c r="OF19" s="167">
        <f>+OE12</f>
        <v>3671.1510094697351</v>
      </c>
      <c r="OG19" s="167">
        <f t="shared" si="1075"/>
        <v>3671.1510094697351</v>
      </c>
      <c r="OH19" s="167">
        <f t="shared" si="1076"/>
        <v>3671.1510094697351</v>
      </c>
      <c r="OI19" s="167">
        <f t="shared" si="1077"/>
        <v>6046.5628968000537</v>
      </c>
      <c r="OJ19" s="167"/>
      <c r="OK19" s="167"/>
      <c r="OL19" s="167">
        <f t="shared" si="917"/>
        <v>6319.340311341859</v>
      </c>
      <c r="OM19" s="167">
        <f>+OL12</f>
        <v>3671.1510094697351</v>
      </c>
      <c r="ON19" s="167">
        <f t="shared" si="1078"/>
        <v>3671.1510094697351</v>
      </c>
      <c r="OO19" s="167">
        <f t="shared" si="1079"/>
        <v>3671.1510094697351</v>
      </c>
      <c r="OP19" s="167">
        <f t="shared" si="1080"/>
        <v>6046.5628968000537</v>
      </c>
      <c r="OQ19" s="167"/>
      <c r="OR19" s="167"/>
      <c r="OS19" s="167">
        <f t="shared" si="918"/>
        <v>0</v>
      </c>
      <c r="OT19" s="167">
        <f>+OS12</f>
        <v>3671.1510094697351</v>
      </c>
      <c r="OU19" s="166">
        <f t="shared" si="698"/>
        <v>137719.04663730337</v>
      </c>
      <c r="OV19" s="167">
        <f t="shared" ref="OV19" si="1171">+OU12</f>
        <v>74832.181426720694</v>
      </c>
      <c r="OW19" s="167">
        <f t="shared" si="1081"/>
        <v>0</v>
      </c>
      <c r="OX19" s="167">
        <f t="shared" si="1082"/>
        <v>0</v>
      </c>
      <c r="OY19" s="167"/>
      <c r="OZ19" s="167"/>
      <c r="PA19" s="167">
        <f t="shared" si="919"/>
        <v>7342.3020189394701</v>
      </c>
      <c r="PB19" s="167">
        <f>+PA12</f>
        <v>6046.5628968000537</v>
      </c>
      <c r="PC19" s="167">
        <f t="shared" si="1083"/>
        <v>0</v>
      </c>
      <c r="PD19" s="167">
        <f t="shared" si="1084"/>
        <v>272.77741454180483</v>
      </c>
      <c r="PE19" s="167">
        <f t="shared" si="1085"/>
        <v>2523.2214647924361</v>
      </c>
      <c r="PF19" s="167"/>
      <c r="PG19" s="167"/>
      <c r="PH19" s="167">
        <f t="shared" si="920"/>
        <v>7342.3020189394701</v>
      </c>
      <c r="PI19" s="167">
        <f>+PH12</f>
        <v>6046.5628968000537</v>
      </c>
      <c r="PJ19" s="167">
        <f t="shared" si="1086"/>
        <v>6046.5628968000537</v>
      </c>
      <c r="PK19" s="167">
        <f t="shared" si="1087"/>
        <v>272.77741454180483</v>
      </c>
      <c r="PL19" s="167">
        <f t="shared" si="1088"/>
        <v>0</v>
      </c>
      <c r="PM19" s="167"/>
      <c r="PN19" s="167"/>
      <c r="PO19" s="167">
        <f t="shared" si="921"/>
        <v>7342.3020189394701</v>
      </c>
      <c r="PP19" s="167">
        <f>+PO12</f>
        <v>6046.5628968000537</v>
      </c>
      <c r="PQ19" s="167">
        <f t="shared" si="1089"/>
        <v>0</v>
      </c>
      <c r="PR19" s="167">
        <f t="shared" si="1090"/>
        <v>0</v>
      </c>
      <c r="PS19" s="167">
        <f t="shared" si="1091"/>
        <v>0</v>
      </c>
      <c r="PT19" s="167"/>
      <c r="PU19" s="167"/>
      <c r="PV19" s="167">
        <f t="shared" si="922"/>
        <v>7342.3020189394701</v>
      </c>
      <c r="PW19" s="168">
        <v>0</v>
      </c>
      <c r="PX19" s="167">
        <f t="shared" si="1092"/>
        <v>0</v>
      </c>
      <c r="PY19" s="167">
        <f t="shared" si="1093"/>
        <v>272.77741454180483</v>
      </c>
      <c r="PZ19" s="167">
        <f t="shared" si="1094"/>
        <v>2523.2214647924361</v>
      </c>
      <c r="QA19" s="166">
        <f t="shared" si="855"/>
        <v>134252.41626288911</v>
      </c>
      <c r="QB19" s="167">
        <v>0</v>
      </c>
      <c r="QC19" s="167">
        <f t="shared" si="1095"/>
        <v>3671.1510094697351</v>
      </c>
      <c r="QD19" s="167">
        <f t="shared" si="1096"/>
        <v>3671.1510094697351</v>
      </c>
      <c r="QE19" s="167"/>
      <c r="QF19" s="167"/>
      <c r="QG19" s="167">
        <f t="shared" si="923"/>
        <v>6046.5628968000537</v>
      </c>
      <c r="QH19" s="167">
        <f>+QG12</f>
        <v>2523.2214647924361</v>
      </c>
      <c r="QI19" s="167">
        <f t="shared" si="1097"/>
        <v>3671.1510094697351</v>
      </c>
      <c r="QJ19" s="167">
        <f t="shared" si="1098"/>
        <v>3671.1510094697351</v>
      </c>
      <c r="QK19" s="167">
        <f t="shared" si="1099"/>
        <v>3671.1510094697351</v>
      </c>
      <c r="QL19" s="167"/>
      <c r="QM19" s="167"/>
      <c r="QN19" s="167">
        <f t="shared" si="924"/>
        <v>12093.125793600107</v>
      </c>
      <c r="QO19" s="167">
        <f>+QN12</f>
        <v>0</v>
      </c>
      <c r="QP19" s="167">
        <f t="shared" si="1100"/>
        <v>3671.1510094697351</v>
      </c>
      <c r="QQ19" s="167">
        <f t="shared" si="1101"/>
        <v>3671.1510094697351</v>
      </c>
      <c r="QR19" s="167">
        <f t="shared" si="1102"/>
        <v>3671.1510094697351</v>
      </c>
      <c r="QS19" s="167"/>
      <c r="QT19" s="167"/>
      <c r="QU19" s="167">
        <f t="shared" si="925"/>
        <v>6046.5628968000537</v>
      </c>
      <c r="QV19" s="167">
        <f>+QU12</f>
        <v>0</v>
      </c>
      <c r="QW19" s="167">
        <f t="shared" si="1103"/>
        <v>3671.1510094697351</v>
      </c>
      <c r="QX19" s="167">
        <f t="shared" si="1104"/>
        <v>3671.1510094697351</v>
      </c>
      <c r="QY19" s="167">
        <v>0</v>
      </c>
      <c r="QZ19" s="167"/>
      <c r="RA19" s="167"/>
      <c r="RB19" s="167">
        <v>0</v>
      </c>
      <c r="RC19" s="167">
        <f>+RB12</f>
        <v>2523.2214647924361</v>
      </c>
      <c r="RD19" s="167">
        <f t="shared" si="1105"/>
        <v>3671.1510094697351</v>
      </c>
      <c r="RE19" s="167">
        <f t="shared" si="1106"/>
        <v>3671.1510094697351</v>
      </c>
      <c r="RF19" s="166">
        <f t="shared" si="728"/>
        <v>73286.506630421907</v>
      </c>
      <c r="RG19" s="167">
        <v>0</v>
      </c>
      <c r="RH19" s="167">
        <f t="shared" si="1107"/>
        <v>0</v>
      </c>
      <c r="RI19" s="167">
        <f t="shared" si="1108"/>
        <v>272.77741454180483</v>
      </c>
      <c r="RJ19" s="167"/>
      <c r="RK19" s="167"/>
      <c r="RL19" s="167">
        <f t="shared" si="926"/>
        <v>6194.3724742621707</v>
      </c>
      <c r="RM19" s="167">
        <f>+RL12</f>
        <v>3671.1510094697351</v>
      </c>
      <c r="RN19" s="167">
        <f t="shared" si="1109"/>
        <v>6046.5628968000537</v>
      </c>
      <c r="RO19" s="167">
        <f t="shared" si="1110"/>
        <v>6046.5628968000537</v>
      </c>
      <c r="RP19" s="167">
        <f t="shared" si="1111"/>
        <v>272.77741454180483</v>
      </c>
      <c r="RQ19" s="167"/>
      <c r="RR19" s="167"/>
      <c r="RS19" s="167">
        <f t="shared" si="927"/>
        <v>3671.1510094697351</v>
      </c>
      <c r="RT19" s="167">
        <f>+RS12</f>
        <v>3671.1510094697351</v>
      </c>
      <c r="RU19" s="167">
        <f t="shared" si="1112"/>
        <v>6046.5628968000537</v>
      </c>
      <c r="RV19" s="167">
        <f t="shared" si="1113"/>
        <v>0</v>
      </c>
      <c r="RW19" s="167">
        <f t="shared" si="1114"/>
        <v>0</v>
      </c>
      <c r="RX19" s="167"/>
      <c r="RY19" s="167"/>
      <c r="RZ19" s="167">
        <f t="shared" si="928"/>
        <v>3671.1510094697351</v>
      </c>
      <c r="SA19" s="167">
        <v>0</v>
      </c>
      <c r="SB19" s="167">
        <v>0</v>
      </c>
      <c r="SC19" s="167">
        <f t="shared" si="1115"/>
        <v>0</v>
      </c>
      <c r="SD19" s="167">
        <f t="shared" si="1116"/>
        <v>272.77741454180483</v>
      </c>
      <c r="SE19" s="167"/>
      <c r="SF19" s="167"/>
      <c r="SG19" s="167">
        <f t="shared" si="929"/>
        <v>6194.3724742621707</v>
      </c>
      <c r="SH19" s="167">
        <f>+SG12</f>
        <v>3671.1510094697351</v>
      </c>
      <c r="SI19" s="167">
        <f t="shared" si="1117"/>
        <v>6046.5628968000537</v>
      </c>
      <c r="SJ19" s="167">
        <f t="shared" si="1118"/>
        <v>6046.5628968000537</v>
      </c>
      <c r="SK19" s="167">
        <f t="shared" si="1119"/>
        <v>272.77741454180483</v>
      </c>
      <c r="SL19" s="166">
        <f t="shared" si="856"/>
        <v>62068.424138040515</v>
      </c>
      <c r="SM19" s="167">
        <f t="shared" ref="SM19" si="1172">+SL12</f>
        <v>143094.97803902338</v>
      </c>
      <c r="SN19" s="167">
        <f t="shared" si="1120"/>
        <v>3671.1510094697351</v>
      </c>
      <c r="SO19" s="167">
        <f t="shared" si="1121"/>
        <v>3671.1510094697351</v>
      </c>
      <c r="SP19" s="167"/>
      <c r="SQ19" s="167"/>
      <c r="SR19" s="167">
        <f t="shared" si="930"/>
        <v>9717.7139062697897</v>
      </c>
      <c r="SS19" s="167">
        <f>+SR12</f>
        <v>272.77741454180483</v>
      </c>
      <c r="ST19" s="167">
        <f t="shared" si="1122"/>
        <v>0</v>
      </c>
      <c r="SU19" s="167">
        <f t="shared" si="1123"/>
        <v>3671.1510094697351</v>
      </c>
      <c r="SV19" s="167">
        <f t="shared" si="1124"/>
        <v>3671.1510094697351</v>
      </c>
      <c r="SW19" s="167"/>
      <c r="SX19" s="167"/>
      <c r="SY19" s="167">
        <f t="shared" si="931"/>
        <v>9717.7139062697897</v>
      </c>
      <c r="SZ19" s="167">
        <f>+SY12</f>
        <v>0</v>
      </c>
      <c r="TA19" s="167">
        <f t="shared" si="1125"/>
        <v>0</v>
      </c>
      <c r="TB19" s="167">
        <f t="shared" si="1126"/>
        <v>3671.1510094697351</v>
      </c>
      <c r="TC19" s="167">
        <f t="shared" si="1127"/>
        <v>3671.1510094697351</v>
      </c>
      <c r="TD19" s="167"/>
      <c r="TE19" s="167"/>
      <c r="TF19" s="167">
        <f t="shared" si="932"/>
        <v>77355.402891513135</v>
      </c>
      <c r="TG19" s="167">
        <f>+TF12</f>
        <v>272.77741454180483</v>
      </c>
      <c r="TH19" s="167">
        <f t="shared" si="1128"/>
        <v>2523.2214647924361</v>
      </c>
      <c r="TI19" s="167">
        <f t="shared" si="1129"/>
        <v>3671.1510094697351</v>
      </c>
      <c r="TJ19" s="167">
        <f t="shared" si="1130"/>
        <v>3671.1510094697351</v>
      </c>
      <c r="TK19" s="167"/>
      <c r="TL19" s="167"/>
      <c r="TM19" s="167">
        <f t="shared" si="933"/>
        <v>9717.7139062697897</v>
      </c>
      <c r="TN19" s="167">
        <f>+TM12</f>
        <v>272.77741454180483</v>
      </c>
      <c r="TO19" s="167">
        <f t="shared" si="1131"/>
        <v>0</v>
      </c>
      <c r="TP19" s="167">
        <f t="shared" si="1132"/>
        <v>3671.1510094697351</v>
      </c>
      <c r="TQ19" s="166">
        <f t="shared" si="757"/>
        <v>285985.43544299144</v>
      </c>
      <c r="TR19" s="167">
        <f t="shared" ref="TR19" si="1173">+TQ12</f>
        <v>152608.17131023775</v>
      </c>
      <c r="TS19" s="167">
        <f t="shared" si="1133"/>
        <v>6046.5628968000537</v>
      </c>
      <c r="TT19" s="167">
        <f t="shared" si="1134"/>
        <v>6046.5628968000537</v>
      </c>
      <c r="TU19" s="167"/>
      <c r="TV19" s="167"/>
      <c r="TW19" s="167">
        <f t="shared" si="934"/>
        <v>272.77741454180483</v>
      </c>
      <c r="TX19" s="167">
        <f>+TW12</f>
        <v>3671.1510094697351</v>
      </c>
      <c r="TY19" s="167">
        <f t="shared" si="1135"/>
        <v>3671.1510094697351</v>
      </c>
      <c r="TZ19" s="167">
        <f t="shared" si="1136"/>
        <v>6046.5628968000537</v>
      </c>
      <c r="UA19" s="167">
        <f t="shared" si="1137"/>
        <v>0</v>
      </c>
      <c r="UB19" s="167"/>
      <c r="UC19" s="167"/>
      <c r="UD19" s="167">
        <f t="shared" si="935"/>
        <v>0</v>
      </c>
      <c r="UE19" s="167">
        <f>+UD12</f>
        <v>3671.1510094697351</v>
      </c>
      <c r="UF19" s="167">
        <f t="shared" si="1138"/>
        <v>77355.402891513135</v>
      </c>
      <c r="UG19" s="167">
        <f t="shared" si="1139"/>
        <v>0</v>
      </c>
      <c r="UH19" s="167">
        <f t="shared" si="1140"/>
        <v>0</v>
      </c>
      <c r="UI19" s="167"/>
      <c r="UJ19" s="167"/>
      <c r="UK19" s="167">
        <f t="shared" si="936"/>
        <v>2795.9988793342409</v>
      </c>
      <c r="UL19" s="167">
        <f>+UK12</f>
        <v>3671.1510094697351</v>
      </c>
      <c r="UM19" s="167">
        <f t="shared" si="1141"/>
        <v>3671.1510094697351</v>
      </c>
      <c r="UN19" s="167">
        <f t="shared" si="1142"/>
        <v>6046.5628968000537</v>
      </c>
      <c r="UO19" s="167">
        <f t="shared" si="1143"/>
        <v>6046.5628968000537</v>
      </c>
      <c r="UP19" s="167"/>
      <c r="UQ19" s="167"/>
      <c r="UR19" s="167">
        <f t="shared" si="937"/>
        <v>272.77741454180483</v>
      </c>
      <c r="US19" s="167">
        <f>+UR12</f>
        <v>3671.1510094697351</v>
      </c>
      <c r="UT19" s="167">
        <f t="shared" si="1144"/>
        <v>3671.1510094697351</v>
      </c>
      <c r="UU19" s="167">
        <f t="shared" si="1145"/>
        <v>6046.5628968000537</v>
      </c>
      <c r="UV19" s="167">
        <f t="shared" si="1146"/>
        <v>0</v>
      </c>
      <c r="UW19" s="166">
        <f t="shared" si="857"/>
        <v>295282.56235725729</v>
      </c>
      <c r="UX19" s="167">
        <f t="shared" ref="UX19" si="1174">+UW12</f>
        <v>146345.54205648918</v>
      </c>
      <c r="UY19" s="167">
        <f t="shared" si="1147"/>
        <v>0</v>
      </c>
      <c r="UZ19" s="167">
        <f t="shared" si="1148"/>
        <v>3671.1510094697351</v>
      </c>
      <c r="VA19" s="167"/>
      <c r="VB19" s="167"/>
      <c r="VC19" s="167">
        <f t="shared" si="938"/>
        <v>7342.3020189394701</v>
      </c>
      <c r="VD19" s="167">
        <f>+VC12</f>
        <v>0</v>
      </c>
      <c r="VE19" s="167">
        <f t="shared" si="1149"/>
        <v>0</v>
      </c>
      <c r="VF19" s="167">
        <f t="shared" si="1150"/>
        <v>0</v>
      </c>
      <c r="VG19" s="167">
        <f t="shared" si="1151"/>
        <v>3671.1510094697351</v>
      </c>
      <c r="VH19" s="167"/>
      <c r="VI19" s="167"/>
      <c r="VJ19" s="167">
        <f t="shared" si="939"/>
        <v>81026.553900982864</v>
      </c>
      <c r="VK19" s="167">
        <f>+VJ12</f>
        <v>0</v>
      </c>
      <c r="VL19" s="167">
        <f t="shared" si="1152"/>
        <v>272.77741454180483</v>
      </c>
      <c r="VM19" s="167">
        <f t="shared" si="1153"/>
        <v>2523.2214647924361</v>
      </c>
      <c r="VN19" s="167">
        <f t="shared" si="1154"/>
        <v>3671.1510094697351</v>
      </c>
      <c r="VO19" s="167"/>
      <c r="VP19" s="167"/>
      <c r="VQ19" s="167">
        <f t="shared" si="940"/>
        <v>7342.3020189394701</v>
      </c>
      <c r="VR19" s="167">
        <f>+VQ12</f>
        <v>6046.5628968000537</v>
      </c>
      <c r="VS19" s="167">
        <f t="shared" si="1155"/>
        <v>272.77741454180483</v>
      </c>
      <c r="VT19" s="167">
        <f t="shared" si="1156"/>
        <v>0</v>
      </c>
      <c r="VU19" s="167">
        <f t="shared" si="1157"/>
        <v>3671.1510094697351</v>
      </c>
      <c r="VV19" s="167"/>
      <c r="VW19" s="167"/>
      <c r="VX19" s="167">
        <f t="shared" si="941"/>
        <v>7342.3020189394701</v>
      </c>
      <c r="VY19" s="167">
        <f>+VX12</f>
        <v>0</v>
      </c>
      <c r="VZ19" s="167">
        <f t="shared" si="1158"/>
        <v>0</v>
      </c>
      <c r="WA19" s="167">
        <f t="shared" si="1159"/>
        <v>0</v>
      </c>
      <c r="WB19" s="167">
        <f t="shared" si="1160"/>
        <v>3671.1510094697351</v>
      </c>
      <c r="WC19" s="166">
        <f t="shared" si="858"/>
        <v>276870.09625231521</v>
      </c>
    </row>
    <row r="20" spans="1:601" s="98" customFormat="1" ht="18" customHeight="1">
      <c r="A20" s="154"/>
      <c r="B20" s="124" t="s">
        <v>93</v>
      </c>
      <c r="C20" s="125"/>
      <c r="D20" s="126">
        <f>+SUM(D14:D19)</f>
        <v>0</v>
      </c>
      <c r="E20" s="126">
        <f t="shared" ref="E20:BR20" si="1175">+SUM(E14:E19)</f>
        <v>0</v>
      </c>
      <c r="F20" s="126" t="e">
        <f t="shared" si="1175"/>
        <v>#REF!</v>
      </c>
      <c r="G20" s="126">
        <f t="shared" si="1175"/>
        <v>0</v>
      </c>
      <c r="H20" s="126">
        <f>+SUM(H14:H19)</f>
        <v>0</v>
      </c>
      <c r="I20" s="126">
        <f t="shared" si="1175"/>
        <v>0</v>
      </c>
      <c r="J20" s="126">
        <f t="shared" si="1175"/>
        <v>0</v>
      </c>
      <c r="K20" s="126">
        <f t="shared" si="1175"/>
        <v>0</v>
      </c>
      <c r="L20" s="126">
        <f t="shared" si="1175"/>
        <v>0</v>
      </c>
      <c r="M20" s="126">
        <f t="shared" si="1175"/>
        <v>0</v>
      </c>
      <c r="N20" s="126">
        <f t="shared" si="1175"/>
        <v>0</v>
      </c>
      <c r="O20" s="126">
        <f>+SUM(O14:O19)+C122</f>
        <v>4644.51</v>
      </c>
      <c r="P20" s="126">
        <f t="shared" si="1175"/>
        <v>0</v>
      </c>
      <c r="Q20" s="126">
        <f t="shared" si="1175"/>
        <v>0</v>
      </c>
      <c r="R20" s="126">
        <f t="shared" si="1175"/>
        <v>0</v>
      </c>
      <c r="S20" s="126">
        <f t="shared" si="1175"/>
        <v>0</v>
      </c>
      <c r="T20" s="126">
        <f t="shared" si="1175"/>
        <v>0</v>
      </c>
      <c r="U20" s="126">
        <f t="shared" si="1175"/>
        <v>0</v>
      </c>
      <c r="V20" s="126">
        <f t="shared" si="1175"/>
        <v>0</v>
      </c>
      <c r="W20" s="126">
        <f t="shared" si="1175"/>
        <v>0</v>
      </c>
      <c r="X20" s="126">
        <f t="shared" si="1175"/>
        <v>0</v>
      </c>
      <c r="Y20" s="126">
        <f t="shared" si="1175"/>
        <v>0</v>
      </c>
      <c r="Z20" s="126">
        <f t="shared" si="1175"/>
        <v>0</v>
      </c>
      <c r="AA20" s="126">
        <f t="shared" si="1175"/>
        <v>0</v>
      </c>
      <c r="AB20" s="126">
        <f t="shared" si="1175"/>
        <v>0</v>
      </c>
      <c r="AC20" s="126">
        <f t="shared" si="1175"/>
        <v>0</v>
      </c>
      <c r="AD20" s="126">
        <f t="shared" si="1175"/>
        <v>0</v>
      </c>
      <c r="AE20" s="126" t="e">
        <f t="shared" si="1175"/>
        <v>#REF!</v>
      </c>
      <c r="AF20" s="126"/>
      <c r="AG20" s="126"/>
      <c r="AH20" s="177" t="e">
        <f t="shared" si="490"/>
        <v>#REF!</v>
      </c>
      <c r="AI20" s="169">
        <f t="shared" si="1175"/>
        <v>0</v>
      </c>
      <c r="AJ20" s="169">
        <f t="shared" si="1175"/>
        <v>0</v>
      </c>
      <c r="AK20" s="169">
        <f t="shared" si="1175"/>
        <v>0</v>
      </c>
      <c r="AL20" s="169">
        <f t="shared" si="1175"/>
        <v>0</v>
      </c>
      <c r="AM20" s="169">
        <f t="shared" si="1175"/>
        <v>0</v>
      </c>
      <c r="AN20" s="169">
        <f t="shared" si="1175"/>
        <v>0</v>
      </c>
      <c r="AO20" s="169">
        <f t="shared" si="1175"/>
        <v>0</v>
      </c>
      <c r="AP20" s="169">
        <f t="shared" si="1175"/>
        <v>0</v>
      </c>
      <c r="AQ20" s="169">
        <f t="shared" si="1175"/>
        <v>0</v>
      </c>
      <c r="AR20" s="169">
        <f t="shared" si="1175"/>
        <v>0</v>
      </c>
      <c r="AS20" s="169">
        <f t="shared" si="1175"/>
        <v>0</v>
      </c>
      <c r="AT20" s="169">
        <f t="shared" si="1175"/>
        <v>0</v>
      </c>
      <c r="AU20" s="169">
        <f t="shared" si="1175"/>
        <v>0</v>
      </c>
      <c r="AV20" s="169">
        <f t="shared" si="1175"/>
        <v>0</v>
      </c>
      <c r="AW20" s="169">
        <f t="shared" si="1175"/>
        <v>0</v>
      </c>
      <c r="AX20" s="169">
        <f t="shared" si="1175"/>
        <v>0</v>
      </c>
      <c r="AY20" s="169">
        <f t="shared" si="1175"/>
        <v>0</v>
      </c>
      <c r="AZ20" s="169">
        <f t="shared" si="1175"/>
        <v>0</v>
      </c>
      <c r="BA20" s="169">
        <f t="shared" si="1175"/>
        <v>0</v>
      </c>
      <c r="BB20" s="169">
        <f t="shared" si="1175"/>
        <v>0</v>
      </c>
      <c r="BC20" s="169">
        <f t="shared" si="1175"/>
        <v>0</v>
      </c>
      <c r="BD20" s="169">
        <f t="shared" si="1175"/>
        <v>0</v>
      </c>
      <c r="BE20" s="169">
        <f t="shared" si="1175"/>
        <v>0</v>
      </c>
      <c r="BF20" s="169">
        <f t="shared" si="1175"/>
        <v>0</v>
      </c>
      <c r="BG20" s="169">
        <f t="shared" si="1175"/>
        <v>0</v>
      </c>
      <c r="BH20" s="169">
        <f t="shared" si="1175"/>
        <v>0</v>
      </c>
      <c r="BI20" s="169">
        <f t="shared" si="1175"/>
        <v>0</v>
      </c>
      <c r="BJ20" s="169">
        <f t="shared" si="1175"/>
        <v>0</v>
      </c>
      <c r="BK20" s="169">
        <f t="shared" si="1175"/>
        <v>0</v>
      </c>
      <c r="BL20" s="169">
        <f t="shared" si="1175"/>
        <v>0</v>
      </c>
      <c r="BM20" s="169">
        <f t="shared" si="1175"/>
        <v>0</v>
      </c>
      <c r="BN20" s="177">
        <f t="shared" si="848"/>
        <v>0</v>
      </c>
      <c r="BO20" s="169">
        <f t="shared" si="1175"/>
        <v>0</v>
      </c>
      <c r="BP20" s="169">
        <f t="shared" si="1175"/>
        <v>0</v>
      </c>
      <c r="BQ20" s="169">
        <f t="shared" si="1175"/>
        <v>97880.343599999993</v>
      </c>
      <c r="BR20" s="169">
        <f t="shared" si="1175"/>
        <v>49508.00991149019</v>
      </c>
      <c r="BS20" s="169">
        <f t="shared" ref="BS20:CF20" si="1176">+SUM(BS14:BS19)</f>
        <v>80606.824999999997</v>
      </c>
      <c r="BT20" s="169">
        <f t="shared" si="1176"/>
        <v>33332.260299162168</v>
      </c>
      <c r="BU20" s="169">
        <f t="shared" si="1176"/>
        <v>1402.9547893476399</v>
      </c>
      <c r="BV20" s="169">
        <f t="shared" si="1176"/>
        <v>0</v>
      </c>
      <c r="BW20" s="169">
        <f t="shared" si="1176"/>
        <v>0</v>
      </c>
      <c r="BX20" s="169">
        <f t="shared" si="1176"/>
        <v>71039.324798403992</v>
      </c>
      <c r="BY20" s="169">
        <f t="shared" si="1176"/>
        <v>49508.00991149019</v>
      </c>
      <c r="BZ20" s="169">
        <f t="shared" si="1176"/>
        <v>31098.815088509808</v>
      </c>
      <c r="CA20" s="169">
        <f t="shared" si="1176"/>
        <v>0</v>
      </c>
      <c r="CB20" s="169">
        <f t="shared" si="1176"/>
        <v>0</v>
      </c>
      <c r="CC20" s="169">
        <f t="shared" si="1176"/>
        <v>0</v>
      </c>
      <c r="CD20" s="169">
        <f t="shared" si="1176"/>
        <v>0</v>
      </c>
      <c r="CE20" s="169">
        <f t="shared" si="1176"/>
        <v>71039.324798403992</v>
      </c>
      <c r="CF20" s="169">
        <f t="shared" si="1176"/>
        <v>49508.00991149019</v>
      </c>
      <c r="CG20" s="169">
        <f t="shared" ref="CG20:CR20" si="1177">+SUM(CG14:CG19)</f>
        <v>31098.815088509808</v>
      </c>
      <c r="CH20" s="169">
        <f t="shared" si="1177"/>
        <v>2233.4452106523599</v>
      </c>
      <c r="CI20" s="169">
        <f t="shared" si="1177"/>
        <v>35040.05978934763</v>
      </c>
      <c r="CJ20" s="169">
        <f t="shared" si="1177"/>
        <v>0</v>
      </c>
      <c r="CK20" s="169">
        <f t="shared" si="1177"/>
        <v>0</v>
      </c>
      <c r="CL20" s="169">
        <f t="shared" si="1177"/>
        <v>89487.444911792292</v>
      </c>
      <c r="CM20" s="169">
        <f t="shared" si="1177"/>
        <v>49508.00991149019</v>
      </c>
      <c r="CN20" s="169">
        <f t="shared" si="1177"/>
        <v>80606.824999999997</v>
      </c>
      <c r="CO20" s="169">
        <f t="shared" si="1177"/>
        <v>33332.260299162168</v>
      </c>
      <c r="CP20" s="169">
        <f t="shared" si="1177"/>
        <v>1402.9547893476399</v>
      </c>
      <c r="CQ20" s="169">
        <f t="shared" si="1177"/>
        <v>0</v>
      </c>
      <c r="CR20" s="169">
        <f t="shared" si="1177"/>
        <v>0</v>
      </c>
      <c r="CS20" s="177">
        <f t="shared" si="790"/>
        <v>857633.69310859998</v>
      </c>
      <c r="CT20" s="169">
        <f t="shared" ref="CT20:DX20" si="1178">+SUM(CT14:CT19)</f>
        <v>91542.834674035024</v>
      </c>
      <c r="CU20" s="169">
        <f t="shared" si="1178"/>
        <v>49508.00991149019</v>
      </c>
      <c r="CV20" s="169">
        <f t="shared" si="1178"/>
        <v>111705.6400885098</v>
      </c>
      <c r="CW20" s="169">
        <f t="shared" si="1178"/>
        <v>0</v>
      </c>
      <c r="CX20" s="169">
        <f t="shared" si="1178"/>
        <v>0</v>
      </c>
      <c r="CY20" s="169">
        <f t="shared" si="1178"/>
        <v>3636.4</v>
      </c>
      <c r="CZ20" s="169">
        <f t="shared" si="1178"/>
        <v>30058.627300410764</v>
      </c>
      <c r="DA20" s="169">
        <f t="shared" si="1178"/>
        <v>48940.171799999996</v>
      </c>
      <c r="DB20" s="169">
        <f t="shared" si="1178"/>
        <v>68389.554411079429</v>
      </c>
      <c r="DC20" s="169">
        <f t="shared" si="1178"/>
        <v>31098.815088509808</v>
      </c>
      <c r="DD20" s="169">
        <f t="shared" si="1178"/>
        <v>0</v>
      </c>
      <c r="DE20" s="169">
        <f t="shared" si="1178"/>
        <v>0</v>
      </c>
      <c r="DF20" s="169">
        <f t="shared" si="1178"/>
        <v>0</v>
      </c>
      <c r="DG20" s="169">
        <f t="shared" si="1178"/>
        <v>30058.627300410764</v>
      </c>
      <c r="DH20" s="169">
        <f t="shared" si="1178"/>
        <v>48940.171799999996</v>
      </c>
      <c r="DI20" s="169">
        <f t="shared" si="1178"/>
        <v>68389.554411079429</v>
      </c>
      <c r="DJ20" s="169">
        <f t="shared" si="1178"/>
        <v>31098.815088509808</v>
      </c>
      <c r="DK20" s="169">
        <f t="shared" si="1178"/>
        <v>0</v>
      </c>
      <c r="DL20" s="169">
        <f t="shared" si="1178"/>
        <v>0</v>
      </c>
      <c r="DM20" s="169">
        <f t="shared" si="1178"/>
        <v>37273.504999999997</v>
      </c>
      <c r="DN20" s="169">
        <f t="shared" si="1178"/>
        <v>30058.627300410764</v>
      </c>
      <c r="DO20" s="169">
        <f t="shared" si="1178"/>
        <v>48940.171799999996</v>
      </c>
      <c r="DP20" s="169">
        <f t="shared" si="1178"/>
        <v>68389.554411079429</v>
      </c>
      <c r="DQ20" s="169">
        <f t="shared" si="1178"/>
        <v>111705.6400885098</v>
      </c>
      <c r="DR20" s="169">
        <f t="shared" si="1178"/>
        <v>0</v>
      </c>
      <c r="DS20" s="169">
        <f t="shared" si="1178"/>
        <v>0</v>
      </c>
      <c r="DT20" s="169">
        <f t="shared" si="1178"/>
        <v>3636.4</v>
      </c>
      <c r="DU20" s="169">
        <f t="shared" si="1178"/>
        <v>30058.627300410764</v>
      </c>
      <c r="DV20" s="169">
        <f t="shared" si="1178"/>
        <v>48940.171799999996</v>
      </c>
      <c r="DW20" s="169">
        <f t="shared" si="1178"/>
        <v>68389.554411079429</v>
      </c>
      <c r="DX20" s="169">
        <f t="shared" si="1178"/>
        <v>31098.815088509808</v>
      </c>
      <c r="DY20" s="177">
        <f t="shared" si="849"/>
        <v>1091858.2890740351</v>
      </c>
      <c r="DZ20" s="169">
        <f t="shared" ref="DZ20:FC20" si="1179">+SUM(DZ14:DZ19)</f>
        <v>78707.853071245845</v>
      </c>
      <c r="EA20" s="169">
        <f t="shared" si="1179"/>
        <v>0</v>
      </c>
      <c r="EB20" s="169">
        <f t="shared" si="1179"/>
        <v>48940.171799999996</v>
      </c>
      <c r="EC20" s="169">
        <f t="shared" si="1179"/>
        <v>0</v>
      </c>
      <c r="ED20" s="169">
        <f t="shared" si="1179"/>
        <v>0</v>
      </c>
      <c r="EE20" s="169">
        <f t="shared" si="1179"/>
        <v>97880.343599999993</v>
      </c>
      <c r="EF20" s="169">
        <f t="shared" si="1179"/>
        <v>0</v>
      </c>
      <c r="EG20" s="169">
        <f t="shared" si="1179"/>
        <v>0</v>
      </c>
      <c r="EH20" s="169">
        <f t="shared" si="1179"/>
        <v>0</v>
      </c>
      <c r="EI20" s="169">
        <f t="shared" si="1179"/>
        <v>48940.171799999996</v>
      </c>
      <c r="EJ20" s="169">
        <f t="shared" si="1179"/>
        <v>0</v>
      </c>
      <c r="EK20" s="169">
        <f t="shared" si="1179"/>
        <v>0</v>
      </c>
      <c r="EL20" s="169">
        <f t="shared" si="1179"/>
        <v>97880.343599999993</v>
      </c>
      <c r="EM20" s="169">
        <f t="shared" si="1179"/>
        <v>0</v>
      </c>
      <c r="EN20" s="169">
        <f t="shared" si="1179"/>
        <v>2233.4452106523599</v>
      </c>
      <c r="EO20" s="169">
        <f t="shared" si="1179"/>
        <v>22062.571735354832</v>
      </c>
      <c r="EP20" s="169">
        <f t="shared" si="1179"/>
        <v>61917.659853992802</v>
      </c>
      <c r="EQ20" s="169">
        <f t="shared" si="1179"/>
        <v>0</v>
      </c>
      <c r="ER20" s="169">
        <f t="shared" si="1179"/>
        <v>0</v>
      </c>
      <c r="ES20" s="169">
        <f t="shared" si="1179"/>
        <v>97880.343599999993</v>
      </c>
      <c r="ET20" s="169">
        <f t="shared" si="1179"/>
        <v>49508.00991149019</v>
      </c>
      <c r="EU20" s="169">
        <f t="shared" si="1179"/>
        <v>33332.260299162168</v>
      </c>
      <c r="EV20" s="169">
        <f t="shared" si="1179"/>
        <v>1402.9547893476399</v>
      </c>
      <c r="EW20" s="169">
        <f t="shared" si="1179"/>
        <v>48940.171799999996</v>
      </c>
      <c r="EX20" s="169">
        <f t="shared" si="1179"/>
        <v>0</v>
      </c>
      <c r="EY20" s="169">
        <f t="shared" si="1179"/>
        <v>0</v>
      </c>
      <c r="EZ20" s="169">
        <f t="shared" si="1179"/>
        <v>97880.343599999993</v>
      </c>
      <c r="FA20" s="169">
        <f t="shared" si="1179"/>
        <v>0</v>
      </c>
      <c r="FB20" s="169">
        <f t="shared" si="1179"/>
        <v>0</v>
      </c>
      <c r="FC20" s="169">
        <f t="shared" si="1179"/>
        <v>0</v>
      </c>
      <c r="FD20" s="177">
        <f t="shared" si="557"/>
        <v>787506.64467124571</v>
      </c>
      <c r="FE20" s="169">
        <f t="shared" ref="FE20:GI20" si="1180">+SUM(FE14:FE19)</f>
        <v>108155.88600111299</v>
      </c>
      <c r="FF20" s="169">
        <f t="shared" si="1180"/>
        <v>48940.171799999996</v>
      </c>
      <c r="FG20" s="169">
        <f t="shared" si="1180"/>
        <v>99488.369499589229</v>
      </c>
      <c r="FH20" s="169">
        <f t="shared" si="1180"/>
        <v>0</v>
      </c>
      <c r="FI20" s="169">
        <f t="shared" si="1180"/>
        <v>0</v>
      </c>
      <c r="FJ20" s="169">
        <f t="shared" si="1180"/>
        <v>0</v>
      </c>
      <c r="FK20" s="169">
        <f t="shared" si="1180"/>
        <v>30058.627300410764</v>
      </c>
      <c r="FL20" s="169">
        <f t="shared" si="1180"/>
        <v>48940.171799999996</v>
      </c>
      <c r="FM20" s="169">
        <f t="shared" si="1180"/>
        <v>48940.171799999996</v>
      </c>
      <c r="FN20" s="169">
        <f t="shared" si="1180"/>
        <v>99488.369499589229</v>
      </c>
      <c r="FO20" s="169">
        <f t="shared" si="1180"/>
        <v>0</v>
      </c>
      <c r="FP20" s="169">
        <f t="shared" si="1180"/>
        <v>0</v>
      </c>
      <c r="FQ20" s="169">
        <f t="shared" si="1180"/>
        <v>3636.4</v>
      </c>
      <c r="FR20" s="169">
        <f t="shared" si="1180"/>
        <v>30058.627300410764</v>
      </c>
      <c r="FS20" s="169">
        <f t="shared" si="1180"/>
        <v>48940.171799999996</v>
      </c>
      <c r="FT20" s="169">
        <f t="shared" si="1180"/>
        <v>48940.171799999996</v>
      </c>
      <c r="FU20" s="169">
        <f t="shared" si="1180"/>
        <v>99488.369499589229</v>
      </c>
      <c r="FV20" s="169">
        <f t="shared" si="1180"/>
        <v>0</v>
      </c>
      <c r="FW20" s="169">
        <f t="shared" si="1180"/>
        <v>0</v>
      </c>
      <c r="FX20" s="169">
        <f t="shared" si="1180"/>
        <v>84243.225000000006</v>
      </c>
      <c r="FY20" s="169">
        <f t="shared" si="1180"/>
        <v>30058.627300410764</v>
      </c>
      <c r="FZ20" s="169">
        <f t="shared" si="1180"/>
        <v>48940.171799999996</v>
      </c>
      <c r="GA20" s="169">
        <f t="shared" si="1180"/>
        <v>48940.171799999996</v>
      </c>
      <c r="GB20" s="169">
        <f t="shared" si="1180"/>
        <v>99488.369499589229</v>
      </c>
      <c r="GC20" s="169">
        <f t="shared" si="1180"/>
        <v>0</v>
      </c>
      <c r="GD20" s="169">
        <f t="shared" si="1180"/>
        <v>0</v>
      </c>
      <c r="GE20" s="169">
        <f t="shared" si="1180"/>
        <v>0</v>
      </c>
      <c r="GF20" s="169">
        <f t="shared" si="1180"/>
        <v>30058.627300410764</v>
      </c>
      <c r="GG20" s="169">
        <f t="shared" si="1180"/>
        <v>48940.171799999996</v>
      </c>
      <c r="GH20" s="169">
        <f t="shared" si="1180"/>
        <v>48940.171799999996</v>
      </c>
      <c r="GI20" s="169">
        <f t="shared" si="1180"/>
        <v>99488.369499589229</v>
      </c>
      <c r="GJ20" s="177">
        <f t="shared" si="850"/>
        <v>1254173.413900702</v>
      </c>
      <c r="GK20" s="169">
        <f t="shared" ref="GK20:HO20" si="1181">+SUM(GK14:GK19)</f>
        <v>115648.71042150029</v>
      </c>
      <c r="GL20" s="169">
        <f t="shared" si="1181"/>
        <v>0</v>
      </c>
      <c r="GM20" s="169">
        <f t="shared" si="1181"/>
        <v>0</v>
      </c>
      <c r="GN20" s="169">
        <f t="shared" si="1181"/>
        <v>0</v>
      </c>
      <c r="GO20" s="169">
        <f t="shared" si="1181"/>
        <v>0</v>
      </c>
      <c r="GP20" s="169">
        <f t="shared" si="1181"/>
        <v>97880.343599999993</v>
      </c>
      <c r="GQ20" s="169">
        <f t="shared" si="1181"/>
        <v>49508.00991149019</v>
      </c>
      <c r="GR20" s="169">
        <f t="shared" si="1181"/>
        <v>31098.815088509808</v>
      </c>
      <c r="GS20" s="169">
        <f t="shared" si="1181"/>
        <v>2233.4452106523599</v>
      </c>
      <c r="GT20" s="169">
        <f t="shared" si="1181"/>
        <v>35040.05978934763</v>
      </c>
      <c r="GU20" s="169">
        <f t="shared" si="1181"/>
        <v>0</v>
      </c>
      <c r="GV20" s="169">
        <f t="shared" si="1181"/>
        <v>0</v>
      </c>
      <c r="GW20" s="169">
        <f t="shared" si="1181"/>
        <v>97880.343599999993</v>
      </c>
      <c r="GX20" s="169">
        <f t="shared" si="1181"/>
        <v>49508.00991149019</v>
      </c>
      <c r="GY20" s="169">
        <f t="shared" si="1181"/>
        <v>80606.824999999997</v>
      </c>
      <c r="GZ20" s="169">
        <f t="shared" si="1181"/>
        <v>33332.260299162168</v>
      </c>
      <c r="HA20" s="169">
        <f t="shared" si="1181"/>
        <v>1402.9547893476399</v>
      </c>
      <c r="HB20" s="169">
        <f t="shared" si="1181"/>
        <v>0</v>
      </c>
      <c r="HC20" s="169">
        <f t="shared" si="1181"/>
        <v>0</v>
      </c>
      <c r="HD20" s="169">
        <f t="shared" si="1181"/>
        <v>97880.343599999993</v>
      </c>
      <c r="HE20" s="169">
        <f t="shared" si="1181"/>
        <v>49508.00991149019</v>
      </c>
      <c r="HF20" s="169">
        <f t="shared" si="1181"/>
        <v>31098.815088509808</v>
      </c>
      <c r="HG20" s="169">
        <f t="shared" si="1181"/>
        <v>0</v>
      </c>
      <c r="HH20" s="169">
        <f t="shared" si="1181"/>
        <v>0</v>
      </c>
      <c r="HI20" s="169">
        <f t="shared" si="1181"/>
        <v>0</v>
      </c>
      <c r="HJ20" s="169">
        <f t="shared" si="1181"/>
        <v>0</v>
      </c>
      <c r="HK20" s="169">
        <f t="shared" si="1181"/>
        <v>97880.343599999993</v>
      </c>
      <c r="HL20" s="169">
        <f t="shared" si="1181"/>
        <v>49508.00991149019</v>
      </c>
      <c r="HM20" s="169">
        <f t="shared" si="1181"/>
        <v>31098.815088509808</v>
      </c>
      <c r="HN20" s="169">
        <f t="shared" si="1181"/>
        <v>2233.4452106523599</v>
      </c>
      <c r="HO20" s="169">
        <f t="shared" si="1181"/>
        <v>35040.05978934763</v>
      </c>
      <c r="HP20" s="177">
        <f t="shared" si="851"/>
        <v>988387.61982150003</v>
      </c>
      <c r="HQ20" s="169">
        <f t="shared" ref="HQ20:IT20" si="1182">+SUM(HQ14:HQ19)</f>
        <v>112174.06409684176</v>
      </c>
      <c r="HR20" s="169">
        <f t="shared" si="1182"/>
        <v>48940.171799999996</v>
      </c>
      <c r="HS20" s="169">
        <f t="shared" si="1182"/>
        <v>67821.716299589229</v>
      </c>
      <c r="HT20" s="169">
        <f t="shared" si="1182"/>
        <v>0</v>
      </c>
      <c r="HU20" s="169">
        <f t="shared" si="1182"/>
        <v>0</v>
      </c>
      <c r="HV20" s="169">
        <f t="shared" si="1182"/>
        <v>80606.824999999997</v>
      </c>
      <c r="HW20" s="169">
        <f t="shared" si="1182"/>
        <v>20659.616946007191</v>
      </c>
      <c r="HX20" s="169">
        <f t="shared" si="1182"/>
        <v>43036.11535440357</v>
      </c>
      <c r="HY20" s="169">
        <f t="shared" si="1182"/>
        <v>48940.171799999996</v>
      </c>
      <c r="HZ20" s="169">
        <f t="shared" si="1182"/>
        <v>67821.716299589229</v>
      </c>
      <c r="IA20" s="169">
        <f t="shared" si="1182"/>
        <v>0</v>
      </c>
      <c r="IB20" s="169">
        <f t="shared" si="1182"/>
        <v>0</v>
      </c>
      <c r="IC20" s="169">
        <f t="shared" si="1182"/>
        <v>161213.65</v>
      </c>
      <c r="ID20" s="169">
        <f t="shared" si="1182"/>
        <v>0</v>
      </c>
      <c r="IE20" s="169">
        <f t="shared" si="1182"/>
        <v>30058.627300410764</v>
      </c>
      <c r="IF20" s="169">
        <f t="shared" si="1182"/>
        <v>48940.171799999996</v>
      </c>
      <c r="IG20" s="169">
        <f t="shared" si="1182"/>
        <v>67821.716299589229</v>
      </c>
      <c r="IH20" s="169">
        <f t="shared" si="1182"/>
        <v>0</v>
      </c>
      <c r="II20" s="169">
        <f t="shared" si="1182"/>
        <v>0</v>
      </c>
      <c r="IJ20" s="169">
        <f t="shared" si="1182"/>
        <v>80606.824999999997</v>
      </c>
      <c r="IK20" s="169">
        <f t="shared" si="1182"/>
        <v>0</v>
      </c>
      <c r="IL20" s="169">
        <f t="shared" si="1182"/>
        <v>30058.627300410764</v>
      </c>
      <c r="IM20" s="169">
        <f t="shared" si="1182"/>
        <v>48940.171799999996</v>
      </c>
      <c r="IN20" s="169">
        <f t="shared" si="1182"/>
        <v>67821.716299589229</v>
      </c>
      <c r="IO20" s="169">
        <f t="shared" si="1182"/>
        <v>0</v>
      </c>
      <c r="IP20" s="169">
        <f t="shared" si="1182"/>
        <v>0</v>
      </c>
      <c r="IQ20" s="169">
        <f t="shared" si="1182"/>
        <v>80606.824999999997</v>
      </c>
      <c r="IR20" s="169">
        <f t="shared" si="1182"/>
        <v>20659.616946007191</v>
      </c>
      <c r="IS20" s="169">
        <f t="shared" si="1182"/>
        <v>43036.11535440357</v>
      </c>
      <c r="IT20" s="169">
        <f t="shared" si="1182"/>
        <v>48940.171799999996</v>
      </c>
      <c r="IU20" s="177">
        <f t="shared" si="613"/>
        <v>1218704.6324968417</v>
      </c>
      <c r="IV20" s="169">
        <f t="shared" ref="IV20:JZ20" si="1183">+SUM(IV14:IV19)</f>
        <v>105829.69346029246</v>
      </c>
      <c r="IW20" s="169">
        <f t="shared" si="1183"/>
        <v>0</v>
      </c>
      <c r="IX20" s="169">
        <f t="shared" si="1183"/>
        <v>3636.4</v>
      </c>
      <c r="IY20" s="169">
        <f t="shared" si="1183"/>
        <v>0</v>
      </c>
      <c r="IZ20" s="169">
        <f t="shared" si="1183"/>
        <v>0</v>
      </c>
      <c r="JA20" s="169">
        <f t="shared" si="1183"/>
        <v>82577.276799999992</v>
      </c>
      <c r="JB20" s="169">
        <f t="shared" si="1183"/>
        <v>30058.627300410764</v>
      </c>
      <c r="JC20" s="169">
        <f t="shared" si="1183"/>
        <v>68389.554411079429</v>
      </c>
      <c r="JD20" s="169">
        <f t="shared" si="1183"/>
        <v>80606.824999999997</v>
      </c>
      <c r="JE20" s="169">
        <f t="shared" si="1183"/>
        <v>34735.215088509809</v>
      </c>
      <c r="JF20" s="169">
        <f t="shared" si="1183"/>
        <v>0</v>
      </c>
      <c r="JG20" s="169">
        <f t="shared" si="1183"/>
        <v>0</v>
      </c>
      <c r="JH20" s="169">
        <f t="shared" si="1183"/>
        <v>48940.171799999996</v>
      </c>
      <c r="JI20" s="169">
        <f t="shared" si="1183"/>
        <v>30058.627300410764</v>
      </c>
      <c r="JJ20" s="169">
        <f t="shared" si="1183"/>
        <v>68389.554411079429</v>
      </c>
      <c r="JK20" s="169">
        <f t="shared" si="1183"/>
        <v>31098.815088509808</v>
      </c>
      <c r="JL20" s="169">
        <f t="shared" si="1183"/>
        <v>0</v>
      </c>
      <c r="JM20" s="169">
        <f t="shared" si="1183"/>
        <v>0</v>
      </c>
      <c r="JN20" s="169">
        <f t="shared" si="1183"/>
        <v>0</v>
      </c>
      <c r="JO20" s="169">
        <f t="shared" si="1183"/>
        <v>48940.171799999996</v>
      </c>
      <c r="JP20" s="169">
        <f t="shared" si="1183"/>
        <v>30058.627300410764</v>
      </c>
      <c r="JQ20" s="169">
        <f t="shared" si="1183"/>
        <v>68389.554411079429</v>
      </c>
      <c r="JR20" s="169">
        <f t="shared" si="1183"/>
        <v>31098.815088509808</v>
      </c>
      <c r="JS20" s="169">
        <f t="shared" si="1183"/>
        <v>3636.4</v>
      </c>
      <c r="JT20" s="169">
        <f t="shared" si="1183"/>
        <v>0</v>
      </c>
      <c r="JU20" s="169">
        <f t="shared" si="1183"/>
        <v>0</v>
      </c>
      <c r="JV20" s="169">
        <f t="shared" si="1183"/>
        <v>82577.276799999992</v>
      </c>
      <c r="JW20" s="169">
        <f t="shared" si="1183"/>
        <v>30058.627300410764</v>
      </c>
      <c r="JX20" s="169">
        <f t="shared" si="1183"/>
        <v>68389.554411079429</v>
      </c>
      <c r="JY20" s="169">
        <f t="shared" si="1183"/>
        <v>80606.824999999997</v>
      </c>
      <c r="JZ20" s="169">
        <f t="shared" si="1183"/>
        <v>34735.215088509809</v>
      </c>
      <c r="KA20" s="177">
        <f t="shared" si="852"/>
        <v>1062811.8278602923</v>
      </c>
      <c r="KB20" s="169">
        <f t="shared" ref="KB20:LE20" si="1184">+SUM(KB14:KB19)</f>
        <v>76860.243843127682</v>
      </c>
      <c r="KC20" s="169">
        <f t="shared" si="1184"/>
        <v>30058.627300410764</v>
      </c>
      <c r="KD20" s="169">
        <f t="shared" si="1184"/>
        <v>67821.716299589229</v>
      </c>
      <c r="KE20" s="169">
        <f t="shared" si="1184"/>
        <v>0</v>
      </c>
      <c r="KF20" s="169">
        <f t="shared" si="1184"/>
        <v>0</v>
      </c>
      <c r="KG20" s="169">
        <f t="shared" si="1184"/>
        <v>129546.99679999999</v>
      </c>
      <c r="KH20" s="169">
        <f t="shared" si="1184"/>
        <v>2233.4452106523599</v>
      </c>
      <c r="KI20" s="169">
        <f t="shared" si="1184"/>
        <v>1402.9547893476399</v>
      </c>
      <c r="KJ20" s="169">
        <f t="shared" si="1184"/>
        <v>30058.627300410764</v>
      </c>
      <c r="KK20" s="169">
        <f t="shared" si="1184"/>
        <v>67821.716299589229</v>
      </c>
      <c r="KL20" s="169">
        <f t="shared" si="1184"/>
        <v>0</v>
      </c>
      <c r="KM20" s="169">
        <f t="shared" si="1184"/>
        <v>0</v>
      </c>
      <c r="KN20" s="169">
        <f t="shared" si="1184"/>
        <v>129546.99679999999</v>
      </c>
      <c r="KO20" s="169">
        <f t="shared" si="1184"/>
        <v>0</v>
      </c>
      <c r="KP20" s="169">
        <f t="shared" si="1184"/>
        <v>0</v>
      </c>
      <c r="KQ20" s="169">
        <f t="shared" si="1184"/>
        <v>30058.627300410764</v>
      </c>
      <c r="KR20" s="169">
        <f t="shared" si="1184"/>
        <v>67821.716299589229</v>
      </c>
      <c r="KS20" s="169">
        <f t="shared" si="1184"/>
        <v>0</v>
      </c>
      <c r="KT20" s="169">
        <f t="shared" si="1184"/>
        <v>0</v>
      </c>
      <c r="KU20" s="169">
        <f t="shared" si="1184"/>
        <v>129546.99679999999</v>
      </c>
      <c r="KV20" s="169">
        <f t="shared" si="1184"/>
        <v>2233.4452106523599</v>
      </c>
      <c r="KW20" s="169">
        <f t="shared" si="1184"/>
        <v>22062.571735354832</v>
      </c>
      <c r="KX20" s="169">
        <f t="shared" si="1184"/>
        <v>43036.11535440357</v>
      </c>
      <c r="KY20" s="169">
        <f t="shared" si="1184"/>
        <v>67821.716299589229</v>
      </c>
      <c r="KZ20" s="169">
        <f t="shared" si="1184"/>
        <v>0</v>
      </c>
      <c r="LA20" s="169">
        <f t="shared" si="1184"/>
        <v>0</v>
      </c>
      <c r="LB20" s="169">
        <f t="shared" si="1184"/>
        <v>129546.99679999999</v>
      </c>
      <c r="LC20" s="169">
        <f t="shared" si="1184"/>
        <v>2233.4452106523599</v>
      </c>
      <c r="LD20" s="169">
        <f t="shared" si="1184"/>
        <v>1402.9547893476399</v>
      </c>
      <c r="LE20" s="169">
        <f t="shared" si="1184"/>
        <v>30058.627300410764</v>
      </c>
      <c r="LF20" s="177">
        <f t="shared" si="642"/>
        <v>1061174.5377435382</v>
      </c>
      <c r="LG20" s="169">
        <f t="shared" ref="LG20:MK20" si="1185">+SUM(LG14:LG19)</f>
        <v>103852.02682458363</v>
      </c>
      <c r="LH20" s="169">
        <f t="shared" si="1185"/>
        <v>49508.00991149019</v>
      </c>
      <c r="LI20" s="169">
        <f t="shared" si="1185"/>
        <v>111705.6400885098</v>
      </c>
      <c r="LJ20" s="169">
        <f t="shared" si="1185"/>
        <v>0</v>
      </c>
      <c r="LK20" s="169">
        <f t="shared" si="1185"/>
        <v>0</v>
      </c>
      <c r="LL20" s="169">
        <f t="shared" si="1185"/>
        <v>3636.4</v>
      </c>
      <c r="LM20" s="169">
        <f t="shared" si="1185"/>
        <v>30058.627300410764</v>
      </c>
      <c r="LN20" s="169">
        <f t="shared" si="1185"/>
        <v>48940.171799999996</v>
      </c>
      <c r="LO20" s="169">
        <f t="shared" si="1185"/>
        <v>68389.554411079429</v>
      </c>
      <c r="LP20" s="169">
        <f t="shared" si="1185"/>
        <v>31098.815088509808</v>
      </c>
      <c r="LQ20" s="169">
        <f t="shared" si="1185"/>
        <v>0</v>
      </c>
      <c r="LR20" s="169">
        <f t="shared" si="1185"/>
        <v>0</v>
      </c>
      <c r="LS20" s="169">
        <f t="shared" si="1185"/>
        <v>0</v>
      </c>
      <c r="LT20" s="169">
        <f t="shared" si="1185"/>
        <v>30058.627300410764</v>
      </c>
      <c r="LU20" s="169">
        <f t="shared" si="1185"/>
        <v>48940.171799999996</v>
      </c>
      <c r="LV20" s="169">
        <f t="shared" si="1185"/>
        <v>68389.554411079429</v>
      </c>
      <c r="LW20" s="169">
        <f t="shared" si="1185"/>
        <v>31098.815088509808</v>
      </c>
      <c r="LX20" s="169">
        <f t="shared" si="1185"/>
        <v>0</v>
      </c>
      <c r="LY20" s="169">
        <f t="shared" si="1185"/>
        <v>0</v>
      </c>
      <c r="LZ20" s="169">
        <f t="shared" si="1185"/>
        <v>37273.504999999997</v>
      </c>
      <c r="MA20" s="169">
        <f t="shared" si="1185"/>
        <v>30058.627300410764</v>
      </c>
      <c r="MB20" s="169">
        <f t="shared" si="1185"/>
        <v>48940.171799999996</v>
      </c>
      <c r="MC20" s="169">
        <f t="shared" si="1185"/>
        <v>68389.554411079429</v>
      </c>
      <c r="MD20" s="169">
        <f t="shared" si="1185"/>
        <v>111705.6400885098</v>
      </c>
      <c r="ME20" s="169">
        <f t="shared" si="1185"/>
        <v>0</v>
      </c>
      <c r="MF20" s="169">
        <f t="shared" si="1185"/>
        <v>0</v>
      </c>
      <c r="MG20" s="169">
        <f t="shared" si="1185"/>
        <v>3636.4</v>
      </c>
      <c r="MH20" s="169">
        <f t="shared" si="1185"/>
        <v>30058.627300410764</v>
      </c>
      <c r="MI20" s="169">
        <f t="shared" si="1185"/>
        <v>48940.171799999996</v>
      </c>
      <c r="MJ20" s="169">
        <f t="shared" si="1185"/>
        <v>68389.554411079429</v>
      </c>
      <c r="MK20" s="169">
        <f t="shared" si="1185"/>
        <v>31098.815088509808</v>
      </c>
      <c r="ML20" s="177">
        <f t="shared" si="853"/>
        <v>1104167.4812245837</v>
      </c>
      <c r="MM20" s="169">
        <f t="shared" ref="MM20:NQ20" si="1186">+SUM(MM14:MM19)</f>
        <v>78707.853071245845</v>
      </c>
      <c r="MN20" s="169">
        <f t="shared" si="1186"/>
        <v>0</v>
      </c>
      <c r="MO20" s="169">
        <f t="shared" si="1186"/>
        <v>48940.171799999996</v>
      </c>
      <c r="MP20" s="169">
        <f t="shared" si="1186"/>
        <v>0</v>
      </c>
      <c r="MQ20" s="169">
        <f t="shared" si="1186"/>
        <v>0</v>
      </c>
      <c r="MR20" s="169">
        <f t="shared" si="1186"/>
        <v>97880.343599999993</v>
      </c>
      <c r="MS20" s="169">
        <f t="shared" si="1186"/>
        <v>0</v>
      </c>
      <c r="MT20" s="169">
        <f t="shared" si="1186"/>
        <v>0</v>
      </c>
      <c r="MU20" s="169">
        <f t="shared" si="1186"/>
        <v>0</v>
      </c>
      <c r="MV20" s="169">
        <f t="shared" si="1186"/>
        <v>48940.171799999996</v>
      </c>
      <c r="MW20" s="169">
        <f t="shared" si="1186"/>
        <v>0</v>
      </c>
      <c r="MX20" s="169">
        <f t="shared" si="1186"/>
        <v>0</v>
      </c>
      <c r="MY20" s="169">
        <f t="shared" si="1186"/>
        <v>97880.343599999993</v>
      </c>
      <c r="MZ20" s="169">
        <f t="shared" si="1186"/>
        <v>0</v>
      </c>
      <c r="NA20" s="169">
        <f t="shared" si="1186"/>
        <v>2233.4452106523599</v>
      </c>
      <c r="NB20" s="169">
        <f t="shared" si="1186"/>
        <v>22062.571735354832</v>
      </c>
      <c r="NC20" s="169">
        <f t="shared" si="1186"/>
        <v>61917.659853992802</v>
      </c>
      <c r="ND20" s="169">
        <f t="shared" si="1186"/>
        <v>0</v>
      </c>
      <c r="NE20" s="169">
        <f t="shared" si="1186"/>
        <v>0</v>
      </c>
      <c r="NF20" s="169">
        <f t="shared" si="1186"/>
        <v>97880.343599999993</v>
      </c>
      <c r="NG20" s="169">
        <f t="shared" si="1186"/>
        <v>49508.00991149019</v>
      </c>
      <c r="NH20" s="169">
        <f t="shared" si="1186"/>
        <v>33332.260299162168</v>
      </c>
      <c r="NI20" s="169">
        <f t="shared" si="1186"/>
        <v>1402.9547893476399</v>
      </c>
      <c r="NJ20" s="169">
        <f t="shared" si="1186"/>
        <v>48940.171799999996</v>
      </c>
      <c r="NK20" s="169">
        <f t="shared" si="1186"/>
        <v>0</v>
      </c>
      <c r="NL20" s="169">
        <f t="shared" si="1186"/>
        <v>0</v>
      </c>
      <c r="NM20" s="169">
        <f t="shared" si="1186"/>
        <v>97880.343599999993</v>
      </c>
      <c r="NN20" s="169">
        <f t="shared" si="1186"/>
        <v>0</v>
      </c>
      <c r="NO20" s="169">
        <f t="shared" si="1186"/>
        <v>0</v>
      </c>
      <c r="NP20" s="169">
        <f t="shared" si="1186"/>
        <v>0</v>
      </c>
      <c r="NQ20" s="169">
        <f t="shared" si="1186"/>
        <v>48940.171799999996</v>
      </c>
      <c r="NR20" s="177">
        <f t="shared" si="854"/>
        <v>836446.81647124572</v>
      </c>
      <c r="NS20" s="169">
        <f t="shared" ref="NS20:OT20" si="1187">+SUM(NS14:NS19)</f>
        <v>111827.03701058272</v>
      </c>
      <c r="NT20" s="169">
        <f t="shared" si="1187"/>
        <v>48940.171799999996</v>
      </c>
      <c r="NU20" s="169">
        <f t="shared" si="1187"/>
        <v>99488.369499589229</v>
      </c>
      <c r="NV20" s="169">
        <f t="shared" si="1187"/>
        <v>0</v>
      </c>
      <c r="NW20" s="169">
        <f t="shared" si="1187"/>
        <v>0</v>
      </c>
      <c r="NX20" s="169">
        <f t="shared" si="1187"/>
        <v>0</v>
      </c>
      <c r="NY20" s="169">
        <f t="shared" si="1187"/>
        <v>30058.627300410764</v>
      </c>
      <c r="NZ20" s="169">
        <f t="shared" si="1187"/>
        <v>48940.171799999996</v>
      </c>
      <c r="OA20" s="169">
        <f t="shared" si="1187"/>
        <v>48940.171799999996</v>
      </c>
      <c r="OB20" s="169">
        <f t="shared" si="1187"/>
        <v>99488.369499589229</v>
      </c>
      <c r="OC20" s="169">
        <f t="shared" si="1187"/>
        <v>0</v>
      </c>
      <c r="OD20" s="169">
        <f t="shared" si="1187"/>
        <v>0</v>
      </c>
      <c r="OE20" s="169">
        <f t="shared" si="1187"/>
        <v>3636.4</v>
      </c>
      <c r="OF20" s="169">
        <f t="shared" si="1187"/>
        <v>30058.627300410764</v>
      </c>
      <c r="OG20" s="169">
        <f t="shared" si="1187"/>
        <v>48940.171799999996</v>
      </c>
      <c r="OH20" s="169">
        <f t="shared" si="1187"/>
        <v>48940.171799999996</v>
      </c>
      <c r="OI20" s="169">
        <f t="shared" si="1187"/>
        <v>99488.369499589229</v>
      </c>
      <c r="OJ20" s="169">
        <f t="shared" si="1187"/>
        <v>0</v>
      </c>
      <c r="OK20" s="169">
        <f t="shared" si="1187"/>
        <v>0</v>
      </c>
      <c r="OL20" s="169">
        <f t="shared" si="1187"/>
        <v>84243.225000000006</v>
      </c>
      <c r="OM20" s="169">
        <f t="shared" si="1187"/>
        <v>30058.627300410764</v>
      </c>
      <c r="ON20" s="169">
        <f t="shared" si="1187"/>
        <v>48940.171799999996</v>
      </c>
      <c r="OO20" s="169">
        <f t="shared" si="1187"/>
        <v>48940.171799999996</v>
      </c>
      <c r="OP20" s="169">
        <f t="shared" si="1187"/>
        <v>99488.369499589229</v>
      </c>
      <c r="OQ20" s="169">
        <f t="shared" si="1187"/>
        <v>0</v>
      </c>
      <c r="OR20" s="169">
        <f t="shared" si="1187"/>
        <v>0</v>
      </c>
      <c r="OS20" s="169">
        <f t="shared" si="1187"/>
        <v>0</v>
      </c>
      <c r="OT20" s="169">
        <f t="shared" si="1187"/>
        <v>30058.627300410764</v>
      </c>
      <c r="OU20" s="177">
        <f t="shared" si="698"/>
        <v>1060475.8518105827</v>
      </c>
      <c r="OV20" s="169">
        <f t="shared" ref="OV20:PZ20" si="1188">+SUM(OV14:OV19)</f>
        <v>74832.181426720694</v>
      </c>
      <c r="OW20" s="169">
        <f t="shared" si="1188"/>
        <v>0</v>
      </c>
      <c r="OX20" s="169">
        <f t="shared" si="1188"/>
        <v>0</v>
      </c>
      <c r="OY20" s="169">
        <f t="shared" si="1188"/>
        <v>0</v>
      </c>
      <c r="OZ20" s="169">
        <f t="shared" si="1188"/>
        <v>0</v>
      </c>
      <c r="PA20" s="169">
        <f t="shared" si="1188"/>
        <v>97880.343599999993</v>
      </c>
      <c r="PB20" s="169">
        <f t="shared" si="1188"/>
        <v>49508.00991149019</v>
      </c>
      <c r="PC20" s="169">
        <f t="shared" si="1188"/>
        <v>31098.815088509808</v>
      </c>
      <c r="PD20" s="169">
        <f t="shared" si="1188"/>
        <v>2233.4452106523599</v>
      </c>
      <c r="PE20" s="169">
        <f t="shared" si="1188"/>
        <v>35040.05978934763</v>
      </c>
      <c r="PF20" s="169">
        <f t="shared" si="1188"/>
        <v>0</v>
      </c>
      <c r="PG20" s="169">
        <f t="shared" si="1188"/>
        <v>0</v>
      </c>
      <c r="PH20" s="169">
        <f t="shared" si="1188"/>
        <v>97880.343599999993</v>
      </c>
      <c r="PI20" s="169">
        <f t="shared" si="1188"/>
        <v>49508.00991149019</v>
      </c>
      <c r="PJ20" s="169">
        <f t="shared" si="1188"/>
        <v>80606.824999999997</v>
      </c>
      <c r="PK20" s="169">
        <f t="shared" si="1188"/>
        <v>33332.260299162168</v>
      </c>
      <c r="PL20" s="169">
        <f t="shared" si="1188"/>
        <v>1402.9547893476399</v>
      </c>
      <c r="PM20" s="169">
        <f t="shared" si="1188"/>
        <v>0</v>
      </c>
      <c r="PN20" s="169">
        <f t="shared" si="1188"/>
        <v>0</v>
      </c>
      <c r="PO20" s="169">
        <f t="shared" si="1188"/>
        <v>97880.343599999993</v>
      </c>
      <c r="PP20" s="169">
        <f t="shared" si="1188"/>
        <v>49508.00991149019</v>
      </c>
      <c r="PQ20" s="169">
        <f t="shared" si="1188"/>
        <v>31098.815088509808</v>
      </c>
      <c r="PR20" s="169">
        <f t="shared" si="1188"/>
        <v>0</v>
      </c>
      <c r="PS20" s="169">
        <f t="shared" si="1188"/>
        <v>0</v>
      </c>
      <c r="PT20" s="169">
        <f t="shared" si="1188"/>
        <v>0</v>
      </c>
      <c r="PU20" s="169">
        <f t="shared" si="1188"/>
        <v>0</v>
      </c>
      <c r="PV20" s="169">
        <f t="shared" si="1188"/>
        <v>97880.343599999993</v>
      </c>
      <c r="PW20" s="169">
        <f t="shared" si="1188"/>
        <v>0</v>
      </c>
      <c r="PX20" s="169">
        <f t="shared" si="1188"/>
        <v>0</v>
      </c>
      <c r="PY20" s="169">
        <f t="shared" si="1188"/>
        <v>2233.4452106523599</v>
      </c>
      <c r="PZ20" s="169">
        <f t="shared" si="1188"/>
        <v>35040.05978934763</v>
      </c>
      <c r="QA20" s="177">
        <f t="shared" si="855"/>
        <v>866964.26582672051</v>
      </c>
      <c r="QB20" s="169">
        <f t="shared" ref="QB20:RE20" si="1189">+SUM(QB14:QB19)</f>
        <v>39364.964344933833</v>
      </c>
      <c r="QC20" s="169">
        <f t="shared" si="1189"/>
        <v>48940.171799999996</v>
      </c>
      <c r="QD20" s="169">
        <f t="shared" si="1189"/>
        <v>67821.716299589229</v>
      </c>
      <c r="QE20" s="169">
        <f t="shared" si="1189"/>
        <v>0</v>
      </c>
      <c r="QF20" s="169">
        <f t="shared" si="1189"/>
        <v>0</v>
      </c>
      <c r="QG20" s="169">
        <f t="shared" si="1189"/>
        <v>80606.824999999997</v>
      </c>
      <c r="QH20" s="169">
        <f t="shared" si="1189"/>
        <v>20659.616946007191</v>
      </c>
      <c r="QI20" s="169">
        <f t="shared" si="1189"/>
        <v>43036.11535440357</v>
      </c>
      <c r="QJ20" s="169">
        <f t="shared" si="1189"/>
        <v>48940.171799999996</v>
      </c>
      <c r="QK20" s="169">
        <f t="shared" si="1189"/>
        <v>67821.716299589229</v>
      </c>
      <c r="QL20" s="169">
        <f t="shared" si="1189"/>
        <v>0</v>
      </c>
      <c r="QM20" s="169">
        <f t="shared" si="1189"/>
        <v>0</v>
      </c>
      <c r="QN20" s="169">
        <f t="shared" si="1189"/>
        <v>161213.65</v>
      </c>
      <c r="QO20" s="169">
        <f t="shared" si="1189"/>
        <v>0</v>
      </c>
      <c r="QP20" s="169">
        <f t="shared" si="1189"/>
        <v>30058.627300410764</v>
      </c>
      <c r="QQ20" s="169">
        <f t="shared" si="1189"/>
        <v>48940.171799999996</v>
      </c>
      <c r="QR20" s="169">
        <f t="shared" si="1189"/>
        <v>67821.716299589229</v>
      </c>
      <c r="QS20" s="169">
        <f t="shared" si="1189"/>
        <v>0</v>
      </c>
      <c r="QT20" s="169">
        <f t="shared" si="1189"/>
        <v>0</v>
      </c>
      <c r="QU20" s="169">
        <f t="shared" si="1189"/>
        <v>80606.824999999997</v>
      </c>
      <c r="QV20" s="169">
        <f t="shared" si="1189"/>
        <v>0</v>
      </c>
      <c r="QW20" s="169">
        <f t="shared" si="1189"/>
        <v>30058.627300410764</v>
      </c>
      <c r="QX20" s="169">
        <f t="shared" si="1189"/>
        <v>48940.171799999996</v>
      </c>
      <c r="QY20" s="169">
        <f t="shared" si="1189"/>
        <v>0</v>
      </c>
      <c r="QZ20" s="169">
        <f t="shared" si="1189"/>
        <v>0</v>
      </c>
      <c r="RA20" s="169">
        <f t="shared" si="1189"/>
        <v>0</v>
      </c>
      <c r="RB20" s="169">
        <f t="shared" si="1189"/>
        <v>0</v>
      </c>
      <c r="RC20" s="169">
        <f t="shared" si="1189"/>
        <v>20659.616946007191</v>
      </c>
      <c r="RD20" s="169">
        <f t="shared" si="1189"/>
        <v>43036.11535440357</v>
      </c>
      <c r="RE20" s="169">
        <f t="shared" si="1189"/>
        <v>48940.171799999996</v>
      </c>
      <c r="RF20" s="177">
        <f t="shared" si="728"/>
        <v>997466.99144534476</v>
      </c>
      <c r="RG20" s="169">
        <f t="shared" ref="RG20:SK20" si="1190">+SUM(RG14:RG19)</f>
        <v>0</v>
      </c>
      <c r="RH20" s="169">
        <f t="shared" si="1190"/>
        <v>0</v>
      </c>
      <c r="RI20" s="169">
        <f t="shared" si="1190"/>
        <v>3636.4</v>
      </c>
      <c r="RJ20" s="169">
        <f t="shared" si="1190"/>
        <v>0</v>
      </c>
      <c r="RK20" s="169">
        <f t="shared" si="1190"/>
        <v>0</v>
      </c>
      <c r="RL20" s="169">
        <f t="shared" si="1190"/>
        <v>82577.276799999992</v>
      </c>
      <c r="RM20" s="169">
        <f t="shared" si="1190"/>
        <v>30058.627300410764</v>
      </c>
      <c r="RN20" s="169">
        <f t="shared" si="1190"/>
        <v>68389.554411079429</v>
      </c>
      <c r="RO20" s="169">
        <f t="shared" si="1190"/>
        <v>80606.824999999997</v>
      </c>
      <c r="RP20" s="169">
        <f t="shared" si="1190"/>
        <v>34735.215088509809</v>
      </c>
      <c r="RQ20" s="169">
        <f t="shared" si="1190"/>
        <v>0</v>
      </c>
      <c r="RR20" s="169">
        <f t="shared" si="1190"/>
        <v>0</v>
      </c>
      <c r="RS20" s="169">
        <f t="shared" si="1190"/>
        <v>48940.171799999996</v>
      </c>
      <c r="RT20" s="169">
        <f t="shared" si="1190"/>
        <v>30058.627300410764</v>
      </c>
      <c r="RU20" s="169">
        <f t="shared" si="1190"/>
        <v>68389.554411079429</v>
      </c>
      <c r="RV20" s="169">
        <f t="shared" si="1190"/>
        <v>31098.815088509808</v>
      </c>
      <c r="RW20" s="169">
        <f t="shared" si="1190"/>
        <v>0</v>
      </c>
      <c r="RX20" s="169">
        <f t="shared" si="1190"/>
        <v>0</v>
      </c>
      <c r="RY20" s="169">
        <f t="shared" si="1190"/>
        <v>0</v>
      </c>
      <c r="RZ20" s="169">
        <f t="shared" si="1190"/>
        <v>48940.171799999996</v>
      </c>
      <c r="SA20" s="169">
        <f t="shared" si="1190"/>
        <v>0</v>
      </c>
      <c r="SB20" s="169">
        <f t="shared" si="1190"/>
        <v>0</v>
      </c>
      <c r="SC20" s="169">
        <f t="shared" si="1190"/>
        <v>0</v>
      </c>
      <c r="SD20" s="169">
        <f t="shared" si="1190"/>
        <v>3636.4</v>
      </c>
      <c r="SE20" s="169">
        <f t="shared" si="1190"/>
        <v>0</v>
      </c>
      <c r="SF20" s="169">
        <f t="shared" si="1190"/>
        <v>0</v>
      </c>
      <c r="SG20" s="169">
        <f t="shared" si="1190"/>
        <v>82577.276799999992</v>
      </c>
      <c r="SH20" s="169">
        <f t="shared" si="1190"/>
        <v>30058.627300410764</v>
      </c>
      <c r="SI20" s="169">
        <f t="shared" si="1190"/>
        <v>68389.554411079429</v>
      </c>
      <c r="SJ20" s="169">
        <f t="shared" si="1190"/>
        <v>80606.824999999997</v>
      </c>
      <c r="SK20" s="169">
        <f t="shared" si="1190"/>
        <v>34735.215088509809</v>
      </c>
      <c r="SL20" s="177">
        <f t="shared" si="856"/>
        <v>827435.1375999999</v>
      </c>
      <c r="SM20" s="169">
        <f t="shared" ref="SM20:TP20" si="1191">+SUM(SM14:SM19)</f>
        <v>144497.93282837101</v>
      </c>
      <c r="SN20" s="169">
        <f t="shared" si="1191"/>
        <v>30058.627300410764</v>
      </c>
      <c r="SO20" s="169">
        <f t="shared" si="1191"/>
        <v>67821.716299589229</v>
      </c>
      <c r="SP20" s="169">
        <f t="shared" si="1191"/>
        <v>0</v>
      </c>
      <c r="SQ20" s="169">
        <f t="shared" si="1191"/>
        <v>0</v>
      </c>
      <c r="SR20" s="169">
        <f t="shared" si="1191"/>
        <v>129546.99679999999</v>
      </c>
      <c r="SS20" s="169">
        <f t="shared" si="1191"/>
        <v>2233.4452106523599</v>
      </c>
      <c r="ST20" s="169">
        <f t="shared" si="1191"/>
        <v>1402.9547893476399</v>
      </c>
      <c r="SU20" s="169">
        <f t="shared" si="1191"/>
        <v>30058.627300410764</v>
      </c>
      <c r="SV20" s="169">
        <f t="shared" si="1191"/>
        <v>67821.716299589229</v>
      </c>
      <c r="SW20" s="169">
        <f t="shared" si="1191"/>
        <v>0</v>
      </c>
      <c r="SX20" s="169">
        <f t="shared" si="1191"/>
        <v>0</v>
      </c>
      <c r="SY20" s="169">
        <f t="shared" si="1191"/>
        <v>129546.99679999999</v>
      </c>
      <c r="SZ20" s="169">
        <f t="shared" si="1191"/>
        <v>0</v>
      </c>
      <c r="TA20" s="169">
        <f t="shared" si="1191"/>
        <v>0</v>
      </c>
      <c r="TB20" s="169">
        <f t="shared" si="1191"/>
        <v>30058.627300410764</v>
      </c>
      <c r="TC20" s="169">
        <f t="shared" si="1191"/>
        <v>67821.716299589229</v>
      </c>
      <c r="TD20" s="169">
        <f t="shared" si="1191"/>
        <v>0</v>
      </c>
      <c r="TE20" s="169">
        <f t="shared" si="1191"/>
        <v>0</v>
      </c>
      <c r="TF20" s="169">
        <f t="shared" si="1191"/>
        <v>1031226.0915999999</v>
      </c>
      <c r="TG20" s="169">
        <f t="shared" si="1191"/>
        <v>2233.4452106523599</v>
      </c>
      <c r="TH20" s="169">
        <f t="shared" si="1191"/>
        <v>22062.571735354832</v>
      </c>
      <c r="TI20" s="169">
        <f t="shared" si="1191"/>
        <v>43036.11535440357</v>
      </c>
      <c r="TJ20" s="169">
        <f t="shared" si="1191"/>
        <v>67821.716299589229</v>
      </c>
      <c r="TK20" s="169">
        <f t="shared" si="1191"/>
        <v>0</v>
      </c>
      <c r="TL20" s="169">
        <f t="shared" si="1191"/>
        <v>0</v>
      </c>
      <c r="TM20" s="169">
        <f t="shared" si="1191"/>
        <v>129546.99679999999</v>
      </c>
      <c r="TN20" s="169">
        <f t="shared" si="1191"/>
        <v>2233.4452106523599</v>
      </c>
      <c r="TO20" s="169">
        <f t="shared" si="1191"/>
        <v>1402.9547893476399</v>
      </c>
      <c r="TP20" s="169">
        <f t="shared" si="1191"/>
        <v>30058.627300410764</v>
      </c>
      <c r="TQ20" s="177">
        <f t="shared" si="757"/>
        <v>2030491.3215287819</v>
      </c>
      <c r="TR20" s="169" t="e">
        <f t="shared" ref="TR20:UV20" si="1192">+SUM(TR14:TR19)</f>
        <v>#REF!</v>
      </c>
      <c r="TS20" s="169" t="e">
        <f t="shared" si="1192"/>
        <v>#REF!</v>
      </c>
      <c r="TT20" s="169">
        <f t="shared" si="1192"/>
        <v>111705.6400885098</v>
      </c>
      <c r="TU20" s="169">
        <f t="shared" si="1192"/>
        <v>0</v>
      </c>
      <c r="TV20" s="169">
        <f t="shared" si="1192"/>
        <v>0</v>
      </c>
      <c r="TW20" s="169">
        <f t="shared" si="1192"/>
        <v>3636.4</v>
      </c>
      <c r="TX20" s="169">
        <f t="shared" si="1192"/>
        <v>30058.627300410764</v>
      </c>
      <c r="TY20" s="169">
        <f t="shared" si="1192"/>
        <v>48940.171799999996</v>
      </c>
      <c r="TZ20" s="169">
        <f t="shared" si="1192"/>
        <v>68389.554411079429</v>
      </c>
      <c r="UA20" s="169">
        <f t="shared" si="1192"/>
        <v>31098.815088509808</v>
      </c>
      <c r="UB20" s="169">
        <f t="shared" si="1192"/>
        <v>0</v>
      </c>
      <c r="UC20" s="169">
        <f t="shared" si="1192"/>
        <v>0</v>
      </c>
      <c r="UD20" s="169">
        <f t="shared" si="1192"/>
        <v>0</v>
      </c>
      <c r="UE20" s="169">
        <f t="shared" si="1192"/>
        <v>30058.627300410764</v>
      </c>
      <c r="UF20" s="169">
        <f t="shared" si="1192"/>
        <v>652251.6290292812</v>
      </c>
      <c r="UG20" s="169">
        <f t="shared" si="1192"/>
        <v>397856.00707030791</v>
      </c>
      <c r="UH20" s="169">
        <f t="shared" si="1192"/>
        <v>0</v>
      </c>
      <c r="UI20" s="169">
        <f t="shared" si="1192"/>
        <v>0</v>
      </c>
      <c r="UJ20" s="169">
        <f t="shared" si="1192"/>
        <v>0</v>
      </c>
      <c r="UK20" s="169">
        <f t="shared" si="1192"/>
        <v>37273.504999999997</v>
      </c>
      <c r="UL20" s="169">
        <f t="shared" si="1192"/>
        <v>30058.627300410764</v>
      </c>
      <c r="UM20" s="169">
        <f t="shared" si="1192"/>
        <v>48940.171799999996</v>
      </c>
      <c r="UN20" s="169">
        <f t="shared" si="1192"/>
        <v>68389.554411079429</v>
      </c>
      <c r="UO20" s="169">
        <f t="shared" si="1192"/>
        <v>111705.6400885098</v>
      </c>
      <c r="UP20" s="169">
        <f t="shared" si="1192"/>
        <v>0</v>
      </c>
      <c r="UQ20" s="169">
        <f t="shared" si="1192"/>
        <v>0</v>
      </c>
      <c r="UR20" s="169">
        <f t="shared" si="1192"/>
        <v>3636.4</v>
      </c>
      <c r="US20" s="169">
        <f t="shared" si="1192"/>
        <v>30058.627300410764</v>
      </c>
      <c r="UT20" s="169">
        <f t="shared" si="1192"/>
        <v>48940.171799999996</v>
      </c>
      <c r="UU20" s="169">
        <f t="shared" si="1192"/>
        <v>68389.554411079429</v>
      </c>
      <c r="UV20" s="169">
        <f t="shared" si="1192"/>
        <v>31098.815088509808</v>
      </c>
      <c r="UW20" s="177" t="e">
        <f t="shared" si="857"/>
        <v>#REF!</v>
      </c>
      <c r="UX20" s="169">
        <f t="shared" ref="UX20:WB20" si="1193">+SUM(UX14:UX19)</f>
        <v>146345.54205648918</v>
      </c>
      <c r="UY20" s="169">
        <f t="shared" si="1193"/>
        <v>0</v>
      </c>
      <c r="UZ20" s="169">
        <f t="shared" si="1193"/>
        <v>48940.171799999996</v>
      </c>
      <c r="VA20" s="169">
        <f t="shared" si="1193"/>
        <v>0</v>
      </c>
      <c r="VB20" s="169">
        <f t="shared" si="1193"/>
        <v>0</v>
      </c>
      <c r="VC20" s="169">
        <f t="shared" si="1193"/>
        <v>97880.343599999993</v>
      </c>
      <c r="VD20" s="169">
        <f t="shared" si="1193"/>
        <v>0</v>
      </c>
      <c r="VE20" s="169">
        <f t="shared" si="1193"/>
        <v>0</v>
      </c>
      <c r="VF20" s="169">
        <f t="shared" si="1193"/>
        <v>0</v>
      </c>
      <c r="VG20" s="169">
        <f t="shared" si="1193"/>
        <v>48940.171799999996</v>
      </c>
      <c r="VH20" s="169">
        <f t="shared" si="1193"/>
        <v>0</v>
      </c>
      <c r="VI20" s="169">
        <f t="shared" si="1193"/>
        <v>0</v>
      </c>
      <c r="VJ20" s="169">
        <f t="shared" si="1193"/>
        <v>1080166.2633999998</v>
      </c>
      <c r="VK20" s="169">
        <f t="shared" si="1193"/>
        <v>0</v>
      </c>
      <c r="VL20" s="169">
        <f t="shared" si="1193"/>
        <v>2233.4452106523599</v>
      </c>
      <c r="VM20" s="169">
        <f t="shared" si="1193"/>
        <v>22062.571735354832</v>
      </c>
      <c r="VN20" s="169">
        <f t="shared" si="1193"/>
        <v>61917.659853992802</v>
      </c>
      <c r="VO20" s="169">
        <f t="shared" si="1193"/>
        <v>0</v>
      </c>
      <c r="VP20" s="169">
        <f t="shared" si="1193"/>
        <v>0</v>
      </c>
      <c r="VQ20" s="169">
        <f t="shared" si="1193"/>
        <v>97880.343599999993</v>
      </c>
      <c r="VR20" s="169">
        <f t="shared" si="1193"/>
        <v>49508.00991149019</v>
      </c>
      <c r="VS20" s="169">
        <f t="shared" si="1193"/>
        <v>33332.260299162168</v>
      </c>
      <c r="VT20" s="169">
        <f t="shared" si="1193"/>
        <v>1402.9547893476399</v>
      </c>
      <c r="VU20" s="169">
        <f t="shared" si="1193"/>
        <v>48940.171799999996</v>
      </c>
      <c r="VV20" s="169">
        <f t="shared" si="1193"/>
        <v>0</v>
      </c>
      <c r="VW20" s="169">
        <f t="shared" si="1193"/>
        <v>0</v>
      </c>
      <c r="VX20" s="169">
        <f t="shared" si="1193"/>
        <v>97880.343599999993</v>
      </c>
      <c r="VY20" s="169">
        <f t="shared" si="1193"/>
        <v>0</v>
      </c>
      <c r="VZ20" s="169">
        <f t="shared" si="1193"/>
        <v>0</v>
      </c>
      <c r="WA20" s="169">
        <f t="shared" si="1193"/>
        <v>0</v>
      </c>
      <c r="WB20" s="169">
        <f t="shared" si="1193"/>
        <v>48940.171799999996</v>
      </c>
      <c r="WC20" s="177">
        <f t="shared" si="858"/>
        <v>1886370.4252564888</v>
      </c>
    </row>
    <row r="21" spans="1:601" s="99" customFormat="1" ht="18" customHeight="1">
      <c r="A21" s="154"/>
      <c r="B21" s="127" t="s">
        <v>135</v>
      </c>
      <c r="C21" s="128"/>
      <c r="D21" s="129">
        <f t="shared" ref="D21:AJ21" si="1194">+SUM(D22:D31)</f>
        <v>0</v>
      </c>
      <c r="E21" s="129">
        <f t="shared" si="1194"/>
        <v>0</v>
      </c>
      <c r="F21" s="129">
        <f t="shared" si="1194"/>
        <v>0</v>
      </c>
      <c r="G21" s="129">
        <f t="shared" si="1194"/>
        <v>0</v>
      </c>
      <c r="H21" s="129">
        <f t="shared" si="1194"/>
        <v>0</v>
      </c>
      <c r="I21" s="129">
        <f t="shared" si="1194"/>
        <v>0</v>
      </c>
      <c r="J21" s="129">
        <f t="shared" si="1194"/>
        <v>0</v>
      </c>
      <c r="K21" s="129">
        <f t="shared" si="1194"/>
        <v>0</v>
      </c>
      <c r="L21" s="129">
        <f t="shared" si="1194"/>
        <v>0</v>
      </c>
      <c r="M21" s="129">
        <f t="shared" si="1194"/>
        <v>0</v>
      </c>
      <c r="N21" s="129">
        <f t="shared" si="1194"/>
        <v>0</v>
      </c>
      <c r="O21" s="129">
        <f t="shared" si="1194"/>
        <v>0</v>
      </c>
      <c r="P21" s="129">
        <f t="shared" si="1194"/>
        <v>0</v>
      </c>
      <c r="Q21" s="129">
        <f t="shared" si="1194"/>
        <v>0</v>
      </c>
      <c r="R21" s="129">
        <f t="shared" si="1194"/>
        <v>0</v>
      </c>
      <c r="S21" s="129">
        <f t="shared" si="1194"/>
        <v>0</v>
      </c>
      <c r="T21" s="129">
        <f t="shared" si="1194"/>
        <v>0</v>
      </c>
      <c r="U21" s="129">
        <f t="shared" si="1194"/>
        <v>0</v>
      </c>
      <c r="V21" s="129">
        <f t="shared" si="1194"/>
        <v>0</v>
      </c>
      <c r="W21" s="129">
        <f t="shared" si="1194"/>
        <v>0</v>
      </c>
      <c r="X21" s="129">
        <f t="shared" si="1194"/>
        <v>0</v>
      </c>
      <c r="Y21" s="129">
        <f t="shared" si="1194"/>
        <v>0</v>
      </c>
      <c r="Z21" s="129">
        <f t="shared" si="1194"/>
        <v>0</v>
      </c>
      <c r="AA21" s="129">
        <f t="shared" si="1194"/>
        <v>0</v>
      </c>
      <c r="AB21" s="129">
        <f t="shared" si="1194"/>
        <v>0</v>
      </c>
      <c r="AC21" s="129">
        <f t="shared" si="1194"/>
        <v>0</v>
      </c>
      <c r="AD21" s="129">
        <f t="shared" si="1194"/>
        <v>0</v>
      </c>
      <c r="AE21" s="129">
        <f t="shared" si="1194"/>
        <v>0</v>
      </c>
      <c r="AF21" s="129"/>
      <c r="AG21" s="129"/>
      <c r="AH21" s="177">
        <f t="shared" si="490"/>
        <v>0</v>
      </c>
      <c r="AI21" s="170">
        <f t="shared" si="1194"/>
        <v>0</v>
      </c>
      <c r="AJ21" s="170">
        <f t="shared" si="1194"/>
        <v>0</v>
      </c>
      <c r="AK21" s="170">
        <f t="shared" ref="AK21:BM21" si="1195">+SUM(AK22:AK31)</f>
        <v>0</v>
      </c>
      <c r="AL21" s="170">
        <f t="shared" si="1195"/>
        <v>0</v>
      </c>
      <c r="AM21" s="170">
        <f t="shared" si="1195"/>
        <v>0</v>
      </c>
      <c r="AN21" s="170">
        <f t="shared" si="1195"/>
        <v>0</v>
      </c>
      <c r="AO21" s="170">
        <f t="shared" si="1195"/>
        <v>0</v>
      </c>
      <c r="AP21" s="170">
        <f t="shared" si="1195"/>
        <v>0</v>
      </c>
      <c r="AQ21" s="170">
        <f t="shared" si="1195"/>
        <v>0</v>
      </c>
      <c r="AR21" s="170">
        <f t="shared" si="1195"/>
        <v>0</v>
      </c>
      <c r="AS21" s="170">
        <f t="shared" si="1195"/>
        <v>0</v>
      </c>
      <c r="AT21" s="170">
        <f t="shared" si="1195"/>
        <v>0</v>
      </c>
      <c r="AU21" s="170">
        <f t="shared" si="1195"/>
        <v>0</v>
      </c>
      <c r="AV21" s="170">
        <f t="shared" si="1195"/>
        <v>0</v>
      </c>
      <c r="AW21" s="170">
        <f t="shared" si="1195"/>
        <v>0</v>
      </c>
      <c r="AX21" s="170">
        <f t="shared" si="1195"/>
        <v>0</v>
      </c>
      <c r="AY21" s="170">
        <f t="shared" si="1195"/>
        <v>0</v>
      </c>
      <c r="AZ21" s="170">
        <f t="shared" si="1195"/>
        <v>0</v>
      </c>
      <c r="BA21" s="170">
        <f t="shared" si="1195"/>
        <v>0</v>
      </c>
      <c r="BB21" s="170" t="e">
        <f t="shared" si="1195"/>
        <v>#DIV/0!</v>
      </c>
      <c r="BC21" s="170">
        <f t="shared" si="1195"/>
        <v>0</v>
      </c>
      <c r="BD21" s="170">
        <f t="shared" si="1195"/>
        <v>0</v>
      </c>
      <c r="BE21" s="170">
        <f t="shared" si="1195"/>
        <v>0</v>
      </c>
      <c r="BF21" s="170">
        <f t="shared" si="1195"/>
        <v>0</v>
      </c>
      <c r="BG21" s="170">
        <f t="shared" si="1195"/>
        <v>0</v>
      </c>
      <c r="BH21" s="170">
        <f t="shared" si="1195"/>
        <v>0</v>
      </c>
      <c r="BI21" s="170">
        <f t="shared" si="1195"/>
        <v>0</v>
      </c>
      <c r="BJ21" s="170">
        <f t="shared" si="1195"/>
        <v>0</v>
      </c>
      <c r="BK21" s="170">
        <f t="shared" si="1195"/>
        <v>0</v>
      </c>
      <c r="BL21" s="170">
        <f t="shared" si="1195"/>
        <v>0</v>
      </c>
      <c r="BM21" s="170">
        <f t="shared" si="1195"/>
        <v>0</v>
      </c>
      <c r="BN21" s="177" t="e">
        <f t="shared" si="848"/>
        <v>#DIV/0!</v>
      </c>
      <c r="BO21" s="170">
        <f>+SUM(BO22:BO31)</f>
        <v>0</v>
      </c>
      <c r="BP21" s="170">
        <f>+SUM(BP22:BP31)</f>
        <v>0</v>
      </c>
      <c r="BQ21" s="170">
        <f t="shared" ref="BQ21:CF21" si="1196">+SUM(BQ22:BQ31)</f>
        <v>3241.3813071819518</v>
      </c>
      <c r="BR21" s="170">
        <f t="shared" si="1196"/>
        <v>2047.3794256067849</v>
      </c>
      <c r="BS21" s="170">
        <f t="shared" si="1196"/>
        <v>2669.3557273769811</v>
      </c>
      <c r="BT21" s="170">
        <f t="shared" si="1196"/>
        <v>714.33933112008697</v>
      </c>
      <c r="BU21" s="170">
        <f t="shared" si="1196"/>
        <v>28.059095786952799</v>
      </c>
      <c r="BV21" s="170">
        <f t="shared" si="1196"/>
        <v>0</v>
      </c>
      <c r="BW21" s="170">
        <f t="shared" si="1196"/>
        <v>0</v>
      </c>
      <c r="BX21" s="170">
        <f t="shared" si="1196"/>
        <v>2085.4797079253922</v>
      </c>
      <c r="BY21" s="170">
        <f t="shared" si="1196"/>
        <v>2047.3794256067849</v>
      </c>
      <c r="BZ21" s="170">
        <f t="shared" si="1196"/>
        <v>621.97630177019619</v>
      </c>
      <c r="CA21" s="170">
        <f t="shared" si="1196"/>
        <v>0</v>
      </c>
      <c r="CB21" s="170">
        <f t="shared" si="1196"/>
        <v>0</v>
      </c>
      <c r="CC21" s="170">
        <f t="shared" si="1196"/>
        <v>0</v>
      </c>
      <c r="CD21" s="170">
        <f t="shared" si="1196"/>
        <v>0</v>
      </c>
      <c r="CE21" s="170">
        <f t="shared" si="1196"/>
        <v>2085.4797079253922</v>
      </c>
      <c r="CF21" s="170">
        <f t="shared" si="1196"/>
        <v>2047.3794256067849</v>
      </c>
      <c r="CG21" s="170">
        <f t="shared" ref="CG21:CR21" si="1197">+SUM(CG22:CG31)</f>
        <v>621.97630177019619</v>
      </c>
      <c r="CH21" s="170" t="e">
        <f t="shared" si="1197"/>
        <v>#DIV/0!</v>
      </c>
      <c r="CI21" s="170">
        <f t="shared" si="1197"/>
        <v>1141.9771651828241</v>
      </c>
      <c r="CJ21" s="170">
        <f t="shared" si="1197"/>
        <v>0</v>
      </c>
      <c r="CK21" s="170">
        <f t="shared" si="1197"/>
        <v>0</v>
      </c>
      <c r="CL21" s="170">
        <f t="shared" si="1197"/>
        <v>2879.9432750488081</v>
      </c>
      <c r="CM21" s="170">
        <f t="shared" si="1197"/>
        <v>2047.3794256067849</v>
      </c>
      <c r="CN21" s="170">
        <f t="shared" si="1197"/>
        <v>2669.3557273769811</v>
      </c>
      <c r="CO21" s="170">
        <f t="shared" si="1197"/>
        <v>714.33933112008697</v>
      </c>
      <c r="CP21" s="170">
        <f t="shared" si="1197"/>
        <v>28.059095786952799</v>
      </c>
      <c r="CQ21" s="170">
        <f t="shared" si="1197"/>
        <v>0</v>
      </c>
      <c r="CR21" s="170">
        <f t="shared" si="1197"/>
        <v>0</v>
      </c>
      <c r="CS21" s="177" t="e">
        <f t="shared" si="790"/>
        <v>#DIV/0!</v>
      </c>
      <c r="CT21" s="170">
        <f t="shared" ref="CT21:DX21" si="1198">+SUM(CT22:CT31)</f>
        <v>1830.8566934807004</v>
      </c>
      <c r="CU21" s="170">
        <f t="shared" si="1198"/>
        <v>2047.3794256067849</v>
      </c>
      <c r="CV21" s="170">
        <f t="shared" si="1198"/>
        <v>3291.3320291471769</v>
      </c>
      <c r="CW21" s="170">
        <f t="shared" si="1198"/>
        <v>0</v>
      </c>
      <c r="CX21" s="170">
        <f t="shared" si="1198"/>
        <v>0</v>
      </c>
      <c r="CY21" s="170">
        <f t="shared" si="1198"/>
        <v>120.42212513684362</v>
      </c>
      <c r="CZ21" s="170">
        <f t="shared" si="1198"/>
        <v>1243.0597635991912</v>
      </c>
      <c r="DA21" s="170">
        <f t="shared" si="1198"/>
        <v>1620.6906535909759</v>
      </c>
      <c r="DB21" s="170">
        <f t="shared" si="1198"/>
        <v>2425.0103155985698</v>
      </c>
      <c r="DC21" s="170">
        <f t="shared" si="1198"/>
        <v>621.97630177019619</v>
      </c>
      <c r="DD21" s="170">
        <f t="shared" si="1198"/>
        <v>0</v>
      </c>
      <c r="DE21" s="170">
        <f t="shared" si="1198"/>
        <v>0</v>
      </c>
      <c r="DF21" s="170">
        <f t="shared" si="1198"/>
        <v>0</v>
      </c>
      <c r="DG21" s="170">
        <f t="shared" si="1198"/>
        <v>1243.0597635991912</v>
      </c>
      <c r="DH21" s="170">
        <f t="shared" si="1198"/>
        <v>1620.6906535909759</v>
      </c>
      <c r="DI21" s="170">
        <f t="shared" si="1198"/>
        <v>2425.0103155985698</v>
      </c>
      <c r="DJ21" s="170">
        <f t="shared" si="1198"/>
        <v>621.97630177019619</v>
      </c>
      <c r="DK21" s="170">
        <f t="shared" si="1198"/>
        <v>0</v>
      </c>
      <c r="DL21" s="170">
        <f t="shared" si="1198"/>
        <v>0</v>
      </c>
      <c r="DM21" s="170" t="e">
        <f t="shared" si="1198"/>
        <v>#DIV/0!</v>
      </c>
      <c r="DN21" s="170">
        <f t="shared" si="1198"/>
        <v>1243.0597635991912</v>
      </c>
      <c r="DO21" s="170">
        <f t="shared" si="1198"/>
        <v>1620.6906535909759</v>
      </c>
      <c r="DP21" s="170">
        <f t="shared" si="1198"/>
        <v>2425.0103155985698</v>
      </c>
      <c r="DQ21" s="170">
        <f t="shared" si="1198"/>
        <v>3291.3320291471769</v>
      </c>
      <c r="DR21" s="170">
        <f t="shared" si="1198"/>
        <v>0</v>
      </c>
      <c r="DS21" s="170">
        <f t="shared" si="1198"/>
        <v>0</v>
      </c>
      <c r="DT21" s="170">
        <f t="shared" si="1198"/>
        <v>120.42212513684362</v>
      </c>
      <c r="DU21" s="170">
        <f t="shared" si="1198"/>
        <v>1243.0597635991912</v>
      </c>
      <c r="DV21" s="170">
        <f t="shared" si="1198"/>
        <v>1620.6906535909759</v>
      </c>
      <c r="DW21" s="170">
        <f t="shared" si="1198"/>
        <v>2425.0103155985698</v>
      </c>
      <c r="DX21" s="170">
        <f t="shared" si="1198"/>
        <v>621.97630177019619</v>
      </c>
      <c r="DY21" s="177" t="e">
        <f t="shared" si="849"/>
        <v>#DIV/0!</v>
      </c>
      <c r="DZ21" s="170">
        <f t="shared" ref="DZ21:FC21" si="1199">+SUM(DZ22:DZ31)</f>
        <v>1574.1570614249169</v>
      </c>
      <c r="EA21" s="170">
        <f t="shared" si="1199"/>
        <v>0</v>
      </c>
      <c r="EB21" s="170">
        <f t="shared" si="1199"/>
        <v>1620.6906535909759</v>
      </c>
      <c r="EC21" s="170">
        <f t="shared" si="1199"/>
        <v>0</v>
      </c>
      <c r="ED21" s="170">
        <f t="shared" si="1199"/>
        <v>0</v>
      </c>
      <c r="EE21" s="170">
        <f t="shared" si="1199"/>
        <v>3241.3813071819518</v>
      </c>
      <c r="EF21" s="170">
        <f t="shared" si="1199"/>
        <v>0</v>
      </c>
      <c r="EG21" s="170">
        <f t="shared" si="1199"/>
        <v>0</v>
      </c>
      <c r="EH21" s="170">
        <f t="shared" si="1199"/>
        <v>0</v>
      </c>
      <c r="EI21" s="170">
        <f t="shared" si="1199"/>
        <v>1620.6906535909759</v>
      </c>
      <c r="EJ21" s="170">
        <f t="shared" si="1199"/>
        <v>0</v>
      </c>
      <c r="EK21" s="170">
        <f t="shared" si="1199"/>
        <v>0</v>
      </c>
      <c r="EL21" s="170">
        <f t="shared" si="1199"/>
        <v>3241.3813071819518</v>
      </c>
      <c r="EM21" s="170">
        <f t="shared" si="1199"/>
        <v>0</v>
      </c>
      <c r="EN21" s="170">
        <f t="shared" si="1199"/>
        <v>92.363029349890809</v>
      </c>
      <c r="EO21" s="170">
        <f t="shared" si="1199"/>
        <v>882.42740410296824</v>
      </c>
      <c r="EP21" s="170">
        <f t="shared" si="1199"/>
        <v>1880.240414670832</v>
      </c>
      <c r="EQ21" s="170">
        <f t="shared" si="1199"/>
        <v>0</v>
      </c>
      <c r="ER21" s="170">
        <f t="shared" si="1199"/>
        <v>0</v>
      </c>
      <c r="ES21" s="170" t="e">
        <f t="shared" si="1199"/>
        <v>#DIV/0!</v>
      </c>
      <c r="ET21" s="170">
        <f t="shared" si="1199"/>
        <v>2047.3794256067849</v>
      </c>
      <c r="EU21" s="170">
        <f t="shared" si="1199"/>
        <v>714.33933112008697</v>
      </c>
      <c r="EV21" s="170">
        <f t="shared" si="1199"/>
        <v>28.059095786952799</v>
      </c>
      <c r="EW21" s="170">
        <f t="shared" si="1199"/>
        <v>1620.6906535909759</v>
      </c>
      <c r="EX21" s="170">
        <f t="shared" si="1199"/>
        <v>0</v>
      </c>
      <c r="EY21" s="170">
        <f t="shared" si="1199"/>
        <v>0</v>
      </c>
      <c r="EZ21" s="170">
        <f t="shared" si="1199"/>
        <v>3241.3813071819518</v>
      </c>
      <c r="FA21" s="170">
        <f t="shared" si="1199"/>
        <v>0</v>
      </c>
      <c r="FB21" s="170">
        <f t="shared" si="1199"/>
        <v>0</v>
      </c>
      <c r="FC21" s="170">
        <f t="shared" si="1199"/>
        <v>0</v>
      </c>
      <c r="FD21" s="177" t="e">
        <f t="shared" si="557"/>
        <v>#DIV/0!</v>
      </c>
      <c r="FE21" s="170">
        <f t="shared" ref="FE21:GI21" si="1200">+SUM(FE22:FE31)</f>
        <v>2805.0049376132356</v>
      </c>
      <c r="FF21" s="170">
        <f t="shared" si="1200"/>
        <v>1620.6906535909759</v>
      </c>
      <c r="FG21" s="170">
        <f t="shared" si="1200"/>
        <v>3046.986617368766</v>
      </c>
      <c r="FH21" s="170">
        <f t="shared" si="1200"/>
        <v>0</v>
      </c>
      <c r="FI21" s="170">
        <f t="shared" si="1200"/>
        <v>0</v>
      </c>
      <c r="FJ21" s="170">
        <f t="shared" si="1200"/>
        <v>0</v>
      </c>
      <c r="FK21" s="170">
        <f t="shared" si="1200"/>
        <v>1243.0597635991912</v>
      </c>
      <c r="FL21" s="170">
        <f t="shared" si="1200"/>
        <v>1620.6906535909759</v>
      </c>
      <c r="FM21" s="170">
        <f t="shared" si="1200"/>
        <v>1620.6906535909759</v>
      </c>
      <c r="FN21" s="170">
        <f t="shared" si="1200"/>
        <v>3046.986617368766</v>
      </c>
      <c r="FO21" s="170">
        <f t="shared" si="1200"/>
        <v>0</v>
      </c>
      <c r="FP21" s="170">
        <f t="shared" si="1200"/>
        <v>0</v>
      </c>
      <c r="FQ21" s="170">
        <f t="shared" si="1200"/>
        <v>120.42212513684362</v>
      </c>
      <c r="FR21" s="170">
        <f t="shared" si="1200"/>
        <v>1243.0597635991912</v>
      </c>
      <c r="FS21" s="170">
        <f t="shared" si="1200"/>
        <v>1620.6906535909759</v>
      </c>
      <c r="FT21" s="170">
        <f t="shared" si="1200"/>
        <v>1620.6906535909759</v>
      </c>
      <c r="FU21" s="170">
        <f t="shared" si="1200"/>
        <v>3046.986617368766</v>
      </c>
      <c r="FV21" s="170">
        <f t="shared" si="1200"/>
        <v>0</v>
      </c>
      <c r="FW21" s="170">
        <f t="shared" si="1200"/>
        <v>0</v>
      </c>
      <c r="FX21" s="170" t="e">
        <f t="shared" si="1200"/>
        <v>#DIV/0!</v>
      </c>
      <c r="FY21" s="170">
        <f t="shared" si="1200"/>
        <v>1243.0597635991912</v>
      </c>
      <c r="FZ21" s="170">
        <f t="shared" si="1200"/>
        <v>1620.6906535909759</v>
      </c>
      <c r="GA21" s="170">
        <f t="shared" si="1200"/>
        <v>1620.6906535909759</v>
      </c>
      <c r="GB21" s="170">
        <f t="shared" si="1200"/>
        <v>3046.986617368766</v>
      </c>
      <c r="GC21" s="170">
        <f t="shared" si="1200"/>
        <v>0</v>
      </c>
      <c r="GD21" s="170">
        <f t="shared" si="1200"/>
        <v>0</v>
      </c>
      <c r="GE21" s="170">
        <f t="shared" si="1200"/>
        <v>0</v>
      </c>
      <c r="GF21" s="170">
        <f t="shared" si="1200"/>
        <v>1243.0597635991912</v>
      </c>
      <c r="GG21" s="170">
        <f t="shared" si="1200"/>
        <v>1620.6906535909759</v>
      </c>
      <c r="GH21" s="170">
        <f t="shared" si="1200"/>
        <v>1620.6906535909759</v>
      </c>
      <c r="GI21" s="170">
        <f t="shared" si="1200"/>
        <v>3046.986617368766</v>
      </c>
      <c r="GJ21" s="177" t="e">
        <f t="shared" si="850"/>
        <v>#DIV/0!</v>
      </c>
      <c r="GK21" s="170">
        <f t="shared" ref="GK21:HO21" si="1201">+SUM(GK22:GK31)</f>
        <v>2312.974208430006</v>
      </c>
      <c r="GL21" s="170">
        <f t="shared" si="1201"/>
        <v>0</v>
      </c>
      <c r="GM21" s="170">
        <f t="shared" si="1201"/>
        <v>0</v>
      </c>
      <c r="GN21" s="170">
        <f t="shared" si="1201"/>
        <v>0</v>
      </c>
      <c r="GO21" s="170">
        <f t="shared" si="1201"/>
        <v>0</v>
      </c>
      <c r="GP21" s="170">
        <f t="shared" si="1201"/>
        <v>3241.3813071819518</v>
      </c>
      <c r="GQ21" s="170">
        <f t="shared" si="1201"/>
        <v>2047.3794256067849</v>
      </c>
      <c r="GR21" s="170">
        <f t="shared" si="1201"/>
        <v>621.97630177019619</v>
      </c>
      <c r="GS21" s="170">
        <f t="shared" si="1201"/>
        <v>92.363029349890809</v>
      </c>
      <c r="GT21" s="170">
        <f t="shared" si="1201"/>
        <v>1141.9771651828241</v>
      </c>
      <c r="GU21" s="170">
        <f t="shared" si="1201"/>
        <v>0</v>
      </c>
      <c r="GV21" s="170">
        <f t="shared" si="1201"/>
        <v>0</v>
      </c>
      <c r="GW21" s="170">
        <f t="shared" si="1201"/>
        <v>3241.3813071819518</v>
      </c>
      <c r="GX21" s="170">
        <f t="shared" si="1201"/>
        <v>2047.3794256067849</v>
      </c>
      <c r="GY21" s="170">
        <f t="shared" si="1201"/>
        <v>2669.3557273769811</v>
      </c>
      <c r="GZ21" s="170">
        <f t="shared" si="1201"/>
        <v>714.33933112008697</v>
      </c>
      <c r="HA21" s="170">
        <f t="shared" si="1201"/>
        <v>28.059095786952799</v>
      </c>
      <c r="HB21" s="170">
        <f t="shared" si="1201"/>
        <v>0</v>
      </c>
      <c r="HC21" s="170">
        <f t="shared" si="1201"/>
        <v>0</v>
      </c>
      <c r="HD21" s="170" t="e">
        <f t="shared" si="1201"/>
        <v>#DIV/0!</v>
      </c>
      <c r="HE21" s="170">
        <f t="shared" si="1201"/>
        <v>2047.3794256067849</v>
      </c>
      <c r="HF21" s="170">
        <f t="shared" si="1201"/>
        <v>621.97630177019619</v>
      </c>
      <c r="HG21" s="170">
        <f t="shared" si="1201"/>
        <v>0</v>
      </c>
      <c r="HH21" s="170">
        <f t="shared" si="1201"/>
        <v>0</v>
      </c>
      <c r="HI21" s="170">
        <f t="shared" si="1201"/>
        <v>0</v>
      </c>
      <c r="HJ21" s="170">
        <f t="shared" si="1201"/>
        <v>0</v>
      </c>
      <c r="HK21" s="170">
        <f t="shared" si="1201"/>
        <v>3241.3813071819518</v>
      </c>
      <c r="HL21" s="170">
        <f t="shared" si="1201"/>
        <v>2047.3794256067849</v>
      </c>
      <c r="HM21" s="170">
        <f t="shared" si="1201"/>
        <v>621.97630177019619</v>
      </c>
      <c r="HN21" s="170">
        <f t="shared" si="1201"/>
        <v>92.363029349890809</v>
      </c>
      <c r="HO21" s="170">
        <f t="shared" si="1201"/>
        <v>1141.9771651828241</v>
      </c>
      <c r="HP21" s="177" t="e">
        <f t="shared" si="851"/>
        <v>#DIV/0!</v>
      </c>
      <c r="HQ21" s="170">
        <f t="shared" ref="HQ21:IT21" si="1202">+SUM(HQ22:HQ31)</f>
        <v>2885.3684995278113</v>
      </c>
      <c r="HR21" s="170">
        <f t="shared" si="1202"/>
        <v>1620.6906535909759</v>
      </c>
      <c r="HS21" s="170">
        <f t="shared" si="1202"/>
        <v>1998.3215435827606</v>
      </c>
      <c r="HT21" s="170">
        <f t="shared" si="1202"/>
        <v>0</v>
      </c>
      <c r="HU21" s="170">
        <f t="shared" si="1202"/>
        <v>0</v>
      </c>
      <c r="HV21" s="170">
        <f t="shared" si="1202"/>
        <v>2669.3557273769811</v>
      </c>
      <c r="HW21" s="170">
        <f t="shared" si="1202"/>
        <v>854.36830831601549</v>
      </c>
      <c r="HX21" s="170">
        <f t="shared" si="1202"/>
        <v>1502.6095246790474</v>
      </c>
      <c r="HY21" s="170">
        <f t="shared" si="1202"/>
        <v>1620.6906535909759</v>
      </c>
      <c r="HZ21" s="170">
        <f t="shared" si="1202"/>
        <v>1998.3215435827606</v>
      </c>
      <c r="IA21" s="170">
        <f t="shared" si="1202"/>
        <v>0</v>
      </c>
      <c r="IB21" s="170">
        <f t="shared" si="1202"/>
        <v>0</v>
      </c>
      <c r="IC21" s="170">
        <f t="shared" si="1202"/>
        <v>5338.7114547539622</v>
      </c>
      <c r="ID21" s="170">
        <f t="shared" si="1202"/>
        <v>0</v>
      </c>
      <c r="IE21" s="170">
        <f t="shared" si="1202"/>
        <v>1243.0597635991912</v>
      </c>
      <c r="IF21" s="170">
        <f t="shared" si="1202"/>
        <v>1620.6906535909759</v>
      </c>
      <c r="IG21" s="170">
        <f t="shared" si="1202"/>
        <v>1998.3215435827606</v>
      </c>
      <c r="IH21" s="170">
        <f t="shared" si="1202"/>
        <v>0</v>
      </c>
      <c r="II21" s="170">
        <f t="shared" si="1202"/>
        <v>0</v>
      </c>
      <c r="IJ21" s="170" t="e">
        <f t="shared" si="1202"/>
        <v>#DIV/0!</v>
      </c>
      <c r="IK21" s="170">
        <f t="shared" si="1202"/>
        <v>0</v>
      </c>
      <c r="IL21" s="170">
        <f t="shared" si="1202"/>
        <v>1243.0597635991912</v>
      </c>
      <c r="IM21" s="170">
        <f t="shared" si="1202"/>
        <v>1620.6906535909759</v>
      </c>
      <c r="IN21" s="170">
        <f t="shared" si="1202"/>
        <v>1998.3215435827606</v>
      </c>
      <c r="IO21" s="170">
        <f t="shared" si="1202"/>
        <v>0</v>
      </c>
      <c r="IP21" s="170">
        <f t="shared" si="1202"/>
        <v>0</v>
      </c>
      <c r="IQ21" s="170">
        <f t="shared" si="1202"/>
        <v>2669.3557273769811</v>
      </c>
      <c r="IR21" s="170">
        <f t="shared" si="1202"/>
        <v>854.36830831601549</v>
      </c>
      <c r="IS21" s="170">
        <f t="shared" si="1202"/>
        <v>1502.6095246790474</v>
      </c>
      <c r="IT21" s="170">
        <f t="shared" si="1202"/>
        <v>1620.6906535909759</v>
      </c>
      <c r="IU21" s="177" t="e">
        <f t="shared" si="613"/>
        <v>#DIV/0!</v>
      </c>
      <c r="IV21" s="170">
        <f t="shared" ref="IV21:JZ21" si="1203">+SUM(IV22:IV31)</f>
        <v>2116.5938692058494</v>
      </c>
      <c r="IW21" s="170">
        <f t="shared" si="1203"/>
        <v>0</v>
      </c>
      <c r="IX21" s="170">
        <f t="shared" si="1203"/>
        <v>120.42212513684362</v>
      </c>
      <c r="IY21" s="170">
        <f t="shared" si="1203"/>
        <v>0</v>
      </c>
      <c r="IZ21" s="170">
        <f t="shared" si="1203"/>
        <v>0</v>
      </c>
      <c r="JA21" s="170">
        <f t="shared" si="1203"/>
        <v>2734.6087229868472</v>
      </c>
      <c r="JB21" s="170">
        <f t="shared" si="1203"/>
        <v>1243.0597635991912</v>
      </c>
      <c r="JC21" s="170">
        <f t="shared" si="1203"/>
        <v>2425.0103155985698</v>
      </c>
      <c r="JD21" s="170">
        <f t="shared" si="1203"/>
        <v>2669.3557273769811</v>
      </c>
      <c r="JE21" s="170">
        <f t="shared" si="1203"/>
        <v>742.39842690703972</v>
      </c>
      <c r="JF21" s="170">
        <f t="shared" si="1203"/>
        <v>0</v>
      </c>
      <c r="JG21" s="170">
        <f t="shared" si="1203"/>
        <v>0</v>
      </c>
      <c r="JH21" s="170">
        <f t="shared" si="1203"/>
        <v>1620.6906535909759</v>
      </c>
      <c r="JI21" s="170">
        <f t="shared" si="1203"/>
        <v>1243.0597635991912</v>
      </c>
      <c r="JJ21" s="170">
        <f t="shared" si="1203"/>
        <v>2425.0103155985698</v>
      </c>
      <c r="JK21" s="170">
        <f t="shared" si="1203"/>
        <v>621.97630177019619</v>
      </c>
      <c r="JL21" s="170">
        <f t="shared" si="1203"/>
        <v>0</v>
      </c>
      <c r="JM21" s="170">
        <f t="shared" si="1203"/>
        <v>0</v>
      </c>
      <c r="JN21" s="170">
        <f t="shared" si="1203"/>
        <v>0</v>
      </c>
      <c r="JO21" s="170" t="e">
        <f t="shared" si="1203"/>
        <v>#DIV/0!</v>
      </c>
      <c r="JP21" s="170">
        <f t="shared" si="1203"/>
        <v>1243.0597635991912</v>
      </c>
      <c r="JQ21" s="170">
        <f t="shared" si="1203"/>
        <v>2425.0103155985698</v>
      </c>
      <c r="JR21" s="170">
        <f t="shared" si="1203"/>
        <v>621.97630177019619</v>
      </c>
      <c r="JS21" s="170">
        <f t="shared" si="1203"/>
        <v>120.42212513684362</v>
      </c>
      <c r="JT21" s="170">
        <f t="shared" si="1203"/>
        <v>0</v>
      </c>
      <c r="JU21" s="170">
        <f t="shared" si="1203"/>
        <v>0</v>
      </c>
      <c r="JV21" s="170">
        <f t="shared" si="1203"/>
        <v>2734.6087229868472</v>
      </c>
      <c r="JW21" s="170">
        <f t="shared" si="1203"/>
        <v>1243.0597635991912</v>
      </c>
      <c r="JX21" s="170">
        <f t="shared" si="1203"/>
        <v>2425.0103155985698</v>
      </c>
      <c r="JY21" s="170">
        <f t="shared" si="1203"/>
        <v>2669.3557273769811</v>
      </c>
      <c r="JZ21" s="170">
        <f t="shared" si="1203"/>
        <v>742.39842690703972</v>
      </c>
      <c r="KA21" s="177" t="e">
        <f t="shared" si="852"/>
        <v>#DIV/0!</v>
      </c>
      <c r="KB21" s="170">
        <f t="shared" ref="KB21:LE21" si="1204">+SUM(KB22:KB31)</f>
        <v>1537.2048768625536</v>
      </c>
      <c r="KC21" s="170">
        <f t="shared" si="1204"/>
        <v>1243.0597635991912</v>
      </c>
      <c r="KD21" s="170">
        <f t="shared" si="1204"/>
        <v>1998.3215435827606</v>
      </c>
      <c r="KE21" s="170">
        <f t="shared" si="1204"/>
        <v>0</v>
      </c>
      <c r="KF21" s="170">
        <f t="shared" si="1204"/>
        <v>0</v>
      </c>
      <c r="KG21" s="170">
        <f t="shared" si="1204"/>
        <v>4290.0463809679568</v>
      </c>
      <c r="KH21" s="170">
        <f t="shared" si="1204"/>
        <v>92.363029349890809</v>
      </c>
      <c r="KI21" s="170">
        <f t="shared" si="1204"/>
        <v>28.059095786952799</v>
      </c>
      <c r="KJ21" s="170">
        <f t="shared" si="1204"/>
        <v>1243.0597635991912</v>
      </c>
      <c r="KK21" s="170">
        <f t="shared" si="1204"/>
        <v>1998.3215435827606</v>
      </c>
      <c r="KL21" s="170">
        <f t="shared" si="1204"/>
        <v>0</v>
      </c>
      <c r="KM21" s="170">
        <f t="shared" si="1204"/>
        <v>0</v>
      </c>
      <c r="KN21" s="170">
        <f t="shared" si="1204"/>
        <v>4290.0463809679568</v>
      </c>
      <c r="KO21" s="170">
        <f t="shared" si="1204"/>
        <v>0</v>
      </c>
      <c r="KP21" s="170">
        <f t="shared" si="1204"/>
        <v>0</v>
      </c>
      <c r="KQ21" s="170">
        <f t="shared" si="1204"/>
        <v>1243.0597635991912</v>
      </c>
      <c r="KR21" s="170">
        <f t="shared" si="1204"/>
        <v>1998.3215435827606</v>
      </c>
      <c r="KS21" s="170">
        <f t="shared" si="1204"/>
        <v>0</v>
      </c>
      <c r="KT21" s="170">
        <f t="shared" si="1204"/>
        <v>0</v>
      </c>
      <c r="KU21" s="170" t="e">
        <f t="shared" si="1204"/>
        <v>#DIV/0!</v>
      </c>
      <c r="KV21" s="170">
        <f t="shared" si="1204"/>
        <v>92.363029349890809</v>
      </c>
      <c r="KW21" s="170">
        <f t="shared" si="1204"/>
        <v>882.42740410296824</v>
      </c>
      <c r="KX21" s="170">
        <f t="shared" si="1204"/>
        <v>1502.6095246790474</v>
      </c>
      <c r="KY21" s="170">
        <f t="shared" si="1204"/>
        <v>1998.3215435827606</v>
      </c>
      <c r="KZ21" s="170">
        <f t="shared" si="1204"/>
        <v>0</v>
      </c>
      <c r="LA21" s="170">
        <f t="shared" si="1204"/>
        <v>0</v>
      </c>
      <c r="LB21" s="170">
        <f t="shared" si="1204"/>
        <v>4290.0463809679568</v>
      </c>
      <c r="LC21" s="170">
        <f t="shared" si="1204"/>
        <v>92.363029349890809</v>
      </c>
      <c r="LD21" s="170">
        <f t="shared" si="1204"/>
        <v>28.059095786952799</v>
      </c>
      <c r="LE21" s="170">
        <f t="shared" si="1204"/>
        <v>1243.0597635991912</v>
      </c>
      <c r="LF21" s="177" t="e">
        <f t="shared" si="642"/>
        <v>#DIV/0!</v>
      </c>
      <c r="LG21" s="170">
        <f t="shared" ref="LG21:MK21" si="1205">+SUM(LG22:LG31)</f>
        <v>2077.0405364916728</v>
      </c>
      <c r="LH21" s="170">
        <f t="shared" si="1205"/>
        <v>2047.3794256067849</v>
      </c>
      <c r="LI21" s="170">
        <f t="shared" si="1205"/>
        <v>3291.3320291471769</v>
      </c>
      <c r="LJ21" s="170">
        <f t="shared" si="1205"/>
        <v>0</v>
      </c>
      <c r="LK21" s="170">
        <f t="shared" si="1205"/>
        <v>0</v>
      </c>
      <c r="LL21" s="170">
        <f t="shared" si="1205"/>
        <v>120.42212513684362</v>
      </c>
      <c r="LM21" s="170">
        <f t="shared" si="1205"/>
        <v>1243.0597635991912</v>
      </c>
      <c r="LN21" s="170">
        <f t="shared" si="1205"/>
        <v>1620.6906535909759</v>
      </c>
      <c r="LO21" s="170">
        <f t="shared" si="1205"/>
        <v>2425.0103155985698</v>
      </c>
      <c r="LP21" s="170">
        <f t="shared" si="1205"/>
        <v>621.97630177019619</v>
      </c>
      <c r="LQ21" s="170">
        <f t="shared" si="1205"/>
        <v>0</v>
      </c>
      <c r="LR21" s="170">
        <f t="shared" si="1205"/>
        <v>0</v>
      </c>
      <c r="LS21" s="170">
        <f t="shared" si="1205"/>
        <v>0</v>
      </c>
      <c r="LT21" s="170">
        <f t="shared" si="1205"/>
        <v>1243.0597635991912</v>
      </c>
      <c r="LU21" s="170">
        <f t="shared" si="1205"/>
        <v>1620.6906535909759</v>
      </c>
      <c r="LV21" s="170">
        <f t="shared" si="1205"/>
        <v>2425.0103155985698</v>
      </c>
      <c r="LW21" s="170">
        <f t="shared" si="1205"/>
        <v>621.97630177019619</v>
      </c>
      <c r="LX21" s="170">
        <f t="shared" si="1205"/>
        <v>0</v>
      </c>
      <c r="LY21" s="170">
        <f t="shared" si="1205"/>
        <v>0</v>
      </c>
      <c r="LZ21" s="170" t="e">
        <f t="shared" si="1205"/>
        <v>#DIV/0!</v>
      </c>
      <c r="MA21" s="170">
        <f t="shared" si="1205"/>
        <v>1243.0597635991912</v>
      </c>
      <c r="MB21" s="170">
        <f t="shared" si="1205"/>
        <v>1620.6906535909759</v>
      </c>
      <c r="MC21" s="170">
        <f t="shared" si="1205"/>
        <v>2425.0103155985698</v>
      </c>
      <c r="MD21" s="170">
        <f t="shared" si="1205"/>
        <v>3291.3320291471769</v>
      </c>
      <c r="ME21" s="170">
        <f t="shared" si="1205"/>
        <v>0</v>
      </c>
      <c r="MF21" s="170">
        <f t="shared" si="1205"/>
        <v>0</v>
      </c>
      <c r="MG21" s="170">
        <f t="shared" si="1205"/>
        <v>120.42212513684362</v>
      </c>
      <c r="MH21" s="170">
        <f t="shared" si="1205"/>
        <v>1243.0597635991912</v>
      </c>
      <c r="MI21" s="170">
        <f t="shared" si="1205"/>
        <v>1620.6906535909759</v>
      </c>
      <c r="MJ21" s="170">
        <f t="shared" si="1205"/>
        <v>2425.0103155985698</v>
      </c>
      <c r="MK21" s="170">
        <f t="shared" si="1205"/>
        <v>621.97630177019619</v>
      </c>
      <c r="ML21" s="177" t="e">
        <f t="shared" si="853"/>
        <v>#DIV/0!</v>
      </c>
      <c r="MM21" s="170">
        <f t="shared" ref="MM21:NQ21" si="1206">+SUM(MM22:MM31)</f>
        <v>1574.1570614249169</v>
      </c>
      <c r="MN21" s="170">
        <f t="shared" si="1206"/>
        <v>0</v>
      </c>
      <c r="MO21" s="170">
        <f t="shared" si="1206"/>
        <v>1620.6906535909759</v>
      </c>
      <c r="MP21" s="170">
        <f t="shared" si="1206"/>
        <v>0</v>
      </c>
      <c r="MQ21" s="170">
        <f t="shared" si="1206"/>
        <v>0</v>
      </c>
      <c r="MR21" s="170">
        <f t="shared" si="1206"/>
        <v>3241.3813071819518</v>
      </c>
      <c r="MS21" s="170">
        <f t="shared" si="1206"/>
        <v>0</v>
      </c>
      <c r="MT21" s="170">
        <f t="shared" si="1206"/>
        <v>0</v>
      </c>
      <c r="MU21" s="170">
        <f t="shared" si="1206"/>
        <v>0</v>
      </c>
      <c r="MV21" s="170">
        <f t="shared" si="1206"/>
        <v>1620.6906535909759</v>
      </c>
      <c r="MW21" s="170">
        <f t="shared" si="1206"/>
        <v>0</v>
      </c>
      <c r="MX21" s="170">
        <f t="shared" si="1206"/>
        <v>0</v>
      </c>
      <c r="MY21" s="170">
        <f t="shared" si="1206"/>
        <v>3241.3813071819518</v>
      </c>
      <c r="MZ21" s="170">
        <f t="shared" si="1206"/>
        <v>0</v>
      </c>
      <c r="NA21" s="170">
        <f t="shared" si="1206"/>
        <v>92.363029349890809</v>
      </c>
      <c r="NB21" s="170">
        <f t="shared" si="1206"/>
        <v>882.42740410296824</v>
      </c>
      <c r="NC21" s="170">
        <f t="shared" si="1206"/>
        <v>1880.240414670832</v>
      </c>
      <c r="ND21" s="170">
        <f t="shared" si="1206"/>
        <v>0</v>
      </c>
      <c r="NE21" s="170">
        <f t="shared" si="1206"/>
        <v>0</v>
      </c>
      <c r="NF21" s="170" t="e">
        <f t="shared" si="1206"/>
        <v>#DIV/0!</v>
      </c>
      <c r="NG21" s="170">
        <f t="shared" si="1206"/>
        <v>2047.3794256067849</v>
      </c>
      <c r="NH21" s="170">
        <f t="shared" si="1206"/>
        <v>714.33933112008697</v>
      </c>
      <c r="NI21" s="170">
        <f t="shared" si="1206"/>
        <v>28.059095786952799</v>
      </c>
      <c r="NJ21" s="170">
        <f t="shared" si="1206"/>
        <v>1620.6906535909759</v>
      </c>
      <c r="NK21" s="170">
        <f t="shared" si="1206"/>
        <v>0</v>
      </c>
      <c r="NL21" s="170">
        <f t="shared" si="1206"/>
        <v>0</v>
      </c>
      <c r="NM21" s="170">
        <f t="shared" si="1206"/>
        <v>3241.3813071819518</v>
      </c>
      <c r="NN21" s="170">
        <f t="shared" si="1206"/>
        <v>0</v>
      </c>
      <c r="NO21" s="170">
        <f t="shared" si="1206"/>
        <v>0</v>
      </c>
      <c r="NP21" s="170">
        <f t="shared" si="1206"/>
        <v>0</v>
      </c>
      <c r="NQ21" s="170">
        <f t="shared" si="1206"/>
        <v>1620.6906535909759</v>
      </c>
      <c r="NR21" s="177" t="e">
        <f t="shared" si="854"/>
        <v>#DIV/0!</v>
      </c>
      <c r="NS21" s="170">
        <f t="shared" ref="NS21:OT21" si="1207">+SUM(NS22:NS31)</f>
        <v>2878.4279578026303</v>
      </c>
      <c r="NT21" s="170">
        <f t="shared" si="1207"/>
        <v>1620.6906535909759</v>
      </c>
      <c r="NU21" s="170">
        <f t="shared" si="1207"/>
        <v>3046.986617368766</v>
      </c>
      <c r="NV21" s="170">
        <f t="shared" si="1207"/>
        <v>0</v>
      </c>
      <c r="NW21" s="170">
        <f t="shared" si="1207"/>
        <v>0</v>
      </c>
      <c r="NX21" s="170">
        <f t="shared" si="1207"/>
        <v>0</v>
      </c>
      <c r="NY21" s="170">
        <f t="shared" si="1207"/>
        <v>1243.0597635991912</v>
      </c>
      <c r="NZ21" s="170">
        <f t="shared" si="1207"/>
        <v>1620.6906535909759</v>
      </c>
      <c r="OA21" s="170">
        <f t="shared" si="1207"/>
        <v>1620.6906535909759</v>
      </c>
      <c r="OB21" s="170">
        <f t="shared" si="1207"/>
        <v>3046.986617368766</v>
      </c>
      <c r="OC21" s="170">
        <f t="shared" si="1207"/>
        <v>0</v>
      </c>
      <c r="OD21" s="170">
        <f t="shared" si="1207"/>
        <v>0</v>
      </c>
      <c r="OE21" s="170">
        <f t="shared" si="1207"/>
        <v>120.42212513684362</v>
      </c>
      <c r="OF21" s="170">
        <f t="shared" si="1207"/>
        <v>1243.0597635991912</v>
      </c>
      <c r="OG21" s="170">
        <f t="shared" si="1207"/>
        <v>1620.6906535909759</v>
      </c>
      <c r="OH21" s="170">
        <f t="shared" si="1207"/>
        <v>1620.6906535909759</v>
      </c>
      <c r="OI21" s="170">
        <f t="shared" si="1207"/>
        <v>3046.986617368766</v>
      </c>
      <c r="OJ21" s="170">
        <f t="shared" si="1207"/>
        <v>0</v>
      </c>
      <c r="OK21" s="170">
        <f t="shared" si="1207"/>
        <v>0</v>
      </c>
      <c r="OL21" s="170" t="e">
        <f t="shared" si="1207"/>
        <v>#DIV/0!</v>
      </c>
      <c r="OM21" s="170">
        <f t="shared" si="1207"/>
        <v>1243.0597635991912</v>
      </c>
      <c r="ON21" s="170">
        <f t="shared" si="1207"/>
        <v>1620.6906535909759</v>
      </c>
      <c r="OO21" s="170">
        <f t="shared" si="1207"/>
        <v>1620.6906535909759</v>
      </c>
      <c r="OP21" s="170">
        <f t="shared" si="1207"/>
        <v>3046.986617368766</v>
      </c>
      <c r="OQ21" s="170">
        <f t="shared" si="1207"/>
        <v>0</v>
      </c>
      <c r="OR21" s="170">
        <f t="shared" si="1207"/>
        <v>0</v>
      </c>
      <c r="OS21" s="170">
        <f t="shared" si="1207"/>
        <v>0</v>
      </c>
      <c r="OT21" s="170">
        <f t="shared" si="1207"/>
        <v>1243.0597635991912</v>
      </c>
      <c r="OU21" s="177" t="e">
        <f t="shared" si="698"/>
        <v>#DIV/0!</v>
      </c>
      <c r="OV21" s="170">
        <f t="shared" ref="OV21:PZ21" si="1208">+SUM(OV22:OV31)</f>
        <v>1496.6436285344139</v>
      </c>
      <c r="OW21" s="170">
        <f t="shared" si="1208"/>
        <v>0</v>
      </c>
      <c r="OX21" s="170">
        <f t="shared" si="1208"/>
        <v>0</v>
      </c>
      <c r="OY21" s="170">
        <f t="shared" si="1208"/>
        <v>0</v>
      </c>
      <c r="OZ21" s="170">
        <f t="shared" si="1208"/>
        <v>0</v>
      </c>
      <c r="PA21" s="170">
        <f t="shared" si="1208"/>
        <v>3241.3813071819518</v>
      </c>
      <c r="PB21" s="170">
        <f t="shared" si="1208"/>
        <v>2047.3794256067849</v>
      </c>
      <c r="PC21" s="170">
        <f t="shared" si="1208"/>
        <v>621.97630177019619</v>
      </c>
      <c r="PD21" s="170">
        <f t="shared" si="1208"/>
        <v>92.363029349890809</v>
      </c>
      <c r="PE21" s="170">
        <f t="shared" si="1208"/>
        <v>1141.9771651828241</v>
      </c>
      <c r="PF21" s="170">
        <f t="shared" si="1208"/>
        <v>0</v>
      </c>
      <c r="PG21" s="170">
        <f t="shared" si="1208"/>
        <v>0</v>
      </c>
      <c r="PH21" s="170">
        <f t="shared" si="1208"/>
        <v>3241.3813071819518</v>
      </c>
      <c r="PI21" s="170">
        <f t="shared" si="1208"/>
        <v>2047.3794256067849</v>
      </c>
      <c r="PJ21" s="170">
        <f t="shared" si="1208"/>
        <v>2669.3557273769811</v>
      </c>
      <c r="PK21" s="170">
        <f t="shared" si="1208"/>
        <v>714.33933112008697</v>
      </c>
      <c r="PL21" s="170">
        <f t="shared" si="1208"/>
        <v>28.059095786952799</v>
      </c>
      <c r="PM21" s="170">
        <f t="shared" si="1208"/>
        <v>0</v>
      </c>
      <c r="PN21" s="170">
        <f t="shared" si="1208"/>
        <v>0</v>
      </c>
      <c r="PO21" s="170" t="e">
        <f t="shared" si="1208"/>
        <v>#DIV/0!</v>
      </c>
      <c r="PP21" s="170">
        <f t="shared" si="1208"/>
        <v>2047.3794256067849</v>
      </c>
      <c r="PQ21" s="170">
        <f t="shared" si="1208"/>
        <v>621.97630177019619</v>
      </c>
      <c r="PR21" s="170">
        <f t="shared" si="1208"/>
        <v>0</v>
      </c>
      <c r="PS21" s="170">
        <f t="shared" si="1208"/>
        <v>0</v>
      </c>
      <c r="PT21" s="170">
        <f t="shared" si="1208"/>
        <v>0</v>
      </c>
      <c r="PU21" s="170">
        <f t="shared" si="1208"/>
        <v>0</v>
      </c>
      <c r="PV21" s="170">
        <f t="shared" si="1208"/>
        <v>3241.3813071819518</v>
      </c>
      <c r="PW21" s="170">
        <f t="shared" si="1208"/>
        <v>0</v>
      </c>
      <c r="PX21" s="170">
        <f t="shared" si="1208"/>
        <v>0</v>
      </c>
      <c r="PY21" s="170">
        <f t="shared" si="1208"/>
        <v>92.363029349890809</v>
      </c>
      <c r="PZ21" s="170">
        <f t="shared" si="1208"/>
        <v>1141.9771651828241</v>
      </c>
      <c r="QA21" s="177" t="e">
        <f t="shared" si="855"/>
        <v>#DIV/0!</v>
      </c>
      <c r="QB21" s="170">
        <f t="shared" ref="QB21:RE21" si="1209">+SUM(QB22:QB31)</f>
        <v>1429.1865044896526</v>
      </c>
      <c r="QC21" s="170">
        <f t="shared" si="1209"/>
        <v>1620.6906535909759</v>
      </c>
      <c r="QD21" s="170">
        <f t="shared" si="1209"/>
        <v>1998.3215435827606</v>
      </c>
      <c r="QE21" s="170">
        <f t="shared" si="1209"/>
        <v>0</v>
      </c>
      <c r="QF21" s="170">
        <f t="shared" si="1209"/>
        <v>0</v>
      </c>
      <c r="QG21" s="170">
        <f t="shared" si="1209"/>
        <v>2669.3557273769811</v>
      </c>
      <c r="QH21" s="170">
        <f t="shared" si="1209"/>
        <v>854.36830831601549</v>
      </c>
      <c r="QI21" s="170">
        <f t="shared" si="1209"/>
        <v>1502.6095246790474</v>
      </c>
      <c r="QJ21" s="170">
        <f t="shared" si="1209"/>
        <v>1620.6906535909759</v>
      </c>
      <c r="QK21" s="170">
        <f t="shared" si="1209"/>
        <v>1998.3215435827606</v>
      </c>
      <c r="QL21" s="170">
        <f t="shared" si="1209"/>
        <v>0</v>
      </c>
      <c r="QM21" s="170">
        <f t="shared" si="1209"/>
        <v>0</v>
      </c>
      <c r="QN21" s="170">
        <f t="shared" si="1209"/>
        <v>5338.7114547539622</v>
      </c>
      <c r="QO21" s="170">
        <f t="shared" si="1209"/>
        <v>0</v>
      </c>
      <c r="QP21" s="170">
        <f t="shared" si="1209"/>
        <v>1243.0597635991912</v>
      </c>
      <c r="QQ21" s="170">
        <f t="shared" si="1209"/>
        <v>1620.6906535909759</v>
      </c>
      <c r="QR21" s="170">
        <f t="shared" si="1209"/>
        <v>1998.3215435827606</v>
      </c>
      <c r="QS21" s="170">
        <f t="shared" si="1209"/>
        <v>0</v>
      </c>
      <c r="QT21" s="170">
        <f t="shared" si="1209"/>
        <v>0</v>
      </c>
      <c r="QU21" s="170" t="e">
        <f t="shared" si="1209"/>
        <v>#DIV/0!</v>
      </c>
      <c r="QV21" s="170">
        <f t="shared" si="1209"/>
        <v>0</v>
      </c>
      <c r="QW21" s="170">
        <f t="shared" si="1209"/>
        <v>1243.0597635991912</v>
      </c>
      <c r="QX21" s="170">
        <f t="shared" si="1209"/>
        <v>1620.6906535909759</v>
      </c>
      <c r="QY21" s="170">
        <f t="shared" si="1209"/>
        <v>0</v>
      </c>
      <c r="QZ21" s="170">
        <f t="shared" si="1209"/>
        <v>0</v>
      </c>
      <c r="RA21" s="170">
        <f t="shared" si="1209"/>
        <v>0</v>
      </c>
      <c r="RB21" s="170">
        <f t="shared" si="1209"/>
        <v>0</v>
      </c>
      <c r="RC21" s="170">
        <f t="shared" si="1209"/>
        <v>854.36830831601549</v>
      </c>
      <c r="RD21" s="170">
        <f t="shared" si="1209"/>
        <v>1502.6095246790474</v>
      </c>
      <c r="RE21" s="170">
        <f t="shared" si="1209"/>
        <v>1620.6906535909759</v>
      </c>
      <c r="RF21" s="177" t="e">
        <f t="shared" si="728"/>
        <v>#DIV/0!</v>
      </c>
      <c r="RG21" s="170">
        <f t="shared" ref="RG21:SK21" si="1210">+SUM(RG22:RG31)</f>
        <v>0</v>
      </c>
      <c r="RH21" s="170">
        <f t="shared" si="1210"/>
        <v>0</v>
      </c>
      <c r="RI21" s="170">
        <f t="shared" si="1210"/>
        <v>120.42212513684362</v>
      </c>
      <c r="RJ21" s="170">
        <f t="shared" si="1210"/>
        <v>0</v>
      </c>
      <c r="RK21" s="170">
        <f t="shared" si="1210"/>
        <v>0</v>
      </c>
      <c r="RL21" s="170">
        <f t="shared" si="1210"/>
        <v>2734.6087229868472</v>
      </c>
      <c r="RM21" s="170">
        <f t="shared" si="1210"/>
        <v>1243.0597635991912</v>
      </c>
      <c r="RN21" s="170">
        <f t="shared" si="1210"/>
        <v>2425.0103155985698</v>
      </c>
      <c r="RO21" s="170">
        <f t="shared" si="1210"/>
        <v>2669.3557273769811</v>
      </c>
      <c r="RP21" s="170">
        <f t="shared" si="1210"/>
        <v>742.39842690703972</v>
      </c>
      <c r="RQ21" s="170">
        <f t="shared" si="1210"/>
        <v>0</v>
      </c>
      <c r="RR21" s="170">
        <f t="shared" si="1210"/>
        <v>0</v>
      </c>
      <c r="RS21" s="170">
        <f t="shared" si="1210"/>
        <v>1620.6906535909759</v>
      </c>
      <c r="RT21" s="170">
        <f t="shared" si="1210"/>
        <v>1243.0597635991912</v>
      </c>
      <c r="RU21" s="170">
        <f t="shared" si="1210"/>
        <v>2425.0103155985698</v>
      </c>
      <c r="RV21" s="170">
        <f t="shared" si="1210"/>
        <v>621.97630177019619</v>
      </c>
      <c r="RW21" s="170">
        <f t="shared" si="1210"/>
        <v>0</v>
      </c>
      <c r="RX21" s="170">
        <f t="shared" si="1210"/>
        <v>0</v>
      </c>
      <c r="RY21" s="170">
        <f t="shared" si="1210"/>
        <v>0</v>
      </c>
      <c r="RZ21" s="170" t="e">
        <f t="shared" si="1210"/>
        <v>#DIV/0!</v>
      </c>
      <c r="SA21" s="170">
        <f t="shared" si="1210"/>
        <v>0</v>
      </c>
      <c r="SB21" s="170">
        <f t="shared" si="1210"/>
        <v>0</v>
      </c>
      <c r="SC21" s="170">
        <f t="shared" si="1210"/>
        <v>0</v>
      </c>
      <c r="SD21" s="170">
        <f t="shared" si="1210"/>
        <v>120.42212513684362</v>
      </c>
      <c r="SE21" s="170">
        <f t="shared" si="1210"/>
        <v>0</v>
      </c>
      <c r="SF21" s="170">
        <f t="shared" si="1210"/>
        <v>0</v>
      </c>
      <c r="SG21" s="170">
        <f t="shared" si="1210"/>
        <v>2734.6087229868472</v>
      </c>
      <c r="SH21" s="170">
        <f t="shared" si="1210"/>
        <v>1243.0597635991912</v>
      </c>
      <c r="SI21" s="170">
        <f t="shared" si="1210"/>
        <v>2425.0103155985698</v>
      </c>
      <c r="SJ21" s="170">
        <f t="shared" si="1210"/>
        <v>2669.3557273769811</v>
      </c>
      <c r="SK21" s="170">
        <f t="shared" si="1210"/>
        <v>742.39842690703972</v>
      </c>
      <c r="SL21" s="177" t="e">
        <f t="shared" si="856"/>
        <v>#DIV/0!</v>
      </c>
      <c r="SM21" s="170">
        <f t="shared" ref="SM21:TP21" si="1211">+SUM(SM22:SM31)</f>
        <v>2889.9586565674203</v>
      </c>
      <c r="SN21" s="170">
        <f t="shared" si="1211"/>
        <v>1243.0597635991912</v>
      </c>
      <c r="SO21" s="170">
        <f t="shared" si="1211"/>
        <v>1998.3215435827606</v>
      </c>
      <c r="SP21" s="170">
        <f t="shared" si="1211"/>
        <v>0</v>
      </c>
      <c r="SQ21" s="170">
        <f t="shared" si="1211"/>
        <v>0</v>
      </c>
      <c r="SR21" s="170">
        <f t="shared" si="1211"/>
        <v>4290.0463809679568</v>
      </c>
      <c r="SS21" s="170">
        <f t="shared" si="1211"/>
        <v>92.363029349890809</v>
      </c>
      <c r="ST21" s="170">
        <f t="shared" si="1211"/>
        <v>28.059095786952799</v>
      </c>
      <c r="SU21" s="170">
        <f t="shared" si="1211"/>
        <v>1243.0597635991912</v>
      </c>
      <c r="SV21" s="170">
        <f t="shared" si="1211"/>
        <v>1998.3215435827606</v>
      </c>
      <c r="SW21" s="170">
        <f t="shared" si="1211"/>
        <v>0</v>
      </c>
      <c r="SX21" s="170">
        <f t="shared" si="1211"/>
        <v>0</v>
      </c>
      <c r="SY21" s="170">
        <f t="shared" si="1211"/>
        <v>4290.0463809679568</v>
      </c>
      <c r="SZ21" s="170">
        <f t="shared" si="1211"/>
        <v>0</v>
      </c>
      <c r="TA21" s="170">
        <f t="shared" si="1211"/>
        <v>0</v>
      </c>
      <c r="TB21" s="170">
        <f t="shared" si="1211"/>
        <v>1243.0597635991912</v>
      </c>
      <c r="TC21" s="170">
        <f t="shared" si="1211"/>
        <v>1998.3215435827606</v>
      </c>
      <c r="TD21" s="170">
        <f t="shared" si="1211"/>
        <v>0</v>
      </c>
      <c r="TE21" s="170">
        <f t="shared" si="1211"/>
        <v>0</v>
      </c>
      <c r="TF21" s="170" t="e">
        <f t="shared" si="1211"/>
        <v>#DIV/0!</v>
      </c>
      <c r="TG21" s="170">
        <f t="shared" si="1211"/>
        <v>92.363029349890809</v>
      </c>
      <c r="TH21" s="170">
        <f t="shared" si="1211"/>
        <v>882.42740410296824</v>
      </c>
      <c r="TI21" s="170">
        <f t="shared" si="1211"/>
        <v>1502.6095246790474</v>
      </c>
      <c r="TJ21" s="170">
        <f t="shared" si="1211"/>
        <v>1998.3215435827606</v>
      </c>
      <c r="TK21" s="170">
        <f t="shared" si="1211"/>
        <v>0</v>
      </c>
      <c r="TL21" s="170">
        <f t="shared" si="1211"/>
        <v>0</v>
      </c>
      <c r="TM21" s="170">
        <f t="shared" si="1211"/>
        <v>4290.0463809679568</v>
      </c>
      <c r="TN21" s="170">
        <f t="shared" si="1211"/>
        <v>92.363029349890809</v>
      </c>
      <c r="TO21" s="170">
        <f t="shared" si="1211"/>
        <v>28.059095786952799</v>
      </c>
      <c r="TP21" s="170">
        <f t="shared" si="1211"/>
        <v>1243.0597635991912</v>
      </c>
      <c r="TQ21" s="177" t="e">
        <f t="shared" si="757"/>
        <v>#DIV/0!</v>
      </c>
      <c r="TR21" s="170" t="e">
        <f t="shared" ref="TR21:UV21" si="1212">+SUM(TR22:TR31)</f>
        <v>#REF!</v>
      </c>
      <c r="TS21" s="170" t="e">
        <f t="shared" si="1212"/>
        <v>#REF!</v>
      </c>
      <c r="TT21" s="170">
        <f t="shared" si="1212"/>
        <v>3291.3320291471769</v>
      </c>
      <c r="TU21" s="170">
        <f t="shared" si="1212"/>
        <v>0</v>
      </c>
      <c r="TV21" s="170">
        <f t="shared" si="1212"/>
        <v>0</v>
      </c>
      <c r="TW21" s="170">
        <f t="shared" si="1212"/>
        <v>120.42212513684362</v>
      </c>
      <c r="TX21" s="170">
        <f t="shared" si="1212"/>
        <v>1243.0597635991912</v>
      </c>
      <c r="TY21" s="170">
        <f t="shared" si="1212"/>
        <v>1620.6906535909759</v>
      </c>
      <c r="TZ21" s="170">
        <f t="shared" si="1212"/>
        <v>2425.0103155985698</v>
      </c>
      <c r="UA21" s="170">
        <f t="shared" si="1212"/>
        <v>621.97630177019619</v>
      </c>
      <c r="UB21" s="170">
        <f t="shared" si="1212"/>
        <v>0</v>
      </c>
      <c r="UC21" s="170">
        <f t="shared" si="1212"/>
        <v>0</v>
      </c>
      <c r="UD21" s="170">
        <f t="shared" si="1212"/>
        <v>0</v>
      </c>
      <c r="UE21" s="170">
        <f t="shared" si="1212"/>
        <v>1243.0597635991912</v>
      </c>
      <c r="UF21" s="170">
        <f t="shared" si="1212"/>
        <v>26570.339548231801</v>
      </c>
      <c r="UG21" s="170">
        <f t="shared" si="1212"/>
        <v>7957.1201414061588</v>
      </c>
      <c r="UH21" s="170">
        <f t="shared" si="1212"/>
        <v>0</v>
      </c>
      <c r="UI21" s="170">
        <f t="shared" si="1212"/>
        <v>0</v>
      </c>
      <c r="UJ21" s="170">
        <f t="shared" si="1212"/>
        <v>0</v>
      </c>
      <c r="UK21" s="170" t="e">
        <f t="shared" si="1212"/>
        <v>#DIV/0!</v>
      </c>
      <c r="UL21" s="170">
        <f t="shared" si="1212"/>
        <v>1243.0597635991912</v>
      </c>
      <c r="UM21" s="170">
        <f t="shared" si="1212"/>
        <v>1620.6906535909759</v>
      </c>
      <c r="UN21" s="170">
        <f t="shared" si="1212"/>
        <v>2425.0103155985698</v>
      </c>
      <c r="UO21" s="170">
        <f t="shared" si="1212"/>
        <v>3291.3320291471769</v>
      </c>
      <c r="UP21" s="170">
        <f t="shared" si="1212"/>
        <v>0</v>
      </c>
      <c r="UQ21" s="170">
        <f t="shared" si="1212"/>
        <v>0</v>
      </c>
      <c r="UR21" s="170">
        <f t="shared" si="1212"/>
        <v>120.42212513684362</v>
      </c>
      <c r="US21" s="170">
        <f t="shared" si="1212"/>
        <v>1243.0597635991912</v>
      </c>
      <c r="UT21" s="170">
        <f t="shared" si="1212"/>
        <v>1620.6906535909759</v>
      </c>
      <c r="UU21" s="170">
        <f t="shared" si="1212"/>
        <v>2425.0103155985698</v>
      </c>
      <c r="UV21" s="170">
        <f t="shared" si="1212"/>
        <v>621.97630177019619</v>
      </c>
      <c r="UW21" s="177" t="e">
        <f t="shared" si="857"/>
        <v>#REF!</v>
      </c>
      <c r="UX21" s="170">
        <f t="shared" ref="UX21:WB21" si="1213">+SUM(UX22:UX31)</f>
        <v>2926.9108411297839</v>
      </c>
      <c r="UY21" s="170">
        <f t="shared" si="1213"/>
        <v>0</v>
      </c>
      <c r="UZ21" s="170">
        <f t="shared" si="1213"/>
        <v>1620.6906535909759</v>
      </c>
      <c r="VA21" s="170">
        <f t="shared" si="1213"/>
        <v>0</v>
      </c>
      <c r="VB21" s="170">
        <f t="shared" si="1213"/>
        <v>0</v>
      </c>
      <c r="VC21" s="170">
        <f t="shared" si="1213"/>
        <v>3241.3813071819518</v>
      </c>
      <c r="VD21" s="170">
        <f t="shared" si="1213"/>
        <v>0</v>
      </c>
      <c r="VE21" s="170">
        <f t="shared" si="1213"/>
        <v>0</v>
      </c>
      <c r="VF21" s="170">
        <f t="shared" si="1213"/>
        <v>0</v>
      </c>
      <c r="VG21" s="170">
        <f t="shared" si="1213"/>
        <v>1620.6906535909759</v>
      </c>
      <c r="VH21" s="170">
        <f t="shared" si="1213"/>
        <v>0</v>
      </c>
      <c r="VI21" s="170">
        <f t="shared" si="1213"/>
        <v>0</v>
      </c>
      <c r="VJ21" s="170">
        <f t="shared" si="1213"/>
        <v>35770.519453237146</v>
      </c>
      <c r="VK21" s="170">
        <f t="shared" si="1213"/>
        <v>0</v>
      </c>
      <c r="VL21" s="170">
        <f t="shared" si="1213"/>
        <v>92.363029349890809</v>
      </c>
      <c r="VM21" s="170">
        <f t="shared" si="1213"/>
        <v>882.42740410296824</v>
      </c>
      <c r="VN21" s="170">
        <f t="shared" si="1213"/>
        <v>1880.240414670832</v>
      </c>
      <c r="VO21" s="170">
        <f t="shared" si="1213"/>
        <v>0</v>
      </c>
      <c r="VP21" s="170">
        <f t="shared" si="1213"/>
        <v>0</v>
      </c>
      <c r="VQ21" s="170" t="e">
        <f t="shared" si="1213"/>
        <v>#DIV/0!</v>
      </c>
      <c r="VR21" s="170">
        <f t="shared" si="1213"/>
        <v>2047.3794256067849</v>
      </c>
      <c r="VS21" s="170">
        <f t="shared" si="1213"/>
        <v>714.33933112008697</v>
      </c>
      <c r="VT21" s="170">
        <f t="shared" si="1213"/>
        <v>28.059095786952799</v>
      </c>
      <c r="VU21" s="170">
        <f t="shared" si="1213"/>
        <v>1620.6906535909759</v>
      </c>
      <c r="VV21" s="170">
        <f t="shared" si="1213"/>
        <v>0</v>
      </c>
      <c r="VW21" s="170">
        <f t="shared" si="1213"/>
        <v>0</v>
      </c>
      <c r="VX21" s="170">
        <f t="shared" si="1213"/>
        <v>3241.3813071819518</v>
      </c>
      <c r="VY21" s="170">
        <f t="shared" si="1213"/>
        <v>0</v>
      </c>
      <c r="VZ21" s="170">
        <f t="shared" si="1213"/>
        <v>0</v>
      </c>
      <c r="WA21" s="170">
        <f t="shared" si="1213"/>
        <v>0</v>
      </c>
      <c r="WB21" s="170">
        <f t="shared" si="1213"/>
        <v>1620.6906535909759</v>
      </c>
      <c r="WC21" s="177" t="e">
        <f t="shared" si="858"/>
        <v>#DIV/0!</v>
      </c>
    </row>
    <row r="22" spans="1:601" s="105" customFormat="1" ht="18" customHeight="1" outlineLevel="1">
      <c r="A22" s="154"/>
      <c r="B22" s="139" t="s">
        <v>134</v>
      </c>
      <c r="C22" s="120">
        <v>7.8551428655058552E-3</v>
      </c>
      <c r="D22" s="182">
        <f>SUMIFS('Listagem de Pagamentos Efet'!$J:$J,'Listagem de Pagamentos Efet'!$B:$B,'FLUXO DE CAIXA'!D$4,'Listagem de Pagamentos Efet'!$C:$C,'FLUXO DE CAIXA'!$B22)</f>
        <v>0</v>
      </c>
      <c r="E22" s="182">
        <f>SUMIFS('Listagem de Pagamentos Efet'!$J:$J,'Listagem de Pagamentos Efet'!$B:$B,'FLUXO DE CAIXA'!E$4,'Listagem de Pagamentos Efet'!$C:$C,'FLUXO DE CAIXA'!$B22)</f>
        <v>0</v>
      </c>
      <c r="F22" s="182">
        <f>SUMIFS('Listagem de Pagamentos Efet'!$J:$J,'Listagem de Pagamentos Efet'!$B:$B,'FLUXO DE CAIXA'!F$4,'Listagem de Pagamentos Efet'!$C:$C,'FLUXO DE CAIXA'!$B22)</f>
        <v>0</v>
      </c>
      <c r="G22" s="182">
        <f>SUMIFS('Listagem de Pagamentos Efet'!$J:$J,'Listagem de Pagamentos Efet'!$B:$B,'FLUXO DE CAIXA'!G$4,'Listagem de Pagamentos Efet'!$C:$C,'FLUXO DE CAIXA'!$B22)</f>
        <v>0</v>
      </c>
      <c r="H22" s="182">
        <f>SUMIFS('Listagem de Pagamentos Efet'!$J:$J,'Listagem de Pagamentos Efet'!$B:$B,'FLUXO DE CAIXA'!H$4,'Listagem de Pagamentos Efet'!$C:$C,'FLUXO DE CAIXA'!$B22)</f>
        <v>0</v>
      </c>
      <c r="I22" s="182">
        <f>SUMIFS('Listagem de Pagamentos Efet'!$J:$J,'Listagem de Pagamentos Efet'!$B:$B,'FLUXO DE CAIXA'!I$4,'Listagem de Pagamentos Efet'!$C:$C,'FLUXO DE CAIXA'!$B22)</f>
        <v>0</v>
      </c>
      <c r="J22" s="182">
        <f>SUMIFS('Listagem de Pagamentos Efet'!$J:$J,'Listagem de Pagamentos Efet'!$B:$B,'FLUXO DE CAIXA'!J$4,'Listagem de Pagamentos Efet'!$C:$C,'FLUXO DE CAIXA'!$B22)</f>
        <v>0</v>
      </c>
      <c r="K22" s="182">
        <f>SUMIFS('Listagem de Pagamentos Efet'!$J:$J,'Listagem de Pagamentos Efet'!$B:$B,'FLUXO DE CAIXA'!K$4,'Listagem de Pagamentos Efet'!$C:$C,'FLUXO DE CAIXA'!$B22)</f>
        <v>0</v>
      </c>
      <c r="L22" s="182">
        <f>SUMIFS('Listagem de Pagamentos Efet'!$J:$J,'Listagem de Pagamentos Efet'!$B:$B,'FLUXO DE CAIXA'!L$4,'Listagem de Pagamentos Efet'!$C:$C,'FLUXO DE CAIXA'!$B22)</f>
        <v>0</v>
      </c>
      <c r="M22" s="182">
        <f>SUMIFS('Listagem de Pagamentos Efet'!$J:$J,'Listagem de Pagamentos Efet'!$B:$B,'FLUXO DE CAIXA'!M$4,'Listagem de Pagamentos Efet'!$C:$C,'FLUXO DE CAIXA'!$B22)</f>
        <v>0</v>
      </c>
      <c r="N22" s="182">
        <f>SUMIFS('Listagem de Pagamentos Efet'!$J:$J,'Listagem de Pagamentos Efet'!$B:$B,'FLUXO DE CAIXA'!N$4,'Listagem de Pagamentos Efet'!$C:$C,'FLUXO DE CAIXA'!$B22)</f>
        <v>0</v>
      </c>
      <c r="O22" s="182">
        <f>SUMIFS('Listagem de Pagamentos Efet'!$J:$J,'Listagem de Pagamentos Efet'!$B:$B,'FLUXO DE CAIXA'!O$4,'Listagem de Pagamentos Efet'!$C:$C,'FLUXO DE CAIXA'!$B22)</f>
        <v>0</v>
      </c>
      <c r="P22" s="182">
        <f>SUMIFS('Listagem de Pagamentos Efet'!$J:$J,'Listagem de Pagamentos Efet'!$B:$B,'FLUXO DE CAIXA'!P$4,'Listagem de Pagamentos Efet'!$C:$C,'FLUXO DE CAIXA'!$B22)</f>
        <v>0</v>
      </c>
      <c r="Q22" s="182">
        <f>SUMIFS('Listagem de Pagamentos Efet'!$J:$J,'Listagem de Pagamentos Efet'!$B:$B,'FLUXO DE CAIXA'!Q$4,'Listagem de Pagamentos Efet'!$C:$C,'FLUXO DE CAIXA'!$B22)</f>
        <v>0</v>
      </c>
      <c r="R22" s="182">
        <f>SUMIFS('Listagem de Pagamentos Efet'!$J:$J,'Listagem de Pagamentos Efet'!$B:$B,'FLUXO DE CAIXA'!R$4,'Listagem de Pagamentos Efet'!$C:$C,'FLUXO DE CAIXA'!$B22)</f>
        <v>0</v>
      </c>
      <c r="S22" s="182">
        <f>SUMIFS('Listagem de Pagamentos Efet'!$J:$J,'Listagem de Pagamentos Efet'!$B:$B,'FLUXO DE CAIXA'!S$4,'Listagem de Pagamentos Efet'!$C:$C,'FLUXO DE CAIXA'!$B22)</f>
        <v>0</v>
      </c>
      <c r="T22" s="182">
        <f>SUMIFS('Listagem de Pagamentos Efet'!$J:$J,'Listagem de Pagamentos Efet'!$B:$B,'FLUXO DE CAIXA'!T$4,'Listagem de Pagamentos Efet'!$C:$C,'FLUXO DE CAIXA'!$B22)</f>
        <v>0</v>
      </c>
      <c r="U22" s="182">
        <f>SUMIFS('Listagem de Pagamentos Efet'!$J:$J,'Listagem de Pagamentos Efet'!$B:$B,'FLUXO DE CAIXA'!U$4,'Listagem de Pagamentos Efet'!$C:$C,'FLUXO DE CAIXA'!$B22)</f>
        <v>0</v>
      </c>
      <c r="V22" s="182">
        <f>SUMIFS('Listagem de Pagamentos Efet'!$J:$J,'Listagem de Pagamentos Efet'!$B:$B,'FLUXO DE CAIXA'!V$4,'Listagem de Pagamentos Efet'!$C:$C,'FLUXO DE CAIXA'!$B22)</f>
        <v>0</v>
      </c>
      <c r="W22" s="182">
        <f>SUMIFS('Listagem de Pagamentos Efet'!$J:$J,'Listagem de Pagamentos Efet'!$B:$B,'FLUXO DE CAIXA'!W$4,'Listagem de Pagamentos Efet'!$C:$C,'FLUXO DE CAIXA'!$B22)</f>
        <v>0</v>
      </c>
      <c r="X22" s="182">
        <f>SUMIFS('Listagem de Pagamentos Efet'!$J:$J,'Listagem de Pagamentos Efet'!$B:$B,'FLUXO DE CAIXA'!X$4,'Listagem de Pagamentos Efet'!$C:$C,'FLUXO DE CAIXA'!$B22)</f>
        <v>0</v>
      </c>
      <c r="Y22" s="182">
        <f>SUMIFS('Listagem de Pagamentos Efet'!$J:$J,'Listagem de Pagamentos Efet'!$B:$B,'FLUXO DE CAIXA'!Y$4,'Listagem de Pagamentos Efet'!$C:$C,'FLUXO DE CAIXA'!$B22)</f>
        <v>0</v>
      </c>
      <c r="Z22" s="182">
        <f>SUMIFS('Listagem de Pagamentos Efet'!$J:$J,'Listagem de Pagamentos Efet'!$B:$B,'FLUXO DE CAIXA'!Z$4,'Listagem de Pagamentos Efet'!$C:$C,'FLUXO DE CAIXA'!$B22)</f>
        <v>0</v>
      </c>
      <c r="AA22" s="182">
        <f>SUMIFS('Listagem de Pagamentos Efet'!$J:$J,'Listagem de Pagamentos Efet'!$B:$B,'FLUXO DE CAIXA'!AA$4,'Listagem de Pagamentos Efet'!$C:$C,'FLUXO DE CAIXA'!$B22)</f>
        <v>0</v>
      </c>
      <c r="AB22" s="182">
        <f>SUMIFS('Listagem de Pagamentos Efet'!$J:$J,'Listagem de Pagamentos Efet'!$B:$B,'FLUXO DE CAIXA'!AB$4,'Listagem de Pagamentos Efet'!$C:$C,'FLUXO DE CAIXA'!$B22)</f>
        <v>0</v>
      </c>
      <c r="AC22" s="182">
        <f>SUMIFS('Listagem de Pagamentos Efet'!$J:$J,'Listagem de Pagamentos Efet'!$B:$B,'FLUXO DE CAIXA'!AC$4,'Listagem de Pagamentos Efet'!$C:$C,'FLUXO DE CAIXA'!$B22)</f>
        <v>0</v>
      </c>
      <c r="AD22" s="182">
        <f>SUMIFS('Listagem de Pagamentos Efet'!$J:$J,'Listagem de Pagamentos Efet'!$B:$B,'FLUXO DE CAIXA'!AD$4,'Listagem de Pagamentos Efet'!$C:$C,'FLUXO DE CAIXA'!$B22)</f>
        <v>0</v>
      </c>
      <c r="AE22" s="106"/>
      <c r="AF22" s="106"/>
      <c r="AG22" s="106"/>
      <c r="AH22" s="166">
        <f t="shared" si="490"/>
        <v>0</v>
      </c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>
        <f>+$C$22*BN5</f>
        <v>9146.6028853325824</v>
      </c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6">
        <f t="shared" si="848"/>
        <v>9146.6028853325824</v>
      </c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>
        <f>+$C$22*CS5</f>
        <v>9531.0349266839803</v>
      </c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6">
        <f t="shared" si="790"/>
        <v>9531.0349266839803</v>
      </c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168"/>
      <c r="DH22" s="168"/>
      <c r="DI22" s="168"/>
      <c r="DJ22" s="168"/>
      <c r="DK22" s="168"/>
      <c r="DL22" s="168"/>
      <c r="DM22" s="168">
        <f>+$C$22*DY5</f>
        <v>9395.3489702910083</v>
      </c>
      <c r="DN22" s="168"/>
      <c r="DO22" s="168"/>
      <c r="DP22" s="168"/>
      <c r="DQ22" s="168"/>
      <c r="DR22" s="168"/>
      <c r="DS22" s="168"/>
      <c r="DT22" s="168"/>
      <c r="DU22" s="168"/>
      <c r="DV22" s="168"/>
      <c r="DW22" s="168"/>
      <c r="DX22" s="168"/>
      <c r="DY22" s="166">
        <f t="shared" si="849"/>
        <v>9395.3489702910083</v>
      </c>
      <c r="DZ22" s="168"/>
      <c r="EA22" s="168"/>
      <c r="EB22" s="168"/>
      <c r="EC22" s="168"/>
      <c r="ED22" s="168"/>
      <c r="EE22" s="168"/>
      <c r="EF22" s="168"/>
      <c r="EG22" s="168"/>
      <c r="EH22" s="168"/>
      <c r="EI22" s="168"/>
      <c r="EJ22" s="168"/>
      <c r="EK22" s="168"/>
      <c r="EL22" s="168"/>
      <c r="EM22" s="168"/>
      <c r="EN22" s="168"/>
      <c r="EO22" s="168"/>
      <c r="EP22" s="168"/>
      <c r="EQ22" s="168"/>
      <c r="ER22" s="168"/>
      <c r="ES22" s="168">
        <f>+$C$22*FD5</f>
        <v>8484.8603175066273</v>
      </c>
      <c r="ET22" s="168"/>
      <c r="EU22" s="168"/>
      <c r="EV22" s="168"/>
      <c r="EW22" s="168"/>
      <c r="EX22" s="168"/>
      <c r="EY22" s="168"/>
      <c r="EZ22" s="168"/>
      <c r="FA22" s="168"/>
      <c r="FB22" s="168"/>
      <c r="FC22" s="168"/>
      <c r="FD22" s="166">
        <f t="shared" si="557"/>
        <v>8484.8603175066273</v>
      </c>
      <c r="FE22" s="168"/>
      <c r="FF22" s="168"/>
      <c r="FG22" s="168"/>
      <c r="FH22" s="168"/>
      <c r="FI22" s="168"/>
      <c r="FJ22" s="168"/>
      <c r="FK22" s="168"/>
      <c r="FL22" s="168"/>
      <c r="FM22" s="168"/>
      <c r="FN22" s="168"/>
      <c r="FO22" s="168"/>
      <c r="FP22" s="168"/>
      <c r="FQ22" s="168"/>
      <c r="FR22" s="168"/>
      <c r="FS22" s="168"/>
      <c r="FT22" s="168"/>
      <c r="FU22" s="168"/>
      <c r="FV22" s="168"/>
      <c r="FW22" s="168"/>
      <c r="FX22" s="168">
        <f>+$C$22*GJ5</f>
        <v>9118.0384438164565</v>
      </c>
      <c r="FY22" s="168"/>
      <c r="FZ22" s="168"/>
      <c r="GA22" s="168"/>
      <c r="GB22" s="168"/>
      <c r="GC22" s="168"/>
      <c r="GD22" s="168"/>
      <c r="GE22" s="168"/>
      <c r="GF22" s="168"/>
      <c r="GG22" s="168"/>
      <c r="GH22" s="168"/>
      <c r="GI22" s="168"/>
      <c r="GJ22" s="166">
        <f t="shared" si="850"/>
        <v>9118.0384438164565</v>
      </c>
      <c r="GK22" s="168"/>
      <c r="GL22" s="168"/>
      <c r="GM22" s="168"/>
      <c r="GN22" s="168"/>
      <c r="GO22" s="168"/>
      <c r="GP22" s="168"/>
      <c r="GQ22" s="168"/>
      <c r="GR22" s="168"/>
      <c r="GS22" s="168"/>
      <c r="GT22" s="168"/>
      <c r="GU22" s="168"/>
      <c r="GV22" s="168"/>
      <c r="GW22" s="168"/>
      <c r="GX22" s="168"/>
      <c r="GY22" s="168"/>
      <c r="GZ22" s="168"/>
      <c r="HA22" s="168"/>
      <c r="HB22" s="168"/>
      <c r="HC22" s="168"/>
      <c r="HD22" s="168">
        <f>+$C$22*HP5</f>
        <v>8777.6490243797743</v>
      </c>
      <c r="HE22" s="168"/>
      <c r="HF22" s="168"/>
      <c r="HG22" s="168"/>
      <c r="HH22" s="168"/>
      <c r="HI22" s="168"/>
      <c r="HJ22" s="168"/>
      <c r="HK22" s="168"/>
      <c r="HL22" s="168"/>
      <c r="HM22" s="168"/>
      <c r="HN22" s="168"/>
      <c r="HO22" s="168"/>
      <c r="HP22" s="166">
        <f t="shared" si="851"/>
        <v>8777.6490243797743</v>
      </c>
      <c r="HQ22" s="168"/>
      <c r="HR22" s="168"/>
      <c r="HS22" s="168"/>
      <c r="HT22" s="168"/>
      <c r="HU22" s="168"/>
      <c r="HV22" s="168"/>
      <c r="HW22" s="168"/>
      <c r="HX22" s="168"/>
      <c r="HY22" s="168"/>
      <c r="HZ22" s="168"/>
      <c r="IA22" s="168"/>
      <c r="IB22" s="168"/>
      <c r="IC22" s="168"/>
      <c r="ID22" s="168"/>
      <c r="IE22" s="168"/>
      <c r="IF22" s="168"/>
      <c r="IG22" s="168"/>
      <c r="IH22" s="168"/>
      <c r="II22" s="168"/>
      <c r="IJ22" s="168">
        <f>+$C$22*IU5</f>
        <v>9162.081065731174</v>
      </c>
      <c r="IK22" s="168"/>
      <c r="IL22" s="168"/>
      <c r="IM22" s="168"/>
      <c r="IN22" s="168"/>
      <c r="IO22" s="168"/>
      <c r="IP22" s="168"/>
      <c r="IQ22" s="168"/>
      <c r="IR22" s="168"/>
      <c r="IS22" s="168"/>
      <c r="IT22" s="168"/>
      <c r="IU22" s="166">
        <f t="shared" si="613"/>
        <v>9162.081065731174</v>
      </c>
      <c r="IV22" s="168"/>
      <c r="IW22" s="168"/>
      <c r="IX22" s="168"/>
      <c r="IY22" s="168"/>
      <c r="IZ22" s="168"/>
      <c r="JA22" s="168"/>
      <c r="JB22" s="168"/>
      <c r="JC22" s="168"/>
      <c r="JD22" s="168"/>
      <c r="JE22" s="168"/>
      <c r="JF22" s="168"/>
      <c r="JG22" s="168"/>
      <c r="JH22" s="168"/>
      <c r="JI22" s="168"/>
      <c r="JJ22" s="168"/>
      <c r="JK22" s="168"/>
      <c r="JL22" s="168"/>
      <c r="JM22" s="168"/>
      <c r="JN22" s="168"/>
      <c r="JO22" s="168">
        <f>+$C$22*KA5</f>
        <v>9054.959550854328</v>
      </c>
      <c r="JP22" s="168"/>
      <c r="JQ22" s="168"/>
      <c r="JR22" s="168"/>
      <c r="JS22" s="168"/>
      <c r="JT22" s="168"/>
      <c r="JU22" s="168"/>
      <c r="JV22" s="168"/>
      <c r="JW22" s="168"/>
      <c r="JX22" s="168"/>
      <c r="JY22" s="168"/>
      <c r="JZ22" s="168"/>
      <c r="KA22" s="166">
        <f t="shared" si="852"/>
        <v>9054.959550854328</v>
      </c>
      <c r="KB22" s="168"/>
      <c r="KC22" s="168"/>
      <c r="KD22" s="168"/>
      <c r="KE22" s="168"/>
      <c r="KF22" s="168"/>
      <c r="KG22" s="168"/>
      <c r="KH22" s="168"/>
      <c r="KI22" s="168"/>
      <c r="KJ22" s="168"/>
      <c r="KK22" s="168"/>
      <c r="KL22" s="168"/>
      <c r="KM22" s="168"/>
      <c r="KN22" s="168"/>
      <c r="KO22" s="168"/>
      <c r="KP22" s="168"/>
      <c r="KQ22" s="168"/>
      <c r="KR22" s="168"/>
      <c r="KS22" s="168"/>
      <c r="KT22" s="168"/>
      <c r="KU22" s="168">
        <f>+$C$22*LF5</f>
        <v>9531.0349266839821</v>
      </c>
      <c r="KV22" s="168"/>
      <c r="KW22" s="168"/>
      <c r="KX22" s="168"/>
      <c r="KY22" s="168"/>
      <c r="KZ22" s="168"/>
      <c r="LA22" s="168"/>
      <c r="LB22" s="168"/>
      <c r="LC22" s="168"/>
      <c r="LD22" s="168"/>
      <c r="LE22" s="168"/>
      <c r="LF22" s="166">
        <f t="shared" si="642"/>
        <v>9531.0349266839821</v>
      </c>
      <c r="LG22" s="168"/>
      <c r="LH22" s="168"/>
      <c r="LI22" s="168"/>
      <c r="LJ22" s="168"/>
      <c r="LK22" s="168"/>
      <c r="LL22" s="168"/>
      <c r="LM22" s="168"/>
      <c r="LN22" s="168"/>
      <c r="LO22" s="168"/>
      <c r="LP22" s="168"/>
      <c r="LQ22" s="168"/>
      <c r="LR22" s="168"/>
      <c r="LS22" s="168"/>
      <c r="LT22" s="168"/>
      <c r="LU22" s="168"/>
      <c r="LV22" s="168"/>
      <c r="LW22" s="168"/>
      <c r="LX22" s="168"/>
      <c r="LY22" s="168"/>
      <c r="LZ22" s="168">
        <f>+$C$22*ML5</f>
        <v>9395.3489702910083</v>
      </c>
      <c r="MA22" s="168"/>
      <c r="MB22" s="168"/>
      <c r="MC22" s="168"/>
      <c r="MD22" s="168"/>
      <c r="ME22" s="168"/>
      <c r="MF22" s="168"/>
      <c r="MG22" s="168"/>
      <c r="MH22" s="168"/>
      <c r="MI22" s="168"/>
      <c r="MJ22" s="168"/>
      <c r="MK22" s="168"/>
      <c r="ML22" s="166">
        <f t="shared" si="853"/>
        <v>9395.3489702910083</v>
      </c>
      <c r="MM22" s="168"/>
      <c r="MN22" s="168"/>
      <c r="MO22" s="168"/>
      <c r="MP22" s="168"/>
      <c r="MQ22" s="168"/>
      <c r="MR22" s="168"/>
      <c r="MS22" s="168"/>
      <c r="MT22" s="168"/>
      <c r="MU22" s="168"/>
      <c r="MV22" s="168"/>
      <c r="MW22" s="168"/>
      <c r="MX22" s="168"/>
      <c r="MY22" s="168"/>
      <c r="MZ22" s="168"/>
      <c r="NA22" s="168"/>
      <c r="NB22" s="168"/>
      <c r="NC22" s="168"/>
      <c r="ND22" s="168"/>
      <c r="NE22" s="168"/>
      <c r="NF22" s="168">
        <f>+$C$22*NR5</f>
        <v>8869.292358858027</v>
      </c>
      <c r="NG22" s="168"/>
      <c r="NH22" s="168"/>
      <c r="NI22" s="168"/>
      <c r="NJ22" s="168"/>
      <c r="NK22" s="168"/>
      <c r="NL22" s="168"/>
      <c r="NM22" s="168"/>
      <c r="NN22" s="168"/>
      <c r="NO22" s="168"/>
      <c r="NP22" s="168"/>
      <c r="NQ22" s="168"/>
      <c r="NR22" s="166">
        <f t="shared" si="854"/>
        <v>8869.292358858027</v>
      </c>
      <c r="NS22" s="168"/>
      <c r="NT22" s="168"/>
      <c r="NU22" s="168"/>
      <c r="NV22" s="168"/>
      <c r="NW22" s="168"/>
      <c r="NX22" s="168"/>
      <c r="NY22" s="168"/>
      <c r="NZ22" s="168"/>
      <c r="OA22" s="168"/>
      <c r="OB22" s="168"/>
      <c r="OC22" s="168"/>
      <c r="OD22" s="168"/>
      <c r="OE22" s="168"/>
      <c r="OF22" s="168"/>
      <c r="OG22" s="168"/>
      <c r="OH22" s="168"/>
      <c r="OI22" s="168"/>
      <c r="OJ22" s="168"/>
      <c r="OK22" s="168"/>
      <c r="OL22" s="168">
        <f>+$C$22*OU5</f>
        <v>8100.4282761552267</v>
      </c>
      <c r="OM22" s="168"/>
      <c r="ON22" s="168"/>
      <c r="OO22" s="168"/>
      <c r="OP22" s="168"/>
      <c r="OQ22" s="168"/>
      <c r="OR22" s="168"/>
      <c r="OS22" s="168"/>
      <c r="OT22" s="168"/>
      <c r="OU22" s="166">
        <f t="shared" si="698"/>
        <v>8100.4282761552267</v>
      </c>
      <c r="OV22" s="168"/>
      <c r="OW22" s="168"/>
      <c r="OX22" s="168"/>
      <c r="OY22" s="168"/>
      <c r="OZ22" s="168"/>
      <c r="PA22" s="168"/>
      <c r="PB22" s="168"/>
      <c r="PC22" s="168"/>
      <c r="PD22" s="168"/>
      <c r="PE22" s="168"/>
      <c r="PF22" s="168"/>
      <c r="PG22" s="168"/>
      <c r="PH22" s="168"/>
      <c r="PI22" s="168"/>
      <c r="PJ22" s="168"/>
      <c r="PK22" s="168"/>
      <c r="PL22" s="168"/>
      <c r="PM22" s="168"/>
      <c r="PN22" s="168"/>
      <c r="PO22" s="168">
        <f>+$C$22*QA5</f>
        <v>15860.467132873771</v>
      </c>
      <c r="PP22" s="168"/>
      <c r="PQ22" s="168"/>
      <c r="PR22" s="168"/>
      <c r="PS22" s="168"/>
      <c r="PT22" s="168"/>
      <c r="PU22" s="168"/>
      <c r="PV22" s="168"/>
      <c r="PW22" s="168"/>
      <c r="PX22" s="168"/>
      <c r="PY22" s="168"/>
      <c r="PZ22" s="168"/>
      <c r="QA22" s="166">
        <f t="shared" si="855"/>
        <v>15860.467132873771</v>
      </c>
      <c r="QB22" s="168"/>
      <c r="QC22" s="168"/>
      <c r="QD22" s="168"/>
      <c r="QE22" s="168"/>
      <c r="QF22" s="168"/>
      <c r="QG22" s="168"/>
      <c r="QH22" s="168"/>
      <c r="QI22" s="168"/>
      <c r="QJ22" s="168"/>
      <c r="QK22" s="168"/>
      <c r="QL22" s="168"/>
      <c r="QM22" s="168"/>
      <c r="QN22" s="168"/>
      <c r="QO22" s="168"/>
      <c r="QP22" s="168"/>
      <c r="QQ22" s="168"/>
      <c r="QR22" s="168"/>
      <c r="QS22" s="168"/>
      <c r="QT22" s="168"/>
      <c r="QU22" s="168">
        <f>+$C$22*RF5</f>
        <v>16244.899174225169</v>
      </c>
      <c r="QV22" s="168"/>
      <c r="QW22" s="168"/>
      <c r="QX22" s="168"/>
      <c r="QY22" s="168"/>
      <c r="QZ22" s="168"/>
      <c r="RA22" s="168"/>
      <c r="RB22" s="168"/>
      <c r="RC22" s="168"/>
      <c r="RD22" s="168"/>
      <c r="RE22" s="168"/>
      <c r="RF22" s="166">
        <f t="shared" si="728"/>
        <v>16244.899174225169</v>
      </c>
      <c r="RG22" s="168"/>
      <c r="RH22" s="168"/>
      <c r="RI22" s="168"/>
      <c r="RJ22" s="168"/>
      <c r="RK22" s="168"/>
      <c r="RL22" s="168"/>
      <c r="RM22" s="168"/>
      <c r="RN22" s="168"/>
      <c r="RO22" s="168"/>
      <c r="RP22" s="168"/>
      <c r="RQ22" s="168"/>
      <c r="RR22" s="168"/>
      <c r="RS22" s="168"/>
      <c r="RT22" s="168"/>
      <c r="RU22" s="168"/>
      <c r="RV22" s="168"/>
      <c r="RW22" s="168"/>
      <c r="RX22" s="168"/>
      <c r="RY22" s="168"/>
      <c r="RZ22" s="168">
        <f>+$C$22*SL5</f>
        <v>16137.777659348321</v>
      </c>
      <c r="SA22" s="168"/>
      <c r="SB22" s="168"/>
      <c r="SC22" s="168"/>
      <c r="SD22" s="168"/>
      <c r="SE22" s="168"/>
      <c r="SF22" s="168"/>
      <c r="SG22" s="168"/>
      <c r="SH22" s="168"/>
      <c r="SI22" s="168"/>
      <c r="SJ22" s="168"/>
      <c r="SK22" s="168"/>
      <c r="SL22" s="166">
        <f t="shared" si="856"/>
        <v>16137.777659348321</v>
      </c>
      <c r="SM22" s="168"/>
      <c r="SN22" s="168"/>
      <c r="SO22" s="168"/>
      <c r="SP22" s="168"/>
      <c r="SQ22" s="168"/>
      <c r="SR22" s="168"/>
      <c r="SS22" s="168"/>
      <c r="ST22" s="168"/>
      <c r="SU22" s="168"/>
      <c r="SV22" s="168"/>
      <c r="SW22" s="168"/>
      <c r="SX22" s="168"/>
      <c r="SY22" s="168"/>
      <c r="SZ22" s="168"/>
      <c r="TA22" s="168"/>
      <c r="TB22" s="168"/>
      <c r="TC22" s="168"/>
      <c r="TD22" s="168"/>
      <c r="TE22" s="168"/>
      <c r="TF22" s="168">
        <f>+$C$22*TQ5</f>
        <v>16613.853035177977</v>
      </c>
      <c r="TG22" s="168"/>
      <c r="TH22" s="168"/>
      <c r="TI22" s="168"/>
      <c r="TJ22" s="168"/>
      <c r="TK22" s="168"/>
      <c r="TL22" s="168"/>
      <c r="TM22" s="168"/>
      <c r="TN22" s="168"/>
      <c r="TO22" s="168"/>
      <c r="TP22" s="168"/>
      <c r="TQ22" s="166">
        <f t="shared" si="757"/>
        <v>16613.853035177977</v>
      </c>
      <c r="TR22" s="168"/>
      <c r="TS22" s="168"/>
      <c r="TT22" s="168"/>
      <c r="TU22" s="168"/>
      <c r="TV22" s="168"/>
      <c r="TW22" s="168"/>
      <c r="TX22" s="168"/>
      <c r="TY22" s="168"/>
      <c r="TZ22" s="168"/>
      <c r="UA22" s="168"/>
      <c r="UB22" s="168"/>
      <c r="UC22" s="168"/>
      <c r="UD22" s="168"/>
      <c r="UE22" s="168"/>
      <c r="UF22" s="168"/>
      <c r="UG22" s="168"/>
      <c r="UH22" s="168"/>
      <c r="UI22" s="168"/>
      <c r="UJ22" s="168"/>
      <c r="UK22" s="168">
        <f>+$C$22*UW5</f>
        <v>16478.167078785005</v>
      </c>
      <c r="UL22" s="168"/>
      <c r="UM22" s="168"/>
      <c r="UN22" s="168"/>
      <c r="UO22" s="168"/>
      <c r="UP22" s="168"/>
      <c r="UQ22" s="168"/>
      <c r="UR22" s="168"/>
      <c r="US22" s="168"/>
      <c r="UT22" s="168"/>
      <c r="UU22" s="168"/>
      <c r="UV22" s="168"/>
      <c r="UW22" s="166">
        <f t="shared" si="857"/>
        <v>16478.167078785005</v>
      </c>
      <c r="UX22" s="168"/>
      <c r="UY22" s="168"/>
      <c r="UZ22" s="168"/>
      <c r="VA22" s="168"/>
      <c r="VB22" s="168"/>
      <c r="VC22" s="168"/>
      <c r="VD22" s="168"/>
      <c r="VE22" s="168"/>
      <c r="VF22" s="168"/>
      <c r="VG22" s="168"/>
      <c r="VH22" s="168"/>
      <c r="VI22" s="168"/>
      <c r="VJ22" s="168"/>
      <c r="VK22" s="168"/>
      <c r="VL22" s="168"/>
      <c r="VM22" s="168"/>
      <c r="VN22" s="168"/>
      <c r="VO22" s="168"/>
      <c r="VP22" s="168"/>
      <c r="VQ22" s="168">
        <f>+$C$22*WC5</f>
        <v>15952.110467352017</v>
      </c>
      <c r="VR22" s="168"/>
      <c r="VS22" s="168"/>
      <c r="VT22" s="168"/>
      <c r="VU22" s="168"/>
      <c r="VV22" s="168"/>
      <c r="VW22" s="168"/>
      <c r="VX22" s="168"/>
      <c r="VY22" s="168"/>
      <c r="VZ22" s="168"/>
      <c r="WA22" s="168"/>
      <c r="WB22" s="168"/>
      <c r="WC22" s="166">
        <f t="shared" si="858"/>
        <v>15952.110467352017</v>
      </c>
    </row>
    <row r="23" spans="1:601" s="100" customFormat="1" ht="18" customHeight="1" outlineLevel="1">
      <c r="A23" s="154"/>
      <c r="B23" s="139" t="s">
        <v>133</v>
      </c>
      <c r="C23" s="120">
        <v>3.6186561797982623E-2</v>
      </c>
      <c r="D23" s="182">
        <f>SUMIFS('Listagem de Pagamentos Efet'!$J:$J,'Listagem de Pagamentos Efet'!$B:$B,'FLUXO DE CAIXA'!D$4,'Listagem de Pagamentos Efet'!$C:$C,'FLUXO DE CAIXA'!$B23)</f>
        <v>0</v>
      </c>
      <c r="E23" s="182">
        <f>SUMIFS('Listagem de Pagamentos Efet'!$J:$J,'Listagem de Pagamentos Efet'!$B:$B,'FLUXO DE CAIXA'!E$4,'Listagem de Pagamentos Efet'!$C:$C,'FLUXO DE CAIXA'!$B23)</f>
        <v>0</v>
      </c>
      <c r="F23" s="182">
        <f>SUMIFS('Listagem de Pagamentos Efet'!$J:$J,'Listagem de Pagamentos Efet'!$B:$B,'FLUXO DE CAIXA'!F$4,'Listagem de Pagamentos Efet'!$C:$C,'FLUXO DE CAIXA'!$B23)</f>
        <v>0</v>
      </c>
      <c r="G23" s="182">
        <f>SUMIFS('Listagem de Pagamentos Efet'!$J:$J,'Listagem de Pagamentos Efet'!$B:$B,'FLUXO DE CAIXA'!G$4,'Listagem de Pagamentos Efet'!$C:$C,'FLUXO DE CAIXA'!$B23)</f>
        <v>0</v>
      </c>
      <c r="H23" s="182">
        <f>SUMIFS('Listagem de Pagamentos Efet'!$J:$J,'Listagem de Pagamentos Efet'!$B:$B,'FLUXO DE CAIXA'!H$4,'Listagem de Pagamentos Efet'!$C:$C,'FLUXO DE CAIXA'!$B23)</f>
        <v>0</v>
      </c>
      <c r="I23" s="182">
        <f>SUMIFS('Listagem de Pagamentos Efet'!$J:$J,'Listagem de Pagamentos Efet'!$B:$B,'FLUXO DE CAIXA'!I$4,'Listagem de Pagamentos Efet'!$C:$C,'FLUXO DE CAIXA'!$B23)</f>
        <v>0</v>
      </c>
      <c r="J23" s="182">
        <f>SUMIFS('Listagem de Pagamentos Efet'!$J:$J,'Listagem de Pagamentos Efet'!$B:$B,'FLUXO DE CAIXA'!J$4,'Listagem de Pagamentos Efet'!$C:$C,'FLUXO DE CAIXA'!$B23)</f>
        <v>0</v>
      </c>
      <c r="K23" s="182">
        <f>SUMIFS('Listagem de Pagamentos Efet'!$J:$J,'Listagem de Pagamentos Efet'!$B:$B,'FLUXO DE CAIXA'!K$4,'Listagem de Pagamentos Efet'!$C:$C,'FLUXO DE CAIXA'!$B23)</f>
        <v>0</v>
      </c>
      <c r="L23" s="182">
        <f>SUMIFS('Listagem de Pagamentos Efet'!$J:$J,'Listagem de Pagamentos Efet'!$B:$B,'FLUXO DE CAIXA'!L$4,'Listagem de Pagamentos Efet'!$C:$C,'FLUXO DE CAIXA'!$B23)</f>
        <v>0</v>
      </c>
      <c r="M23" s="182">
        <f>SUMIFS('Listagem de Pagamentos Efet'!$J:$J,'Listagem de Pagamentos Efet'!$B:$B,'FLUXO DE CAIXA'!M$4,'Listagem de Pagamentos Efet'!$C:$C,'FLUXO DE CAIXA'!$B23)</f>
        <v>0</v>
      </c>
      <c r="N23" s="182">
        <f>SUMIFS('Listagem de Pagamentos Efet'!$J:$J,'Listagem de Pagamentos Efet'!$B:$B,'FLUXO DE CAIXA'!N$4,'Listagem de Pagamentos Efet'!$C:$C,'FLUXO DE CAIXA'!$B23)</f>
        <v>0</v>
      </c>
      <c r="O23" s="182">
        <f>SUMIFS('Listagem de Pagamentos Efet'!$J:$J,'Listagem de Pagamentos Efet'!$B:$B,'FLUXO DE CAIXA'!O$4,'Listagem de Pagamentos Efet'!$C:$C,'FLUXO DE CAIXA'!$B23)</f>
        <v>0</v>
      </c>
      <c r="P23" s="182">
        <f>SUMIFS('Listagem de Pagamentos Efet'!$J:$J,'Listagem de Pagamentos Efet'!$B:$B,'FLUXO DE CAIXA'!P$4,'Listagem de Pagamentos Efet'!$C:$C,'FLUXO DE CAIXA'!$B23)</f>
        <v>0</v>
      </c>
      <c r="Q23" s="182">
        <f>SUMIFS('Listagem de Pagamentos Efet'!$J:$J,'Listagem de Pagamentos Efet'!$B:$B,'FLUXO DE CAIXA'!Q$4,'Listagem de Pagamentos Efet'!$C:$C,'FLUXO DE CAIXA'!$B23)</f>
        <v>0</v>
      </c>
      <c r="R23" s="182">
        <f>SUMIFS('Listagem de Pagamentos Efet'!$J:$J,'Listagem de Pagamentos Efet'!$B:$B,'FLUXO DE CAIXA'!R$4,'Listagem de Pagamentos Efet'!$C:$C,'FLUXO DE CAIXA'!$B23)</f>
        <v>0</v>
      </c>
      <c r="S23" s="182">
        <f>SUMIFS('Listagem de Pagamentos Efet'!$J:$J,'Listagem de Pagamentos Efet'!$B:$B,'FLUXO DE CAIXA'!S$4,'Listagem de Pagamentos Efet'!$C:$C,'FLUXO DE CAIXA'!$B23)</f>
        <v>0</v>
      </c>
      <c r="T23" s="182">
        <f>SUMIFS('Listagem de Pagamentos Efet'!$J:$J,'Listagem de Pagamentos Efet'!$B:$B,'FLUXO DE CAIXA'!T$4,'Listagem de Pagamentos Efet'!$C:$C,'FLUXO DE CAIXA'!$B23)</f>
        <v>0</v>
      </c>
      <c r="U23" s="182">
        <f>SUMIFS('Listagem de Pagamentos Efet'!$J:$J,'Listagem de Pagamentos Efet'!$B:$B,'FLUXO DE CAIXA'!U$4,'Listagem de Pagamentos Efet'!$C:$C,'FLUXO DE CAIXA'!$B23)</f>
        <v>0</v>
      </c>
      <c r="V23" s="182">
        <f>SUMIFS('Listagem de Pagamentos Efet'!$J:$J,'Listagem de Pagamentos Efet'!$B:$B,'FLUXO DE CAIXA'!V$4,'Listagem de Pagamentos Efet'!$C:$C,'FLUXO DE CAIXA'!$B23)</f>
        <v>0</v>
      </c>
      <c r="W23" s="182">
        <f>SUMIFS('Listagem de Pagamentos Efet'!$J:$J,'Listagem de Pagamentos Efet'!$B:$B,'FLUXO DE CAIXA'!W$4,'Listagem de Pagamentos Efet'!$C:$C,'FLUXO DE CAIXA'!$B23)</f>
        <v>0</v>
      </c>
      <c r="X23" s="182">
        <f>SUMIFS('Listagem de Pagamentos Efet'!$J:$J,'Listagem de Pagamentos Efet'!$B:$B,'FLUXO DE CAIXA'!X$4,'Listagem de Pagamentos Efet'!$C:$C,'FLUXO DE CAIXA'!$B23)</f>
        <v>0</v>
      </c>
      <c r="Y23" s="182">
        <f>SUMIFS('Listagem de Pagamentos Efet'!$J:$J,'Listagem de Pagamentos Efet'!$B:$B,'FLUXO DE CAIXA'!Y$4,'Listagem de Pagamentos Efet'!$C:$C,'FLUXO DE CAIXA'!$B23)</f>
        <v>0</v>
      </c>
      <c r="Z23" s="182">
        <f>SUMIFS('Listagem de Pagamentos Efet'!$J:$J,'Listagem de Pagamentos Efet'!$B:$B,'FLUXO DE CAIXA'!Z$4,'Listagem de Pagamentos Efet'!$C:$C,'FLUXO DE CAIXA'!$B23)</f>
        <v>0</v>
      </c>
      <c r="AA23" s="182">
        <f>SUMIFS('Listagem de Pagamentos Efet'!$J:$J,'Listagem de Pagamentos Efet'!$B:$B,'FLUXO DE CAIXA'!AA$4,'Listagem de Pagamentos Efet'!$C:$C,'FLUXO DE CAIXA'!$B23)</f>
        <v>0</v>
      </c>
      <c r="AB23" s="182">
        <f>SUMIFS('Listagem de Pagamentos Efet'!$J:$J,'Listagem de Pagamentos Efet'!$B:$B,'FLUXO DE CAIXA'!AB$4,'Listagem de Pagamentos Efet'!$C:$C,'FLUXO DE CAIXA'!$B23)</f>
        <v>0</v>
      </c>
      <c r="AC23" s="182">
        <f>SUMIFS('Listagem de Pagamentos Efet'!$J:$J,'Listagem de Pagamentos Efet'!$B:$B,'FLUXO DE CAIXA'!AC$4,'Listagem de Pagamentos Efet'!$C:$C,'FLUXO DE CAIXA'!$B23)</f>
        <v>0</v>
      </c>
      <c r="AD23" s="182">
        <f>SUMIFS('Listagem de Pagamentos Efet'!$J:$J,'Listagem de Pagamentos Efet'!$B:$B,'FLUXO DE CAIXA'!AD$4,'Listagem de Pagamentos Efet'!$C:$C,'FLUXO DE CAIXA'!$B23)</f>
        <v>0</v>
      </c>
      <c r="AE23" s="106"/>
      <c r="AF23" s="106"/>
      <c r="AG23" s="106"/>
      <c r="AH23" s="166">
        <f t="shared" si="490"/>
        <v>0</v>
      </c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>
        <f>+$C$23*BN5</f>
        <v>42135.975910143927</v>
      </c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6">
        <f t="shared" si="848"/>
        <v>42135.975910143927</v>
      </c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>
        <f>+$C$23*CS5</f>
        <v>43906.952461388501</v>
      </c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6">
        <f t="shared" si="790"/>
        <v>43906.952461388501</v>
      </c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168"/>
      <c r="DH23" s="168"/>
      <c r="DI23" s="168"/>
      <c r="DJ23" s="168"/>
      <c r="DK23" s="168"/>
      <c r="DL23" s="168"/>
      <c r="DM23" s="168">
        <f>+$C$23*DY5</f>
        <v>43281.883213101006</v>
      </c>
      <c r="DN23" s="168"/>
      <c r="DO23" s="168"/>
      <c r="DP23" s="168"/>
      <c r="DQ23" s="168"/>
      <c r="DR23" s="168"/>
      <c r="DS23" s="168"/>
      <c r="DT23" s="168"/>
      <c r="DU23" s="168"/>
      <c r="DV23" s="168"/>
      <c r="DW23" s="168"/>
      <c r="DX23" s="168"/>
      <c r="DY23" s="166">
        <f t="shared" si="849"/>
        <v>43281.883213101006</v>
      </c>
      <c r="DZ23" s="168"/>
      <c r="EA23" s="168"/>
      <c r="EB23" s="168"/>
      <c r="EC23" s="168"/>
      <c r="ED23" s="168"/>
      <c r="EE23" s="168"/>
      <c r="EF23" s="168"/>
      <c r="EG23" s="168"/>
      <c r="EH23" s="168"/>
      <c r="EI23" s="168"/>
      <c r="EJ23" s="168"/>
      <c r="EK23" s="168"/>
      <c r="EL23" s="168"/>
      <c r="EM23" s="168"/>
      <c r="EN23" s="168"/>
      <c r="EO23" s="168"/>
      <c r="EP23" s="168"/>
      <c r="EQ23" s="168"/>
      <c r="ER23" s="168"/>
      <c r="ES23" s="168">
        <f>+$C$23*FD5</f>
        <v>39087.503242620071</v>
      </c>
      <c r="ET23" s="168"/>
      <c r="EU23" s="168"/>
      <c r="EV23" s="168"/>
      <c r="EW23" s="168"/>
      <c r="EX23" s="168"/>
      <c r="EY23" s="168"/>
      <c r="EZ23" s="168"/>
      <c r="FA23" s="168"/>
      <c r="FB23" s="168"/>
      <c r="FC23" s="168"/>
      <c r="FD23" s="166">
        <f t="shared" si="557"/>
        <v>39087.503242620071</v>
      </c>
      <c r="FE23" s="168"/>
      <c r="FF23" s="168"/>
      <c r="FG23" s="168"/>
      <c r="FH23" s="168"/>
      <c r="FI23" s="168"/>
      <c r="FJ23" s="168"/>
      <c r="FK23" s="168"/>
      <c r="FL23" s="168"/>
      <c r="FM23" s="168"/>
      <c r="FN23" s="168"/>
      <c r="FO23" s="168"/>
      <c r="FP23" s="168"/>
      <c r="FQ23" s="168"/>
      <c r="FR23" s="168"/>
      <c r="FS23" s="168"/>
      <c r="FT23" s="168"/>
      <c r="FU23" s="168"/>
      <c r="FV23" s="168"/>
      <c r="FW23" s="168"/>
      <c r="FX23" s="168">
        <f>+$C$23*GJ5</f>
        <v>42004.387096821738</v>
      </c>
      <c r="FY23" s="168"/>
      <c r="FZ23" s="168"/>
      <c r="GA23" s="168"/>
      <c r="GB23" s="168"/>
      <c r="GC23" s="168"/>
      <c r="GD23" s="168"/>
      <c r="GE23" s="168"/>
      <c r="GF23" s="168"/>
      <c r="GG23" s="168"/>
      <c r="GH23" s="168"/>
      <c r="GI23" s="168"/>
      <c r="GJ23" s="166">
        <f t="shared" si="850"/>
        <v>42004.387096821738</v>
      </c>
      <c r="GK23" s="168"/>
      <c r="GL23" s="168"/>
      <c r="GM23" s="168"/>
      <c r="GN23" s="168"/>
      <c r="GO23" s="168"/>
      <c r="GP23" s="168"/>
      <c r="GQ23" s="168"/>
      <c r="GR23" s="168"/>
      <c r="GS23" s="168"/>
      <c r="GT23" s="168"/>
      <c r="GU23" s="168"/>
      <c r="GV23" s="168"/>
      <c r="GW23" s="168"/>
      <c r="GX23" s="168"/>
      <c r="GY23" s="168"/>
      <c r="GZ23" s="168"/>
      <c r="HA23" s="168"/>
      <c r="HB23" s="168"/>
      <c r="HC23" s="168"/>
      <c r="HD23" s="168">
        <f>+$C$23*HP5</f>
        <v>40436.303234729989</v>
      </c>
      <c r="HE23" s="168"/>
      <c r="HF23" s="168"/>
      <c r="HG23" s="168"/>
      <c r="HH23" s="168"/>
      <c r="HI23" s="168"/>
      <c r="HJ23" s="168"/>
      <c r="HK23" s="168"/>
      <c r="HL23" s="168"/>
      <c r="HM23" s="168"/>
      <c r="HN23" s="168"/>
      <c r="HO23" s="168"/>
      <c r="HP23" s="166">
        <f t="shared" si="851"/>
        <v>40436.303234729989</v>
      </c>
      <c r="HQ23" s="168"/>
      <c r="HR23" s="168"/>
      <c r="HS23" s="168"/>
      <c r="HT23" s="168"/>
      <c r="HU23" s="168"/>
      <c r="HV23" s="168"/>
      <c r="HW23" s="168"/>
      <c r="HX23" s="168"/>
      <c r="HY23" s="168"/>
      <c r="HZ23" s="168"/>
      <c r="IA23" s="168"/>
      <c r="IB23" s="168"/>
      <c r="IC23" s="168"/>
      <c r="ID23" s="168"/>
      <c r="IE23" s="168"/>
      <c r="IF23" s="168"/>
      <c r="IG23" s="168"/>
      <c r="IH23" s="168"/>
      <c r="II23" s="168"/>
      <c r="IJ23" s="168">
        <f>+$C$23*IU5</f>
        <v>42207.27978597457</v>
      </c>
      <c r="IK23" s="168"/>
      <c r="IL23" s="168"/>
      <c r="IM23" s="168"/>
      <c r="IN23" s="168"/>
      <c r="IO23" s="168"/>
      <c r="IP23" s="168"/>
      <c r="IQ23" s="168"/>
      <c r="IR23" s="168"/>
      <c r="IS23" s="168"/>
      <c r="IT23" s="168"/>
      <c r="IU23" s="166">
        <f t="shared" si="613"/>
        <v>42207.27978597457</v>
      </c>
      <c r="IV23" s="168"/>
      <c r="IW23" s="168"/>
      <c r="IX23" s="168"/>
      <c r="IY23" s="168"/>
      <c r="IZ23" s="168"/>
      <c r="JA23" s="168"/>
      <c r="JB23" s="168"/>
      <c r="JC23" s="168"/>
      <c r="JD23" s="168"/>
      <c r="JE23" s="168"/>
      <c r="JF23" s="168"/>
      <c r="JG23" s="168"/>
      <c r="JH23" s="168"/>
      <c r="JI23" s="168"/>
      <c r="JJ23" s="168"/>
      <c r="JK23" s="168"/>
      <c r="JL23" s="168"/>
      <c r="JM23" s="168"/>
      <c r="JN23" s="168"/>
      <c r="JO23" s="168">
        <f>+$C$23*KA5</f>
        <v>41713.799351009256</v>
      </c>
      <c r="JP23" s="168"/>
      <c r="JQ23" s="168"/>
      <c r="JR23" s="168"/>
      <c r="JS23" s="168"/>
      <c r="JT23" s="168"/>
      <c r="JU23" s="168"/>
      <c r="JV23" s="168"/>
      <c r="JW23" s="168"/>
      <c r="JX23" s="168"/>
      <c r="JY23" s="168"/>
      <c r="JZ23" s="168"/>
      <c r="KA23" s="166">
        <f t="shared" si="852"/>
        <v>41713.799351009256</v>
      </c>
      <c r="KB23" s="168"/>
      <c r="KC23" s="168"/>
      <c r="KD23" s="168"/>
      <c r="KE23" s="168"/>
      <c r="KF23" s="168"/>
      <c r="KG23" s="168"/>
      <c r="KH23" s="168"/>
      <c r="KI23" s="168"/>
      <c r="KJ23" s="168"/>
      <c r="KK23" s="168"/>
      <c r="KL23" s="168"/>
      <c r="KM23" s="168"/>
      <c r="KN23" s="168"/>
      <c r="KO23" s="168"/>
      <c r="KP23" s="168"/>
      <c r="KQ23" s="168"/>
      <c r="KR23" s="168"/>
      <c r="KS23" s="168"/>
      <c r="KT23" s="168"/>
      <c r="KU23" s="168">
        <f>+$C$23*LF5</f>
        <v>43906.952461388508</v>
      </c>
      <c r="KV23" s="168"/>
      <c r="KW23" s="168"/>
      <c r="KX23" s="168"/>
      <c r="KY23" s="168"/>
      <c r="KZ23" s="168"/>
      <c r="LA23" s="168"/>
      <c r="LB23" s="168"/>
      <c r="LC23" s="168"/>
      <c r="LD23" s="168"/>
      <c r="LE23" s="168"/>
      <c r="LF23" s="166">
        <f t="shared" si="642"/>
        <v>43906.952461388508</v>
      </c>
      <c r="LG23" s="168"/>
      <c r="LH23" s="168"/>
      <c r="LI23" s="168"/>
      <c r="LJ23" s="168"/>
      <c r="LK23" s="168"/>
      <c r="LL23" s="168"/>
      <c r="LM23" s="168"/>
      <c r="LN23" s="168"/>
      <c r="LO23" s="168"/>
      <c r="LP23" s="168"/>
      <c r="LQ23" s="168"/>
      <c r="LR23" s="168"/>
      <c r="LS23" s="168"/>
      <c r="LT23" s="168"/>
      <c r="LU23" s="168"/>
      <c r="LV23" s="168"/>
      <c r="LW23" s="168"/>
      <c r="LX23" s="168"/>
      <c r="LY23" s="168"/>
      <c r="LZ23" s="168">
        <f>+$C$23*ML5</f>
        <v>43281.883213101006</v>
      </c>
      <c r="MA23" s="168"/>
      <c r="MB23" s="168"/>
      <c r="MC23" s="168"/>
      <c r="MD23" s="168"/>
      <c r="ME23" s="168"/>
      <c r="MF23" s="168"/>
      <c r="MG23" s="168"/>
      <c r="MH23" s="168"/>
      <c r="MI23" s="168"/>
      <c r="MJ23" s="168"/>
      <c r="MK23" s="168"/>
      <c r="ML23" s="166">
        <f t="shared" si="853"/>
        <v>43281.883213101006</v>
      </c>
      <c r="MM23" s="168"/>
      <c r="MN23" s="168"/>
      <c r="MO23" s="168"/>
      <c r="MP23" s="168"/>
      <c r="MQ23" s="168"/>
      <c r="MR23" s="168"/>
      <c r="MS23" s="168"/>
      <c r="MT23" s="168"/>
      <c r="MU23" s="168"/>
      <c r="MV23" s="168"/>
      <c r="MW23" s="168"/>
      <c r="MX23" s="168"/>
      <c r="MY23" s="168"/>
      <c r="MZ23" s="168"/>
      <c r="NA23" s="168"/>
      <c r="NB23" s="168"/>
      <c r="NC23" s="168"/>
      <c r="ND23" s="168"/>
      <c r="NE23" s="168"/>
      <c r="NF23" s="168">
        <f>+$C$23*NR5</f>
        <v>40858.479793864652</v>
      </c>
      <c r="NG23" s="168"/>
      <c r="NH23" s="168"/>
      <c r="NI23" s="168"/>
      <c r="NJ23" s="168"/>
      <c r="NK23" s="168"/>
      <c r="NL23" s="168"/>
      <c r="NM23" s="168"/>
      <c r="NN23" s="168"/>
      <c r="NO23" s="168"/>
      <c r="NP23" s="168"/>
      <c r="NQ23" s="168"/>
      <c r="NR23" s="166">
        <f t="shared" si="854"/>
        <v>40858.479793864652</v>
      </c>
      <c r="NS23" s="168"/>
      <c r="NT23" s="168"/>
      <c r="NU23" s="168"/>
      <c r="NV23" s="168"/>
      <c r="NW23" s="168"/>
      <c r="NX23" s="168"/>
      <c r="NY23" s="168"/>
      <c r="NZ23" s="168"/>
      <c r="OA23" s="168"/>
      <c r="OB23" s="168"/>
      <c r="OC23" s="168"/>
      <c r="OD23" s="168"/>
      <c r="OE23" s="168"/>
      <c r="OF23" s="168"/>
      <c r="OG23" s="168"/>
      <c r="OH23" s="168"/>
      <c r="OI23" s="168"/>
      <c r="OJ23" s="168"/>
      <c r="OK23" s="168"/>
      <c r="OL23" s="168">
        <f>+$C$23*OU5</f>
        <v>37316.526691375489</v>
      </c>
      <c r="OM23" s="168"/>
      <c r="ON23" s="168"/>
      <c r="OO23" s="168"/>
      <c r="OP23" s="168"/>
      <c r="OQ23" s="168"/>
      <c r="OR23" s="168"/>
      <c r="OS23" s="168"/>
      <c r="OT23" s="168"/>
      <c r="OU23" s="166">
        <f t="shared" si="698"/>
        <v>37316.526691375489</v>
      </c>
      <c r="OV23" s="168"/>
      <c r="OW23" s="168"/>
      <c r="OX23" s="168"/>
      <c r="OY23" s="168"/>
      <c r="OZ23" s="168"/>
      <c r="PA23" s="168"/>
      <c r="PB23" s="168"/>
      <c r="PC23" s="168"/>
      <c r="PD23" s="168"/>
      <c r="PE23" s="168"/>
      <c r="PF23" s="168"/>
      <c r="PG23" s="168"/>
      <c r="PH23" s="168"/>
      <c r="PI23" s="168"/>
      <c r="PJ23" s="168"/>
      <c r="PK23" s="168"/>
      <c r="PL23" s="168"/>
      <c r="PM23" s="168"/>
      <c r="PN23" s="168"/>
      <c r="PO23" s="168">
        <f>+$C$23*QA5</f>
        <v>73064.969520659215</v>
      </c>
      <c r="PP23" s="168"/>
      <c r="PQ23" s="168"/>
      <c r="PR23" s="168"/>
      <c r="PS23" s="168"/>
      <c r="PT23" s="168"/>
      <c r="PU23" s="168"/>
      <c r="PV23" s="168"/>
      <c r="PW23" s="168"/>
      <c r="PX23" s="168"/>
      <c r="PY23" s="168"/>
      <c r="PZ23" s="168"/>
      <c r="QA23" s="166">
        <f t="shared" si="855"/>
        <v>73064.969520659215</v>
      </c>
      <c r="QB23" s="168"/>
      <c r="QC23" s="168"/>
      <c r="QD23" s="168"/>
      <c r="QE23" s="168"/>
      <c r="QF23" s="168"/>
      <c r="QG23" s="168"/>
      <c r="QH23" s="168"/>
      <c r="QI23" s="168"/>
      <c r="QJ23" s="168"/>
      <c r="QK23" s="168"/>
      <c r="QL23" s="168"/>
      <c r="QM23" s="168"/>
      <c r="QN23" s="168"/>
      <c r="QO23" s="168"/>
      <c r="QP23" s="168"/>
      <c r="QQ23" s="168"/>
      <c r="QR23" s="168"/>
      <c r="QS23" s="168"/>
      <c r="QT23" s="168"/>
      <c r="QU23" s="168">
        <f>+$C$23*RF5</f>
        <v>74835.946071903789</v>
      </c>
      <c r="QV23" s="168"/>
      <c r="QW23" s="168"/>
      <c r="QX23" s="168"/>
      <c r="QY23" s="168"/>
      <c r="QZ23" s="168"/>
      <c r="RA23" s="168"/>
      <c r="RB23" s="168"/>
      <c r="RC23" s="168"/>
      <c r="RD23" s="168"/>
      <c r="RE23" s="168"/>
      <c r="RF23" s="166">
        <f t="shared" si="728"/>
        <v>74835.946071903789</v>
      </c>
      <c r="RG23" s="168"/>
      <c r="RH23" s="168"/>
      <c r="RI23" s="168"/>
      <c r="RJ23" s="168"/>
      <c r="RK23" s="168"/>
      <c r="RL23" s="168"/>
      <c r="RM23" s="168"/>
      <c r="RN23" s="168"/>
      <c r="RO23" s="168"/>
      <c r="RP23" s="168"/>
      <c r="RQ23" s="168"/>
      <c r="RR23" s="168"/>
      <c r="RS23" s="168"/>
      <c r="RT23" s="168"/>
      <c r="RU23" s="168"/>
      <c r="RV23" s="168"/>
      <c r="RW23" s="168"/>
      <c r="RX23" s="168"/>
      <c r="RY23" s="168"/>
      <c r="RZ23" s="168">
        <f>+$C$23*SL5</f>
        <v>74342.465636938461</v>
      </c>
      <c r="SA23" s="168"/>
      <c r="SB23" s="168"/>
      <c r="SC23" s="168"/>
      <c r="SD23" s="168"/>
      <c r="SE23" s="168"/>
      <c r="SF23" s="168"/>
      <c r="SG23" s="168"/>
      <c r="SH23" s="168"/>
      <c r="SI23" s="168"/>
      <c r="SJ23" s="168"/>
      <c r="SK23" s="168"/>
      <c r="SL23" s="166">
        <f t="shared" si="856"/>
        <v>74342.465636938461</v>
      </c>
      <c r="SM23" s="168"/>
      <c r="SN23" s="168"/>
      <c r="SO23" s="168"/>
      <c r="SP23" s="168"/>
      <c r="SQ23" s="168"/>
      <c r="SR23" s="168"/>
      <c r="SS23" s="168"/>
      <c r="ST23" s="168"/>
      <c r="SU23" s="168"/>
      <c r="SV23" s="168"/>
      <c r="SW23" s="168"/>
      <c r="SX23" s="168"/>
      <c r="SY23" s="168"/>
      <c r="SZ23" s="168"/>
      <c r="TA23" s="168"/>
      <c r="TB23" s="168"/>
      <c r="TC23" s="168"/>
      <c r="TD23" s="168"/>
      <c r="TE23" s="168"/>
      <c r="TF23" s="168">
        <f>+$C$23*TQ5</f>
        <v>76535.618747317727</v>
      </c>
      <c r="TG23" s="168"/>
      <c r="TH23" s="168"/>
      <c r="TI23" s="168"/>
      <c r="TJ23" s="168"/>
      <c r="TK23" s="168"/>
      <c r="TL23" s="168"/>
      <c r="TM23" s="168"/>
      <c r="TN23" s="168"/>
      <c r="TO23" s="168"/>
      <c r="TP23" s="168"/>
      <c r="TQ23" s="166">
        <f t="shared" si="757"/>
        <v>76535.618747317727</v>
      </c>
      <c r="TR23" s="168"/>
      <c r="TS23" s="168"/>
      <c r="TT23" s="168"/>
      <c r="TU23" s="168"/>
      <c r="TV23" s="168"/>
      <c r="TW23" s="168"/>
      <c r="TX23" s="168"/>
      <c r="TY23" s="168"/>
      <c r="TZ23" s="168"/>
      <c r="UA23" s="168"/>
      <c r="UB23" s="168"/>
      <c r="UC23" s="168"/>
      <c r="UD23" s="168"/>
      <c r="UE23" s="168"/>
      <c r="UF23" s="168"/>
      <c r="UG23" s="168"/>
      <c r="UH23" s="168"/>
      <c r="UI23" s="168"/>
      <c r="UJ23" s="168"/>
      <c r="UK23" s="168">
        <f>+$C$23*UW5</f>
        <v>75910.549499030225</v>
      </c>
      <c r="UL23" s="168"/>
      <c r="UM23" s="168"/>
      <c r="UN23" s="168"/>
      <c r="UO23" s="168"/>
      <c r="UP23" s="168"/>
      <c r="UQ23" s="168"/>
      <c r="UR23" s="168"/>
      <c r="US23" s="168"/>
      <c r="UT23" s="168"/>
      <c r="UU23" s="168"/>
      <c r="UV23" s="168"/>
      <c r="UW23" s="166">
        <f t="shared" si="857"/>
        <v>75910.549499030225</v>
      </c>
      <c r="UX23" s="168"/>
      <c r="UY23" s="168"/>
      <c r="UZ23" s="168"/>
      <c r="VA23" s="168"/>
      <c r="VB23" s="168"/>
      <c r="VC23" s="168"/>
      <c r="VD23" s="168"/>
      <c r="VE23" s="168"/>
      <c r="VF23" s="168"/>
      <c r="VG23" s="168"/>
      <c r="VH23" s="168"/>
      <c r="VI23" s="168"/>
      <c r="VJ23" s="168"/>
      <c r="VK23" s="168"/>
      <c r="VL23" s="168"/>
      <c r="VM23" s="168"/>
      <c r="VN23" s="168"/>
      <c r="VO23" s="168"/>
      <c r="VP23" s="168"/>
      <c r="VQ23" s="168">
        <f>+$C$23*WC5</f>
        <v>73487.146079793849</v>
      </c>
      <c r="VR23" s="168"/>
      <c r="VS23" s="168"/>
      <c r="VT23" s="168"/>
      <c r="VU23" s="168"/>
      <c r="VV23" s="168"/>
      <c r="VW23" s="168"/>
      <c r="VX23" s="168"/>
      <c r="VY23" s="168"/>
      <c r="VZ23" s="168"/>
      <c r="WA23" s="168"/>
      <c r="WB23" s="168"/>
      <c r="WC23" s="166">
        <f t="shared" si="858"/>
        <v>73487.146079793849</v>
      </c>
    </row>
    <row r="24" spans="1:601" s="100" customFormat="1" ht="18" customHeight="1" outlineLevel="1">
      <c r="A24" s="154"/>
      <c r="B24" s="139" t="s">
        <v>102</v>
      </c>
      <c r="C24" s="151">
        <v>5.4244966123993127E-3</v>
      </c>
      <c r="D24" s="182">
        <f>SUMIFS('Listagem de Pagamentos Efet'!$J:$J,'Listagem de Pagamentos Efet'!$B:$B,'FLUXO DE CAIXA'!D$4,'Listagem de Pagamentos Efet'!$C:$C,'FLUXO DE CAIXA'!$B24)</f>
        <v>0</v>
      </c>
      <c r="E24" s="182">
        <f>SUMIFS('Listagem de Pagamentos Efet'!$J:$J,'Listagem de Pagamentos Efet'!$B:$B,'FLUXO DE CAIXA'!E$4,'Listagem de Pagamentos Efet'!$C:$C,'FLUXO DE CAIXA'!$B24)</f>
        <v>0</v>
      </c>
      <c r="F24" s="182">
        <f>SUMIFS('Listagem de Pagamentos Efet'!$J:$J,'Listagem de Pagamentos Efet'!$B:$B,'FLUXO DE CAIXA'!F$4,'Listagem de Pagamentos Efet'!$C:$C,'FLUXO DE CAIXA'!$B24)</f>
        <v>0</v>
      </c>
      <c r="G24" s="182">
        <f>SUMIFS('Listagem de Pagamentos Efet'!$J:$J,'Listagem de Pagamentos Efet'!$B:$B,'FLUXO DE CAIXA'!G$4,'Listagem de Pagamentos Efet'!$C:$C,'FLUXO DE CAIXA'!$B24)</f>
        <v>0</v>
      </c>
      <c r="H24" s="182">
        <f>SUMIFS('Listagem de Pagamentos Efet'!$J:$J,'Listagem de Pagamentos Efet'!$B:$B,'FLUXO DE CAIXA'!H$4,'Listagem de Pagamentos Efet'!$C:$C,'FLUXO DE CAIXA'!$B24)</f>
        <v>0</v>
      </c>
      <c r="I24" s="182">
        <f>SUMIFS('Listagem de Pagamentos Efet'!$J:$J,'Listagem de Pagamentos Efet'!$B:$B,'FLUXO DE CAIXA'!I$4,'Listagem de Pagamentos Efet'!$C:$C,'FLUXO DE CAIXA'!$B24)</f>
        <v>0</v>
      </c>
      <c r="J24" s="182">
        <f>SUMIFS('Listagem de Pagamentos Efet'!$J:$J,'Listagem de Pagamentos Efet'!$B:$B,'FLUXO DE CAIXA'!J$4,'Listagem de Pagamentos Efet'!$C:$C,'FLUXO DE CAIXA'!$B24)</f>
        <v>0</v>
      </c>
      <c r="K24" s="182">
        <f>SUMIFS('Listagem de Pagamentos Efet'!$J:$J,'Listagem de Pagamentos Efet'!$B:$B,'FLUXO DE CAIXA'!K$4,'Listagem de Pagamentos Efet'!$C:$C,'FLUXO DE CAIXA'!$B24)</f>
        <v>0</v>
      </c>
      <c r="L24" s="182">
        <f>SUMIFS('Listagem de Pagamentos Efet'!$J:$J,'Listagem de Pagamentos Efet'!$B:$B,'FLUXO DE CAIXA'!L$4,'Listagem de Pagamentos Efet'!$C:$C,'FLUXO DE CAIXA'!$B24)</f>
        <v>0</v>
      </c>
      <c r="M24" s="182">
        <f>SUMIFS('Listagem de Pagamentos Efet'!$J:$J,'Listagem de Pagamentos Efet'!$B:$B,'FLUXO DE CAIXA'!M$4,'Listagem de Pagamentos Efet'!$C:$C,'FLUXO DE CAIXA'!$B24)</f>
        <v>0</v>
      </c>
      <c r="N24" s="182">
        <f>SUMIFS('Listagem de Pagamentos Efet'!$J:$J,'Listagem de Pagamentos Efet'!$B:$B,'FLUXO DE CAIXA'!N$4,'Listagem de Pagamentos Efet'!$C:$C,'FLUXO DE CAIXA'!$B24)</f>
        <v>0</v>
      </c>
      <c r="O24" s="182">
        <f>SUMIFS('Listagem de Pagamentos Efet'!$J:$J,'Listagem de Pagamentos Efet'!$B:$B,'FLUXO DE CAIXA'!O$4,'Listagem de Pagamentos Efet'!$C:$C,'FLUXO DE CAIXA'!$B24)</f>
        <v>0</v>
      </c>
      <c r="P24" s="182">
        <f>SUMIFS('Listagem de Pagamentos Efet'!$J:$J,'Listagem de Pagamentos Efet'!$B:$B,'FLUXO DE CAIXA'!P$4,'Listagem de Pagamentos Efet'!$C:$C,'FLUXO DE CAIXA'!$B24)</f>
        <v>0</v>
      </c>
      <c r="Q24" s="182">
        <f>SUMIFS('Listagem de Pagamentos Efet'!$J:$J,'Listagem de Pagamentos Efet'!$B:$B,'FLUXO DE CAIXA'!Q$4,'Listagem de Pagamentos Efet'!$C:$C,'FLUXO DE CAIXA'!$B24)</f>
        <v>0</v>
      </c>
      <c r="R24" s="182">
        <f>SUMIFS('Listagem de Pagamentos Efet'!$J:$J,'Listagem de Pagamentos Efet'!$B:$B,'FLUXO DE CAIXA'!R$4,'Listagem de Pagamentos Efet'!$C:$C,'FLUXO DE CAIXA'!$B24)</f>
        <v>0</v>
      </c>
      <c r="S24" s="182">
        <f>SUMIFS('Listagem de Pagamentos Efet'!$J:$J,'Listagem de Pagamentos Efet'!$B:$B,'FLUXO DE CAIXA'!S$4,'Listagem de Pagamentos Efet'!$C:$C,'FLUXO DE CAIXA'!$B24)</f>
        <v>0</v>
      </c>
      <c r="T24" s="182">
        <f>SUMIFS('Listagem de Pagamentos Efet'!$J:$J,'Listagem de Pagamentos Efet'!$B:$B,'FLUXO DE CAIXA'!T$4,'Listagem de Pagamentos Efet'!$C:$C,'FLUXO DE CAIXA'!$B24)</f>
        <v>0</v>
      </c>
      <c r="U24" s="182">
        <f>SUMIFS('Listagem de Pagamentos Efet'!$J:$J,'Listagem de Pagamentos Efet'!$B:$B,'FLUXO DE CAIXA'!U$4,'Listagem de Pagamentos Efet'!$C:$C,'FLUXO DE CAIXA'!$B24)</f>
        <v>0</v>
      </c>
      <c r="V24" s="182">
        <f>SUMIFS('Listagem de Pagamentos Efet'!$J:$J,'Listagem de Pagamentos Efet'!$B:$B,'FLUXO DE CAIXA'!V$4,'Listagem de Pagamentos Efet'!$C:$C,'FLUXO DE CAIXA'!$B24)</f>
        <v>0</v>
      </c>
      <c r="W24" s="182">
        <f>SUMIFS('Listagem de Pagamentos Efet'!$J:$J,'Listagem de Pagamentos Efet'!$B:$B,'FLUXO DE CAIXA'!W$4,'Listagem de Pagamentos Efet'!$C:$C,'FLUXO DE CAIXA'!$B24)</f>
        <v>0</v>
      </c>
      <c r="X24" s="182">
        <f>SUMIFS('Listagem de Pagamentos Efet'!$J:$J,'Listagem de Pagamentos Efet'!$B:$B,'FLUXO DE CAIXA'!X$4,'Listagem de Pagamentos Efet'!$C:$C,'FLUXO DE CAIXA'!$B24)</f>
        <v>0</v>
      </c>
      <c r="Y24" s="182">
        <f>SUMIFS('Listagem de Pagamentos Efet'!$J:$J,'Listagem de Pagamentos Efet'!$B:$B,'FLUXO DE CAIXA'!Y$4,'Listagem de Pagamentos Efet'!$C:$C,'FLUXO DE CAIXA'!$B24)</f>
        <v>0</v>
      </c>
      <c r="Z24" s="182">
        <f>SUMIFS('Listagem de Pagamentos Efet'!$J:$J,'Listagem de Pagamentos Efet'!$B:$B,'FLUXO DE CAIXA'!Z$4,'Listagem de Pagamentos Efet'!$C:$C,'FLUXO DE CAIXA'!$B24)</f>
        <v>0</v>
      </c>
      <c r="AA24" s="182">
        <f>SUMIFS('Listagem de Pagamentos Efet'!$J:$J,'Listagem de Pagamentos Efet'!$B:$B,'FLUXO DE CAIXA'!AA$4,'Listagem de Pagamentos Efet'!$C:$C,'FLUXO DE CAIXA'!$B24)</f>
        <v>0</v>
      </c>
      <c r="AB24" s="182">
        <f>SUMIFS('Listagem de Pagamentos Efet'!$J:$J,'Listagem de Pagamentos Efet'!$B:$B,'FLUXO DE CAIXA'!AB$4,'Listagem de Pagamentos Efet'!$C:$C,'FLUXO DE CAIXA'!$B24)</f>
        <v>0</v>
      </c>
      <c r="AC24" s="182">
        <f>SUMIFS('Listagem de Pagamentos Efet'!$J:$J,'Listagem de Pagamentos Efet'!$B:$B,'FLUXO DE CAIXA'!AC$4,'Listagem de Pagamentos Efet'!$C:$C,'FLUXO DE CAIXA'!$B24)</f>
        <v>0</v>
      </c>
      <c r="AD24" s="182">
        <f>SUMIFS('Listagem de Pagamentos Efet'!$J:$J,'Listagem de Pagamentos Efet'!$B:$B,'FLUXO DE CAIXA'!AD$4,'Listagem de Pagamentos Efet'!$C:$C,'FLUXO DE CAIXA'!$B24)</f>
        <v>0</v>
      </c>
      <c r="AE24" s="106"/>
      <c r="AF24" s="106"/>
      <c r="AG24" s="106"/>
      <c r="AH24" s="166">
        <f t="shared" si="490"/>
        <v>0</v>
      </c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>
        <f>+$C$24*BN5</f>
        <v>6316.335325271416</v>
      </c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6">
        <f t="shared" si="848"/>
        <v>6316.335325271416</v>
      </c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>
        <f>+$C$24*CS5</f>
        <v>6581.8111214107548</v>
      </c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6">
        <f t="shared" si="790"/>
        <v>6581.8111214107548</v>
      </c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168"/>
      <c r="DH24" s="168"/>
      <c r="DI24" s="168"/>
      <c r="DJ24" s="168"/>
      <c r="DK24" s="168"/>
      <c r="DL24" s="168"/>
      <c r="DM24" s="168">
        <f>+$C$24*DY5</f>
        <v>6488.1109782808389</v>
      </c>
      <c r="DN24" s="168"/>
      <c r="DO24" s="168"/>
      <c r="DP24" s="168"/>
      <c r="DQ24" s="168"/>
      <c r="DR24" s="168"/>
      <c r="DS24" s="168"/>
      <c r="DT24" s="168"/>
      <c r="DU24" s="168"/>
      <c r="DV24" s="168"/>
      <c r="DW24" s="168"/>
      <c r="DX24" s="168"/>
      <c r="DY24" s="166">
        <f t="shared" si="849"/>
        <v>6488.1109782808389</v>
      </c>
      <c r="DZ24" s="168"/>
      <c r="EA24" s="168"/>
      <c r="EB24" s="168"/>
      <c r="EC24" s="168"/>
      <c r="ED24" s="168"/>
      <c r="EE24" s="168"/>
      <c r="EF24" s="168"/>
      <c r="EG24" s="168"/>
      <c r="EH24" s="168"/>
      <c r="EI24" s="168"/>
      <c r="EJ24" s="168"/>
      <c r="EK24" s="168"/>
      <c r="EL24" s="168"/>
      <c r="EM24" s="168"/>
      <c r="EN24" s="168"/>
      <c r="EO24" s="168"/>
      <c r="EP24" s="168"/>
      <c r="EQ24" s="168"/>
      <c r="ER24" s="168"/>
      <c r="ES24" s="168">
        <f>+$C$24*FD5</f>
        <v>5859.3582366413229</v>
      </c>
      <c r="ET24" s="168"/>
      <c r="EU24" s="168"/>
      <c r="EV24" s="168"/>
      <c r="EW24" s="168"/>
      <c r="EX24" s="168"/>
      <c r="EY24" s="168"/>
      <c r="EZ24" s="168"/>
      <c r="FA24" s="168"/>
      <c r="FB24" s="168"/>
      <c r="FC24" s="168"/>
      <c r="FD24" s="166">
        <f t="shared" si="557"/>
        <v>5859.3582366413229</v>
      </c>
      <c r="FE24" s="168"/>
      <c r="FF24" s="168"/>
      <c r="FG24" s="168"/>
      <c r="FH24" s="168"/>
      <c r="FI24" s="168"/>
      <c r="FJ24" s="168"/>
      <c r="FK24" s="168"/>
      <c r="FL24" s="168"/>
      <c r="FM24" s="168"/>
      <c r="FN24" s="168"/>
      <c r="FO24" s="168"/>
      <c r="FP24" s="168"/>
      <c r="FQ24" s="168"/>
      <c r="FR24" s="168"/>
      <c r="FS24" s="168"/>
      <c r="FT24" s="168"/>
      <c r="FU24" s="168"/>
      <c r="FV24" s="168"/>
      <c r="FW24" s="168"/>
      <c r="FX24" s="168">
        <f>+$C$24*GJ5</f>
        <v>6296.6096857900866</v>
      </c>
      <c r="FY24" s="168"/>
      <c r="FZ24" s="168"/>
      <c r="GA24" s="168"/>
      <c r="GB24" s="168"/>
      <c r="GC24" s="168"/>
      <c r="GD24" s="168"/>
      <c r="GE24" s="168"/>
      <c r="GF24" s="168"/>
      <c r="GG24" s="168"/>
      <c r="GH24" s="168"/>
      <c r="GI24" s="168"/>
      <c r="GJ24" s="166">
        <f t="shared" si="850"/>
        <v>6296.6096857900866</v>
      </c>
      <c r="GK24" s="168"/>
      <c r="GL24" s="168"/>
      <c r="GM24" s="168"/>
      <c r="GN24" s="168"/>
      <c r="GO24" s="168"/>
      <c r="GP24" s="168"/>
      <c r="GQ24" s="168"/>
      <c r="GR24" s="168"/>
      <c r="GS24" s="168"/>
      <c r="GT24" s="168"/>
      <c r="GU24" s="168"/>
      <c r="GV24" s="168"/>
      <c r="GW24" s="168"/>
      <c r="GX24" s="168"/>
      <c r="GY24" s="168"/>
      <c r="GZ24" s="168"/>
      <c r="HA24" s="168"/>
      <c r="HB24" s="168"/>
      <c r="HC24" s="168"/>
      <c r="HD24" s="168">
        <f>+$C$24*HP5</f>
        <v>6061.5482382460723</v>
      </c>
      <c r="HE24" s="168"/>
      <c r="HF24" s="168"/>
      <c r="HG24" s="168"/>
      <c r="HH24" s="168"/>
      <c r="HI24" s="168"/>
      <c r="HJ24" s="168"/>
      <c r="HK24" s="168"/>
      <c r="HL24" s="168"/>
      <c r="HM24" s="168"/>
      <c r="HN24" s="168"/>
      <c r="HO24" s="168"/>
      <c r="HP24" s="166">
        <f t="shared" si="851"/>
        <v>6061.5482382460723</v>
      </c>
      <c r="HQ24" s="168"/>
      <c r="HR24" s="168"/>
      <c r="HS24" s="168"/>
      <c r="HT24" s="168"/>
      <c r="HU24" s="168"/>
      <c r="HV24" s="168"/>
      <c r="HW24" s="168"/>
      <c r="HX24" s="168"/>
      <c r="HY24" s="168"/>
      <c r="HZ24" s="168"/>
      <c r="IA24" s="168"/>
      <c r="IB24" s="168"/>
      <c r="IC24" s="168"/>
      <c r="ID24" s="168"/>
      <c r="IE24" s="168"/>
      <c r="IF24" s="168"/>
      <c r="IG24" s="168"/>
      <c r="IH24" s="168"/>
      <c r="II24" s="168"/>
      <c r="IJ24" s="168">
        <f>+$C$24*IU5</f>
        <v>6327.0240343854121</v>
      </c>
      <c r="IK24" s="168"/>
      <c r="IL24" s="168"/>
      <c r="IM24" s="168"/>
      <c r="IN24" s="168"/>
      <c r="IO24" s="168"/>
      <c r="IP24" s="168"/>
      <c r="IQ24" s="168"/>
      <c r="IR24" s="168"/>
      <c r="IS24" s="168"/>
      <c r="IT24" s="168"/>
      <c r="IU24" s="166">
        <f t="shared" si="613"/>
        <v>6327.0240343854121</v>
      </c>
      <c r="IV24" s="168"/>
      <c r="IW24" s="168"/>
      <c r="IX24" s="168"/>
      <c r="IY24" s="168"/>
      <c r="IZ24" s="168"/>
      <c r="JA24" s="168"/>
      <c r="JB24" s="168"/>
      <c r="JC24" s="168"/>
      <c r="JD24" s="168"/>
      <c r="JE24" s="168"/>
      <c r="JF24" s="168"/>
      <c r="JG24" s="168"/>
      <c r="JH24" s="168"/>
      <c r="JI24" s="168"/>
      <c r="JJ24" s="168"/>
      <c r="JK24" s="168"/>
      <c r="JL24" s="168"/>
      <c r="JM24" s="168"/>
      <c r="JN24" s="168"/>
      <c r="JO24" s="168">
        <f>+$C$24*KA5</f>
        <v>6253.0495307368246</v>
      </c>
      <c r="JP24" s="168"/>
      <c r="JQ24" s="168"/>
      <c r="JR24" s="168"/>
      <c r="JS24" s="168"/>
      <c r="JT24" s="168"/>
      <c r="JU24" s="168"/>
      <c r="JV24" s="168"/>
      <c r="JW24" s="168"/>
      <c r="JX24" s="168"/>
      <c r="JY24" s="168"/>
      <c r="JZ24" s="168"/>
      <c r="KA24" s="166">
        <f t="shared" si="852"/>
        <v>6253.0495307368246</v>
      </c>
      <c r="KB24" s="168"/>
      <c r="KC24" s="168"/>
      <c r="KD24" s="168"/>
      <c r="KE24" s="168"/>
      <c r="KF24" s="168"/>
      <c r="KG24" s="168"/>
      <c r="KH24" s="168"/>
      <c r="KI24" s="168"/>
      <c r="KJ24" s="168"/>
      <c r="KK24" s="168"/>
      <c r="KL24" s="168"/>
      <c r="KM24" s="168"/>
      <c r="KN24" s="168"/>
      <c r="KO24" s="168"/>
      <c r="KP24" s="168"/>
      <c r="KQ24" s="168"/>
      <c r="KR24" s="168"/>
      <c r="KS24" s="168"/>
      <c r="KT24" s="168"/>
      <c r="KU24" s="168">
        <f>+$C$24*LF5</f>
        <v>6581.8111214107557</v>
      </c>
      <c r="KV24" s="168"/>
      <c r="KW24" s="168"/>
      <c r="KX24" s="168"/>
      <c r="KY24" s="168"/>
      <c r="KZ24" s="168"/>
      <c r="LA24" s="168"/>
      <c r="LB24" s="168"/>
      <c r="LC24" s="168"/>
      <c r="LD24" s="168"/>
      <c r="LE24" s="168"/>
      <c r="LF24" s="166">
        <f t="shared" si="642"/>
        <v>6581.8111214107557</v>
      </c>
      <c r="LG24" s="168"/>
      <c r="LH24" s="168"/>
      <c r="LI24" s="168"/>
      <c r="LJ24" s="168"/>
      <c r="LK24" s="168"/>
      <c r="LL24" s="168"/>
      <c r="LM24" s="168"/>
      <c r="LN24" s="168"/>
      <c r="LO24" s="168"/>
      <c r="LP24" s="168"/>
      <c r="LQ24" s="168"/>
      <c r="LR24" s="168"/>
      <c r="LS24" s="168"/>
      <c r="LT24" s="168"/>
      <c r="LU24" s="168"/>
      <c r="LV24" s="168"/>
      <c r="LW24" s="168"/>
      <c r="LX24" s="168"/>
      <c r="LY24" s="168"/>
      <c r="LZ24" s="168">
        <f>+$C$24*ML5</f>
        <v>6488.1109782808389</v>
      </c>
      <c r="MA24" s="168"/>
      <c r="MB24" s="168"/>
      <c r="MC24" s="168"/>
      <c r="MD24" s="168"/>
      <c r="ME24" s="168"/>
      <c r="MF24" s="168"/>
      <c r="MG24" s="168"/>
      <c r="MH24" s="168"/>
      <c r="MI24" s="168"/>
      <c r="MJ24" s="168"/>
      <c r="MK24" s="168"/>
      <c r="ML24" s="166">
        <f t="shared" si="853"/>
        <v>6488.1109782808389</v>
      </c>
      <c r="MM24" s="168"/>
      <c r="MN24" s="168"/>
      <c r="MO24" s="168"/>
      <c r="MP24" s="168"/>
      <c r="MQ24" s="168"/>
      <c r="MR24" s="168"/>
      <c r="MS24" s="168"/>
      <c r="MT24" s="168"/>
      <c r="MU24" s="168"/>
      <c r="MV24" s="168"/>
      <c r="MW24" s="168"/>
      <c r="MX24" s="168"/>
      <c r="MY24" s="168"/>
      <c r="MZ24" s="168"/>
      <c r="NA24" s="168"/>
      <c r="NB24" s="168"/>
      <c r="NC24" s="168"/>
      <c r="ND24" s="168"/>
      <c r="NE24" s="168"/>
      <c r="NF24" s="168">
        <f>+$C$24*NR5</f>
        <v>6124.8340327806627</v>
      </c>
      <c r="NG24" s="168"/>
      <c r="NH24" s="168"/>
      <c r="NI24" s="168"/>
      <c r="NJ24" s="168"/>
      <c r="NK24" s="168"/>
      <c r="NL24" s="168"/>
      <c r="NM24" s="168"/>
      <c r="NN24" s="168"/>
      <c r="NO24" s="168"/>
      <c r="NP24" s="168"/>
      <c r="NQ24" s="168"/>
      <c r="NR24" s="166">
        <f t="shared" si="854"/>
        <v>6124.8340327806627</v>
      </c>
      <c r="NS24" s="168"/>
      <c r="NT24" s="168"/>
      <c r="NU24" s="168"/>
      <c r="NV24" s="168"/>
      <c r="NW24" s="168"/>
      <c r="NX24" s="168"/>
      <c r="NY24" s="168"/>
      <c r="NZ24" s="168"/>
      <c r="OA24" s="168"/>
      <c r="OB24" s="168"/>
      <c r="OC24" s="168"/>
      <c r="OD24" s="168"/>
      <c r="OE24" s="168"/>
      <c r="OF24" s="168"/>
      <c r="OG24" s="168"/>
      <c r="OH24" s="168"/>
      <c r="OI24" s="168"/>
      <c r="OJ24" s="168"/>
      <c r="OK24" s="168"/>
      <c r="OL24" s="168">
        <f>+$C$24*OU5</f>
        <v>5593.8824405019832</v>
      </c>
      <c r="OM24" s="168"/>
      <c r="ON24" s="168"/>
      <c r="OO24" s="168"/>
      <c r="OP24" s="168"/>
      <c r="OQ24" s="168"/>
      <c r="OR24" s="168"/>
      <c r="OS24" s="168"/>
      <c r="OT24" s="168"/>
      <c r="OU24" s="166">
        <f t="shared" si="698"/>
        <v>5593.8824405019832</v>
      </c>
      <c r="OV24" s="168"/>
      <c r="OW24" s="168"/>
      <c r="OX24" s="168"/>
      <c r="OY24" s="168"/>
      <c r="OZ24" s="168"/>
      <c r="PA24" s="168"/>
      <c r="PB24" s="168"/>
      <c r="PC24" s="168"/>
      <c r="PD24" s="168"/>
      <c r="PE24" s="168"/>
      <c r="PF24" s="168"/>
      <c r="PG24" s="168"/>
      <c r="PH24" s="168"/>
      <c r="PI24" s="168"/>
      <c r="PJ24" s="168"/>
      <c r="PK24" s="168"/>
      <c r="PL24" s="168"/>
      <c r="PM24" s="168"/>
      <c r="PN24" s="168"/>
      <c r="PO24" s="168">
        <f>+$C$24*QA5</f>
        <v>10952.70343345995</v>
      </c>
      <c r="PP24" s="168"/>
      <c r="PQ24" s="168"/>
      <c r="PR24" s="168"/>
      <c r="PS24" s="168"/>
      <c r="PT24" s="168"/>
      <c r="PU24" s="168"/>
      <c r="PV24" s="168"/>
      <c r="PW24" s="168"/>
      <c r="PX24" s="168"/>
      <c r="PY24" s="168"/>
      <c r="PZ24" s="168"/>
      <c r="QA24" s="166">
        <f t="shared" si="855"/>
        <v>10952.70343345995</v>
      </c>
      <c r="QB24" s="168"/>
      <c r="QC24" s="168"/>
      <c r="QD24" s="168"/>
      <c r="QE24" s="168"/>
      <c r="QF24" s="168"/>
      <c r="QG24" s="168"/>
      <c r="QH24" s="168"/>
      <c r="QI24" s="168"/>
      <c r="QJ24" s="168"/>
      <c r="QK24" s="168"/>
      <c r="QL24" s="168"/>
      <c r="QM24" s="168"/>
      <c r="QN24" s="168"/>
      <c r="QO24" s="168"/>
      <c r="QP24" s="168"/>
      <c r="QQ24" s="168"/>
      <c r="QR24" s="168"/>
      <c r="QS24" s="168"/>
      <c r="QT24" s="168"/>
      <c r="QU24" s="168">
        <f>+$C$24*RF5</f>
        <v>11218.179229599289</v>
      </c>
      <c r="QV24" s="168"/>
      <c r="QW24" s="168"/>
      <c r="QX24" s="168"/>
      <c r="QY24" s="168"/>
      <c r="QZ24" s="168"/>
      <c r="RA24" s="168"/>
      <c r="RB24" s="168"/>
      <c r="RC24" s="168"/>
      <c r="RD24" s="168"/>
      <c r="RE24" s="168"/>
      <c r="RF24" s="166">
        <f t="shared" si="728"/>
        <v>11218.179229599289</v>
      </c>
      <c r="RG24" s="168"/>
      <c r="RH24" s="168"/>
      <c r="RI24" s="168"/>
      <c r="RJ24" s="168"/>
      <c r="RK24" s="168"/>
      <c r="RL24" s="168"/>
      <c r="RM24" s="168"/>
      <c r="RN24" s="168"/>
      <c r="RO24" s="168"/>
      <c r="RP24" s="168"/>
      <c r="RQ24" s="168"/>
      <c r="RR24" s="168"/>
      <c r="RS24" s="168"/>
      <c r="RT24" s="168"/>
      <c r="RU24" s="168"/>
      <c r="RV24" s="168"/>
      <c r="RW24" s="168"/>
      <c r="RX24" s="168"/>
      <c r="RY24" s="168"/>
      <c r="RZ24" s="168">
        <f>+$C$24*SL5</f>
        <v>11144.2047259507</v>
      </c>
      <c r="SA24" s="168"/>
      <c r="SB24" s="168"/>
      <c r="SC24" s="168"/>
      <c r="SD24" s="168"/>
      <c r="SE24" s="168"/>
      <c r="SF24" s="168"/>
      <c r="SG24" s="168"/>
      <c r="SH24" s="168"/>
      <c r="SI24" s="168"/>
      <c r="SJ24" s="168"/>
      <c r="SK24" s="168"/>
      <c r="SL24" s="166">
        <f t="shared" si="856"/>
        <v>11144.2047259507</v>
      </c>
      <c r="SM24" s="168"/>
      <c r="SN24" s="168"/>
      <c r="SO24" s="168"/>
      <c r="SP24" s="168"/>
      <c r="SQ24" s="168"/>
      <c r="SR24" s="168"/>
      <c r="SS24" s="168"/>
      <c r="ST24" s="168"/>
      <c r="SU24" s="168"/>
      <c r="SV24" s="168"/>
      <c r="SW24" s="168"/>
      <c r="SX24" s="168"/>
      <c r="SY24" s="168"/>
      <c r="SZ24" s="168"/>
      <c r="TA24" s="168"/>
      <c r="TB24" s="168"/>
      <c r="TC24" s="168"/>
      <c r="TD24" s="168"/>
      <c r="TE24" s="168"/>
      <c r="TF24" s="168">
        <f>+$C$24*TQ5</f>
        <v>11472.966316624632</v>
      </c>
      <c r="TG24" s="168"/>
      <c r="TH24" s="168"/>
      <c r="TI24" s="168"/>
      <c r="TJ24" s="168"/>
      <c r="TK24" s="168"/>
      <c r="TL24" s="168"/>
      <c r="TM24" s="168"/>
      <c r="TN24" s="168"/>
      <c r="TO24" s="168"/>
      <c r="TP24" s="168"/>
      <c r="TQ24" s="166">
        <f t="shared" si="757"/>
        <v>11472.966316624632</v>
      </c>
      <c r="TR24" s="168"/>
      <c r="TS24" s="168"/>
      <c r="TT24" s="168"/>
      <c r="TU24" s="168"/>
      <c r="TV24" s="168"/>
      <c r="TW24" s="168"/>
      <c r="TX24" s="168"/>
      <c r="TY24" s="168"/>
      <c r="TZ24" s="168"/>
      <c r="UA24" s="168"/>
      <c r="UB24" s="168"/>
      <c r="UC24" s="168"/>
      <c r="UD24" s="168"/>
      <c r="UE24" s="168"/>
      <c r="UF24" s="168"/>
      <c r="UG24" s="168"/>
      <c r="UH24" s="168"/>
      <c r="UI24" s="168"/>
      <c r="UJ24" s="168"/>
      <c r="UK24" s="168">
        <f>+$C$24*UW5</f>
        <v>11379.266173494716</v>
      </c>
      <c r="UL24" s="168"/>
      <c r="UM24" s="168"/>
      <c r="UN24" s="168"/>
      <c r="UO24" s="168"/>
      <c r="UP24" s="168"/>
      <c r="UQ24" s="168"/>
      <c r="UR24" s="168"/>
      <c r="US24" s="168"/>
      <c r="UT24" s="168"/>
      <c r="UU24" s="168"/>
      <c r="UV24" s="168"/>
      <c r="UW24" s="166">
        <f t="shared" si="857"/>
        <v>11379.266173494716</v>
      </c>
      <c r="UX24" s="168"/>
      <c r="UY24" s="168"/>
      <c r="UZ24" s="168"/>
      <c r="VA24" s="168"/>
      <c r="VB24" s="168"/>
      <c r="VC24" s="168"/>
      <c r="VD24" s="168"/>
      <c r="VE24" s="168"/>
      <c r="VF24" s="168"/>
      <c r="VG24" s="168"/>
      <c r="VH24" s="168"/>
      <c r="VI24" s="168"/>
      <c r="VJ24" s="168"/>
      <c r="VK24" s="168"/>
      <c r="VL24" s="168"/>
      <c r="VM24" s="168"/>
      <c r="VN24" s="168"/>
      <c r="VO24" s="168"/>
      <c r="VP24" s="168"/>
      <c r="VQ24" s="168">
        <f>+$C$24*WC5</f>
        <v>11015.989227994536</v>
      </c>
      <c r="VR24" s="168"/>
      <c r="VS24" s="168"/>
      <c r="VT24" s="168"/>
      <c r="VU24" s="168"/>
      <c r="VV24" s="168"/>
      <c r="VW24" s="168"/>
      <c r="VX24" s="168"/>
      <c r="VY24" s="168"/>
      <c r="VZ24" s="168"/>
      <c r="WA24" s="168"/>
      <c r="WB24" s="168"/>
      <c r="WC24" s="166">
        <f t="shared" si="858"/>
        <v>11015.989227994536</v>
      </c>
    </row>
    <row r="25" spans="1:601" s="100" customFormat="1" ht="18" customHeight="1" outlineLevel="1">
      <c r="A25" s="154"/>
      <c r="B25" s="139" t="s">
        <v>103</v>
      </c>
      <c r="C25" s="151" t="e">
        <f>+DRE!H18</f>
        <v>#DIV/0!</v>
      </c>
      <c r="D25" s="182">
        <f>SUMIFS('Listagem de Pagamentos Efet'!$J:$J,'Listagem de Pagamentos Efet'!$B:$B,'FLUXO DE CAIXA'!D$4,'Listagem de Pagamentos Efet'!$C:$C,'FLUXO DE CAIXA'!$B25)</f>
        <v>0</v>
      </c>
      <c r="E25" s="182">
        <f>SUMIFS('Listagem de Pagamentos Efet'!$J:$J,'Listagem de Pagamentos Efet'!$B:$B,'FLUXO DE CAIXA'!E$4,'Listagem de Pagamentos Efet'!$C:$C,'FLUXO DE CAIXA'!$B25)</f>
        <v>0</v>
      </c>
      <c r="F25" s="182">
        <f>SUMIFS('Listagem de Pagamentos Efet'!$J:$J,'Listagem de Pagamentos Efet'!$B:$B,'FLUXO DE CAIXA'!F$4,'Listagem de Pagamentos Efet'!$C:$C,'FLUXO DE CAIXA'!$B25)</f>
        <v>0</v>
      </c>
      <c r="G25" s="182">
        <f>SUMIFS('Listagem de Pagamentos Efet'!$J:$J,'Listagem de Pagamentos Efet'!$B:$B,'FLUXO DE CAIXA'!G$4,'Listagem de Pagamentos Efet'!$C:$C,'FLUXO DE CAIXA'!$B25)</f>
        <v>0</v>
      </c>
      <c r="H25" s="182">
        <f>SUMIFS('Listagem de Pagamentos Efet'!$J:$J,'Listagem de Pagamentos Efet'!$B:$B,'FLUXO DE CAIXA'!H$4,'Listagem de Pagamentos Efet'!$C:$C,'FLUXO DE CAIXA'!$B25)</f>
        <v>0</v>
      </c>
      <c r="I25" s="182">
        <f>SUMIFS('Listagem de Pagamentos Efet'!$J:$J,'Listagem de Pagamentos Efet'!$B:$B,'FLUXO DE CAIXA'!I$4,'Listagem de Pagamentos Efet'!$C:$C,'FLUXO DE CAIXA'!$B25)</f>
        <v>0</v>
      </c>
      <c r="J25" s="182">
        <f>SUMIFS('Listagem de Pagamentos Efet'!$J:$J,'Listagem de Pagamentos Efet'!$B:$B,'FLUXO DE CAIXA'!J$4,'Listagem de Pagamentos Efet'!$C:$C,'FLUXO DE CAIXA'!$B25)</f>
        <v>0</v>
      </c>
      <c r="K25" s="182">
        <f>SUMIFS('Listagem de Pagamentos Efet'!$J:$J,'Listagem de Pagamentos Efet'!$B:$B,'FLUXO DE CAIXA'!K$4,'Listagem de Pagamentos Efet'!$C:$C,'FLUXO DE CAIXA'!$B25)</f>
        <v>0</v>
      </c>
      <c r="L25" s="182">
        <f>SUMIFS('Listagem de Pagamentos Efet'!$J:$J,'Listagem de Pagamentos Efet'!$B:$B,'FLUXO DE CAIXA'!L$4,'Listagem de Pagamentos Efet'!$C:$C,'FLUXO DE CAIXA'!$B25)</f>
        <v>0</v>
      </c>
      <c r="M25" s="182">
        <f>SUMIFS('Listagem de Pagamentos Efet'!$J:$J,'Listagem de Pagamentos Efet'!$B:$B,'FLUXO DE CAIXA'!M$4,'Listagem de Pagamentos Efet'!$C:$C,'FLUXO DE CAIXA'!$B25)</f>
        <v>0</v>
      </c>
      <c r="N25" s="182">
        <f>SUMIFS('Listagem de Pagamentos Efet'!$J:$J,'Listagem de Pagamentos Efet'!$B:$B,'FLUXO DE CAIXA'!N$4,'Listagem de Pagamentos Efet'!$C:$C,'FLUXO DE CAIXA'!$B25)</f>
        <v>0</v>
      </c>
      <c r="O25" s="182">
        <f>SUMIFS('Listagem de Pagamentos Efet'!$J:$J,'Listagem de Pagamentos Efet'!$B:$B,'FLUXO DE CAIXA'!O$4,'Listagem de Pagamentos Efet'!$C:$C,'FLUXO DE CAIXA'!$B25)</f>
        <v>0</v>
      </c>
      <c r="P25" s="182">
        <f>SUMIFS('Listagem de Pagamentos Efet'!$J:$J,'Listagem de Pagamentos Efet'!$B:$B,'FLUXO DE CAIXA'!P$4,'Listagem de Pagamentos Efet'!$C:$C,'FLUXO DE CAIXA'!$B25)</f>
        <v>0</v>
      </c>
      <c r="Q25" s="182">
        <f>SUMIFS('Listagem de Pagamentos Efet'!$J:$J,'Listagem de Pagamentos Efet'!$B:$B,'FLUXO DE CAIXA'!Q$4,'Listagem de Pagamentos Efet'!$C:$C,'FLUXO DE CAIXA'!$B25)</f>
        <v>0</v>
      </c>
      <c r="R25" s="182">
        <f>SUMIFS('Listagem de Pagamentos Efet'!$J:$J,'Listagem de Pagamentos Efet'!$B:$B,'FLUXO DE CAIXA'!R$4,'Listagem de Pagamentos Efet'!$C:$C,'FLUXO DE CAIXA'!$B25)</f>
        <v>0</v>
      </c>
      <c r="S25" s="182">
        <f>SUMIFS('Listagem de Pagamentos Efet'!$J:$J,'Listagem de Pagamentos Efet'!$B:$B,'FLUXO DE CAIXA'!S$4,'Listagem de Pagamentos Efet'!$C:$C,'FLUXO DE CAIXA'!$B25)</f>
        <v>0</v>
      </c>
      <c r="T25" s="182">
        <f>SUMIFS('Listagem de Pagamentos Efet'!$J:$J,'Listagem de Pagamentos Efet'!$B:$B,'FLUXO DE CAIXA'!T$4,'Listagem de Pagamentos Efet'!$C:$C,'FLUXO DE CAIXA'!$B25)</f>
        <v>0</v>
      </c>
      <c r="U25" s="182">
        <f>SUMIFS('Listagem de Pagamentos Efet'!$J:$J,'Listagem de Pagamentos Efet'!$B:$B,'FLUXO DE CAIXA'!U$4,'Listagem de Pagamentos Efet'!$C:$C,'FLUXO DE CAIXA'!$B25)</f>
        <v>0</v>
      </c>
      <c r="V25" s="182">
        <f>SUMIFS('Listagem de Pagamentos Efet'!$J:$J,'Listagem de Pagamentos Efet'!$B:$B,'FLUXO DE CAIXA'!V$4,'Listagem de Pagamentos Efet'!$C:$C,'FLUXO DE CAIXA'!$B25)</f>
        <v>0</v>
      </c>
      <c r="W25" s="182">
        <f>SUMIFS('Listagem de Pagamentos Efet'!$J:$J,'Listagem de Pagamentos Efet'!$B:$B,'FLUXO DE CAIXA'!W$4,'Listagem de Pagamentos Efet'!$C:$C,'FLUXO DE CAIXA'!$B25)</f>
        <v>0</v>
      </c>
      <c r="X25" s="182">
        <f>SUMIFS('Listagem de Pagamentos Efet'!$J:$J,'Listagem de Pagamentos Efet'!$B:$B,'FLUXO DE CAIXA'!X$4,'Listagem de Pagamentos Efet'!$C:$C,'FLUXO DE CAIXA'!$B25)</f>
        <v>0</v>
      </c>
      <c r="Y25" s="182">
        <f>SUMIFS('Listagem de Pagamentos Efet'!$J:$J,'Listagem de Pagamentos Efet'!$B:$B,'FLUXO DE CAIXA'!Y$4,'Listagem de Pagamentos Efet'!$C:$C,'FLUXO DE CAIXA'!$B25)</f>
        <v>0</v>
      </c>
      <c r="Z25" s="182">
        <f>SUMIFS('Listagem de Pagamentos Efet'!$J:$J,'Listagem de Pagamentos Efet'!$B:$B,'FLUXO DE CAIXA'!Z$4,'Listagem de Pagamentos Efet'!$C:$C,'FLUXO DE CAIXA'!$B25)</f>
        <v>0</v>
      </c>
      <c r="AA25" s="182">
        <f>SUMIFS('Listagem de Pagamentos Efet'!$J:$J,'Listagem de Pagamentos Efet'!$B:$B,'FLUXO DE CAIXA'!AA$4,'Listagem de Pagamentos Efet'!$C:$C,'FLUXO DE CAIXA'!$B25)</f>
        <v>0</v>
      </c>
      <c r="AB25" s="182">
        <f>SUMIFS('Listagem de Pagamentos Efet'!$J:$J,'Listagem de Pagamentos Efet'!$B:$B,'FLUXO DE CAIXA'!AB$4,'Listagem de Pagamentos Efet'!$C:$C,'FLUXO DE CAIXA'!$B25)</f>
        <v>0</v>
      </c>
      <c r="AC25" s="182">
        <f>SUMIFS('Listagem de Pagamentos Efet'!$J:$J,'Listagem de Pagamentos Efet'!$B:$B,'FLUXO DE CAIXA'!AC$4,'Listagem de Pagamentos Efet'!$C:$C,'FLUXO DE CAIXA'!$B25)</f>
        <v>0</v>
      </c>
      <c r="AD25" s="182">
        <f>SUMIFS('Listagem de Pagamentos Efet'!$J:$J,'Listagem de Pagamentos Efet'!$B:$B,'FLUXO DE CAIXA'!AD$4,'Listagem de Pagamentos Efet'!$C:$C,'FLUXO DE CAIXA'!$B25)</f>
        <v>0</v>
      </c>
      <c r="AE25" s="106"/>
      <c r="AF25" s="106"/>
      <c r="AG25" s="106"/>
      <c r="AH25" s="166">
        <f t="shared" si="490"/>
        <v>0</v>
      </c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 t="e">
        <f>+BN5*$C$25</f>
        <v>#DIV/0!</v>
      </c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6" t="e">
        <f t="shared" si="848"/>
        <v>#DIV/0!</v>
      </c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 t="e">
        <f>+CS5*$C$25</f>
        <v>#DIV/0!</v>
      </c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6" t="e">
        <f t="shared" si="790"/>
        <v>#DIV/0!</v>
      </c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168"/>
      <c r="DJ25" s="168"/>
      <c r="DK25" s="168"/>
      <c r="DL25" s="168"/>
      <c r="DM25" s="168" t="e">
        <f>+DY5*$C$25</f>
        <v>#DIV/0!</v>
      </c>
      <c r="DN25" s="168"/>
      <c r="DO25" s="168"/>
      <c r="DP25" s="168"/>
      <c r="DQ25" s="168"/>
      <c r="DR25" s="168"/>
      <c r="DS25" s="168"/>
      <c r="DT25" s="168"/>
      <c r="DU25" s="168"/>
      <c r="DV25" s="168"/>
      <c r="DW25" s="168"/>
      <c r="DX25" s="168"/>
      <c r="DY25" s="166" t="e">
        <f t="shared" si="849"/>
        <v>#DIV/0!</v>
      </c>
      <c r="DZ25" s="168"/>
      <c r="EA25" s="168"/>
      <c r="EB25" s="168"/>
      <c r="EC25" s="168"/>
      <c r="ED25" s="168"/>
      <c r="EE25" s="168"/>
      <c r="EF25" s="168"/>
      <c r="EG25" s="168"/>
      <c r="EH25" s="168"/>
      <c r="EI25" s="168"/>
      <c r="EJ25" s="168"/>
      <c r="EK25" s="168"/>
      <c r="EL25" s="168"/>
      <c r="EM25" s="168"/>
      <c r="EN25" s="168"/>
      <c r="EO25" s="168"/>
      <c r="EP25" s="168"/>
      <c r="EQ25" s="168"/>
      <c r="ER25" s="168"/>
      <c r="ES25" s="168" t="e">
        <f>+FD5*$C$25</f>
        <v>#DIV/0!</v>
      </c>
      <c r="ET25" s="168"/>
      <c r="EU25" s="168"/>
      <c r="EV25" s="168"/>
      <c r="EW25" s="168"/>
      <c r="EX25" s="168"/>
      <c r="EY25" s="168"/>
      <c r="EZ25" s="168"/>
      <c r="FA25" s="168"/>
      <c r="FB25" s="168"/>
      <c r="FC25" s="168"/>
      <c r="FD25" s="166" t="e">
        <f t="shared" si="557"/>
        <v>#DIV/0!</v>
      </c>
      <c r="FE25" s="168"/>
      <c r="FF25" s="168"/>
      <c r="FG25" s="168"/>
      <c r="FH25" s="168"/>
      <c r="FI25" s="168"/>
      <c r="FJ25" s="168"/>
      <c r="FK25" s="168"/>
      <c r="FL25" s="168"/>
      <c r="FM25" s="168"/>
      <c r="FN25" s="168"/>
      <c r="FO25" s="168"/>
      <c r="FP25" s="168"/>
      <c r="FQ25" s="168"/>
      <c r="FR25" s="168"/>
      <c r="FS25" s="168"/>
      <c r="FT25" s="168"/>
      <c r="FU25" s="168"/>
      <c r="FV25" s="168"/>
      <c r="FW25" s="168"/>
      <c r="FX25" s="168" t="e">
        <f>+GJ5*$C$25</f>
        <v>#DIV/0!</v>
      </c>
      <c r="FY25" s="168"/>
      <c r="FZ25" s="168"/>
      <c r="GA25" s="168"/>
      <c r="GB25" s="168"/>
      <c r="GC25" s="168"/>
      <c r="GD25" s="168"/>
      <c r="GE25" s="168"/>
      <c r="GF25" s="168"/>
      <c r="GG25" s="168"/>
      <c r="GH25" s="168"/>
      <c r="GI25" s="168"/>
      <c r="GJ25" s="166" t="e">
        <f t="shared" si="850"/>
        <v>#DIV/0!</v>
      </c>
      <c r="GK25" s="168"/>
      <c r="GL25" s="168"/>
      <c r="GM25" s="168"/>
      <c r="GN25" s="168"/>
      <c r="GO25" s="168"/>
      <c r="GP25" s="168"/>
      <c r="GQ25" s="168"/>
      <c r="GR25" s="168"/>
      <c r="GS25" s="168"/>
      <c r="GT25" s="168"/>
      <c r="GU25" s="168"/>
      <c r="GV25" s="168"/>
      <c r="GW25" s="168"/>
      <c r="GX25" s="168"/>
      <c r="GY25" s="168"/>
      <c r="GZ25" s="168"/>
      <c r="HA25" s="168"/>
      <c r="HB25" s="168"/>
      <c r="HC25" s="168"/>
      <c r="HD25" s="168" t="e">
        <f>+HP5*$C$25</f>
        <v>#DIV/0!</v>
      </c>
      <c r="HE25" s="168"/>
      <c r="HF25" s="168"/>
      <c r="HG25" s="168"/>
      <c r="HH25" s="168"/>
      <c r="HI25" s="168"/>
      <c r="HJ25" s="168"/>
      <c r="HK25" s="168"/>
      <c r="HL25" s="168"/>
      <c r="HM25" s="168"/>
      <c r="HN25" s="168"/>
      <c r="HO25" s="168"/>
      <c r="HP25" s="166" t="e">
        <f t="shared" si="851"/>
        <v>#DIV/0!</v>
      </c>
      <c r="HQ25" s="168"/>
      <c r="HR25" s="168"/>
      <c r="HS25" s="168"/>
      <c r="HT25" s="168"/>
      <c r="HU25" s="168"/>
      <c r="HV25" s="168"/>
      <c r="HW25" s="168"/>
      <c r="HX25" s="168"/>
      <c r="HY25" s="168"/>
      <c r="HZ25" s="168"/>
      <c r="IA25" s="168"/>
      <c r="IB25" s="168"/>
      <c r="IC25" s="168"/>
      <c r="ID25" s="168"/>
      <c r="IE25" s="168"/>
      <c r="IF25" s="168"/>
      <c r="IG25" s="168"/>
      <c r="IH25" s="168"/>
      <c r="II25" s="168"/>
      <c r="IJ25" s="168" t="e">
        <f>+IU5*$C$25</f>
        <v>#DIV/0!</v>
      </c>
      <c r="IK25" s="168"/>
      <c r="IL25" s="168"/>
      <c r="IM25" s="168"/>
      <c r="IN25" s="168"/>
      <c r="IO25" s="168"/>
      <c r="IP25" s="168"/>
      <c r="IQ25" s="168"/>
      <c r="IR25" s="168"/>
      <c r="IS25" s="168"/>
      <c r="IT25" s="168"/>
      <c r="IU25" s="166" t="e">
        <f t="shared" si="613"/>
        <v>#DIV/0!</v>
      </c>
      <c r="IV25" s="168"/>
      <c r="IW25" s="168"/>
      <c r="IX25" s="168"/>
      <c r="IY25" s="168"/>
      <c r="IZ25" s="168"/>
      <c r="JA25" s="168"/>
      <c r="JB25" s="168"/>
      <c r="JC25" s="168"/>
      <c r="JD25" s="168"/>
      <c r="JE25" s="168"/>
      <c r="JF25" s="168"/>
      <c r="JG25" s="168"/>
      <c r="JH25" s="168"/>
      <c r="JI25" s="168"/>
      <c r="JJ25" s="168"/>
      <c r="JK25" s="168"/>
      <c r="JL25" s="168"/>
      <c r="JM25" s="168"/>
      <c r="JN25" s="168"/>
      <c r="JO25" s="168" t="e">
        <f>+KA5*$C$25</f>
        <v>#DIV/0!</v>
      </c>
      <c r="JP25" s="168"/>
      <c r="JQ25" s="168"/>
      <c r="JR25" s="168"/>
      <c r="JS25" s="168"/>
      <c r="JT25" s="168"/>
      <c r="JU25" s="168"/>
      <c r="JV25" s="168"/>
      <c r="JW25" s="168"/>
      <c r="JX25" s="168"/>
      <c r="JY25" s="168"/>
      <c r="JZ25" s="168"/>
      <c r="KA25" s="166" t="e">
        <f t="shared" si="852"/>
        <v>#DIV/0!</v>
      </c>
      <c r="KB25" s="168"/>
      <c r="KC25" s="168"/>
      <c r="KD25" s="168"/>
      <c r="KE25" s="168"/>
      <c r="KF25" s="168"/>
      <c r="KG25" s="168"/>
      <c r="KH25" s="168"/>
      <c r="KI25" s="168"/>
      <c r="KJ25" s="168"/>
      <c r="KK25" s="168"/>
      <c r="KL25" s="168"/>
      <c r="KM25" s="168"/>
      <c r="KN25" s="168"/>
      <c r="KO25" s="168"/>
      <c r="KP25" s="168"/>
      <c r="KQ25" s="168"/>
      <c r="KR25" s="168"/>
      <c r="KS25" s="168"/>
      <c r="KT25" s="168"/>
      <c r="KU25" s="168" t="e">
        <f>+LF5*$C$25</f>
        <v>#DIV/0!</v>
      </c>
      <c r="KV25" s="168"/>
      <c r="KW25" s="168"/>
      <c r="KX25" s="168"/>
      <c r="KY25" s="168"/>
      <c r="KZ25" s="168"/>
      <c r="LA25" s="168"/>
      <c r="LB25" s="168"/>
      <c r="LC25" s="168"/>
      <c r="LD25" s="168"/>
      <c r="LE25" s="168"/>
      <c r="LF25" s="166" t="e">
        <f t="shared" si="642"/>
        <v>#DIV/0!</v>
      </c>
      <c r="LG25" s="168"/>
      <c r="LH25" s="168"/>
      <c r="LI25" s="168"/>
      <c r="LJ25" s="168"/>
      <c r="LK25" s="168"/>
      <c r="LL25" s="168"/>
      <c r="LM25" s="168"/>
      <c r="LN25" s="168"/>
      <c r="LO25" s="168"/>
      <c r="LP25" s="168"/>
      <c r="LQ25" s="168"/>
      <c r="LR25" s="168"/>
      <c r="LS25" s="168"/>
      <c r="LT25" s="168"/>
      <c r="LU25" s="168"/>
      <c r="LV25" s="168"/>
      <c r="LW25" s="168"/>
      <c r="LX25" s="168"/>
      <c r="LY25" s="168"/>
      <c r="LZ25" s="168" t="e">
        <f>+ML5*$C$25</f>
        <v>#DIV/0!</v>
      </c>
      <c r="MA25" s="168"/>
      <c r="MB25" s="168"/>
      <c r="MC25" s="168"/>
      <c r="MD25" s="168"/>
      <c r="ME25" s="168"/>
      <c r="MF25" s="168"/>
      <c r="MG25" s="168"/>
      <c r="MH25" s="168"/>
      <c r="MI25" s="168"/>
      <c r="MJ25" s="168"/>
      <c r="MK25" s="168"/>
      <c r="ML25" s="166" t="e">
        <f t="shared" si="853"/>
        <v>#DIV/0!</v>
      </c>
      <c r="MM25" s="168"/>
      <c r="MN25" s="168"/>
      <c r="MO25" s="168"/>
      <c r="MP25" s="168"/>
      <c r="MQ25" s="168"/>
      <c r="MR25" s="168"/>
      <c r="MS25" s="168"/>
      <c r="MT25" s="168"/>
      <c r="MU25" s="168"/>
      <c r="MV25" s="168"/>
      <c r="MW25" s="168"/>
      <c r="MX25" s="168"/>
      <c r="MY25" s="168"/>
      <c r="MZ25" s="168"/>
      <c r="NA25" s="168"/>
      <c r="NB25" s="168"/>
      <c r="NC25" s="168"/>
      <c r="ND25" s="168"/>
      <c r="NE25" s="168"/>
      <c r="NF25" s="168" t="e">
        <f>+NR5*$C$25</f>
        <v>#DIV/0!</v>
      </c>
      <c r="NG25" s="168"/>
      <c r="NH25" s="168"/>
      <c r="NI25" s="168"/>
      <c r="NJ25" s="168"/>
      <c r="NK25" s="168"/>
      <c r="NL25" s="168"/>
      <c r="NM25" s="168"/>
      <c r="NN25" s="168"/>
      <c r="NO25" s="168"/>
      <c r="NP25" s="168"/>
      <c r="NQ25" s="168"/>
      <c r="NR25" s="166" t="e">
        <f t="shared" si="854"/>
        <v>#DIV/0!</v>
      </c>
      <c r="NS25" s="168"/>
      <c r="NT25" s="168"/>
      <c r="NU25" s="168"/>
      <c r="NV25" s="168"/>
      <c r="NW25" s="168"/>
      <c r="NX25" s="168"/>
      <c r="NY25" s="168"/>
      <c r="NZ25" s="168"/>
      <c r="OA25" s="168"/>
      <c r="OB25" s="168"/>
      <c r="OC25" s="168"/>
      <c r="OD25" s="168"/>
      <c r="OE25" s="168"/>
      <c r="OF25" s="168"/>
      <c r="OG25" s="168"/>
      <c r="OH25" s="168"/>
      <c r="OI25" s="168"/>
      <c r="OJ25" s="168"/>
      <c r="OK25" s="168"/>
      <c r="OL25" s="168" t="e">
        <f>+OU5*$C$25</f>
        <v>#DIV/0!</v>
      </c>
      <c r="OM25" s="168"/>
      <c r="ON25" s="168"/>
      <c r="OO25" s="168"/>
      <c r="OP25" s="168"/>
      <c r="OQ25" s="168"/>
      <c r="OR25" s="168"/>
      <c r="OS25" s="168"/>
      <c r="OT25" s="168"/>
      <c r="OU25" s="166" t="e">
        <f t="shared" si="698"/>
        <v>#DIV/0!</v>
      </c>
      <c r="OV25" s="168"/>
      <c r="OW25" s="168"/>
      <c r="OX25" s="168"/>
      <c r="OY25" s="168"/>
      <c r="OZ25" s="168"/>
      <c r="PA25" s="168"/>
      <c r="PB25" s="168"/>
      <c r="PC25" s="168"/>
      <c r="PD25" s="168"/>
      <c r="PE25" s="168"/>
      <c r="PF25" s="168"/>
      <c r="PG25" s="168"/>
      <c r="PH25" s="168"/>
      <c r="PI25" s="168"/>
      <c r="PJ25" s="168"/>
      <c r="PK25" s="168"/>
      <c r="PL25" s="168"/>
      <c r="PM25" s="168"/>
      <c r="PN25" s="168"/>
      <c r="PO25" s="168" t="e">
        <f>+QA5*$C$25</f>
        <v>#DIV/0!</v>
      </c>
      <c r="PP25" s="168"/>
      <c r="PQ25" s="168"/>
      <c r="PR25" s="168"/>
      <c r="PS25" s="168"/>
      <c r="PT25" s="168"/>
      <c r="PU25" s="168"/>
      <c r="PV25" s="168"/>
      <c r="PW25" s="168"/>
      <c r="PX25" s="168"/>
      <c r="PY25" s="168"/>
      <c r="PZ25" s="168"/>
      <c r="QA25" s="166" t="e">
        <f t="shared" si="855"/>
        <v>#DIV/0!</v>
      </c>
      <c r="QB25" s="168"/>
      <c r="QC25" s="168"/>
      <c r="QD25" s="168"/>
      <c r="QE25" s="168"/>
      <c r="QF25" s="168"/>
      <c r="QG25" s="168"/>
      <c r="QH25" s="168"/>
      <c r="QI25" s="168"/>
      <c r="QJ25" s="168"/>
      <c r="QK25" s="168"/>
      <c r="QL25" s="168"/>
      <c r="QM25" s="168"/>
      <c r="QN25" s="168"/>
      <c r="QO25" s="168"/>
      <c r="QP25" s="168"/>
      <c r="QQ25" s="168"/>
      <c r="QR25" s="168"/>
      <c r="QS25" s="168"/>
      <c r="QT25" s="168"/>
      <c r="QU25" s="168" t="e">
        <f>+RF5*$C$25</f>
        <v>#DIV/0!</v>
      </c>
      <c r="QV25" s="168"/>
      <c r="QW25" s="168"/>
      <c r="QX25" s="168"/>
      <c r="QY25" s="168"/>
      <c r="QZ25" s="168"/>
      <c r="RA25" s="168"/>
      <c r="RB25" s="168"/>
      <c r="RC25" s="168"/>
      <c r="RD25" s="168"/>
      <c r="RE25" s="168"/>
      <c r="RF25" s="166" t="e">
        <f t="shared" si="728"/>
        <v>#DIV/0!</v>
      </c>
      <c r="RG25" s="168"/>
      <c r="RH25" s="168"/>
      <c r="RI25" s="168"/>
      <c r="RJ25" s="168"/>
      <c r="RK25" s="168"/>
      <c r="RL25" s="168"/>
      <c r="RM25" s="168"/>
      <c r="RN25" s="168"/>
      <c r="RO25" s="168"/>
      <c r="RP25" s="168"/>
      <c r="RQ25" s="168"/>
      <c r="RR25" s="168"/>
      <c r="RS25" s="168"/>
      <c r="RT25" s="168"/>
      <c r="RU25" s="168"/>
      <c r="RV25" s="168"/>
      <c r="RW25" s="168"/>
      <c r="RX25" s="168"/>
      <c r="RY25" s="168"/>
      <c r="RZ25" s="168" t="e">
        <f>+SL5*$C$25</f>
        <v>#DIV/0!</v>
      </c>
      <c r="SA25" s="168"/>
      <c r="SB25" s="168"/>
      <c r="SC25" s="168"/>
      <c r="SD25" s="168"/>
      <c r="SE25" s="168"/>
      <c r="SF25" s="168"/>
      <c r="SG25" s="168"/>
      <c r="SH25" s="168"/>
      <c r="SI25" s="168"/>
      <c r="SJ25" s="168"/>
      <c r="SK25" s="168"/>
      <c r="SL25" s="166" t="e">
        <f t="shared" si="856"/>
        <v>#DIV/0!</v>
      </c>
      <c r="SM25" s="168"/>
      <c r="SN25" s="168"/>
      <c r="SO25" s="168"/>
      <c r="SP25" s="168"/>
      <c r="SQ25" s="168"/>
      <c r="SR25" s="168"/>
      <c r="SS25" s="168"/>
      <c r="ST25" s="168"/>
      <c r="SU25" s="168"/>
      <c r="SV25" s="168"/>
      <c r="SW25" s="168"/>
      <c r="SX25" s="168"/>
      <c r="SY25" s="168"/>
      <c r="SZ25" s="168"/>
      <c r="TA25" s="168"/>
      <c r="TB25" s="168"/>
      <c r="TC25" s="168"/>
      <c r="TD25" s="168"/>
      <c r="TE25" s="168"/>
      <c r="TF25" s="168" t="e">
        <f>+TQ5*$C$25</f>
        <v>#DIV/0!</v>
      </c>
      <c r="TG25" s="168"/>
      <c r="TH25" s="168"/>
      <c r="TI25" s="168"/>
      <c r="TJ25" s="168"/>
      <c r="TK25" s="168"/>
      <c r="TL25" s="168"/>
      <c r="TM25" s="168"/>
      <c r="TN25" s="168"/>
      <c r="TO25" s="168"/>
      <c r="TP25" s="168"/>
      <c r="TQ25" s="166" t="e">
        <f t="shared" si="757"/>
        <v>#DIV/0!</v>
      </c>
      <c r="TR25" s="168"/>
      <c r="TS25" s="168"/>
      <c r="TT25" s="168"/>
      <c r="TU25" s="168"/>
      <c r="TV25" s="168"/>
      <c r="TW25" s="168"/>
      <c r="TX25" s="168"/>
      <c r="TY25" s="168"/>
      <c r="TZ25" s="168"/>
      <c r="UA25" s="168"/>
      <c r="UB25" s="168"/>
      <c r="UC25" s="168"/>
      <c r="UD25" s="168"/>
      <c r="UE25" s="168"/>
      <c r="UF25" s="168"/>
      <c r="UG25" s="168"/>
      <c r="UH25" s="168"/>
      <c r="UI25" s="168"/>
      <c r="UJ25" s="168"/>
      <c r="UK25" s="168" t="e">
        <f>+UW5*$C$25</f>
        <v>#DIV/0!</v>
      </c>
      <c r="UL25" s="168"/>
      <c r="UM25" s="168"/>
      <c r="UN25" s="168"/>
      <c r="UO25" s="168"/>
      <c r="UP25" s="168"/>
      <c r="UQ25" s="168"/>
      <c r="UR25" s="168"/>
      <c r="US25" s="168"/>
      <c r="UT25" s="168"/>
      <c r="UU25" s="168"/>
      <c r="UV25" s="168"/>
      <c r="UW25" s="166" t="e">
        <f t="shared" si="857"/>
        <v>#DIV/0!</v>
      </c>
      <c r="UX25" s="168"/>
      <c r="UY25" s="168"/>
      <c r="UZ25" s="168"/>
      <c r="VA25" s="168"/>
      <c r="VB25" s="168"/>
      <c r="VC25" s="168"/>
      <c r="VD25" s="168"/>
      <c r="VE25" s="168"/>
      <c r="VF25" s="168"/>
      <c r="VG25" s="168"/>
      <c r="VH25" s="168"/>
      <c r="VI25" s="168"/>
      <c r="VJ25" s="168"/>
      <c r="VK25" s="168"/>
      <c r="VL25" s="168"/>
      <c r="VM25" s="168"/>
      <c r="VN25" s="168"/>
      <c r="VO25" s="168"/>
      <c r="VP25" s="168"/>
      <c r="VQ25" s="168" t="e">
        <f>+WC5*$C$25</f>
        <v>#DIV/0!</v>
      </c>
      <c r="VR25" s="168"/>
      <c r="VS25" s="168"/>
      <c r="VT25" s="168"/>
      <c r="VU25" s="168"/>
      <c r="VV25" s="168"/>
      <c r="VW25" s="168"/>
      <c r="VX25" s="168"/>
      <c r="VY25" s="168"/>
      <c r="VZ25" s="168"/>
      <c r="WA25" s="168"/>
      <c r="WB25" s="168"/>
      <c r="WC25" s="166" t="e">
        <f t="shared" si="858"/>
        <v>#DIV/0!</v>
      </c>
    </row>
    <row r="26" spans="1:601" s="105" customFormat="1" ht="18" customHeight="1" outlineLevel="1">
      <c r="A26" s="154" t="s">
        <v>189</v>
      </c>
      <c r="B26" s="139" t="s">
        <v>132</v>
      </c>
      <c r="C26" s="151">
        <v>2.5000000000000001E-2</v>
      </c>
      <c r="D26" s="182">
        <f>SUMIFS('Listagem de Pagamentos Efet'!$J:$J,'Listagem de Pagamentos Efet'!$B:$B,'FLUXO DE CAIXA'!D$4,'Listagem de Pagamentos Efet'!$C:$C,'FLUXO DE CAIXA'!$B26)</f>
        <v>0</v>
      </c>
      <c r="E26" s="182">
        <f>SUMIFS('Listagem de Pagamentos Efet'!$J:$J,'Listagem de Pagamentos Efet'!$B:$B,'FLUXO DE CAIXA'!E$4,'Listagem de Pagamentos Efet'!$C:$C,'FLUXO DE CAIXA'!$B26)</f>
        <v>0</v>
      </c>
      <c r="F26" s="182">
        <f>SUMIFS('Listagem de Pagamentos Efet'!$J:$J,'Listagem de Pagamentos Efet'!$B:$B,'FLUXO DE CAIXA'!F$4,'Listagem de Pagamentos Efet'!$C:$C,'FLUXO DE CAIXA'!$B26)</f>
        <v>0</v>
      </c>
      <c r="G26" s="182">
        <f>SUMIFS('Listagem de Pagamentos Efet'!$J:$J,'Listagem de Pagamentos Efet'!$B:$B,'FLUXO DE CAIXA'!G$4,'Listagem de Pagamentos Efet'!$C:$C,'FLUXO DE CAIXA'!$B26)</f>
        <v>0</v>
      </c>
      <c r="H26" s="182">
        <f>SUMIFS('Listagem de Pagamentos Efet'!$J:$J,'Listagem de Pagamentos Efet'!$B:$B,'FLUXO DE CAIXA'!H$4,'Listagem de Pagamentos Efet'!$C:$C,'FLUXO DE CAIXA'!$B26)</f>
        <v>0</v>
      </c>
      <c r="I26" s="182">
        <f>SUMIFS('Listagem de Pagamentos Efet'!$J:$J,'Listagem de Pagamentos Efet'!$B:$B,'FLUXO DE CAIXA'!I$4,'Listagem de Pagamentos Efet'!$C:$C,'FLUXO DE CAIXA'!$B26)</f>
        <v>0</v>
      </c>
      <c r="J26" s="182">
        <f>SUMIFS('Listagem de Pagamentos Efet'!$J:$J,'Listagem de Pagamentos Efet'!$B:$B,'FLUXO DE CAIXA'!J$4,'Listagem de Pagamentos Efet'!$C:$C,'FLUXO DE CAIXA'!$B26)</f>
        <v>0</v>
      </c>
      <c r="K26" s="182">
        <f>SUMIFS('Listagem de Pagamentos Efet'!$J:$J,'Listagem de Pagamentos Efet'!$B:$B,'FLUXO DE CAIXA'!K$4,'Listagem de Pagamentos Efet'!$C:$C,'FLUXO DE CAIXA'!$B26)</f>
        <v>0</v>
      </c>
      <c r="L26" s="182">
        <f>SUMIFS('Listagem de Pagamentos Efet'!$J:$J,'Listagem de Pagamentos Efet'!$B:$B,'FLUXO DE CAIXA'!L$4,'Listagem de Pagamentos Efet'!$C:$C,'FLUXO DE CAIXA'!$B26)</f>
        <v>0</v>
      </c>
      <c r="M26" s="182">
        <f>SUMIFS('Listagem de Pagamentos Efet'!$J:$J,'Listagem de Pagamentos Efet'!$B:$B,'FLUXO DE CAIXA'!M$4,'Listagem de Pagamentos Efet'!$C:$C,'FLUXO DE CAIXA'!$B26)</f>
        <v>0</v>
      </c>
      <c r="N26" s="182">
        <f>SUMIFS('Listagem de Pagamentos Efet'!$J:$J,'Listagem de Pagamentos Efet'!$B:$B,'FLUXO DE CAIXA'!N$4,'Listagem de Pagamentos Efet'!$C:$C,'FLUXO DE CAIXA'!$B26)</f>
        <v>0</v>
      </c>
      <c r="O26" s="182">
        <f>SUMIFS('Listagem de Pagamentos Efet'!$J:$J,'Listagem de Pagamentos Efet'!$B:$B,'FLUXO DE CAIXA'!O$4,'Listagem de Pagamentos Efet'!$C:$C,'FLUXO DE CAIXA'!$B26)</f>
        <v>0</v>
      </c>
      <c r="P26" s="182">
        <f>SUMIFS('Listagem de Pagamentos Efet'!$J:$J,'Listagem de Pagamentos Efet'!$B:$B,'FLUXO DE CAIXA'!P$4,'Listagem de Pagamentos Efet'!$C:$C,'FLUXO DE CAIXA'!$B26)</f>
        <v>0</v>
      </c>
      <c r="Q26" s="182">
        <f>SUMIFS('Listagem de Pagamentos Efet'!$J:$J,'Listagem de Pagamentos Efet'!$B:$B,'FLUXO DE CAIXA'!Q$4,'Listagem de Pagamentos Efet'!$C:$C,'FLUXO DE CAIXA'!$B26)</f>
        <v>0</v>
      </c>
      <c r="R26" s="182">
        <f>SUMIFS('Listagem de Pagamentos Efet'!$J:$J,'Listagem de Pagamentos Efet'!$B:$B,'FLUXO DE CAIXA'!R$4,'Listagem de Pagamentos Efet'!$C:$C,'FLUXO DE CAIXA'!$B26)</f>
        <v>0</v>
      </c>
      <c r="S26" s="182">
        <f>SUMIFS('Listagem de Pagamentos Efet'!$J:$J,'Listagem de Pagamentos Efet'!$B:$B,'FLUXO DE CAIXA'!S$4,'Listagem de Pagamentos Efet'!$C:$C,'FLUXO DE CAIXA'!$B26)</f>
        <v>0</v>
      </c>
      <c r="T26" s="182">
        <f>SUMIFS('Listagem de Pagamentos Efet'!$J:$J,'Listagem de Pagamentos Efet'!$B:$B,'FLUXO DE CAIXA'!T$4,'Listagem de Pagamentos Efet'!$C:$C,'FLUXO DE CAIXA'!$B26)</f>
        <v>0</v>
      </c>
      <c r="U26" s="182">
        <f>SUMIFS('Listagem de Pagamentos Efet'!$J:$J,'Listagem de Pagamentos Efet'!$B:$B,'FLUXO DE CAIXA'!U$4,'Listagem de Pagamentos Efet'!$C:$C,'FLUXO DE CAIXA'!$B26)</f>
        <v>0</v>
      </c>
      <c r="V26" s="182">
        <f>SUMIFS('Listagem de Pagamentos Efet'!$J:$J,'Listagem de Pagamentos Efet'!$B:$B,'FLUXO DE CAIXA'!V$4,'Listagem de Pagamentos Efet'!$C:$C,'FLUXO DE CAIXA'!$B26)</f>
        <v>0</v>
      </c>
      <c r="W26" s="182">
        <f>SUMIFS('Listagem de Pagamentos Efet'!$J:$J,'Listagem de Pagamentos Efet'!$B:$B,'FLUXO DE CAIXA'!W$4,'Listagem de Pagamentos Efet'!$C:$C,'FLUXO DE CAIXA'!$B26)</f>
        <v>0</v>
      </c>
      <c r="X26" s="182">
        <f>SUMIFS('Listagem de Pagamentos Efet'!$J:$J,'Listagem de Pagamentos Efet'!$B:$B,'FLUXO DE CAIXA'!X$4,'Listagem de Pagamentos Efet'!$C:$C,'FLUXO DE CAIXA'!$B26)</f>
        <v>0</v>
      </c>
      <c r="Y26" s="182">
        <f>SUMIFS('Listagem de Pagamentos Efet'!$J:$J,'Listagem de Pagamentos Efet'!$B:$B,'FLUXO DE CAIXA'!Y$4,'Listagem de Pagamentos Efet'!$C:$C,'FLUXO DE CAIXA'!$B26)</f>
        <v>0</v>
      </c>
      <c r="Z26" s="182">
        <f>SUMIFS('Listagem de Pagamentos Efet'!$J:$J,'Listagem de Pagamentos Efet'!$B:$B,'FLUXO DE CAIXA'!Z$4,'Listagem de Pagamentos Efet'!$C:$C,'FLUXO DE CAIXA'!$B26)</f>
        <v>0</v>
      </c>
      <c r="AA26" s="182">
        <f>SUMIFS('Listagem de Pagamentos Efet'!$J:$J,'Listagem de Pagamentos Efet'!$B:$B,'FLUXO DE CAIXA'!AA$4,'Listagem de Pagamentos Efet'!$C:$C,'FLUXO DE CAIXA'!$B26)</f>
        <v>0</v>
      </c>
      <c r="AB26" s="182">
        <f>SUMIFS('Listagem de Pagamentos Efet'!$J:$J,'Listagem de Pagamentos Efet'!$B:$B,'FLUXO DE CAIXA'!AB$4,'Listagem de Pagamentos Efet'!$C:$C,'FLUXO DE CAIXA'!$B26)</f>
        <v>0</v>
      </c>
      <c r="AC26" s="182">
        <f>SUMIFS('Listagem de Pagamentos Efet'!$J:$J,'Listagem de Pagamentos Efet'!$B:$B,'FLUXO DE CAIXA'!AC$4,'Listagem de Pagamentos Efet'!$C:$C,'FLUXO DE CAIXA'!$B26)</f>
        <v>0</v>
      </c>
      <c r="AD26" s="182">
        <f>SUMIFS('Listagem de Pagamentos Efet'!$J:$J,'Listagem de Pagamentos Efet'!$B:$B,'FLUXO DE CAIXA'!AD$4,'Listagem de Pagamentos Efet'!$C:$C,'FLUXO DE CAIXA'!$B26)</f>
        <v>0</v>
      </c>
      <c r="AE26" s="106"/>
      <c r="AF26" s="106"/>
      <c r="AG26" s="106"/>
      <c r="AH26" s="166">
        <f t="shared" si="490"/>
        <v>0</v>
      </c>
      <c r="AI26" s="168">
        <f t="shared" ref="AI26:BR26" si="1214">+AI16*$C$26</f>
        <v>0</v>
      </c>
      <c r="AJ26" s="168">
        <f t="shared" si="1214"/>
        <v>0</v>
      </c>
      <c r="AK26" s="168">
        <f t="shared" si="1214"/>
        <v>0</v>
      </c>
      <c r="AL26" s="168">
        <f t="shared" si="1214"/>
        <v>0</v>
      </c>
      <c r="AM26" s="168">
        <f t="shared" si="1214"/>
        <v>0</v>
      </c>
      <c r="AN26" s="168">
        <f t="shared" si="1214"/>
        <v>0</v>
      </c>
      <c r="AO26" s="168">
        <f t="shared" si="1214"/>
        <v>0</v>
      </c>
      <c r="AP26" s="168">
        <f t="shared" si="1214"/>
        <v>0</v>
      </c>
      <c r="AQ26" s="168">
        <f t="shared" si="1214"/>
        <v>0</v>
      </c>
      <c r="AR26" s="168">
        <f t="shared" si="1214"/>
        <v>0</v>
      </c>
      <c r="AS26" s="168">
        <f t="shared" si="1214"/>
        <v>0</v>
      </c>
      <c r="AT26" s="168">
        <f t="shared" si="1214"/>
        <v>0</v>
      </c>
      <c r="AU26" s="168">
        <f t="shared" si="1214"/>
        <v>0</v>
      </c>
      <c r="AV26" s="168">
        <f t="shared" si="1214"/>
        <v>0</v>
      </c>
      <c r="AW26" s="168">
        <f t="shared" si="1214"/>
        <v>0</v>
      </c>
      <c r="AX26" s="168">
        <f t="shared" si="1214"/>
        <v>0</v>
      </c>
      <c r="AY26" s="168">
        <f t="shared" si="1214"/>
        <v>0</v>
      </c>
      <c r="AZ26" s="168">
        <f t="shared" si="1214"/>
        <v>0</v>
      </c>
      <c r="BA26" s="168">
        <f t="shared" si="1214"/>
        <v>0</v>
      </c>
      <c r="BB26" s="168">
        <f t="shared" si="1214"/>
        <v>0</v>
      </c>
      <c r="BC26" s="168">
        <f t="shared" si="1214"/>
        <v>0</v>
      </c>
      <c r="BD26" s="168">
        <f t="shared" si="1214"/>
        <v>0</v>
      </c>
      <c r="BE26" s="168">
        <f t="shared" si="1214"/>
        <v>0</v>
      </c>
      <c r="BF26" s="168">
        <f t="shared" si="1214"/>
        <v>0</v>
      </c>
      <c r="BG26" s="168">
        <f t="shared" si="1214"/>
        <v>0</v>
      </c>
      <c r="BH26" s="168">
        <f t="shared" si="1214"/>
        <v>0</v>
      </c>
      <c r="BI26" s="168">
        <f t="shared" si="1214"/>
        <v>0</v>
      </c>
      <c r="BJ26" s="168">
        <f t="shared" si="1214"/>
        <v>0</v>
      </c>
      <c r="BK26" s="168">
        <f t="shared" si="1214"/>
        <v>0</v>
      </c>
      <c r="BL26" s="168">
        <f t="shared" si="1214"/>
        <v>0</v>
      </c>
      <c r="BM26" s="168">
        <f t="shared" si="1214"/>
        <v>0</v>
      </c>
      <c r="BN26" s="166">
        <f t="shared" si="848"/>
        <v>0</v>
      </c>
      <c r="BO26" s="168">
        <f t="shared" si="1214"/>
        <v>0</v>
      </c>
      <c r="BP26" s="168">
        <f t="shared" si="1214"/>
        <v>0</v>
      </c>
      <c r="BQ26" s="168">
        <f t="shared" si="1214"/>
        <v>14.5610776300922</v>
      </c>
      <c r="BR26" s="168">
        <f t="shared" si="1214"/>
        <v>11.991398815852307</v>
      </c>
      <c r="BS26" s="168">
        <f t="shared" ref="BS26:CR26" si="1215">+BS16*$C$26</f>
        <v>11.991398815852307</v>
      </c>
      <c r="BT26" s="168">
        <f t="shared" si="1215"/>
        <v>0.54096563974533585</v>
      </c>
      <c r="BU26" s="168">
        <f t="shared" si="1215"/>
        <v>0</v>
      </c>
      <c r="BV26" s="168">
        <f t="shared" si="1215"/>
        <v>0</v>
      </c>
      <c r="BW26" s="168">
        <f t="shared" si="1215"/>
        <v>0</v>
      </c>
      <c r="BX26" s="168">
        <f t="shared" si="1215"/>
        <v>14.5610776300922</v>
      </c>
      <c r="BY26" s="168">
        <f t="shared" si="1215"/>
        <v>11.991398815852307</v>
      </c>
      <c r="BZ26" s="168">
        <f t="shared" si="1215"/>
        <v>0</v>
      </c>
      <c r="CA26" s="168">
        <f t="shared" si="1215"/>
        <v>0</v>
      </c>
      <c r="CB26" s="168">
        <f t="shared" si="1215"/>
        <v>0</v>
      </c>
      <c r="CC26" s="168">
        <f t="shared" si="1215"/>
        <v>0</v>
      </c>
      <c r="CD26" s="168">
        <f t="shared" si="1215"/>
        <v>0</v>
      </c>
      <c r="CE26" s="168">
        <f t="shared" si="1215"/>
        <v>14.5610776300922</v>
      </c>
      <c r="CF26" s="168">
        <f t="shared" si="1215"/>
        <v>11.991398815852307</v>
      </c>
      <c r="CG26" s="168">
        <f t="shared" si="1215"/>
        <v>0</v>
      </c>
      <c r="CH26" s="168">
        <f t="shared" si="1215"/>
        <v>0.54096563974533585</v>
      </c>
      <c r="CI26" s="168">
        <f t="shared" si="1215"/>
        <v>5.0039924170899877</v>
      </c>
      <c r="CJ26" s="168">
        <f t="shared" si="1215"/>
        <v>0</v>
      </c>
      <c r="CK26" s="168">
        <f t="shared" si="1215"/>
        <v>0</v>
      </c>
      <c r="CL26" s="168">
        <f t="shared" si="1215"/>
        <v>14.5610776300922</v>
      </c>
      <c r="CM26" s="168">
        <f t="shared" si="1215"/>
        <v>11.991398815852307</v>
      </c>
      <c r="CN26" s="168">
        <f t="shared" si="1215"/>
        <v>11.991398815852307</v>
      </c>
      <c r="CO26" s="168">
        <f t="shared" si="1215"/>
        <v>0.54096563974533585</v>
      </c>
      <c r="CP26" s="168">
        <f t="shared" si="1215"/>
        <v>0</v>
      </c>
      <c r="CQ26" s="168">
        <f t="shared" si="1215"/>
        <v>0</v>
      </c>
      <c r="CR26" s="168">
        <f t="shared" si="1215"/>
        <v>0</v>
      </c>
      <c r="CS26" s="166">
        <f t="shared" si="790"/>
        <v>136.81959275180864</v>
      </c>
      <c r="CT26" s="168">
        <f t="shared" ref="CT26:DX26" si="1216">+CT16*$C$26</f>
        <v>0</v>
      </c>
      <c r="CU26" s="168">
        <f t="shared" si="1216"/>
        <v>11.991398815852307</v>
      </c>
      <c r="CV26" s="168">
        <f t="shared" si="1216"/>
        <v>11.991398815852307</v>
      </c>
      <c r="CW26" s="168">
        <f t="shared" si="1216"/>
        <v>0</v>
      </c>
      <c r="CX26" s="168">
        <f t="shared" si="1216"/>
        <v>0</v>
      </c>
      <c r="CY26" s="168">
        <f t="shared" si="1216"/>
        <v>0.54096563974533585</v>
      </c>
      <c r="CZ26" s="168">
        <f t="shared" si="1216"/>
        <v>7.2805388150460999</v>
      </c>
      <c r="DA26" s="168">
        <f t="shared" si="1216"/>
        <v>7.2805388150460999</v>
      </c>
      <c r="DB26" s="168">
        <f t="shared" si="1216"/>
        <v>11.991398815852307</v>
      </c>
      <c r="DC26" s="168">
        <f t="shared" si="1216"/>
        <v>0</v>
      </c>
      <c r="DD26" s="168">
        <f t="shared" si="1216"/>
        <v>0</v>
      </c>
      <c r="DE26" s="168">
        <f t="shared" si="1216"/>
        <v>0</v>
      </c>
      <c r="DF26" s="168">
        <f t="shared" si="1216"/>
        <v>0</v>
      </c>
      <c r="DG26" s="168">
        <f t="shared" si="1216"/>
        <v>7.2805388150460999</v>
      </c>
      <c r="DH26" s="168">
        <f t="shared" si="1216"/>
        <v>7.2805388150460999</v>
      </c>
      <c r="DI26" s="168">
        <f t="shared" si="1216"/>
        <v>11.991398815852307</v>
      </c>
      <c r="DJ26" s="168">
        <f t="shared" si="1216"/>
        <v>0</v>
      </c>
      <c r="DK26" s="168">
        <f t="shared" si="1216"/>
        <v>0</v>
      </c>
      <c r="DL26" s="168">
        <f t="shared" si="1216"/>
        <v>0</v>
      </c>
      <c r="DM26" s="168">
        <f t="shared" si="1216"/>
        <v>5.5449580568353234</v>
      </c>
      <c r="DN26" s="168">
        <f t="shared" si="1216"/>
        <v>7.2805388150460999</v>
      </c>
      <c r="DO26" s="168">
        <f t="shared" si="1216"/>
        <v>7.2805388150460999</v>
      </c>
      <c r="DP26" s="168">
        <f t="shared" si="1216"/>
        <v>11.991398815852307</v>
      </c>
      <c r="DQ26" s="168">
        <f t="shared" si="1216"/>
        <v>11.991398815852307</v>
      </c>
      <c r="DR26" s="168">
        <f t="shared" si="1216"/>
        <v>0</v>
      </c>
      <c r="DS26" s="168">
        <f t="shared" si="1216"/>
        <v>0</v>
      </c>
      <c r="DT26" s="168">
        <f t="shared" si="1216"/>
        <v>0.54096563974533585</v>
      </c>
      <c r="DU26" s="168">
        <f t="shared" si="1216"/>
        <v>7.2805388150460999</v>
      </c>
      <c r="DV26" s="168">
        <f t="shared" si="1216"/>
        <v>7.2805388150460999</v>
      </c>
      <c r="DW26" s="168">
        <f t="shared" si="1216"/>
        <v>11.991398815852307</v>
      </c>
      <c r="DX26" s="168">
        <f t="shared" si="1216"/>
        <v>0</v>
      </c>
      <c r="DY26" s="166">
        <f t="shared" si="849"/>
        <v>148.81099156766095</v>
      </c>
      <c r="DZ26" s="168">
        <f t="shared" ref="DZ26:FC26" si="1217">+DZ16*$C$26</f>
        <v>0</v>
      </c>
      <c r="EA26" s="168">
        <f t="shared" si="1217"/>
        <v>0</v>
      </c>
      <c r="EB26" s="168">
        <f t="shared" si="1217"/>
        <v>7.2805388150460999</v>
      </c>
      <c r="EC26" s="168">
        <f t="shared" si="1217"/>
        <v>0</v>
      </c>
      <c r="ED26" s="168">
        <f t="shared" si="1217"/>
        <v>0</v>
      </c>
      <c r="EE26" s="168">
        <f t="shared" si="1217"/>
        <v>14.5610776300922</v>
      </c>
      <c r="EF26" s="168">
        <f t="shared" si="1217"/>
        <v>0</v>
      </c>
      <c r="EG26" s="168">
        <f t="shared" si="1217"/>
        <v>0</v>
      </c>
      <c r="EH26" s="168">
        <f t="shared" si="1217"/>
        <v>0</v>
      </c>
      <c r="EI26" s="168">
        <f t="shared" si="1217"/>
        <v>7.2805388150460999</v>
      </c>
      <c r="EJ26" s="168">
        <f t="shared" si="1217"/>
        <v>0</v>
      </c>
      <c r="EK26" s="168">
        <f t="shared" si="1217"/>
        <v>0</v>
      </c>
      <c r="EL26" s="168">
        <f t="shared" si="1217"/>
        <v>14.5610776300922</v>
      </c>
      <c r="EM26" s="168">
        <f t="shared" si="1217"/>
        <v>0</v>
      </c>
      <c r="EN26" s="168">
        <f t="shared" si="1217"/>
        <v>0.54096563974533585</v>
      </c>
      <c r="EO26" s="168">
        <f t="shared" si="1217"/>
        <v>5.0039924170899877</v>
      </c>
      <c r="EP26" s="168">
        <f t="shared" si="1217"/>
        <v>7.2805388150460999</v>
      </c>
      <c r="EQ26" s="168">
        <f t="shared" si="1217"/>
        <v>0</v>
      </c>
      <c r="ER26" s="168">
        <f t="shared" si="1217"/>
        <v>0</v>
      </c>
      <c r="ES26" s="168">
        <f t="shared" si="1217"/>
        <v>14.5610776300922</v>
      </c>
      <c r="ET26" s="168">
        <f t="shared" si="1217"/>
        <v>11.991398815852307</v>
      </c>
      <c r="EU26" s="168">
        <f t="shared" si="1217"/>
        <v>0.54096563974533585</v>
      </c>
      <c r="EV26" s="168">
        <f t="shared" si="1217"/>
        <v>0</v>
      </c>
      <c r="EW26" s="168">
        <f t="shared" si="1217"/>
        <v>7.2805388150460999</v>
      </c>
      <c r="EX26" s="168">
        <f t="shared" si="1217"/>
        <v>0</v>
      </c>
      <c r="EY26" s="168">
        <f t="shared" si="1217"/>
        <v>0</v>
      </c>
      <c r="EZ26" s="168">
        <f t="shared" si="1217"/>
        <v>14.5610776300922</v>
      </c>
      <c r="FA26" s="168">
        <f t="shared" si="1217"/>
        <v>0</v>
      </c>
      <c r="FB26" s="168">
        <f t="shared" si="1217"/>
        <v>0</v>
      </c>
      <c r="FC26" s="168">
        <f t="shared" si="1217"/>
        <v>0</v>
      </c>
      <c r="FD26" s="166">
        <f t="shared" si="557"/>
        <v>105.44378829298617</v>
      </c>
      <c r="FE26" s="168">
        <f t="shared" ref="FE26:GI26" si="1218">+FE16*$C$26</f>
        <v>7.2805388150460999</v>
      </c>
      <c r="FF26" s="168">
        <f t="shared" si="1218"/>
        <v>7.2805388150460999</v>
      </c>
      <c r="FG26" s="168">
        <f t="shared" si="1218"/>
        <v>11.991398815852307</v>
      </c>
      <c r="FH26" s="168">
        <f t="shared" si="1218"/>
        <v>0</v>
      </c>
      <c r="FI26" s="168">
        <f t="shared" si="1218"/>
        <v>0</v>
      </c>
      <c r="FJ26" s="168">
        <f t="shared" si="1218"/>
        <v>0</v>
      </c>
      <c r="FK26" s="168">
        <f t="shared" si="1218"/>
        <v>7.2805388150460999</v>
      </c>
      <c r="FL26" s="168">
        <f t="shared" si="1218"/>
        <v>7.2805388150460999</v>
      </c>
      <c r="FM26" s="168">
        <f t="shared" si="1218"/>
        <v>7.2805388150460999</v>
      </c>
      <c r="FN26" s="168">
        <f t="shared" si="1218"/>
        <v>11.991398815852307</v>
      </c>
      <c r="FO26" s="168">
        <f t="shared" si="1218"/>
        <v>0</v>
      </c>
      <c r="FP26" s="168">
        <f t="shared" si="1218"/>
        <v>0</v>
      </c>
      <c r="FQ26" s="168">
        <f t="shared" si="1218"/>
        <v>0.54096563974533585</v>
      </c>
      <c r="FR26" s="168">
        <f t="shared" si="1218"/>
        <v>7.2805388150460999</v>
      </c>
      <c r="FS26" s="168">
        <f t="shared" si="1218"/>
        <v>7.2805388150460999</v>
      </c>
      <c r="FT26" s="168">
        <f t="shared" si="1218"/>
        <v>7.2805388150460999</v>
      </c>
      <c r="FU26" s="168">
        <f t="shared" si="1218"/>
        <v>11.991398815852307</v>
      </c>
      <c r="FV26" s="168">
        <f t="shared" si="1218"/>
        <v>0</v>
      </c>
      <c r="FW26" s="168">
        <f t="shared" si="1218"/>
        <v>0</v>
      </c>
      <c r="FX26" s="168">
        <f t="shared" si="1218"/>
        <v>12.532364455597643</v>
      </c>
      <c r="FY26" s="168">
        <f t="shared" si="1218"/>
        <v>7.2805388150460999</v>
      </c>
      <c r="FZ26" s="168">
        <f t="shared" si="1218"/>
        <v>7.2805388150460999</v>
      </c>
      <c r="GA26" s="168">
        <f t="shared" si="1218"/>
        <v>7.2805388150460999</v>
      </c>
      <c r="GB26" s="168">
        <f t="shared" si="1218"/>
        <v>11.991398815852307</v>
      </c>
      <c r="GC26" s="168">
        <f t="shared" si="1218"/>
        <v>0</v>
      </c>
      <c r="GD26" s="168">
        <f t="shared" si="1218"/>
        <v>0</v>
      </c>
      <c r="GE26" s="168">
        <f t="shared" si="1218"/>
        <v>0</v>
      </c>
      <c r="GF26" s="168">
        <f t="shared" si="1218"/>
        <v>7.2805388150460999</v>
      </c>
      <c r="GG26" s="168">
        <f t="shared" si="1218"/>
        <v>7.2805388150460999</v>
      </c>
      <c r="GH26" s="168">
        <f t="shared" si="1218"/>
        <v>7.2805388150460999</v>
      </c>
      <c r="GI26" s="168">
        <f t="shared" si="1218"/>
        <v>11.991398815852307</v>
      </c>
      <c r="GJ26" s="166">
        <f t="shared" si="850"/>
        <v>174.95786758524991</v>
      </c>
      <c r="GK26" s="168">
        <f t="shared" ref="GK26:HO26" si="1219">+GK16*$C$26</f>
        <v>0</v>
      </c>
      <c r="GL26" s="168">
        <f t="shared" si="1219"/>
        <v>0</v>
      </c>
      <c r="GM26" s="168">
        <f t="shared" si="1219"/>
        <v>0</v>
      </c>
      <c r="GN26" s="168">
        <f t="shared" si="1219"/>
        <v>0</v>
      </c>
      <c r="GO26" s="168">
        <f t="shared" si="1219"/>
        <v>0</v>
      </c>
      <c r="GP26" s="168">
        <f t="shared" si="1219"/>
        <v>14.5610776300922</v>
      </c>
      <c r="GQ26" s="168">
        <f t="shared" si="1219"/>
        <v>11.991398815852307</v>
      </c>
      <c r="GR26" s="168">
        <f t="shared" si="1219"/>
        <v>0</v>
      </c>
      <c r="GS26" s="168">
        <f t="shared" si="1219"/>
        <v>0.54096563974533585</v>
      </c>
      <c r="GT26" s="168">
        <f t="shared" si="1219"/>
        <v>5.0039924170899877</v>
      </c>
      <c r="GU26" s="168">
        <f t="shared" si="1219"/>
        <v>0</v>
      </c>
      <c r="GV26" s="168">
        <f t="shared" si="1219"/>
        <v>0</v>
      </c>
      <c r="GW26" s="168">
        <f t="shared" si="1219"/>
        <v>14.5610776300922</v>
      </c>
      <c r="GX26" s="168">
        <f t="shared" si="1219"/>
        <v>11.991398815852307</v>
      </c>
      <c r="GY26" s="168">
        <f t="shared" si="1219"/>
        <v>11.991398815852307</v>
      </c>
      <c r="GZ26" s="168">
        <f t="shared" si="1219"/>
        <v>0.54096563974533585</v>
      </c>
      <c r="HA26" s="168">
        <f t="shared" si="1219"/>
        <v>0</v>
      </c>
      <c r="HB26" s="168">
        <f t="shared" si="1219"/>
        <v>0</v>
      </c>
      <c r="HC26" s="168">
        <f t="shared" si="1219"/>
        <v>0</v>
      </c>
      <c r="HD26" s="168">
        <f t="shared" si="1219"/>
        <v>14.5610776300922</v>
      </c>
      <c r="HE26" s="168">
        <f t="shared" si="1219"/>
        <v>11.991398815852307</v>
      </c>
      <c r="HF26" s="168">
        <f t="shared" si="1219"/>
        <v>0</v>
      </c>
      <c r="HG26" s="168">
        <f t="shared" si="1219"/>
        <v>0</v>
      </c>
      <c r="HH26" s="168">
        <f t="shared" si="1219"/>
        <v>0</v>
      </c>
      <c r="HI26" s="168">
        <f t="shared" si="1219"/>
        <v>0</v>
      </c>
      <c r="HJ26" s="168">
        <f t="shared" si="1219"/>
        <v>0</v>
      </c>
      <c r="HK26" s="168">
        <f t="shared" si="1219"/>
        <v>14.5610776300922</v>
      </c>
      <c r="HL26" s="168">
        <f t="shared" si="1219"/>
        <v>11.991398815852307</v>
      </c>
      <c r="HM26" s="168">
        <f t="shared" si="1219"/>
        <v>0</v>
      </c>
      <c r="HN26" s="168">
        <f t="shared" si="1219"/>
        <v>0.54096563974533585</v>
      </c>
      <c r="HO26" s="168">
        <f t="shared" si="1219"/>
        <v>5.0039924170899877</v>
      </c>
      <c r="HP26" s="166">
        <f t="shared" si="851"/>
        <v>129.83218635304632</v>
      </c>
      <c r="HQ26" s="168">
        <f t="shared" ref="HQ26:IT26" si="1220">+HQ16*$C$26</f>
        <v>7.2805388150460999</v>
      </c>
      <c r="HR26" s="168">
        <f t="shared" si="1220"/>
        <v>7.2805388150460999</v>
      </c>
      <c r="HS26" s="168">
        <f t="shared" si="1220"/>
        <v>7.2805388150460999</v>
      </c>
      <c r="HT26" s="168">
        <f t="shared" si="1220"/>
        <v>0</v>
      </c>
      <c r="HU26" s="168">
        <f t="shared" si="1220"/>
        <v>0</v>
      </c>
      <c r="HV26" s="168">
        <f t="shared" si="1220"/>
        <v>11.991398815852307</v>
      </c>
      <c r="HW26" s="168">
        <f t="shared" si="1220"/>
        <v>5.0039924170899877</v>
      </c>
      <c r="HX26" s="168">
        <f t="shared" si="1220"/>
        <v>7.2805388150460999</v>
      </c>
      <c r="HY26" s="168">
        <f t="shared" si="1220"/>
        <v>7.2805388150460999</v>
      </c>
      <c r="HZ26" s="168">
        <f t="shared" si="1220"/>
        <v>7.2805388150460999</v>
      </c>
      <c r="IA26" s="168">
        <f t="shared" si="1220"/>
        <v>0</v>
      </c>
      <c r="IB26" s="168">
        <f t="shared" si="1220"/>
        <v>0</v>
      </c>
      <c r="IC26" s="168">
        <f t="shared" si="1220"/>
        <v>23.982797631704614</v>
      </c>
      <c r="ID26" s="168">
        <f t="shared" si="1220"/>
        <v>0</v>
      </c>
      <c r="IE26" s="168">
        <f t="shared" si="1220"/>
        <v>7.2805388150460999</v>
      </c>
      <c r="IF26" s="168">
        <f t="shared" si="1220"/>
        <v>7.2805388150460999</v>
      </c>
      <c r="IG26" s="168">
        <f t="shared" si="1220"/>
        <v>7.2805388150460999</v>
      </c>
      <c r="IH26" s="168">
        <f t="shared" si="1220"/>
        <v>0</v>
      </c>
      <c r="II26" s="168">
        <f t="shared" si="1220"/>
        <v>0</v>
      </c>
      <c r="IJ26" s="168">
        <f t="shared" si="1220"/>
        <v>11.991398815852307</v>
      </c>
      <c r="IK26" s="168">
        <f t="shared" si="1220"/>
        <v>0</v>
      </c>
      <c r="IL26" s="168">
        <f t="shared" si="1220"/>
        <v>7.2805388150460999</v>
      </c>
      <c r="IM26" s="168">
        <f t="shared" si="1220"/>
        <v>7.2805388150460999</v>
      </c>
      <c r="IN26" s="168">
        <f t="shared" si="1220"/>
        <v>7.2805388150460999</v>
      </c>
      <c r="IO26" s="168">
        <f t="shared" si="1220"/>
        <v>0</v>
      </c>
      <c r="IP26" s="168">
        <f t="shared" si="1220"/>
        <v>0</v>
      </c>
      <c r="IQ26" s="168">
        <f t="shared" si="1220"/>
        <v>11.991398815852307</v>
      </c>
      <c r="IR26" s="168">
        <f t="shared" si="1220"/>
        <v>5.0039924170899877</v>
      </c>
      <c r="IS26" s="168">
        <f t="shared" si="1220"/>
        <v>7.2805388150460999</v>
      </c>
      <c r="IT26" s="168">
        <f t="shared" si="1220"/>
        <v>7.2805388150460999</v>
      </c>
      <c r="IU26" s="166">
        <f t="shared" si="613"/>
        <v>171.89252232408691</v>
      </c>
      <c r="IV26" s="168">
        <f t="shared" ref="IV26:JZ26" si="1221">+IV16*$C$26</f>
        <v>0</v>
      </c>
      <c r="IW26" s="168">
        <f t="shared" si="1221"/>
        <v>0</v>
      </c>
      <c r="IX26" s="168">
        <f t="shared" si="1221"/>
        <v>0.54096563974533585</v>
      </c>
      <c r="IY26" s="168">
        <f t="shared" si="1221"/>
        <v>0</v>
      </c>
      <c r="IZ26" s="168">
        <f t="shared" si="1221"/>
        <v>0</v>
      </c>
      <c r="JA26" s="168">
        <f t="shared" si="1221"/>
        <v>12.284531232136088</v>
      </c>
      <c r="JB26" s="168">
        <f t="shared" si="1221"/>
        <v>7.2805388150460999</v>
      </c>
      <c r="JC26" s="168">
        <f t="shared" si="1221"/>
        <v>11.991398815852307</v>
      </c>
      <c r="JD26" s="168">
        <f t="shared" si="1221"/>
        <v>11.991398815852307</v>
      </c>
      <c r="JE26" s="168">
        <f t="shared" si="1221"/>
        <v>0.54096563974533585</v>
      </c>
      <c r="JF26" s="168">
        <f t="shared" si="1221"/>
        <v>0</v>
      </c>
      <c r="JG26" s="168">
        <f t="shared" si="1221"/>
        <v>0</v>
      </c>
      <c r="JH26" s="168">
        <f t="shared" si="1221"/>
        <v>7.2805388150460999</v>
      </c>
      <c r="JI26" s="168">
        <f t="shared" si="1221"/>
        <v>7.2805388150460999</v>
      </c>
      <c r="JJ26" s="168">
        <f t="shared" si="1221"/>
        <v>11.991398815852307</v>
      </c>
      <c r="JK26" s="168">
        <f t="shared" si="1221"/>
        <v>0</v>
      </c>
      <c r="JL26" s="168">
        <f t="shared" si="1221"/>
        <v>0</v>
      </c>
      <c r="JM26" s="168">
        <f t="shared" si="1221"/>
        <v>0</v>
      </c>
      <c r="JN26" s="168">
        <f t="shared" si="1221"/>
        <v>0</v>
      </c>
      <c r="JO26" s="168">
        <f t="shared" si="1221"/>
        <v>7.2805388150460999</v>
      </c>
      <c r="JP26" s="168">
        <f t="shared" si="1221"/>
        <v>7.2805388150460999</v>
      </c>
      <c r="JQ26" s="168">
        <f t="shared" si="1221"/>
        <v>11.991398815852307</v>
      </c>
      <c r="JR26" s="168">
        <f t="shared" si="1221"/>
        <v>0</v>
      </c>
      <c r="JS26" s="168">
        <f t="shared" si="1221"/>
        <v>0.54096563974533585</v>
      </c>
      <c r="JT26" s="168">
        <f t="shared" si="1221"/>
        <v>0</v>
      </c>
      <c r="JU26" s="168">
        <f t="shared" si="1221"/>
        <v>0</v>
      </c>
      <c r="JV26" s="168">
        <f t="shared" si="1221"/>
        <v>12.284531232136088</v>
      </c>
      <c r="JW26" s="168">
        <f t="shared" si="1221"/>
        <v>7.2805388150460999</v>
      </c>
      <c r="JX26" s="168">
        <f t="shared" si="1221"/>
        <v>11.991398815852307</v>
      </c>
      <c r="JY26" s="168">
        <f t="shared" si="1221"/>
        <v>11.991398815852307</v>
      </c>
      <c r="JZ26" s="168">
        <f t="shared" si="1221"/>
        <v>0.54096563974533585</v>
      </c>
      <c r="KA26" s="166">
        <f t="shared" si="852"/>
        <v>142.36455080864397</v>
      </c>
      <c r="KB26" s="168">
        <f t="shared" ref="KB26:LE26" si="1222">+KB16*$C$26</f>
        <v>0</v>
      </c>
      <c r="KC26" s="168">
        <f t="shared" si="1222"/>
        <v>7.2805388150460999</v>
      </c>
      <c r="KD26" s="168">
        <f t="shared" si="1222"/>
        <v>7.2805388150460999</v>
      </c>
      <c r="KE26" s="168">
        <f t="shared" si="1222"/>
        <v>0</v>
      </c>
      <c r="KF26" s="168">
        <f t="shared" si="1222"/>
        <v>0</v>
      </c>
      <c r="KG26" s="168">
        <f t="shared" si="1222"/>
        <v>19.271937630898407</v>
      </c>
      <c r="KH26" s="168">
        <f t="shared" si="1222"/>
        <v>0.54096563974533585</v>
      </c>
      <c r="KI26" s="168">
        <f t="shared" si="1222"/>
        <v>0</v>
      </c>
      <c r="KJ26" s="168">
        <f t="shared" si="1222"/>
        <v>7.2805388150460999</v>
      </c>
      <c r="KK26" s="168">
        <f t="shared" si="1222"/>
        <v>7.2805388150460999</v>
      </c>
      <c r="KL26" s="168">
        <f t="shared" si="1222"/>
        <v>0</v>
      </c>
      <c r="KM26" s="168">
        <f t="shared" si="1222"/>
        <v>0</v>
      </c>
      <c r="KN26" s="168">
        <f t="shared" si="1222"/>
        <v>19.271937630898407</v>
      </c>
      <c r="KO26" s="168">
        <f t="shared" si="1222"/>
        <v>0</v>
      </c>
      <c r="KP26" s="168">
        <f t="shared" si="1222"/>
        <v>0</v>
      </c>
      <c r="KQ26" s="168">
        <f t="shared" si="1222"/>
        <v>7.2805388150460999</v>
      </c>
      <c r="KR26" s="168">
        <f t="shared" si="1222"/>
        <v>7.2805388150460999</v>
      </c>
      <c r="KS26" s="168">
        <f t="shared" si="1222"/>
        <v>0</v>
      </c>
      <c r="KT26" s="168">
        <f t="shared" si="1222"/>
        <v>0</v>
      </c>
      <c r="KU26" s="168">
        <f t="shared" si="1222"/>
        <v>19.271937630898407</v>
      </c>
      <c r="KV26" s="168">
        <f t="shared" si="1222"/>
        <v>0.54096563974533585</v>
      </c>
      <c r="KW26" s="168">
        <f t="shared" si="1222"/>
        <v>5.0039924170899877</v>
      </c>
      <c r="KX26" s="168">
        <f t="shared" si="1222"/>
        <v>7.2805388150460999</v>
      </c>
      <c r="KY26" s="168">
        <f t="shared" si="1222"/>
        <v>7.2805388150460999</v>
      </c>
      <c r="KZ26" s="168">
        <f t="shared" si="1222"/>
        <v>0</v>
      </c>
      <c r="LA26" s="168">
        <f t="shared" si="1222"/>
        <v>0</v>
      </c>
      <c r="LB26" s="168">
        <f t="shared" si="1222"/>
        <v>19.271937630898407</v>
      </c>
      <c r="LC26" s="168">
        <f t="shared" si="1222"/>
        <v>0.54096563974533585</v>
      </c>
      <c r="LD26" s="168">
        <f t="shared" si="1222"/>
        <v>0</v>
      </c>
      <c r="LE26" s="168">
        <f t="shared" si="1222"/>
        <v>7.2805388150460999</v>
      </c>
      <c r="LF26" s="166">
        <f t="shared" si="642"/>
        <v>149.23948919533453</v>
      </c>
      <c r="LG26" s="168">
        <f t="shared" ref="LG26:MK26" si="1223">+LG16*$C$26</f>
        <v>0</v>
      </c>
      <c r="LH26" s="168">
        <f t="shared" si="1223"/>
        <v>11.991398815852307</v>
      </c>
      <c r="LI26" s="168">
        <f t="shared" si="1223"/>
        <v>11.991398815852307</v>
      </c>
      <c r="LJ26" s="168">
        <f t="shared" si="1223"/>
        <v>0</v>
      </c>
      <c r="LK26" s="168">
        <f t="shared" si="1223"/>
        <v>0</v>
      </c>
      <c r="LL26" s="168">
        <f t="shared" si="1223"/>
        <v>0.54096563974533585</v>
      </c>
      <c r="LM26" s="168">
        <f t="shared" si="1223"/>
        <v>7.2805388150460999</v>
      </c>
      <c r="LN26" s="168">
        <f t="shared" si="1223"/>
        <v>7.2805388150460999</v>
      </c>
      <c r="LO26" s="168">
        <f t="shared" si="1223"/>
        <v>11.991398815852307</v>
      </c>
      <c r="LP26" s="168">
        <f t="shared" si="1223"/>
        <v>0</v>
      </c>
      <c r="LQ26" s="168">
        <f t="shared" si="1223"/>
        <v>0</v>
      </c>
      <c r="LR26" s="168">
        <f t="shared" si="1223"/>
        <v>0</v>
      </c>
      <c r="LS26" s="168">
        <f t="shared" si="1223"/>
        <v>0</v>
      </c>
      <c r="LT26" s="168">
        <f t="shared" si="1223"/>
        <v>7.2805388150460999</v>
      </c>
      <c r="LU26" s="168">
        <f t="shared" si="1223"/>
        <v>7.2805388150460999</v>
      </c>
      <c r="LV26" s="168">
        <f t="shared" si="1223"/>
        <v>11.991398815852307</v>
      </c>
      <c r="LW26" s="168">
        <f t="shared" si="1223"/>
        <v>0</v>
      </c>
      <c r="LX26" s="168">
        <f t="shared" si="1223"/>
        <v>0</v>
      </c>
      <c r="LY26" s="168">
        <f t="shared" si="1223"/>
        <v>0</v>
      </c>
      <c r="LZ26" s="168">
        <f t="shared" si="1223"/>
        <v>5.5449580568353234</v>
      </c>
      <c r="MA26" s="168">
        <f t="shared" si="1223"/>
        <v>7.2805388150460999</v>
      </c>
      <c r="MB26" s="168">
        <f t="shared" si="1223"/>
        <v>7.2805388150460999</v>
      </c>
      <c r="MC26" s="168">
        <f t="shared" si="1223"/>
        <v>11.991398815852307</v>
      </c>
      <c r="MD26" s="168">
        <f t="shared" si="1223"/>
        <v>11.991398815852307</v>
      </c>
      <c r="ME26" s="168">
        <f t="shared" si="1223"/>
        <v>0</v>
      </c>
      <c r="MF26" s="168">
        <f t="shared" si="1223"/>
        <v>0</v>
      </c>
      <c r="MG26" s="168">
        <f t="shared" si="1223"/>
        <v>0.54096563974533585</v>
      </c>
      <c r="MH26" s="168">
        <f t="shared" si="1223"/>
        <v>7.2805388150460999</v>
      </c>
      <c r="MI26" s="168">
        <f t="shared" si="1223"/>
        <v>7.2805388150460999</v>
      </c>
      <c r="MJ26" s="168">
        <f t="shared" si="1223"/>
        <v>11.991398815852307</v>
      </c>
      <c r="MK26" s="168">
        <f t="shared" si="1223"/>
        <v>0</v>
      </c>
      <c r="ML26" s="166">
        <f t="shared" si="853"/>
        <v>148.81099156766095</v>
      </c>
      <c r="MM26" s="168">
        <f t="shared" ref="MM26:NQ26" si="1224">+MM16*$C$26</f>
        <v>0</v>
      </c>
      <c r="MN26" s="168">
        <f t="shared" si="1224"/>
        <v>0</v>
      </c>
      <c r="MO26" s="168">
        <f t="shared" si="1224"/>
        <v>7.2805388150460999</v>
      </c>
      <c r="MP26" s="168">
        <f t="shared" si="1224"/>
        <v>0</v>
      </c>
      <c r="MQ26" s="168">
        <f t="shared" si="1224"/>
        <v>0</v>
      </c>
      <c r="MR26" s="168">
        <f t="shared" si="1224"/>
        <v>14.5610776300922</v>
      </c>
      <c r="MS26" s="168">
        <f t="shared" si="1224"/>
        <v>0</v>
      </c>
      <c r="MT26" s="168">
        <f t="shared" si="1224"/>
        <v>0</v>
      </c>
      <c r="MU26" s="168">
        <f t="shared" si="1224"/>
        <v>0</v>
      </c>
      <c r="MV26" s="168">
        <f t="shared" si="1224"/>
        <v>7.2805388150460999</v>
      </c>
      <c r="MW26" s="168">
        <f t="shared" si="1224"/>
        <v>0</v>
      </c>
      <c r="MX26" s="168">
        <f t="shared" si="1224"/>
        <v>0</v>
      </c>
      <c r="MY26" s="168">
        <f t="shared" si="1224"/>
        <v>14.5610776300922</v>
      </c>
      <c r="MZ26" s="168">
        <f t="shared" si="1224"/>
        <v>0</v>
      </c>
      <c r="NA26" s="168">
        <f t="shared" si="1224"/>
        <v>0.54096563974533585</v>
      </c>
      <c r="NB26" s="168">
        <f t="shared" si="1224"/>
        <v>5.0039924170899877</v>
      </c>
      <c r="NC26" s="168">
        <f t="shared" si="1224"/>
        <v>7.2805388150460999</v>
      </c>
      <c r="ND26" s="168">
        <f t="shared" si="1224"/>
        <v>0</v>
      </c>
      <c r="NE26" s="168">
        <f t="shared" si="1224"/>
        <v>0</v>
      </c>
      <c r="NF26" s="168">
        <f t="shared" si="1224"/>
        <v>14.5610776300922</v>
      </c>
      <c r="NG26" s="168">
        <f t="shared" si="1224"/>
        <v>11.991398815852307</v>
      </c>
      <c r="NH26" s="168">
        <f t="shared" si="1224"/>
        <v>0.54096563974533585</v>
      </c>
      <c r="NI26" s="168">
        <f t="shared" si="1224"/>
        <v>0</v>
      </c>
      <c r="NJ26" s="168">
        <f t="shared" si="1224"/>
        <v>7.2805388150460999</v>
      </c>
      <c r="NK26" s="168">
        <f t="shared" si="1224"/>
        <v>0</v>
      </c>
      <c r="NL26" s="168">
        <f t="shared" si="1224"/>
        <v>0</v>
      </c>
      <c r="NM26" s="168">
        <f t="shared" si="1224"/>
        <v>14.5610776300922</v>
      </c>
      <c r="NN26" s="168">
        <f t="shared" si="1224"/>
        <v>0</v>
      </c>
      <c r="NO26" s="168">
        <f t="shared" si="1224"/>
        <v>0</v>
      </c>
      <c r="NP26" s="168">
        <f t="shared" si="1224"/>
        <v>0</v>
      </c>
      <c r="NQ26" s="168">
        <f t="shared" si="1224"/>
        <v>7.2805388150460999</v>
      </c>
      <c r="NR26" s="166">
        <f t="shared" si="854"/>
        <v>112.72432710803227</v>
      </c>
      <c r="NS26" s="168">
        <f t="shared" ref="NS26:OT26" si="1225">+NS16*$C$26</f>
        <v>7.2805388150460999</v>
      </c>
      <c r="NT26" s="168">
        <f t="shared" si="1225"/>
        <v>7.2805388150460999</v>
      </c>
      <c r="NU26" s="168">
        <f t="shared" si="1225"/>
        <v>11.991398815852307</v>
      </c>
      <c r="NV26" s="168">
        <f t="shared" si="1225"/>
        <v>0</v>
      </c>
      <c r="NW26" s="168">
        <f t="shared" si="1225"/>
        <v>0</v>
      </c>
      <c r="NX26" s="168">
        <f t="shared" si="1225"/>
        <v>0</v>
      </c>
      <c r="NY26" s="168">
        <f t="shared" si="1225"/>
        <v>7.2805388150460999</v>
      </c>
      <c r="NZ26" s="168">
        <f t="shared" si="1225"/>
        <v>7.2805388150460999</v>
      </c>
      <c r="OA26" s="168">
        <f t="shared" si="1225"/>
        <v>7.2805388150460999</v>
      </c>
      <c r="OB26" s="168">
        <f t="shared" si="1225"/>
        <v>11.991398815852307</v>
      </c>
      <c r="OC26" s="168">
        <f t="shared" si="1225"/>
        <v>0</v>
      </c>
      <c r="OD26" s="168">
        <f t="shared" si="1225"/>
        <v>0</v>
      </c>
      <c r="OE26" s="168">
        <f t="shared" si="1225"/>
        <v>0.54096563974533585</v>
      </c>
      <c r="OF26" s="168">
        <f t="shared" si="1225"/>
        <v>7.2805388150460999</v>
      </c>
      <c r="OG26" s="168">
        <f t="shared" si="1225"/>
        <v>7.2805388150460999</v>
      </c>
      <c r="OH26" s="168">
        <f t="shared" si="1225"/>
        <v>7.2805388150460999</v>
      </c>
      <c r="OI26" s="168">
        <f t="shared" si="1225"/>
        <v>11.991398815852307</v>
      </c>
      <c r="OJ26" s="168">
        <f t="shared" si="1225"/>
        <v>0</v>
      </c>
      <c r="OK26" s="168">
        <f t="shared" si="1225"/>
        <v>0</v>
      </c>
      <c r="OL26" s="168">
        <f t="shared" si="1225"/>
        <v>12.532364455597643</v>
      </c>
      <c r="OM26" s="168">
        <f t="shared" si="1225"/>
        <v>7.2805388150460999</v>
      </c>
      <c r="ON26" s="168">
        <f t="shared" si="1225"/>
        <v>7.2805388150460999</v>
      </c>
      <c r="OO26" s="168">
        <f t="shared" si="1225"/>
        <v>7.2805388150460999</v>
      </c>
      <c r="OP26" s="168">
        <f t="shared" si="1225"/>
        <v>11.991398815852307</v>
      </c>
      <c r="OQ26" s="168">
        <f t="shared" si="1225"/>
        <v>0</v>
      </c>
      <c r="OR26" s="168">
        <f t="shared" si="1225"/>
        <v>0</v>
      </c>
      <c r="OS26" s="168">
        <f t="shared" si="1225"/>
        <v>0</v>
      </c>
      <c r="OT26" s="168">
        <f t="shared" si="1225"/>
        <v>7.2805388150460999</v>
      </c>
      <c r="OU26" s="166">
        <f t="shared" si="698"/>
        <v>148.40539113930541</v>
      </c>
      <c r="OV26" s="168">
        <f t="shared" ref="OV26:PZ26" si="1226">+OV16*$C$26</f>
        <v>0</v>
      </c>
      <c r="OW26" s="168">
        <f t="shared" si="1226"/>
        <v>0</v>
      </c>
      <c r="OX26" s="168">
        <f t="shared" si="1226"/>
        <v>0</v>
      </c>
      <c r="OY26" s="168">
        <f t="shared" si="1226"/>
        <v>0</v>
      </c>
      <c r="OZ26" s="168">
        <f t="shared" si="1226"/>
        <v>0</v>
      </c>
      <c r="PA26" s="168">
        <f t="shared" si="1226"/>
        <v>14.5610776300922</v>
      </c>
      <c r="PB26" s="168">
        <f t="shared" si="1226"/>
        <v>11.991398815852307</v>
      </c>
      <c r="PC26" s="168">
        <f t="shared" si="1226"/>
        <v>0</v>
      </c>
      <c r="PD26" s="168">
        <f t="shared" si="1226"/>
        <v>0.54096563974533585</v>
      </c>
      <c r="PE26" s="168">
        <f t="shared" si="1226"/>
        <v>5.0039924170899877</v>
      </c>
      <c r="PF26" s="168">
        <f t="shared" si="1226"/>
        <v>0</v>
      </c>
      <c r="PG26" s="168">
        <f t="shared" si="1226"/>
        <v>0</v>
      </c>
      <c r="PH26" s="168">
        <f t="shared" si="1226"/>
        <v>14.5610776300922</v>
      </c>
      <c r="PI26" s="168">
        <f t="shared" si="1226"/>
        <v>11.991398815852307</v>
      </c>
      <c r="PJ26" s="168">
        <f t="shared" si="1226"/>
        <v>11.991398815852307</v>
      </c>
      <c r="PK26" s="168">
        <f t="shared" si="1226"/>
        <v>0.54096563974533585</v>
      </c>
      <c r="PL26" s="168">
        <f t="shared" si="1226"/>
        <v>0</v>
      </c>
      <c r="PM26" s="168">
        <f t="shared" si="1226"/>
        <v>0</v>
      </c>
      <c r="PN26" s="168">
        <f t="shared" si="1226"/>
        <v>0</v>
      </c>
      <c r="PO26" s="168">
        <f t="shared" si="1226"/>
        <v>14.5610776300922</v>
      </c>
      <c r="PP26" s="168">
        <f t="shared" si="1226"/>
        <v>11.991398815852307</v>
      </c>
      <c r="PQ26" s="168">
        <f t="shared" si="1226"/>
        <v>0</v>
      </c>
      <c r="PR26" s="168">
        <f t="shared" si="1226"/>
        <v>0</v>
      </c>
      <c r="PS26" s="168">
        <f t="shared" si="1226"/>
        <v>0</v>
      </c>
      <c r="PT26" s="168">
        <f t="shared" si="1226"/>
        <v>0</v>
      </c>
      <c r="PU26" s="168">
        <f t="shared" si="1226"/>
        <v>0</v>
      </c>
      <c r="PV26" s="168">
        <f t="shared" si="1226"/>
        <v>14.5610776300922</v>
      </c>
      <c r="PW26" s="168">
        <f t="shared" si="1226"/>
        <v>0</v>
      </c>
      <c r="PX26" s="168">
        <f t="shared" si="1226"/>
        <v>0</v>
      </c>
      <c r="PY26" s="168">
        <f t="shared" si="1226"/>
        <v>0.54096563974533585</v>
      </c>
      <c r="PZ26" s="168">
        <f t="shared" si="1226"/>
        <v>5.0039924170899877</v>
      </c>
      <c r="QA26" s="166">
        <f t="shared" si="855"/>
        <v>117.84078753719402</v>
      </c>
      <c r="QB26" s="168">
        <f t="shared" ref="QB26:RE26" si="1227">+QB16*$C$26</f>
        <v>7.2805388150460999</v>
      </c>
      <c r="QC26" s="168">
        <f t="shared" si="1227"/>
        <v>7.2805388150460999</v>
      </c>
      <c r="QD26" s="168">
        <f t="shared" si="1227"/>
        <v>7.2805388150460999</v>
      </c>
      <c r="QE26" s="168">
        <f t="shared" si="1227"/>
        <v>0</v>
      </c>
      <c r="QF26" s="168">
        <f t="shared" si="1227"/>
        <v>0</v>
      </c>
      <c r="QG26" s="168">
        <f t="shared" si="1227"/>
        <v>11.991398815852307</v>
      </c>
      <c r="QH26" s="168">
        <f t="shared" si="1227"/>
        <v>5.0039924170899877</v>
      </c>
      <c r="QI26" s="168">
        <f t="shared" si="1227"/>
        <v>7.2805388150460999</v>
      </c>
      <c r="QJ26" s="168">
        <f t="shared" si="1227"/>
        <v>7.2805388150460999</v>
      </c>
      <c r="QK26" s="168">
        <f t="shared" si="1227"/>
        <v>7.2805388150460999</v>
      </c>
      <c r="QL26" s="168">
        <f t="shared" si="1227"/>
        <v>0</v>
      </c>
      <c r="QM26" s="168">
        <f t="shared" si="1227"/>
        <v>0</v>
      </c>
      <c r="QN26" s="168">
        <f t="shared" si="1227"/>
        <v>23.982797631704614</v>
      </c>
      <c r="QO26" s="168">
        <f t="shared" si="1227"/>
        <v>0</v>
      </c>
      <c r="QP26" s="168">
        <f t="shared" si="1227"/>
        <v>7.2805388150460999</v>
      </c>
      <c r="QQ26" s="168">
        <f t="shared" si="1227"/>
        <v>7.2805388150460999</v>
      </c>
      <c r="QR26" s="168">
        <f t="shared" si="1227"/>
        <v>7.2805388150460999</v>
      </c>
      <c r="QS26" s="168">
        <f t="shared" si="1227"/>
        <v>0</v>
      </c>
      <c r="QT26" s="168">
        <f t="shared" si="1227"/>
        <v>0</v>
      </c>
      <c r="QU26" s="168">
        <f t="shared" si="1227"/>
        <v>11.991398815852307</v>
      </c>
      <c r="QV26" s="168">
        <f t="shared" si="1227"/>
        <v>0</v>
      </c>
      <c r="QW26" s="168">
        <f t="shared" si="1227"/>
        <v>7.2805388150460999</v>
      </c>
      <c r="QX26" s="168">
        <f t="shared" si="1227"/>
        <v>7.2805388150460999</v>
      </c>
      <c r="QY26" s="168">
        <f t="shared" si="1227"/>
        <v>0</v>
      </c>
      <c r="QZ26" s="168">
        <f t="shared" si="1227"/>
        <v>0</v>
      </c>
      <c r="RA26" s="168">
        <f t="shared" si="1227"/>
        <v>0</v>
      </c>
      <c r="RB26" s="168">
        <f t="shared" si="1227"/>
        <v>0</v>
      </c>
      <c r="RC26" s="168">
        <f t="shared" si="1227"/>
        <v>5.0039924170899877</v>
      </c>
      <c r="RD26" s="168">
        <f t="shared" si="1227"/>
        <v>7.2805388150460999</v>
      </c>
      <c r="RE26" s="168">
        <f t="shared" si="1227"/>
        <v>7.2805388150460999</v>
      </c>
      <c r="RF26" s="166">
        <f t="shared" si="728"/>
        <v>152.6205846931885</v>
      </c>
      <c r="RG26" s="168">
        <f t="shared" ref="RG26:SK26" si="1228">+RG16*$C$26</f>
        <v>0</v>
      </c>
      <c r="RH26" s="168">
        <f t="shared" si="1228"/>
        <v>0</v>
      </c>
      <c r="RI26" s="168">
        <f t="shared" si="1228"/>
        <v>0.54096563974533585</v>
      </c>
      <c r="RJ26" s="168">
        <f t="shared" si="1228"/>
        <v>0</v>
      </c>
      <c r="RK26" s="168">
        <f t="shared" si="1228"/>
        <v>0</v>
      </c>
      <c r="RL26" s="168">
        <f t="shared" si="1228"/>
        <v>12.284531232136088</v>
      </c>
      <c r="RM26" s="168">
        <f t="shared" si="1228"/>
        <v>7.2805388150460999</v>
      </c>
      <c r="RN26" s="168">
        <f t="shared" si="1228"/>
        <v>11.991398815852307</v>
      </c>
      <c r="RO26" s="168">
        <f t="shared" si="1228"/>
        <v>11.991398815852307</v>
      </c>
      <c r="RP26" s="168">
        <f t="shared" si="1228"/>
        <v>0.54096563974533585</v>
      </c>
      <c r="RQ26" s="168">
        <f t="shared" si="1228"/>
        <v>0</v>
      </c>
      <c r="RR26" s="168">
        <f t="shared" si="1228"/>
        <v>0</v>
      </c>
      <c r="RS26" s="168">
        <f t="shared" si="1228"/>
        <v>7.2805388150460999</v>
      </c>
      <c r="RT26" s="168">
        <f t="shared" si="1228"/>
        <v>7.2805388150460999</v>
      </c>
      <c r="RU26" s="168">
        <f t="shared" si="1228"/>
        <v>11.991398815852307</v>
      </c>
      <c r="RV26" s="168">
        <f t="shared" si="1228"/>
        <v>0</v>
      </c>
      <c r="RW26" s="168">
        <f t="shared" si="1228"/>
        <v>0</v>
      </c>
      <c r="RX26" s="168">
        <f t="shared" si="1228"/>
        <v>0</v>
      </c>
      <c r="RY26" s="168">
        <f t="shared" si="1228"/>
        <v>0</v>
      </c>
      <c r="RZ26" s="168">
        <f t="shared" si="1228"/>
        <v>7.2805388150460999</v>
      </c>
      <c r="SA26" s="168">
        <f t="shared" si="1228"/>
        <v>0</v>
      </c>
      <c r="SB26" s="168">
        <f t="shared" si="1228"/>
        <v>0</v>
      </c>
      <c r="SC26" s="168">
        <f t="shared" si="1228"/>
        <v>0</v>
      </c>
      <c r="SD26" s="168">
        <f t="shared" si="1228"/>
        <v>0.54096563974533585</v>
      </c>
      <c r="SE26" s="168">
        <f t="shared" si="1228"/>
        <v>0</v>
      </c>
      <c r="SF26" s="168">
        <f t="shared" si="1228"/>
        <v>0</v>
      </c>
      <c r="SG26" s="168">
        <f t="shared" si="1228"/>
        <v>12.284531232136088</v>
      </c>
      <c r="SH26" s="168">
        <f t="shared" si="1228"/>
        <v>7.2805388150460999</v>
      </c>
      <c r="SI26" s="168">
        <f t="shared" si="1228"/>
        <v>11.991398815852307</v>
      </c>
      <c r="SJ26" s="168">
        <f t="shared" si="1228"/>
        <v>11.991398815852307</v>
      </c>
      <c r="SK26" s="168">
        <f t="shared" si="1228"/>
        <v>0.54096563974533585</v>
      </c>
      <c r="SL26" s="166">
        <f t="shared" si="856"/>
        <v>123.09261317774556</v>
      </c>
      <c r="SM26" s="168">
        <f t="shared" ref="SM26:TP26" si="1229">+SM16*$C$26</f>
        <v>0</v>
      </c>
      <c r="SN26" s="168">
        <f t="shared" si="1229"/>
        <v>7.2805388150460999</v>
      </c>
      <c r="SO26" s="168">
        <f t="shared" si="1229"/>
        <v>7.2805388150460999</v>
      </c>
      <c r="SP26" s="168">
        <f t="shared" si="1229"/>
        <v>0</v>
      </c>
      <c r="SQ26" s="168">
        <f t="shared" si="1229"/>
        <v>0</v>
      </c>
      <c r="SR26" s="168">
        <f t="shared" si="1229"/>
        <v>19.271937630898407</v>
      </c>
      <c r="SS26" s="168">
        <f t="shared" si="1229"/>
        <v>0.54096563974533585</v>
      </c>
      <c r="ST26" s="168">
        <f t="shared" si="1229"/>
        <v>0</v>
      </c>
      <c r="SU26" s="168">
        <f t="shared" si="1229"/>
        <v>7.2805388150460999</v>
      </c>
      <c r="SV26" s="168">
        <f t="shared" si="1229"/>
        <v>7.2805388150460999</v>
      </c>
      <c r="SW26" s="168">
        <f t="shared" si="1229"/>
        <v>0</v>
      </c>
      <c r="SX26" s="168">
        <f t="shared" si="1229"/>
        <v>0</v>
      </c>
      <c r="SY26" s="168">
        <f t="shared" si="1229"/>
        <v>19.271937630898407</v>
      </c>
      <c r="SZ26" s="168">
        <f t="shared" si="1229"/>
        <v>0</v>
      </c>
      <c r="TA26" s="168">
        <f t="shared" si="1229"/>
        <v>0</v>
      </c>
      <c r="TB26" s="168">
        <f t="shared" si="1229"/>
        <v>7.2805388150460999</v>
      </c>
      <c r="TC26" s="168">
        <f t="shared" si="1229"/>
        <v>7.2805388150460999</v>
      </c>
      <c r="TD26" s="168">
        <f t="shared" si="1229"/>
        <v>0</v>
      </c>
      <c r="TE26" s="168">
        <f t="shared" si="1229"/>
        <v>0</v>
      </c>
      <c r="TF26" s="168">
        <f t="shared" si="1229"/>
        <v>153.4093835563954</v>
      </c>
      <c r="TG26" s="168">
        <f t="shared" si="1229"/>
        <v>0.54096563974533585</v>
      </c>
      <c r="TH26" s="168">
        <f t="shared" si="1229"/>
        <v>5.0039924170899877</v>
      </c>
      <c r="TI26" s="168">
        <f t="shared" si="1229"/>
        <v>7.2805388150460999</v>
      </c>
      <c r="TJ26" s="168">
        <f t="shared" si="1229"/>
        <v>7.2805388150460999</v>
      </c>
      <c r="TK26" s="168">
        <f t="shared" si="1229"/>
        <v>0</v>
      </c>
      <c r="TL26" s="168">
        <f t="shared" si="1229"/>
        <v>0</v>
      </c>
      <c r="TM26" s="168">
        <f t="shared" si="1229"/>
        <v>19.271937630898407</v>
      </c>
      <c r="TN26" s="168">
        <f t="shared" si="1229"/>
        <v>0.54096563974533585</v>
      </c>
      <c r="TO26" s="168">
        <f t="shared" si="1229"/>
        <v>0</v>
      </c>
      <c r="TP26" s="168">
        <f t="shared" si="1229"/>
        <v>7.2805388150460999</v>
      </c>
      <c r="TQ26" s="166">
        <f t="shared" si="757"/>
        <v>283.37693512083143</v>
      </c>
      <c r="TR26" s="168" t="e">
        <f t="shared" ref="TR26:UV26" si="1230">+TR16*$C$26</f>
        <v>#REF!</v>
      </c>
      <c r="TS26" s="168">
        <f t="shared" si="1230"/>
        <v>11.991398815852307</v>
      </c>
      <c r="TT26" s="168">
        <f t="shared" si="1230"/>
        <v>11.991398815852307</v>
      </c>
      <c r="TU26" s="168">
        <f t="shared" si="1230"/>
        <v>0</v>
      </c>
      <c r="TV26" s="168">
        <f t="shared" si="1230"/>
        <v>0</v>
      </c>
      <c r="TW26" s="168">
        <f t="shared" si="1230"/>
        <v>0.54096563974533585</v>
      </c>
      <c r="TX26" s="168">
        <f t="shared" si="1230"/>
        <v>7.2805388150460999</v>
      </c>
      <c r="TY26" s="168">
        <f t="shared" si="1230"/>
        <v>7.2805388150460999</v>
      </c>
      <c r="TZ26" s="168">
        <f t="shared" si="1230"/>
        <v>11.991398815852307</v>
      </c>
      <c r="UA26" s="168">
        <f t="shared" si="1230"/>
        <v>0</v>
      </c>
      <c r="UB26" s="168">
        <f t="shared" si="1230"/>
        <v>0</v>
      </c>
      <c r="UC26" s="168">
        <f t="shared" si="1230"/>
        <v>0</v>
      </c>
      <c r="UD26" s="168">
        <f t="shared" si="1230"/>
        <v>0</v>
      </c>
      <c r="UE26" s="168">
        <f t="shared" si="1230"/>
        <v>7.2805388150460999</v>
      </c>
      <c r="UF26" s="168">
        <f t="shared" si="1230"/>
        <v>153.4093835563954</v>
      </c>
      <c r="UG26" s="168">
        <f t="shared" si="1230"/>
        <v>0</v>
      </c>
      <c r="UH26" s="168">
        <f t="shared" si="1230"/>
        <v>0</v>
      </c>
      <c r="UI26" s="168">
        <f t="shared" si="1230"/>
        <v>0</v>
      </c>
      <c r="UJ26" s="168">
        <f t="shared" si="1230"/>
        <v>0</v>
      </c>
      <c r="UK26" s="168">
        <f t="shared" si="1230"/>
        <v>5.5449580568353234</v>
      </c>
      <c r="UL26" s="168">
        <f t="shared" si="1230"/>
        <v>7.2805388150460999</v>
      </c>
      <c r="UM26" s="168">
        <f t="shared" si="1230"/>
        <v>7.2805388150460999</v>
      </c>
      <c r="UN26" s="168">
        <f t="shared" si="1230"/>
        <v>11.991398815852307</v>
      </c>
      <c r="UO26" s="168">
        <f t="shared" si="1230"/>
        <v>11.991398815852307</v>
      </c>
      <c r="UP26" s="168">
        <f t="shared" si="1230"/>
        <v>0</v>
      </c>
      <c r="UQ26" s="168">
        <f t="shared" si="1230"/>
        <v>0</v>
      </c>
      <c r="UR26" s="168">
        <f t="shared" si="1230"/>
        <v>0.54096563974533585</v>
      </c>
      <c r="US26" s="168">
        <f t="shared" si="1230"/>
        <v>7.2805388150460999</v>
      </c>
      <c r="UT26" s="168">
        <f t="shared" si="1230"/>
        <v>7.2805388150460999</v>
      </c>
      <c r="UU26" s="168">
        <f t="shared" si="1230"/>
        <v>11.991398815852307</v>
      </c>
      <c r="UV26" s="168">
        <f t="shared" si="1230"/>
        <v>0</v>
      </c>
      <c r="UW26" s="166" t="e">
        <f t="shared" si="857"/>
        <v>#REF!</v>
      </c>
      <c r="UX26" s="168">
        <f t="shared" ref="UX26:WB26" si="1231">+UX16*$C$26</f>
        <v>0</v>
      </c>
      <c r="UY26" s="168">
        <f t="shared" si="1231"/>
        <v>0</v>
      </c>
      <c r="UZ26" s="168">
        <f t="shared" si="1231"/>
        <v>7.2805388150460999</v>
      </c>
      <c r="VA26" s="168">
        <f t="shared" si="1231"/>
        <v>0</v>
      </c>
      <c r="VB26" s="168">
        <f t="shared" si="1231"/>
        <v>0</v>
      </c>
      <c r="VC26" s="168">
        <f t="shared" si="1231"/>
        <v>14.5610776300922</v>
      </c>
      <c r="VD26" s="168">
        <f t="shared" si="1231"/>
        <v>0</v>
      </c>
      <c r="VE26" s="168">
        <f t="shared" si="1231"/>
        <v>0</v>
      </c>
      <c r="VF26" s="168">
        <f t="shared" si="1231"/>
        <v>0</v>
      </c>
      <c r="VG26" s="168">
        <f t="shared" si="1231"/>
        <v>7.2805388150460999</v>
      </c>
      <c r="VH26" s="168">
        <f t="shared" si="1231"/>
        <v>0</v>
      </c>
      <c r="VI26" s="168">
        <f t="shared" si="1231"/>
        <v>0</v>
      </c>
      <c r="VJ26" s="168">
        <f t="shared" si="1231"/>
        <v>160.6899223714415</v>
      </c>
      <c r="VK26" s="168">
        <f t="shared" si="1231"/>
        <v>0</v>
      </c>
      <c r="VL26" s="168">
        <f t="shared" si="1231"/>
        <v>0.54096563974533585</v>
      </c>
      <c r="VM26" s="168">
        <f t="shared" si="1231"/>
        <v>5.0039924170899877</v>
      </c>
      <c r="VN26" s="168">
        <f t="shared" si="1231"/>
        <v>7.2805388150460999</v>
      </c>
      <c r="VO26" s="168">
        <f t="shared" si="1231"/>
        <v>0</v>
      </c>
      <c r="VP26" s="168">
        <f t="shared" si="1231"/>
        <v>0</v>
      </c>
      <c r="VQ26" s="168">
        <f t="shared" si="1231"/>
        <v>14.5610776300922</v>
      </c>
      <c r="VR26" s="168">
        <f t="shared" si="1231"/>
        <v>11.991398815852307</v>
      </c>
      <c r="VS26" s="168">
        <f t="shared" si="1231"/>
        <v>0.54096563974533585</v>
      </c>
      <c r="VT26" s="168">
        <f t="shared" si="1231"/>
        <v>0</v>
      </c>
      <c r="VU26" s="168">
        <f t="shared" si="1231"/>
        <v>7.2805388150460999</v>
      </c>
      <c r="VV26" s="168">
        <f t="shared" si="1231"/>
        <v>0</v>
      </c>
      <c r="VW26" s="168">
        <f t="shared" si="1231"/>
        <v>0</v>
      </c>
      <c r="VX26" s="168">
        <f t="shared" si="1231"/>
        <v>14.5610776300922</v>
      </c>
      <c r="VY26" s="168">
        <f t="shared" si="1231"/>
        <v>0</v>
      </c>
      <c r="VZ26" s="168">
        <f t="shared" si="1231"/>
        <v>0</v>
      </c>
      <c r="WA26" s="168">
        <f t="shared" si="1231"/>
        <v>0</v>
      </c>
      <c r="WB26" s="168">
        <f t="shared" si="1231"/>
        <v>7.2805388150460999</v>
      </c>
      <c r="WC26" s="166">
        <f t="shared" si="858"/>
        <v>258.85317184938157</v>
      </c>
    </row>
    <row r="27" spans="1:601" s="105" customFormat="1" ht="18" customHeight="1" outlineLevel="1">
      <c r="A27" s="154" t="s">
        <v>189</v>
      </c>
      <c r="B27" s="139" t="s">
        <v>131</v>
      </c>
      <c r="C27" s="151">
        <v>6.625563705873197E-2</v>
      </c>
      <c r="D27" s="182">
        <f>SUMIFS('Listagem de Pagamentos Efet'!$J:$J,'Listagem de Pagamentos Efet'!$B:$B,'FLUXO DE CAIXA'!D$4,'Listagem de Pagamentos Efet'!$C:$C,'FLUXO DE CAIXA'!$B27)</f>
        <v>0</v>
      </c>
      <c r="E27" s="182">
        <f>SUMIFS('Listagem de Pagamentos Efet'!$J:$J,'Listagem de Pagamentos Efet'!$B:$B,'FLUXO DE CAIXA'!E$4,'Listagem de Pagamentos Efet'!$C:$C,'FLUXO DE CAIXA'!$B27)</f>
        <v>0</v>
      </c>
      <c r="F27" s="182">
        <f>SUMIFS('Listagem de Pagamentos Efet'!$J:$J,'Listagem de Pagamentos Efet'!$B:$B,'FLUXO DE CAIXA'!F$4,'Listagem de Pagamentos Efet'!$C:$C,'FLUXO DE CAIXA'!$B27)</f>
        <v>0</v>
      </c>
      <c r="G27" s="182">
        <f>SUMIFS('Listagem de Pagamentos Efet'!$J:$J,'Listagem de Pagamentos Efet'!$B:$B,'FLUXO DE CAIXA'!G$4,'Listagem de Pagamentos Efet'!$C:$C,'FLUXO DE CAIXA'!$B27)</f>
        <v>0</v>
      </c>
      <c r="H27" s="182">
        <f>SUMIFS('Listagem de Pagamentos Efet'!$J:$J,'Listagem de Pagamentos Efet'!$B:$B,'FLUXO DE CAIXA'!H$4,'Listagem de Pagamentos Efet'!$C:$C,'FLUXO DE CAIXA'!$B27)</f>
        <v>0</v>
      </c>
      <c r="I27" s="182">
        <f>SUMIFS('Listagem de Pagamentos Efet'!$J:$J,'Listagem de Pagamentos Efet'!$B:$B,'FLUXO DE CAIXA'!I$4,'Listagem de Pagamentos Efet'!$C:$C,'FLUXO DE CAIXA'!$B27)</f>
        <v>0</v>
      </c>
      <c r="J27" s="182">
        <f>SUMIFS('Listagem de Pagamentos Efet'!$J:$J,'Listagem de Pagamentos Efet'!$B:$B,'FLUXO DE CAIXA'!J$4,'Listagem de Pagamentos Efet'!$C:$C,'FLUXO DE CAIXA'!$B27)</f>
        <v>0</v>
      </c>
      <c r="K27" s="182">
        <f>SUMIFS('Listagem de Pagamentos Efet'!$J:$J,'Listagem de Pagamentos Efet'!$B:$B,'FLUXO DE CAIXA'!K$4,'Listagem de Pagamentos Efet'!$C:$C,'FLUXO DE CAIXA'!$B27)</f>
        <v>0</v>
      </c>
      <c r="L27" s="182">
        <f>SUMIFS('Listagem de Pagamentos Efet'!$J:$J,'Listagem de Pagamentos Efet'!$B:$B,'FLUXO DE CAIXA'!L$4,'Listagem de Pagamentos Efet'!$C:$C,'FLUXO DE CAIXA'!$B27)</f>
        <v>0</v>
      </c>
      <c r="M27" s="182">
        <f>SUMIFS('Listagem de Pagamentos Efet'!$J:$J,'Listagem de Pagamentos Efet'!$B:$B,'FLUXO DE CAIXA'!M$4,'Listagem de Pagamentos Efet'!$C:$C,'FLUXO DE CAIXA'!$B27)</f>
        <v>0</v>
      </c>
      <c r="N27" s="182">
        <f>SUMIFS('Listagem de Pagamentos Efet'!$J:$J,'Listagem de Pagamentos Efet'!$B:$B,'FLUXO DE CAIXA'!N$4,'Listagem de Pagamentos Efet'!$C:$C,'FLUXO DE CAIXA'!$B27)</f>
        <v>0</v>
      </c>
      <c r="O27" s="182">
        <f>SUMIFS('Listagem de Pagamentos Efet'!$J:$J,'Listagem de Pagamentos Efet'!$B:$B,'FLUXO DE CAIXA'!O$4,'Listagem de Pagamentos Efet'!$C:$C,'FLUXO DE CAIXA'!$B27)</f>
        <v>0</v>
      </c>
      <c r="P27" s="182">
        <f>SUMIFS('Listagem de Pagamentos Efet'!$J:$J,'Listagem de Pagamentos Efet'!$B:$B,'FLUXO DE CAIXA'!P$4,'Listagem de Pagamentos Efet'!$C:$C,'FLUXO DE CAIXA'!$B27)</f>
        <v>0</v>
      </c>
      <c r="Q27" s="182">
        <f>SUMIFS('Listagem de Pagamentos Efet'!$J:$J,'Listagem de Pagamentos Efet'!$B:$B,'FLUXO DE CAIXA'!Q$4,'Listagem de Pagamentos Efet'!$C:$C,'FLUXO DE CAIXA'!$B27)</f>
        <v>0</v>
      </c>
      <c r="R27" s="182">
        <f>SUMIFS('Listagem de Pagamentos Efet'!$J:$J,'Listagem de Pagamentos Efet'!$B:$B,'FLUXO DE CAIXA'!R$4,'Listagem de Pagamentos Efet'!$C:$C,'FLUXO DE CAIXA'!$B27)</f>
        <v>0</v>
      </c>
      <c r="S27" s="182">
        <f>SUMIFS('Listagem de Pagamentos Efet'!$J:$J,'Listagem de Pagamentos Efet'!$B:$B,'FLUXO DE CAIXA'!S$4,'Listagem de Pagamentos Efet'!$C:$C,'FLUXO DE CAIXA'!$B27)</f>
        <v>0</v>
      </c>
      <c r="T27" s="182">
        <f>SUMIFS('Listagem de Pagamentos Efet'!$J:$J,'Listagem de Pagamentos Efet'!$B:$B,'FLUXO DE CAIXA'!T$4,'Listagem de Pagamentos Efet'!$C:$C,'FLUXO DE CAIXA'!$B27)</f>
        <v>0</v>
      </c>
      <c r="U27" s="182">
        <f>SUMIFS('Listagem de Pagamentos Efet'!$J:$J,'Listagem de Pagamentos Efet'!$B:$B,'FLUXO DE CAIXA'!U$4,'Listagem de Pagamentos Efet'!$C:$C,'FLUXO DE CAIXA'!$B27)</f>
        <v>0</v>
      </c>
      <c r="V27" s="182">
        <f>SUMIFS('Listagem de Pagamentos Efet'!$J:$J,'Listagem de Pagamentos Efet'!$B:$B,'FLUXO DE CAIXA'!V$4,'Listagem de Pagamentos Efet'!$C:$C,'FLUXO DE CAIXA'!$B27)</f>
        <v>0</v>
      </c>
      <c r="W27" s="182">
        <f>SUMIFS('Listagem de Pagamentos Efet'!$J:$J,'Listagem de Pagamentos Efet'!$B:$B,'FLUXO DE CAIXA'!W$4,'Listagem de Pagamentos Efet'!$C:$C,'FLUXO DE CAIXA'!$B27)</f>
        <v>0</v>
      </c>
      <c r="X27" s="182">
        <f>SUMIFS('Listagem de Pagamentos Efet'!$J:$J,'Listagem de Pagamentos Efet'!$B:$B,'FLUXO DE CAIXA'!X$4,'Listagem de Pagamentos Efet'!$C:$C,'FLUXO DE CAIXA'!$B27)</f>
        <v>0</v>
      </c>
      <c r="Y27" s="182">
        <f>SUMIFS('Listagem de Pagamentos Efet'!$J:$J,'Listagem de Pagamentos Efet'!$B:$B,'FLUXO DE CAIXA'!Y$4,'Listagem de Pagamentos Efet'!$C:$C,'FLUXO DE CAIXA'!$B27)</f>
        <v>0</v>
      </c>
      <c r="Z27" s="182">
        <f>SUMIFS('Listagem de Pagamentos Efet'!$J:$J,'Listagem de Pagamentos Efet'!$B:$B,'FLUXO DE CAIXA'!Z$4,'Listagem de Pagamentos Efet'!$C:$C,'FLUXO DE CAIXA'!$B27)</f>
        <v>0</v>
      </c>
      <c r="AA27" s="182">
        <f>SUMIFS('Listagem de Pagamentos Efet'!$J:$J,'Listagem de Pagamentos Efet'!$B:$B,'FLUXO DE CAIXA'!AA$4,'Listagem de Pagamentos Efet'!$C:$C,'FLUXO DE CAIXA'!$B27)</f>
        <v>0</v>
      </c>
      <c r="AB27" s="182">
        <f>SUMIFS('Listagem de Pagamentos Efet'!$J:$J,'Listagem de Pagamentos Efet'!$B:$B,'FLUXO DE CAIXA'!AB$4,'Listagem de Pagamentos Efet'!$C:$C,'FLUXO DE CAIXA'!$B27)</f>
        <v>0</v>
      </c>
      <c r="AC27" s="182">
        <f>SUMIFS('Listagem de Pagamentos Efet'!$J:$J,'Listagem de Pagamentos Efet'!$B:$B,'FLUXO DE CAIXA'!AC$4,'Listagem de Pagamentos Efet'!$C:$C,'FLUXO DE CAIXA'!$B27)</f>
        <v>0</v>
      </c>
      <c r="AD27" s="182">
        <f>SUMIFS('Listagem de Pagamentos Efet'!$J:$J,'Listagem de Pagamentos Efet'!$B:$B,'FLUXO DE CAIXA'!AD$4,'Listagem de Pagamentos Efet'!$C:$C,'FLUXO DE CAIXA'!$B27)</f>
        <v>0</v>
      </c>
      <c r="AE27" s="106"/>
      <c r="AF27" s="106"/>
      <c r="AG27" s="106"/>
      <c r="AH27" s="166">
        <f t="shared" si="490"/>
        <v>0</v>
      </c>
      <c r="AI27" s="168">
        <f t="shared" ref="AI27:BR27" si="1232">+AI17*$C$27</f>
        <v>0</v>
      </c>
      <c r="AJ27" s="168">
        <f t="shared" si="1232"/>
        <v>0</v>
      </c>
      <c r="AK27" s="168">
        <f t="shared" si="1232"/>
        <v>0</v>
      </c>
      <c r="AL27" s="168">
        <f t="shared" si="1232"/>
        <v>0</v>
      </c>
      <c r="AM27" s="168">
        <f t="shared" si="1232"/>
        <v>0</v>
      </c>
      <c r="AN27" s="168">
        <f t="shared" si="1232"/>
        <v>0</v>
      </c>
      <c r="AO27" s="168">
        <f t="shared" si="1232"/>
        <v>0</v>
      </c>
      <c r="AP27" s="168">
        <f t="shared" si="1232"/>
        <v>0</v>
      </c>
      <c r="AQ27" s="168">
        <f t="shared" si="1232"/>
        <v>0</v>
      </c>
      <c r="AR27" s="168">
        <f t="shared" si="1232"/>
        <v>0</v>
      </c>
      <c r="AS27" s="168">
        <f t="shared" si="1232"/>
        <v>0</v>
      </c>
      <c r="AT27" s="168">
        <f t="shared" si="1232"/>
        <v>0</v>
      </c>
      <c r="AU27" s="168">
        <f t="shared" si="1232"/>
        <v>0</v>
      </c>
      <c r="AV27" s="168">
        <f t="shared" si="1232"/>
        <v>0</v>
      </c>
      <c r="AW27" s="168">
        <f t="shared" si="1232"/>
        <v>0</v>
      </c>
      <c r="AX27" s="168">
        <f t="shared" si="1232"/>
        <v>0</v>
      </c>
      <c r="AY27" s="168">
        <f t="shared" si="1232"/>
        <v>0</v>
      </c>
      <c r="AZ27" s="168">
        <f t="shared" si="1232"/>
        <v>0</v>
      </c>
      <c r="BA27" s="168">
        <f t="shared" si="1232"/>
        <v>0</v>
      </c>
      <c r="BB27" s="168">
        <f t="shared" si="1232"/>
        <v>0</v>
      </c>
      <c r="BC27" s="168">
        <f t="shared" si="1232"/>
        <v>0</v>
      </c>
      <c r="BD27" s="168">
        <f t="shared" si="1232"/>
        <v>0</v>
      </c>
      <c r="BE27" s="168">
        <f t="shared" si="1232"/>
        <v>0</v>
      </c>
      <c r="BF27" s="168">
        <f t="shared" si="1232"/>
        <v>0</v>
      </c>
      <c r="BG27" s="168">
        <f t="shared" si="1232"/>
        <v>0</v>
      </c>
      <c r="BH27" s="168">
        <f t="shared" si="1232"/>
        <v>0</v>
      </c>
      <c r="BI27" s="168">
        <f t="shared" si="1232"/>
        <v>0</v>
      </c>
      <c r="BJ27" s="168">
        <f t="shared" si="1232"/>
        <v>0</v>
      </c>
      <c r="BK27" s="168">
        <f t="shared" si="1232"/>
        <v>0</v>
      </c>
      <c r="BL27" s="168">
        <f t="shared" si="1232"/>
        <v>0</v>
      </c>
      <c r="BM27" s="168">
        <f t="shared" si="1232"/>
        <v>0</v>
      </c>
      <c r="BN27" s="166">
        <f t="shared" si="848"/>
        <v>0</v>
      </c>
      <c r="BO27" s="168">
        <f t="shared" si="1232"/>
        <v>0</v>
      </c>
      <c r="BP27" s="168">
        <f t="shared" si="1232"/>
        <v>0</v>
      </c>
      <c r="BQ27" s="168">
        <f t="shared" si="1232"/>
        <v>31.050911102580294</v>
      </c>
      <c r="BR27" s="168">
        <f t="shared" si="1232"/>
        <v>25.571174612593481</v>
      </c>
      <c r="BS27" s="168">
        <f t="shared" ref="BS27:CR27" si="1233">+BS17*$C$27</f>
        <v>25.571174612593481</v>
      </c>
      <c r="BT27" s="168">
        <f t="shared" si="1233"/>
        <v>1.1535874209316015</v>
      </c>
      <c r="BU27" s="168">
        <f t="shared" si="1233"/>
        <v>0</v>
      </c>
      <c r="BV27" s="168">
        <f t="shared" si="1233"/>
        <v>0</v>
      </c>
      <c r="BW27" s="168">
        <f t="shared" si="1233"/>
        <v>0</v>
      </c>
      <c r="BX27" s="168">
        <f t="shared" si="1233"/>
        <v>31.050911102580294</v>
      </c>
      <c r="BY27" s="168">
        <f t="shared" si="1233"/>
        <v>25.571174612593481</v>
      </c>
      <c r="BZ27" s="168">
        <f t="shared" si="1233"/>
        <v>0</v>
      </c>
      <c r="CA27" s="168">
        <f t="shared" si="1233"/>
        <v>0</v>
      </c>
      <c r="CB27" s="168">
        <f t="shared" si="1233"/>
        <v>0</v>
      </c>
      <c r="CC27" s="168">
        <f t="shared" si="1233"/>
        <v>0</v>
      </c>
      <c r="CD27" s="168">
        <f t="shared" si="1233"/>
        <v>0</v>
      </c>
      <c r="CE27" s="168">
        <f t="shared" si="1233"/>
        <v>31.050911102580294</v>
      </c>
      <c r="CF27" s="168">
        <f t="shared" si="1233"/>
        <v>25.571174612593481</v>
      </c>
      <c r="CG27" s="168">
        <f t="shared" si="1233"/>
        <v>0</v>
      </c>
      <c r="CH27" s="168">
        <f t="shared" si="1233"/>
        <v>1.1535874209316015</v>
      </c>
      <c r="CI27" s="168">
        <f t="shared" si="1233"/>
        <v>10.670812123131524</v>
      </c>
      <c r="CJ27" s="168">
        <f t="shared" si="1233"/>
        <v>0</v>
      </c>
      <c r="CK27" s="168">
        <f t="shared" si="1233"/>
        <v>0</v>
      </c>
      <c r="CL27" s="168">
        <f t="shared" si="1233"/>
        <v>31.050911102580294</v>
      </c>
      <c r="CM27" s="168">
        <f t="shared" si="1233"/>
        <v>25.571174612593481</v>
      </c>
      <c r="CN27" s="168">
        <f t="shared" si="1233"/>
        <v>25.571174612593481</v>
      </c>
      <c r="CO27" s="168">
        <f t="shared" si="1233"/>
        <v>1.1535874209316015</v>
      </c>
      <c r="CP27" s="168">
        <f t="shared" si="1233"/>
        <v>0</v>
      </c>
      <c r="CQ27" s="168">
        <f t="shared" si="1233"/>
        <v>0</v>
      </c>
      <c r="CR27" s="168">
        <f t="shared" si="1233"/>
        <v>0</v>
      </c>
      <c r="CS27" s="166">
        <f t="shared" si="790"/>
        <v>291.76226647180846</v>
      </c>
      <c r="CT27" s="168">
        <f t="shared" ref="CT27:DX27" si="1234">+CT17*$C$27</f>
        <v>0</v>
      </c>
      <c r="CU27" s="168">
        <f t="shared" si="1234"/>
        <v>25.571174612593481</v>
      </c>
      <c r="CV27" s="168">
        <f t="shared" si="1234"/>
        <v>25.571174612593481</v>
      </c>
      <c r="CW27" s="168">
        <f t="shared" si="1234"/>
        <v>0</v>
      </c>
      <c r="CX27" s="168">
        <f t="shared" si="1234"/>
        <v>0</v>
      </c>
      <c r="CY27" s="168">
        <f t="shared" si="1234"/>
        <v>1.1535874209316015</v>
      </c>
      <c r="CZ27" s="168">
        <f t="shared" si="1234"/>
        <v>15.525455551290147</v>
      </c>
      <c r="DA27" s="168">
        <f t="shared" si="1234"/>
        <v>15.525455551290147</v>
      </c>
      <c r="DB27" s="168">
        <f t="shared" si="1234"/>
        <v>25.571174612593481</v>
      </c>
      <c r="DC27" s="168">
        <f t="shared" si="1234"/>
        <v>0</v>
      </c>
      <c r="DD27" s="168">
        <f t="shared" si="1234"/>
        <v>0</v>
      </c>
      <c r="DE27" s="168">
        <f t="shared" si="1234"/>
        <v>0</v>
      </c>
      <c r="DF27" s="168">
        <f t="shared" si="1234"/>
        <v>0</v>
      </c>
      <c r="DG27" s="168">
        <f t="shared" si="1234"/>
        <v>15.525455551290147</v>
      </c>
      <c r="DH27" s="168">
        <f t="shared" si="1234"/>
        <v>15.525455551290147</v>
      </c>
      <c r="DI27" s="168">
        <f t="shared" si="1234"/>
        <v>25.571174612593481</v>
      </c>
      <c r="DJ27" s="168">
        <f t="shared" si="1234"/>
        <v>0</v>
      </c>
      <c r="DK27" s="168">
        <f t="shared" si="1234"/>
        <v>0</v>
      </c>
      <c r="DL27" s="168">
        <f t="shared" si="1234"/>
        <v>0</v>
      </c>
      <c r="DM27" s="168">
        <f t="shared" si="1234"/>
        <v>11.824399544063127</v>
      </c>
      <c r="DN27" s="168">
        <f t="shared" si="1234"/>
        <v>15.525455551290147</v>
      </c>
      <c r="DO27" s="168">
        <f t="shared" si="1234"/>
        <v>15.525455551290147</v>
      </c>
      <c r="DP27" s="168">
        <f t="shared" si="1234"/>
        <v>25.571174612593481</v>
      </c>
      <c r="DQ27" s="168">
        <f t="shared" si="1234"/>
        <v>25.571174612593481</v>
      </c>
      <c r="DR27" s="168">
        <f t="shared" si="1234"/>
        <v>0</v>
      </c>
      <c r="DS27" s="168">
        <f t="shared" si="1234"/>
        <v>0</v>
      </c>
      <c r="DT27" s="168">
        <f t="shared" si="1234"/>
        <v>1.1535874209316015</v>
      </c>
      <c r="DU27" s="168">
        <f t="shared" si="1234"/>
        <v>15.525455551290147</v>
      </c>
      <c r="DV27" s="168">
        <f t="shared" si="1234"/>
        <v>15.525455551290147</v>
      </c>
      <c r="DW27" s="168">
        <f t="shared" si="1234"/>
        <v>25.571174612593481</v>
      </c>
      <c r="DX27" s="168">
        <f t="shared" si="1234"/>
        <v>0</v>
      </c>
      <c r="DY27" s="166">
        <f t="shared" si="849"/>
        <v>317.3334410844019</v>
      </c>
      <c r="DZ27" s="168">
        <f t="shared" ref="DZ27:FC27" si="1235">+DZ17*$C$27</f>
        <v>0</v>
      </c>
      <c r="EA27" s="168">
        <f t="shared" si="1235"/>
        <v>0</v>
      </c>
      <c r="EB27" s="168">
        <f t="shared" si="1235"/>
        <v>15.525455551290147</v>
      </c>
      <c r="EC27" s="168">
        <f t="shared" si="1235"/>
        <v>0</v>
      </c>
      <c r="ED27" s="168">
        <f t="shared" si="1235"/>
        <v>0</v>
      </c>
      <c r="EE27" s="168">
        <f t="shared" si="1235"/>
        <v>31.050911102580294</v>
      </c>
      <c r="EF27" s="168">
        <f t="shared" si="1235"/>
        <v>0</v>
      </c>
      <c r="EG27" s="168">
        <f t="shared" si="1235"/>
        <v>0</v>
      </c>
      <c r="EH27" s="168">
        <f t="shared" si="1235"/>
        <v>0</v>
      </c>
      <c r="EI27" s="168">
        <f t="shared" si="1235"/>
        <v>15.525455551290147</v>
      </c>
      <c r="EJ27" s="168">
        <f t="shared" si="1235"/>
        <v>0</v>
      </c>
      <c r="EK27" s="168">
        <f t="shared" si="1235"/>
        <v>0</v>
      </c>
      <c r="EL27" s="168">
        <f t="shared" si="1235"/>
        <v>31.050911102580294</v>
      </c>
      <c r="EM27" s="168">
        <f t="shared" si="1235"/>
        <v>0</v>
      </c>
      <c r="EN27" s="168">
        <f t="shared" si="1235"/>
        <v>1.1535874209316015</v>
      </c>
      <c r="EO27" s="168">
        <f t="shared" si="1235"/>
        <v>10.670812123131524</v>
      </c>
      <c r="EP27" s="168">
        <f t="shared" si="1235"/>
        <v>15.525455551290147</v>
      </c>
      <c r="EQ27" s="168">
        <f t="shared" si="1235"/>
        <v>0</v>
      </c>
      <c r="ER27" s="168">
        <f t="shared" si="1235"/>
        <v>0</v>
      </c>
      <c r="ES27" s="168">
        <f t="shared" si="1235"/>
        <v>31.050911102580294</v>
      </c>
      <c r="ET27" s="168">
        <f t="shared" si="1235"/>
        <v>25.571174612593481</v>
      </c>
      <c r="EU27" s="168">
        <f t="shared" si="1235"/>
        <v>1.1535874209316015</v>
      </c>
      <c r="EV27" s="168">
        <f t="shared" si="1235"/>
        <v>0</v>
      </c>
      <c r="EW27" s="168">
        <f t="shared" si="1235"/>
        <v>15.525455551290147</v>
      </c>
      <c r="EX27" s="168">
        <f t="shared" si="1235"/>
        <v>0</v>
      </c>
      <c r="EY27" s="168">
        <f t="shared" si="1235"/>
        <v>0</v>
      </c>
      <c r="EZ27" s="168">
        <f t="shared" si="1235"/>
        <v>31.050911102580294</v>
      </c>
      <c r="FA27" s="168">
        <f t="shared" si="1235"/>
        <v>0</v>
      </c>
      <c r="FB27" s="168">
        <f t="shared" si="1235"/>
        <v>0</v>
      </c>
      <c r="FC27" s="168">
        <f t="shared" si="1235"/>
        <v>0</v>
      </c>
      <c r="FD27" s="166">
        <f t="shared" si="557"/>
        <v>224.85462819307</v>
      </c>
      <c r="FE27" s="168">
        <f t="shared" ref="FE27:GI27" si="1236">+FE17*$C$27</f>
        <v>15.525455551290147</v>
      </c>
      <c r="FF27" s="168">
        <f t="shared" si="1236"/>
        <v>15.525455551290147</v>
      </c>
      <c r="FG27" s="168">
        <f t="shared" si="1236"/>
        <v>25.571174612593481</v>
      </c>
      <c r="FH27" s="168">
        <f t="shared" si="1236"/>
        <v>0</v>
      </c>
      <c r="FI27" s="168">
        <f t="shared" si="1236"/>
        <v>0</v>
      </c>
      <c r="FJ27" s="168">
        <f t="shared" si="1236"/>
        <v>0</v>
      </c>
      <c r="FK27" s="168">
        <f t="shared" si="1236"/>
        <v>15.525455551290147</v>
      </c>
      <c r="FL27" s="168">
        <f t="shared" si="1236"/>
        <v>15.525455551290147</v>
      </c>
      <c r="FM27" s="168">
        <f t="shared" si="1236"/>
        <v>15.525455551290147</v>
      </c>
      <c r="FN27" s="168">
        <f t="shared" si="1236"/>
        <v>25.571174612593481</v>
      </c>
      <c r="FO27" s="168">
        <f t="shared" si="1236"/>
        <v>0</v>
      </c>
      <c r="FP27" s="168">
        <f t="shared" si="1236"/>
        <v>0</v>
      </c>
      <c r="FQ27" s="168">
        <f t="shared" si="1236"/>
        <v>1.1535874209316015</v>
      </c>
      <c r="FR27" s="168">
        <f t="shared" si="1236"/>
        <v>15.525455551290147</v>
      </c>
      <c r="FS27" s="168">
        <f t="shared" si="1236"/>
        <v>15.525455551290147</v>
      </c>
      <c r="FT27" s="168">
        <f t="shared" si="1236"/>
        <v>15.525455551290147</v>
      </c>
      <c r="FU27" s="168">
        <f t="shared" si="1236"/>
        <v>25.571174612593481</v>
      </c>
      <c r="FV27" s="168">
        <f t="shared" si="1236"/>
        <v>0</v>
      </c>
      <c r="FW27" s="168">
        <f t="shared" si="1236"/>
        <v>0</v>
      </c>
      <c r="FX27" s="168">
        <f t="shared" si="1236"/>
        <v>26.724762033525082</v>
      </c>
      <c r="FY27" s="168">
        <f t="shared" si="1236"/>
        <v>15.525455551290147</v>
      </c>
      <c r="FZ27" s="168">
        <f t="shared" si="1236"/>
        <v>15.525455551290147</v>
      </c>
      <c r="GA27" s="168">
        <f t="shared" si="1236"/>
        <v>15.525455551290147</v>
      </c>
      <c r="GB27" s="168">
        <f t="shared" si="1236"/>
        <v>25.571174612593481</v>
      </c>
      <c r="GC27" s="168">
        <f t="shared" si="1236"/>
        <v>0</v>
      </c>
      <c r="GD27" s="168">
        <f t="shared" si="1236"/>
        <v>0</v>
      </c>
      <c r="GE27" s="168">
        <f t="shared" si="1236"/>
        <v>0</v>
      </c>
      <c r="GF27" s="168">
        <f t="shared" si="1236"/>
        <v>15.525455551290147</v>
      </c>
      <c r="GG27" s="168">
        <f t="shared" si="1236"/>
        <v>15.525455551290147</v>
      </c>
      <c r="GH27" s="168">
        <f t="shared" si="1236"/>
        <v>15.525455551290147</v>
      </c>
      <c r="GI27" s="168">
        <f t="shared" si="1236"/>
        <v>25.571174612593481</v>
      </c>
      <c r="GJ27" s="166">
        <f t="shared" si="850"/>
        <v>373.09060023548608</v>
      </c>
      <c r="GK27" s="168">
        <f t="shared" ref="GK27:HO27" si="1237">+GK17*$C$27</f>
        <v>0</v>
      </c>
      <c r="GL27" s="168">
        <f t="shared" si="1237"/>
        <v>0</v>
      </c>
      <c r="GM27" s="168">
        <f t="shared" si="1237"/>
        <v>0</v>
      </c>
      <c r="GN27" s="168">
        <f t="shared" si="1237"/>
        <v>0</v>
      </c>
      <c r="GO27" s="168">
        <f t="shared" si="1237"/>
        <v>0</v>
      </c>
      <c r="GP27" s="168">
        <f t="shared" si="1237"/>
        <v>31.050911102580294</v>
      </c>
      <c r="GQ27" s="168">
        <f t="shared" si="1237"/>
        <v>25.571174612593481</v>
      </c>
      <c r="GR27" s="168">
        <f t="shared" si="1237"/>
        <v>0</v>
      </c>
      <c r="GS27" s="168">
        <f t="shared" si="1237"/>
        <v>1.1535874209316015</v>
      </c>
      <c r="GT27" s="168">
        <f t="shared" si="1237"/>
        <v>10.670812123131524</v>
      </c>
      <c r="GU27" s="168">
        <f t="shared" si="1237"/>
        <v>0</v>
      </c>
      <c r="GV27" s="168">
        <f t="shared" si="1237"/>
        <v>0</v>
      </c>
      <c r="GW27" s="168">
        <f t="shared" si="1237"/>
        <v>31.050911102580294</v>
      </c>
      <c r="GX27" s="168">
        <f t="shared" si="1237"/>
        <v>25.571174612593481</v>
      </c>
      <c r="GY27" s="168">
        <f t="shared" si="1237"/>
        <v>25.571174612593481</v>
      </c>
      <c r="GZ27" s="168">
        <f t="shared" si="1237"/>
        <v>1.1535874209316015</v>
      </c>
      <c r="HA27" s="168">
        <f t="shared" si="1237"/>
        <v>0</v>
      </c>
      <c r="HB27" s="168">
        <f t="shared" si="1237"/>
        <v>0</v>
      </c>
      <c r="HC27" s="168">
        <f t="shared" si="1237"/>
        <v>0</v>
      </c>
      <c r="HD27" s="168">
        <f t="shared" si="1237"/>
        <v>31.050911102580294</v>
      </c>
      <c r="HE27" s="168">
        <f t="shared" si="1237"/>
        <v>25.571174612593481</v>
      </c>
      <c r="HF27" s="168">
        <f t="shared" si="1237"/>
        <v>0</v>
      </c>
      <c r="HG27" s="168">
        <f t="shared" si="1237"/>
        <v>0</v>
      </c>
      <c r="HH27" s="168">
        <f t="shared" si="1237"/>
        <v>0</v>
      </c>
      <c r="HI27" s="168">
        <f t="shared" si="1237"/>
        <v>0</v>
      </c>
      <c r="HJ27" s="168">
        <f t="shared" si="1237"/>
        <v>0</v>
      </c>
      <c r="HK27" s="168">
        <f t="shared" si="1237"/>
        <v>31.050911102580294</v>
      </c>
      <c r="HL27" s="168">
        <f t="shared" si="1237"/>
        <v>25.571174612593481</v>
      </c>
      <c r="HM27" s="168">
        <f t="shared" si="1237"/>
        <v>0</v>
      </c>
      <c r="HN27" s="168">
        <f t="shared" si="1237"/>
        <v>1.1535874209316015</v>
      </c>
      <c r="HO27" s="168">
        <f t="shared" si="1237"/>
        <v>10.670812123131524</v>
      </c>
      <c r="HP27" s="166">
        <f t="shared" si="851"/>
        <v>276.86190398234646</v>
      </c>
      <c r="HQ27" s="168">
        <f t="shared" ref="HQ27:IT27" si="1238">+HQ17*$C$27</f>
        <v>15.525455551290147</v>
      </c>
      <c r="HR27" s="168">
        <f t="shared" si="1238"/>
        <v>15.525455551290147</v>
      </c>
      <c r="HS27" s="168">
        <f t="shared" si="1238"/>
        <v>15.525455551290147</v>
      </c>
      <c r="HT27" s="168">
        <f t="shared" si="1238"/>
        <v>0</v>
      </c>
      <c r="HU27" s="168">
        <f t="shared" si="1238"/>
        <v>0</v>
      </c>
      <c r="HV27" s="168">
        <f t="shared" si="1238"/>
        <v>25.571174612593481</v>
      </c>
      <c r="HW27" s="168">
        <f t="shared" si="1238"/>
        <v>10.670812123131524</v>
      </c>
      <c r="HX27" s="168">
        <f t="shared" si="1238"/>
        <v>15.525455551290147</v>
      </c>
      <c r="HY27" s="168">
        <f t="shared" si="1238"/>
        <v>15.525455551290147</v>
      </c>
      <c r="HZ27" s="168">
        <f t="shared" si="1238"/>
        <v>15.525455551290147</v>
      </c>
      <c r="IA27" s="168">
        <f t="shared" si="1238"/>
        <v>0</v>
      </c>
      <c r="IB27" s="168">
        <f t="shared" si="1238"/>
        <v>0</v>
      </c>
      <c r="IC27" s="168">
        <f t="shared" si="1238"/>
        <v>51.142349225186962</v>
      </c>
      <c r="ID27" s="168">
        <f t="shared" si="1238"/>
        <v>0</v>
      </c>
      <c r="IE27" s="168">
        <f t="shared" si="1238"/>
        <v>15.525455551290147</v>
      </c>
      <c r="IF27" s="168">
        <f t="shared" si="1238"/>
        <v>15.525455551290147</v>
      </c>
      <c r="IG27" s="168">
        <f t="shared" si="1238"/>
        <v>15.525455551290147</v>
      </c>
      <c r="IH27" s="168">
        <f t="shared" si="1238"/>
        <v>0</v>
      </c>
      <c r="II27" s="168">
        <f t="shared" si="1238"/>
        <v>0</v>
      </c>
      <c r="IJ27" s="168">
        <f t="shared" si="1238"/>
        <v>25.571174612593481</v>
      </c>
      <c r="IK27" s="168">
        <f t="shared" si="1238"/>
        <v>0</v>
      </c>
      <c r="IL27" s="168">
        <f t="shared" si="1238"/>
        <v>15.525455551290147</v>
      </c>
      <c r="IM27" s="168">
        <f t="shared" si="1238"/>
        <v>15.525455551290147</v>
      </c>
      <c r="IN27" s="168">
        <f t="shared" si="1238"/>
        <v>15.525455551290147</v>
      </c>
      <c r="IO27" s="168">
        <f t="shared" si="1238"/>
        <v>0</v>
      </c>
      <c r="IP27" s="168">
        <f t="shared" si="1238"/>
        <v>0</v>
      </c>
      <c r="IQ27" s="168">
        <f t="shared" si="1238"/>
        <v>25.571174612593481</v>
      </c>
      <c r="IR27" s="168">
        <f t="shared" si="1238"/>
        <v>10.670812123131524</v>
      </c>
      <c r="IS27" s="168">
        <f t="shared" si="1238"/>
        <v>15.525455551290147</v>
      </c>
      <c r="IT27" s="168">
        <f t="shared" si="1238"/>
        <v>15.525455551290147</v>
      </c>
      <c r="IU27" s="166">
        <f t="shared" si="613"/>
        <v>366.55387502729241</v>
      </c>
      <c r="IV27" s="168">
        <f t="shared" ref="IV27:JZ27" si="1239">+IV17*$C$27</f>
        <v>0</v>
      </c>
      <c r="IW27" s="168">
        <f t="shared" si="1239"/>
        <v>0</v>
      </c>
      <c r="IX27" s="168">
        <f t="shared" si="1239"/>
        <v>1.1535874209316015</v>
      </c>
      <c r="IY27" s="168">
        <f t="shared" si="1239"/>
        <v>0</v>
      </c>
      <c r="IZ27" s="168">
        <f t="shared" si="1239"/>
        <v>0</v>
      </c>
      <c r="JA27" s="168">
        <f t="shared" si="1239"/>
        <v>26.196267674421669</v>
      </c>
      <c r="JB27" s="168">
        <f t="shared" si="1239"/>
        <v>15.525455551290147</v>
      </c>
      <c r="JC27" s="168">
        <f t="shared" si="1239"/>
        <v>25.571174612593481</v>
      </c>
      <c r="JD27" s="168">
        <f t="shared" si="1239"/>
        <v>25.571174612593481</v>
      </c>
      <c r="JE27" s="168">
        <f t="shared" si="1239"/>
        <v>1.1535874209316015</v>
      </c>
      <c r="JF27" s="168">
        <f t="shared" si="1239"/>
        <v>0</v>
      </c>
      <c r="JG27" s="168">
        <f t="shared" si="1239"/>
        <v>0</v>
      </c>
      <c r="JH27" s="168">
        <f t="shared" si="1239"/>
        <v>15.525455551290147</v>
      </c>
      <c r="JI27" s="168">
        <f t="shared" si="1239"/>
        <v>15.525455551290147</v>
      </c>
      <c r="JJ27" s="168">
        <f t="shared" si="1239"/>
        <v>25.571174612593481</v>
      </c>
      <c r="JK27" s="168">
        <f t="shared" si="1239"/>
        <v>0</v>
      </c>
      <c r="JL27" s="168">
        <f t="shared" si="1239"/>
        <v>0</v>
      </c>
      <c r="JM27" s="168">
        <f t="shared" si="1239"/>
        <v>0</v>
      </c>
      <c r="JN27" s="168">
        <f t="shared" si="1239"/>
        <v>0</v>
      </c>
      <c r="JO27" s="168">
        <f t="shared" si="1239"/>
        <v>15.525455551290147</v>
      </c>
      <c r="JP27" s="168">
        <f t="shared" si="1239"/>
        <v>15.525455551290147</v>
      </c>
      <c r="JQ27" s="168">
        <f t="shared" si="1239"/>
        <v>25.571174612593481</v>
      </c>
      <c r="JR27" s="168">
        <f t="shared" si="1239"/>
        <v>0</v>
      </c>
      <c r="JS27" s="168">
        <f t="shared" si="1239"/>
        <v>1.1535874209316015</v>
      </c>
      <c r="JT27" s="168">
        <f t="shared" si="1239"/>
        <v>0</v>
      </c>
      <c r="JU27" s="168">
        <f t="shared" si="1239"/>
        <v>0</v>
      </c>
      <c r="JV27" s="168">
        <f t="shared" si="1239"/>
        <v>26.196267674421669</v>
      </c>
      <c r="JW27" s="168">
        <f t="shared" si="1239"/>
        <v>15.525455551290147</v>
      </c>
      <c r="JX27" s="168">
        <f t="shared" si="1239"/>
        <v>25.571174612593481</v>
      </c>
      <c r="JY27" s="168">
        <f t="shared" si="1239"/>
        <v>25.571174612593481</v>
      </c>
      <c r="JZ27" s="168">
        <f t="shared" si="1239"/>
        <v>1.1535874209316015</v>
      </c>
      <c r="KA27" s="166">
        <f t="shared" si="852"/>
        <v>303.58666601587157</v>
      </c>
      <c r="KB27" s="168">
        <f t="shared" ref="KB27:LE27" si="1240">+KB17*$C$27</f>
        <v>0</v>
      </c>
      <c r="KC27" s="168">
        <f t="shared" si="1240"/>
        <v>15.525455551290147</v>
      </c>
      <c r="KD27" s="168">
        <f t="shared" si="1240"/>
        <v>15.525455551290147</v>
      </c>
      <c r="KE27" s="168">
        <f t="shared" si="1240"/>
        <v>0</v>
      </c>
      <c r="KF27" s="168">
        <f t="shared" si="1240"/>
        <v>0</v>
      </c>
      <c r="KG27" s="168">
        <f t="shared" si="1240"/>
        <v>41.096630163883631</v>
      </c>
      <c r="KH27" s="168">
        <f t="shared" si="1240"/>
        <v>1.1535874209316015</v>
      </c>
      <c r="KI27" s="168">
        <f t="shared" si="1240"/>
        <v>0</v>
      </c>
      <c r="KJ27" s="168">
        <f t="shared" si="1240"/>
        <v>15.525455551290147</v>
      </c>
      <c r="KK27" s="168">
        <f t="shared" si="1240"/>
        <v>15.525455551290147</v>
      </c>
      <c r="KL27" s="168">
        <f t="shared" si="1240"/>
        <v>0</v>
      </c>
      <c r="KM27" s="168">
        <f t="shared" si="1240"/>
        <v>0</v>
      </c>
      <c r="KN27" s="168">
        <f t="shared" si="1240"/>
        <v>41.096630163883631</v>
      </c>
      <c r="KO27" s="168">
        <f t="shared" si="1240"/>
        <v>0</v>
      </c>
      <c r="KP27" s="168">
        <f t="shared" si="1240"/>
        <v>0</v>
      </c>
      <c r="KQ27" s="168">
        <f t="shared" si="1240"/>
        <v>15.525455551290147</v>
      </c>
      <c r="KR27" s="168">
        <f t="shared" si="1240"/>
        <v>15.525455551290147</v>
      </c>
      <c r="KS27" s="168">
        <f t="shared" si="1240"/>
        <v>0</v>
      </c>
      <c r="KT27" s="168">
        <f t="shared" si="1240"/>
        <v>0</v>
      </c>
      <c r="KU27" s="168">
        <f t="shared" si="1240"/>
        <v>41.096630163883631</v>
      </c>
      <c r="KV27" s="168">
        <f t="shared" si="1240"/>
        <v>1.1535874209316015</v>
      </c>
      <c r="KW27" s="168">
        <f t="shared" si="1240"/>
        <v>10.670812123131524</v>
      </c>
      <c r="KX27" s="168">
        <f t="shared" si="1240"/>
        <v>15.525455551290147</v>
      </c>
      <c r="KY27" s="168">
        <f t="shared" si="1240"/>
        <v>15.525455551290147</v>
      </c>
      <c r="KZ27" s="168">
        <f t="shared" si="1240"/>
        <v>0</v>
      </c>
      <c r="LA27" s="168">
        <f t="shared" si="1240"/>
        <v>0</v>
      </c>
      <c r="LB27" s="168">
        <f t="shared" si="1240"/>
        <v>41.096630163883631</v>
      </c>
      <c r="LC27" s="168">
        <f t="shared" si="1240"/>
        <v>1.1535874209316015</v>
      </c>
      <c r="LD27" s="168">
        <f t="shared" si="1240"/>
        <v>0</v>
      </c>
      <c r="LE27" s="168">
        <f t="shared" si="1240"/>
        <v>15.525455551290147</v>
      </c>
      <c r="LF27" s="166">
        <f t="shared" si="642"/>
        <v>318.24719500307214</v>
      </c>
      <c r="LG27" s="168">
        <f t="shared" ref="LG27:MK27" si="1241">+LG17*$C$27</f>
        <v>0</v>
      </c>
      <c r="LH27" s="168">
        <f t="shared" si="1241"/>
        <v>25.571174612593481</v>
      </c>
      <c r="LI27" s="168">
        <f t="shared" si="1241"/>
        <v>25.571174612593481</v>
      </c>
      <c r="LJ27" s="168">
        <f t="shared" si="1241"/>
        <v>0</v>
      </c>
      <c r="LK27" s="168">
        <f t="shared" si="1241"/>
        <v>0</v>
      </c>
      <c r="LL27" s="168">
        <f t="shared" si="1241"/>
        <v>1.1535874209316015</v>
      </c>
      <c r="LM27" s="168">
        <f t="shared" si="1241"/>
        <v>15.525455551290147</v>
      </c>
      <c r="LN27" s="168">
        <f t="shared" si="1241"/>
        <v>15.525455551290147</v>
      </c>
      <c r="LO27" s="168">
        <f t="shared" si="1241"/>
        <v>25.571174612593481</v>
      </c>
      <c r="LP27" s="168">
        <f t="shared" si="1241"/>
        <v>0</v>
      </c>
      <c r="LQ27" s="168">
        <f t="shared" si="1241"/>
        <v>0</v>
      </c>
      <c r="LR27" s="168">
        <f t="shared" si="1241"/>
        <v>0</v>
      </c>
      <c r="LS27" s="168">
        <f t="shared" si="1241"/>
        <v>0</v>
      </c>
      <c r="LT27" s="168">
        <f t="shared" si="1241"/>
        <v>15.525455551290147</v>
      </c>
      <c r="LU27" s="168">
        <f t="shared" si="1241"/>
        <v>15.525455551290147</v>
      </c>
      <c r="LV27" s="168">
        <f t="shared" si="1241"/>
        <v>25.571174612593481</v>
      </c>
      <c r="LW27" s="168">
        <f t="shared" si="1241"/>
        <v>0</v>
      </c>
      <c r="LX27" s="168">
        <f t="shared" si="1241"/>
        <v>0</v>
      </c>
      <c r="LY27" s="168">
        <f t="shared" si="1241"/>
        <v>0</v>
      </c>
      <c r="LZ27" s="168">
        <f t="shared" si="1241"/>
        <v>11.824399544063127</v>
      </c>
      <c r="MA27" s="168">
        <f t="shared" si="1241"/>
        <v>15.525455551290147</v>
      </c>
      <c r="MB27" s="168">
        <f t="shared" si="1241"/>
        <v>15.525455551290147</v>
      </c>
      <c r="MC27" s="168">
        <f t="shared" si="1241"/>
        <v>25.571174612593481</v>
      </c>
      <c r="MD27" s="168">
        <f t="shared" si="1241"/>
        <v>25.571174612593481</v>
      </c>
      <c r="ME27" s="168">
        <f t="shared" si="1241"/>
        <v>0</v>
      </c>
      <c r="MF27" s="168">
        <f t="shared" si="1241"/>
        <v>0</v>
      </c>
      <c r="MG27" s="168">
        <f t="shared" si="1241"/>
        <v>1.1535874209316015</v>
      </c>
      <c r="MH27" s="168">
        <f t="shared" si="1241"/>
        <v>15.525455551290147</v>
      </c>
      <c r="MI27" s="168">
        <f t="shared" si="1241"/>
        <v>15.525455551290147</v>
      </c>
      <c r="MJ27" s="168">
        <f t="shared" si="1241"/>
        <v>25.571174612593481</v>
      </c>
      <c r="MK27" s="168">
        <f t="shared" si="1241"/>
        <v>0</v>
      </c>
      <c r="ML27" s="166">
        <f t="shared" si="853"/>
        <v>317.3334410844019</v>
      </c>
      <c r="MM27" s="168">
        <f t="shared" ref="MM27:NQ27" si="1242">+MM17*$C$27</f>
        <v>0</v>
      </c>
      <c r="MN27" s="168">
        <f t="shared" si="1242"/>
        <v>0</v>
      </c>
      <c r="MO27" s="168">
        <f t="shared" si="1242"/>
        <v>15.525455551290147</v>
      </c>
      <c r="MP27" s="168">
        <f t="shared" si="1242"/>
        <v>0</v>
      </c>
      <c r="MQ27" s="168">
        <f t="shared" si="1242"/>
        <v>0</v>
      </c>
      <c r="MR27" s="168">
        <f t="shared" si="1242"/>
        <v>31.050911102580294</v>
      </c>
      <c r="MS27" s="168">
        <f t="shared" si="1242"/>
        <v>0</v>
      </c>
      <c r="MT27" s="168">
        <f t="shared" si="1242"/>
        <v>0</v>
      </c>
      <c r="MU27" s="168">
        <f t="shared" si="1242"/>
        <v>0</v>
      </c>
      <c r="MV27" s="168">
        <f t="shared" si="1242"/>
        <v>15.525455551290147</v>
      </c>
      <c r="MW27" s="168">
        <f t="shared" si="1242"/>
        <v>0</v>
      </c>
      <c r="MX27" s="168">
        <f t="shared" si="1242"/>
        <v>0</v>
      </c>
      <c r="MY27" s="168">
        <f t="shared" si="1242"/>
        <v>31.050911102580294</v>
      </c>
      <c r="MZ27" s="168">
        <f t="shared" si="1242"/>
        <v>0</v>
      </c>
      <c r="NA27" s="168">
        <f t="shared" si="1242"/>
        <v>1.1535874209316015</v>
      </c>
      <c r="NB27" s="168">
        <f t="shared" si="1242"/>
        <v>10.670812123131524</v>
      </c>
      <c r="NC27" s="168">
        <f t="shared" si="1242"/>
        <v>15.525455551290147</v>
      </c>
      <c r="ND27" s="168">
        <f t="shared" si="1242"/>
        <v>0</v>
      </c>
      <c r="NE27" s="168">
        <f t="shared" si="1242"/>
        <v>0</v>
      </c>
      <c r="NF27" s="168">
        <f t="shared" si="1242"/>
        <v>31.050911102580294</v>
      </c>
      <c r="NG27" s="168">
        <f t="shared" si="1242"/>
        <v>25.571174612593481</v>
      </c>
      <c r="NH27" s="168">
        <f t="shared" si="1242"/>
        <v>1.1535874209316015</v>
      </c>
      <c r="NI27" s="168">
        <f t="shared" si="1242"/>
        <v>0</v>
      </c>
      <c r="NJ27" s="168">
        <f t="shared" si="1242"/>
        <v>15.525455551290147</v>
      </c>
      <c r="NK27" s="168">
        <f t="shared" si="1242"/>
        <v>0</v>
      </c>
      <c r="NL27" s="168">
        <f t="shared" si="1242"/>
        <v>0</v>
      </c>
      <c r="NM27" s="168">
        <f t="shared" si="1242"/>
        <v>31.050911102580294</v>
      </c>
      <c r="NN27" s="168">
        <f t="shared" si="1242"/>
        <v>0</v>
      </c>
      <c r="NO27" s="168">
        <f t="shared" si="1242"/>
        <v>0</v>
      </c>
      <c r="NP27" s="168">
        <f t="shared" si="1242"/>
        <v>0</v>
      </c>
      <c r="NQ27" s="168">
        <f t="shared" si="1242"/>
        <v>15.525455551290147</v>
      </c>
      <c r="NR27" s="166">
        <f t="shared" si="854"/>
        <v>240.38008374436015</v>
      </c>
      <c r="NS27" s="168">
        <f t="shared" ref="NS27:OT27" si="1243">+NS17*$C$27</f>
        <v>15.525455551290147</v>
      </c>
      <c r="NT27" s="168">
        <f t="shared" si="1243"/>
        <v>15.525455551290147</v>
      </c>
      <c r="NU27" s="168">
        <f t="shared" si="1243"/>
        <v>25.571174612593481</v>
      </c>
      <c r="NV27" s="168">
        <f t="shared" si="1243"/>
        <v>0</v>
      </c>
      <c r="NW27" s="168">
        <f t="shared" si="1243"/>
        <v>0</v>
      </c>
      <c r="NX27" s="168">
        <f t="shared" si="1243"/>
        <v>0</v>
      </c>
      <c r="NY27" s="168">
        <f t="shared" si="1243"/>
        <v>15.525455551290147</v>
      </c>
      <c r="NZ27" s="168">
        <f t="shared" si="1243"/>
        <v>15.525455551290147</v>
      </c>
      <c r="OA27" s="168">
        <f t="shared" si="1243"/>
        <v>15.525455551290147</v>
      </c>
      <c r="OB27" s="168">
        <f t="shared" si="1243"/>
        <v>25.571174612593481</v>
      </c>
      <c r="OC27" s="168">
        <f t="shared" si="1243"/>
        <v>0</v>
      </c>
      <c r="OD27" s="168">
        <f t="shared" si="1243"/>
        <v>0</v>
      </c>
      <c r="OE27" s="168">
        <f t="shared" si="1243"/>
        <v>1.1535874209316015</v>
      </c>
      <c r="OF27" s="168">
        <f t="shared" si="1243"/>
        <v>15.525455551290147</v>
      </c>
      <c r="OG27" s="168">
        <f t="shared" si="1243"/>
        <v>15.525455551290147</v>
      </c>
      <c r="OH27" s="168">
        <f t="shared" si="1243"/>
        <v>15.525455551290147</v>
      </c>
      <c r="OI27" s="168">
        <f t="shared" si="1243"/>
        <v>25.571174612593481</v>
      </c>
      <c r="OJ27" s="168">
        <f t="shared" si="1243"/>
        <v>0</v>
      </c>
      <c r="OK27" s="168">
        <f t="shared" si="1243"/>
        <v>0</v>
      </c>
      <c r="OL27" s="168">
        <f t="shared" si="1243"/>
        <v>26.724762033525082</v>
      </c>
      <c r="OM27" s="168">
        <f t="shared" si="1243"/>
        <v>15.525455551290147</v>
      </c>
      <c r="ON27" s="168">
        <f t="shared" si="1243"/>
        <v>15.525455551290147</v>
      </c>
      <c r="OO27" s="168">
        <f t="shared" si="1243"/>
        <v>15.525455551290147</v>
      </c>
      <c r="OP27" s="168">
        <f t="shared" si="1243"/>
        <v>25.571174612593481</v>
      </c>
      <c r="OQ27" s="168">
        <f t="shared" si="1243"/>
        <v>0</v>
      </c>
      <c r="OR27" s="168">
        <f t="shared" si="1243"/>
        <v>0</v>
      </c>
      <c r="OS27" s="168">
        <f t="shared" si="1243"/>
        <v>0</v>
      </c>
      <c r="OT27" s="168">
        <f t="shared" si="1243"/>
        <v>15.525455551290147</v>
      </c>
      <c r="OU27" s="166">
        <f t="shared" si="698"/>
        <v>316.46851452031234</v>
      </c>
      <c r="OV27" s="168">
        <f t="shared" ref="OV27:PZ27" si="1244">+OV17*$C$27</f>
        <v>0</v>
      </c>
      <c r="OW27" s="168">
        <f t="shared" si="1244"/>
        <v>0</v>
      </c>
      <c r="OX27" s="168">
        <f t="shared" si="1244"/>
        <v>0</v>
      </c>
      <c r="OY27" s="168">
        <f t="shared" si="1244"/>
        <v>0</v>
      </c>
      <c r="OZ27" s="168">
        <f t="shared" si="1244"/>
        <v>0</v>
      </c>
      <c r="PA27" s="168">
        <f t="shared" si="1244"/>
        <v>31.050911102580294</v>
      </c>
      <c r="PB27" s="168">
        <f t="shared" si="1244"/>
        <v>25.571174612593481</v>
      </c>
      <c r="PC27" s="168">
        <f t="shared" si="1244"/>
        <v>0</v>
      </c>
      <c r="PD27" s="168">
        <f t="shared" si="1244"/>
        <v>1.1535874209316015</v>
      </c>
      <c r="PE27" s="168">
        <f t="shared" si="1244"/>
        <v>10.670812123131524</v>
      </c>
      <c r="PF27" s="168">
        <f t="shared" si="1244"/>
        <v>0</v>
      </c>
      <c r="PG27" s="168">
        <f t="shared" si="1244"/>
        <v>0</v>
      </c>
      <c r="PH27" s="168">
        <f t="shared" si="1244"/>
        <v>31.050911102580294</v>
      </c>
      <c r="PI27" s="168">
        <f t="shared" si="1244"/>
        <v>25.571174612593481</v>
      </c>
      <c r="PJ27" s="168">
        <f t="shared" si="1244"/>
        <v>25.571174612593481</v>
      </c>
      <c r="PK27" s="168">
        <f t="shared" si="1244"/>
        <v>1.1535874209316015</v>
      </c>
      <c r="PL27" s="168">
        <f t="shared" si="1244"/>
        <v>0</v>
      </c>
      <c r="PM27" s="168">
        <f t="shared" si="1244"/>
        <v>0</v>
      </c>
      <c r="PN27" s="168">
        <f t="shared" si="1244"/>
        <v>0</v>
      </c>
      <c r="PO27" s="168">
        <f t="shared" si="1244"/>
        <v>31.050911102580294</v>
      </c>
      <c r="PP27" s="168">
        <f t="shared" si="1244"/>
        <v>25.571174612593481</v>
      </c>
      <c r="PQ27" s="168">
        <f t="shared" si="1244"/>
        <v>0</v>
      </c>
      <c r="PR27" s="168">
        <f t="shared" si="1244"/>
        <v>0</v>
      </c>
      <c r="PS27" s="168">
        <f t="shared" si="1244"/>
        <v>0</v>
      </c>
      <c r="PT27" s="168">
        <f t="shared" si="1244"/>
        <v>0</v>
      </c>
      <c r="PU27" s="168">
        <f t="shared" si="1244"/>
        <v>0</v>
      </c>
      <c r="PV27" s="168">
        <f t="shared" si="1244"/>
        <v>31.050911102580294</v>
      </c>
      <c r="PW27" s="168">
        <f t="shared" si="1244"/>
        <v>0</v>
      </c>
      <c r="PX27" s="168">
        <f t="shared" si="1244"/>
        <v>0</v>
      </c>
      <c r="PY27" s="168">
        <f t="shared" si="1244"/>
        <v>1.1535874209316015</v>
      </c>
      <c r="PZ27" s="168">
        <f t="shared" si="1244"/>
        <v>10.670812123131524</v>
      </c>
      <c r="QA27" s="166">
        <f t="shared" si="855"/>
        <v>251.290729369753</v>
      </c>
      <c r="QB27" s="168">
        <f t="shared" ref="QB27:RE27" si="1245">+QB17*$C$27</f>
        <v>15.525455551290147</v>
      </c>
      <c r="QC27" s="168">
        <f t="shared" si="1245"/>
        <v>15.525455551290147</v>
      </c>
      <c r="QD27" s="168">
        <f t="shared" si="1245"/>
        <v>15.525455551290147</v>
      </c>
      <c r="QE27" s="168">
        <f t="shared" si="1245"/>
        <v>0</v>
      </c>
      <c r="QF27" s="168">
        <f t="shared" si="1245"/>
        <v>0</v>
      </c>
      <c r="QG27" s="168">
        <f t="shared" si="1245"/>
        <v>25.571174612593481</v>
      </c>
      <c r="QH27" s="168">
        <f t="shared" si="1245"/>
        <v>10.670812123131524</v>
      </c>
      <c r="QI27" s="168">
        <f t="shared" si="1245"/>
        <v>15.525455551290147</v>
      </c>
      <c r="QJ27" s="168">
        <f t="shared" si="1245"/>
        <v>15.525455551290147</v>
      </c>
      <c r="QK27" s="168">
        <f t="shared" si="1245"/>
        <v>15.525455551290147</v>
      </c>
      <c r="QL27" s="168">
        <f t="shared" si="1245"/>
        <v>0</v>
      </c>
      <c r="QM27" s="168">
        <f t="shared" si="1245"/>
        <v>0</v>
      </c>
      <c r="QN27" s="168">
        <f t="shared" si="1245"/>
        <v>51.142349225186962</v>
      </c>
      <c r="QO27" s="168">
        <f t="shared" si="1245"/>
        <v>0</v>
      </c>
      <c r="QP27" s="168">
        <f t="shared" si="1245"/>
        <v>15.525455551290147</v>
      </c>
      <c r="QQ27" s="168">
        <f t="shared" si="1245"/>
        <v>15.525455551290147</v>
      </c>
      <c r="QR27" s="168">
        <f t="shared" si="1245"/>
        <v>15.525455551290147</v>
      </c>
      <c r="QS27" s="168">
        <f t="shared" si="1245"/>
        <v>0</v>
      </c>
      <c r="QT27" s="168">
        <f t="shared" si="1245"/>
        <v>0</v>
      </c>
      <c r="QU27" s="168">
        <f t="shared" si="1245"/>
        <v>25.571174612593481</v>
      </c>
      <c r="QV27" s="168">
        <f t="shared" si="1245"/>
        <v>0</v>
      </c>
      <c r="QW27" s="168">
        <f t="shared" si="1245"/>
        <v>15.525455551290147</v>
      </c>
      <c r="QX27" s="168">
        <f t="shared" si="1245"/>
        <v>15.525455551290147</v>
      </c>
      <c r="QY27" s="168">
        <f t="shared" si="1245"/>
        <v>0</v>
      </c>
      <c r="QZ27" s="168">
        <f t="shared" si="1245"/>
        <v>0</v>
      </c>
      <c r="RA27" s="168">
        <f t="shared" si="1245"/>
        <v>0</v>
      </c>
      <c r="RB27" s="168">
        <f t="shared" si="1245"/>
        <v>0</v>
      </c>
      <c r="RC27" s="168">
        <f t="shared" si="1245"/>
        <v>10.670812123131524</v>
      </c>
      <c r="RD27" s="168">
        <f t="shared" si="1245"/>
        <v>15.525455551290147</v>
      </c>
      <c r="RE27" s="168">
        <f t="shared" si="1245"/>
        <v>15.525455551290147</v>
      </c>
      <c r="RF27" s="166">
        <f t="shared" si="728"/>
        <v>325.45724486340879</v>
      </c>
      <c r="RG27" s="168">
        <f t="shared" ref="RG27:SK27" si="1246">+RG17*$C$27</f>
        <v>0</v>
      </c>
      <c r="RH27" s="168">
        <f t="shared" si="1246"/>
        <v>0</v>
      </c>
      <c r="RI27" s="168">
        <f t="shared" si="1246"/>
        <v>1.1535874209316015</v>
      </c>
      <c r="RJ27" s="168">
        <f t="shared" si="1246"/>
        <v>0</v>
      </c>
      <c r="RK27" s="168">
        <f t="shared" si="1246"/>
        <v>0</v>
      </c>
      <c r="RL27" s="168">
        <f t="shared" si="1246"/>
        <v>26.196267674421669</v>
      </c>
      <c r="RM27" s="168">
        <f t="shared" si="1246"/>
        <v>15.525455551290147</v>
      </c>
      <c r="RN27" s="168">
        <f t="shared" si="1246"/>
        <v>25.571174612593481</v>
      </c>
      <c r="RO27" s="168">
        <f t="shared" si="1246"/>
        <v>25.571174612593481</v>
      </c>
      <c r="RP27" s="168">
        <f t="shared" si="1246"/>
        <v>1.1535874209316015</v>
      </c>
      <c r="RQ27" s="168">
        <f t="shared" si="1246"/>
        <v>0</v>
      </c>
      <c r="RR27" s="168">
        <f t="shared" si="1246"/>
        <v>0</v>
      </c>
      <c r="RS27" s="168">
        <f t="shared" si="1246"/>
        <v>15.525455551290147</v>
      </c>
      <c r="RT27" s="168">
        <f t="shared" si="1246"/>
        <v>15.525455551290147</v>
      </c>
      <c r="RU27" s="168">
        <f t="shared" si="1246"/>
        <v>25.571174612593481</v>
      </c>
      <c r="RV27" s="168">
        <f t="shared" si="1246"/>
        <v>0</v>
      </c>
      <c r="RW27" s="168">
        <f t="shared" si="1246"/>
        <v>0</v>
      </c>
      <c r="RX27" s="168">
        <f t="shared" si="1246"/>
        <v>0</v>
      </c>
      <c r="RY27" s="168">
        <f t="shared" si="1246"/>
        <v>0</v>
      </c>
      <c r="RZ27" s="168">
        <f t="shared" si="1246"/>
        <v>15.525455551290147</v>
      </c>
      <c r="SA27" s="168">
        <f t="shared" si="1246"/>
        <v>0</v>
      </c>
      <c r="SB27" s="168">
        <f t="shared" si="1246"/>
        <v>0</v>
      </c>
      <c r="SC27" s="168">
        <f t="shared" si="1246"/>
        <v>0</v>
      </c>
      <c r="SD27" s="168">
        <f t="shared" si="1246"/>
        <v>1.1535874209316015</v>
      </c>
      <c r="SE27" s="168">
        <f t="shared" si="1246"/>
        <v>0</v>
      </c>
      <c r="SF27" s="168">
        <f t="shared" si="1246"/>
        <v>0</v>
      </c>
      <c r="SG27" s="168">
        <f t="shared" si="1246"/>
        <v>26.196267674421669</v>
      </c>
      <c r="SH27" s="168">
        <f t="shared" si="1246"/>
        <v>15.525455551290147</v>
      </c>
      <c r="SI27" s="168">
        <f t="shared" si="1246"/>
        <v>25.571174612593481</v>
      </c>
      <c r="SJ27" s="168">
        <f t="shared" si="1246"/>
        <v>25.571174612593481</v>
      </c>
      <c r="SK27" s="168">
        <f t="shared" si="1246"/>
        <v>1.1535874209316015</v>
      </c>
      <c r="SL27" s="166">
        <f t="shared" si="856"/>
        <v>262.49003585198795</v>
      </c>
      <c r="SM27" s="168">
        <f t="shared" ref="SM27:TP27" si="1247">+SM17*$C$27</f>
        <v>0</v>
      </c>
      <c r="SN27" s="168">
        <f t="shared" si="1247"/>
        <v>15.525455551290147</v>
      </c>
      <c r="SO27" s="168">
        <f t="shared" si="1247"/>
        <v>15.525455551290147</v>
      </c>
      <c r="SP27" s="168">
        <f t="shared" si="1247"/>
        <v>0</v>
      </c>
      <c r="SQ27" s="168">
        <f t="shared" si="1247"/>
        <v>0</v>
      </c>
      <c r="SR27" s="168">
        <f t="shared" si="1247"/>
        <v>41.096630163883631</v>
      </c>
      <c r="SS27" s="168">
        <f t="shared" si="1247"/>
        <v>1.1535874209316015</v>
      </c>
      <c r="ST27" s="168">
        <f t="shared" si="1247"/>
        <v>0</v>
      </c>
      <c r="SU27" s="168">
        <f t="shared" si="1247"/>
        <v>15.525455551290147</v>
      </c>
      <c r="SV27" s="168">
        <f t="shared" si="1247"/>
        <v>15.525455551290147</v>
      </c>
      <c r="SW27" s="168">
        <f t="shared" si="1247"/>
        <v>0</v>
      </c>
      <c r="SX27" s="168">
        <f t="shared" si="1247"/>
        <v>0</v>
      </c>
      <c r="SY27" s="168">
        <f t="shared" si="1247"/>
        <v>41.096630163883631</v>
      </c>
      <c r="SZ27" s="168">
        <f t="shared" si="1247"/>
        <v>0</v>
      </c>
      <c r="TA27" s="168">
        <f t="shared" si="1247"/>
        <v>0</v>
      </c>
      <c r="TB27" s="168">
        <f t="shared" si="1247"/>
        <v>15.525455551290147</v>
      </c>
      <c r="TC27" s="168">
        <f t="shared" si="1247"/>
        <v>15.525455551290147</v>
      </c>
      <c r="TD27" s="168">
        <f t="shared" si="1247"/>
        <v>0</v>
      </c>
      <c r="TE27" s="168">
        <f t="shared" si="1247"/>
        <v>0</v>
      </c>
      <c r="TF27" s="168">
        <f t="shared" si="1247"/>
        <v>327.13932664344389</v>
      </c>
      <c r="TG27" s="168">
        <f t="shared" si="1247"/>
        <v>1.1535874209316015</v>
      </c>
      <c r="TH27" s="168">
        <f t="shared" si="1247"/>
        <v>10.670812123131524</v>
      </c>
      <c r="TI27" s="168">
        <f t="shared" si="1247"/>
        <v>15.525455551290147</v>
      </c>
      <c r="TJ27" s="168">
        <f t="shared" si="1247"/>
        <v>15.525455551290147</v>
      </c>
      <c r="TK27" s="168">
        <f t="shared" si="1247"/>
        <v>0</v>
      </c>
      <c r="TL27" s="168">
        <f t="shared" si="1247"/>
        <v>0</v>
      </c>
      <c r="TM27" s="168">
        <f t="shared" si="1247"/>
        <v>41.096630163883631</v>
      </c>
      <c r="TN27" s="168">
        <f t="shared" si="1247"/>
        <v>1.1535874209316015</v>
      </c>
      <c r="TO27" s="168">
        <f t="shared" si="1247"/>
        <v>0</v>
      </c>
      <c r="TP27" s="168">
        <f t="shared" si="1247"/>
        <v>15.525455551290147</v>
      </c>
      <c r="TQ27" s="166">
        <f t="shared" si="757"/>
        <v>604.28989148263258</v>
      </c>
      <c r="TR27" s="168" t="e">
        <f t="shared" ref="TR27:UV27" si="1248">+TR17*$C$27</f>
        <v>#REF!</v>
      </c>
      <c r="TS27" s="168">
        <f t="shared" si="1248"/>
        <v>25.571174612593481</v>
      </c>
      <c r="TT27" s="168">
        <f t="shared" si="1248"/>
        <v>25.571174612593481</v>
      </c>
      <c r="TU27" s="168">
        <f t="shared" si="1248"/>
        <v>0</v>
      </c>
      <c r="TV27" s="168">
        <f t="shared" si="1248"/>
        <v>0</v>
      </c>
      <c r="TW27" s="168">
        <f t="shared" si="1248"/>
        <v>1.1535874209316015</v>
      </c>
      <c r="TX27" s="168">
        <f t="shared" si="1248"/>
        <v>15.525455551290147</v>
      </c>
      <c r="TY27" s="168">
        <f t="shared" si="1248"/>
        <v>15.525455551290147</v>
      </c>
      <c r="TZ27" s="168">
        <f t="shared" si="1248"/>
        <v>25.571174612593481</v>
      </c>
      <c r="UA27" s="168">
        <f t="shared" si="1248"/>
        <v>0</v>
      </c>
      <c r="UB27" s="168">
        <f t="shared" si="1248"/>
        <v>0</v>
      </c>
      <c r="UC27" s="168">
        <f t="shared" si="1248"/>
        <v>0</v>
      </c>
      <c r="UD27" s="168">
        <f t="shared" si="1248"/>
        <v>0</v>
      </c>
      <c r="UE27" s="168">
        <f t="shared" si="1248"/>
        <v>15.525455551290147</v>
      </c>
      <c r="UF27" s="168">
        <f t="shared" si="1248"/>
        <v>327.13932664344389</v>
      </c>
      <c r="UG27" s="168">
        <f t="shared" si="1248"/>
        <v>0</v>
      </c>
      <c r="UH27" s="168">
        <f t="shared" si="1248"/>
        <v>0</v>
      </c>
      <c r="UI27" s="168">
        <f t="shared" si="1248"/>
        <v>0</v>
      </c>
      <c r="UJ27" s="168">
        <f t="shared" si="1248"/>
        <v>0</v>
      </c>
      <c r="UK27" s="168">
        <f t="shared" si="1248"/>
        <v>11.824399544063127</v>
      </c>
      <c r="UL27" s="168">
        <f t="shared" si="1248"/>
        <v>15.525455551290147</v>
      </c>
      <c r="UM27" s="168">
        <f t="shared" si="1248"/>
        <v>15.525455551290147</v>
      </c>
      <c r="UN27" s="168">
        <f t="shared" si="1248"/>
        <v>25.571174612593481</v>
      </c>
      <c r="UO27" s="168">
        <f t="shared" si="1248"/>
        <v>25.571174612593481</v>
      </c>
      <c r="UP27" s="168">
        <f t="shared" si="1248"/>
        <v>0</v>
      </c>
      <c r="UQ27" s="168">
        <f t="shared" si="1248"/>
        <v>0</v>
      </c>
      <c r="UR27" s="168">
        <f t="shared" si="1248"/>
        <v>1.1535874209316015</v>
      </c>
      <c r="US27" s="168">
        <f t="shared" si="1248"/>
        <v>15.525455551290147</v>
      </c>
      <c r="UT27" s="168">
        <f t="shared" si="1248"/>
        <v>15.525455551290147</v>
      </c>
      <c r="UU27" s="168">
        <f t="shared" si="1248"/>
        <v>25.571174612593481</v>
      </c>
      <c r="UV27" s="168">
        <f t="shared" si="1248"/>
        <v>0</v>
      </c>
      <c r="UW27" s="166" t="e">
        <f t="shared" si="857"/>
        <v>#REF!</v>
      </c>
      <c r="UX27" s="168">
        <f t="shared" ref="UX27:WB27" si="1249">+UX17*$C$27</f>
        <v>0</v>
      </c>
      <c r="UY27" s="168">
        <f t="shared" si="1249"/>
        <v>0</v>
      </c>
      <c r="UZ27" s="168">
        <f t="shared" si="1249"/>
        <v>15.525455551290147</v>
      </c>
      <c r="VA27" s="168">
        <f t="shared" si="1249"/>
        <v>0</v>
      </c>
      <c r="VB27" s="168">
        <f t="shared" si="1249"/>
        <v>0</v>
      </c>
      <c r="VC27" s="168">
        <f t="shared" si="1249"/>
        <v>31.050911102580294</v>
      </c>
      <c r="VD27" s="168">
        <f t="shared" si="1249"/>
        <v>0</v>
      </c>
      <c r="VE27" s="168">
        <f t="shared" si="1249"/>
        <v>0</v>
      </c>
      <c r="VF27" s="168">
        <f t="shared" si="1249"/>
        <v>0</v>
      </c>
      <c r="VG27" s="168">
        <f t="shared" si="1249"/>
        <v>15.525455551290147</v>
      </c>
      <c r="VH27" s="168">
        <f t="shared" si="1249"/>
        <v>0</v>
      </c>
      <c r="VI27" s="168">
        <f t="shared" si="1249"/>
        <v>0</v>
      </c>
      <c r="VJ27" s="168">
        <f t="shared" si="1249"/>
        <v>342.66478219473402</v>
      </c>
      <c r="VK27" s="168">
        <f t="shared" si="1249"/>
        <v>0</v>
      </c>
      <c r="VL27" s="168">
        <f t="shared" si="1249"/>
        <v>1.1535874209316015</v>
      </c>
      <c r="VM27" s="168">
        <f t="shared" si="1249"/>
        <v>10.670812123131524</v>
      </c>
      <c r="VN27" s="168">
        <f t="shared" si="1249"/>
        <v>15.525455551290147</v>
      </c>
      <c r="VO27" s="168">
        <f t="shared" si="1249"/>
        <v>0</v>
      </c>
      <c r="VP27" s="168">
        <f t="shared" si="1249"/>
        <v>0</v>
      </c>
      <c r="VQ27" s="168">
        <f t="shared" si="1249"/>
        <v>31.050911102580294</v>
      </c>
      <c r="VR27" s="168">
        <f t="shared" si="1249"/>
        <v>25.571174612593481</v>
      </c>
      <c r="VS27" s="168">
        <f t="shared" si="1249"/>
        <v>1.1535874209316015</v>
      </c>
      <c r="VT27" s="168">
        <f t="shared" si="1249"/>
        <v>0</v>
      </c>
      <c r="VU27" s="168">
        <f t="shared" si="1249"/>
        <v>15.525455551290147</v>
      </c>
      <c r="VV27" s="168">
        <f t="shared" si="1249"/>
        <v>0</v>
      </c>
      <c r="VW27" s="168">
        <f t="shared" si="1249"/>
        <v>0</v>
      </c>
      <c r="VX27" s="168">
        <f t="shared" si="1249"/>
        <v>31.050911102580294</v>
      </c>
      <c r="VY27" s="168">
        <f t="shared" si="1249"/>
        <v>0</v>
      </c>
      <c r="VZ27" s="168">
        <f t="shared" si="1249"/>
        <v>0</v>
      </c>
      <c r="WA27" s="168">
        <f t="shared" si="1249"/>
        <v>0</v>
      </c>
      <c r="WB27" s="168">
        <f t="shared" si="1249"/>
        <v>15.525455551290147</v>
      </c>
      <c r="WC27" s="166">
        <f t="shared" si="858"/>
        <v>551.99395483651381</v>
      </c>
    </row>
    <row r="28" spans="1:601" s="100" customFormat="1" ht="18" customHeight="1" outlineLevel="1">
      <c r="A28" s="154" t="s">
        <v>189</v>
      </c>
      <c r="B28" s="139" t="s">
        <v>130</v>
      </c>
      <c r="C28" s="151">
        <v>2.6719238485901936E-2</v>
      </c>
      <c r="D28" s="182">
        <f>SUMIFS('Listagem de Pagamentos Efet'!$J:$J,'Listagem de Pagamentos Efet'!$B:$B,'FLUXO DE CAIXA'!D$4,'Listagem de Pagamentos Efet'!$C:$C,'FLUXO DE CAIXA'!$B28)</f>
        <v>0</v>
      </c>
      <c r="E28" s="182">
        <f>SUMIFS('Listagem de Pagamentos Efet'!$J:$J,'Listagem de Pagamentos Efet'!$B:$B,'FLUXO DE CAIXA'!E$4,'Listagem de Pagamentos Efet'!$C:$C,'FLUXO DE CAIXA'!$B28)</f>
        <v>0</v>
      </c>
      <c r="F28" s="182">
        <f>SUMIFS('Listagem de Pagamentos Efet'!$J:$J,'Listagem de Pagamentos Efet'!$B:$B,'FLUXO DE CAIXA'!F$4,'Listagem de Pagamentos Efet'!$C:$C,'FLUXO DE CAIXA'!$B28)</f>
        <v>0</v>
      </c>
      <c r="G28" s="182">
        <f>SUMIFS('Listagem de Pagamentos Efet'!$J:$J,'Listagem de Pagamentos Efet'!$B:$B,'FLUXO DE CAIXA'!G$4,'Listagem de Pagamentos Efet'!$C:$C,'FLUXO DE CAIXA'!$B28)</f>
        <v>0</v>
      </c>
      <c r="H28" s="182">
        <f>SUMIFS('Listagem de Pagamentos Efet'!$J:$J,'Listagem de Pagamentos Efet'!$B:$B,'FLUXO DE CAIXA'!H$4,'Listagem de Pagamentos Efet'!$C:$C,'FLUXO DE CAIXA'!$B28)</f>
        <v>0</v>
      </c>
      <c r="I28" s="182">
        <f>SUMIFS('Listagem de Pagamentos Efet'!$J:$J,'Listagem de Pagamentos Efet'!$B:$B,'FLUXO DE CAIXA'!I$4,'Listagem de Pagamentos Efet'!$C:$C,'FLUXO DE CAIXA'!$B28)</f>
        <v>0</v>
      </c>
      <c r="J28" s="182">
        <f>SUMIFS('Listagem de Pagamentos Efet'!$J:$J,'Listagem de Pagamentos Efet'!$B:$B,'FLUXO DE CAIXA'!J$4,'Listagem de Pagamentos Efet'!$C:$C,'FLUXO DE CAIXA'!$B28)</f>
        <v>0</v>
      </c>
      <c r="K28" s="182">
        <f>SUMIFS('Listagem de Pagamentos Efet'!$J:$J,'Listagem de Pagamentos Efet'!$B:$B,'FLUXO DE CAIXA'!K$4,'Listagem de Pagamentos Efet'!$C:$C,'FLUXO DE CAIXA'!$B28)</f>
        <v>0</v>
      </c>
      <c r="L28" s="182">
        <f>SUMIFS('Listagem de Pagamentos Efet'!$J:$J,'Listagem de Pagamentos Efet'!$B:$B,'FLUXO DE CAIXA'!L$4,'Listagem de Pagamentos Efet'!$C:$C,'FLUXO DE CAIXA'!$B28)</f>
        <v>0</v>
      </c>
      <c r="M28" s="182">
        <f>SUMIFS('Listagem de Pagamentos Efet'!$J:$J,'Listagem de Pagamentos Efet'!$B:$B,'FLUXO DE CAIXA'!M$4,'Listagem de Pagamentos Efet'!$C:$C,'FLUXO DE CAIXA'!$B28)</f>
        <v>0</v>
      </c>
      <c r="N28" s="182">
        <f>SUMIFS('Listagem de Pagamentos Efet'!$J:$J,'Listagem de Pagamentos Efet'!$B:$B,'FLUXO DE CAIXA'!N$4,'Listagem de Pagamentos Efet'!$C:$C,'FLUXO DE CAIXA'!$B28)</f>
        <v>0</v>
      </c>
      <c r="O28" s="182">
        <f>SUMIFS('Listagem de Pagamentos Efet'!$J:$J,'Listagem de Pagamentos Efet'!$B:$B,'FLUXO DE CAIXA'!O$4,'Listagem de Pagamentos Efet'!$C:$C,'FLUXO DE CAIXA'!$B28)</f>
        <v>0</v>
      </c>
      <c r="P28" s="182">
        <f>SUMIFS('Listagem de Pagamentos Efet'!$J:$J,'Listagem de Pagamentos Efet'!$B:$B,'FLUXO DE CAIXA'!P$4,'Listagem de Pagamentos Efet'!$C:$C,'FLUXO DE CAIXA'!$B28)</f>
        <v>0</v>
      </c>
      <c r="Q28" s="182">
        <f>SUMIFS('Listagem de Pagamentos Efet'!$J:$J,'Listagem de Pagamentos Efet'!$B:$B,'FLUXO DE CAIXA'!Q$4,'Listagem de Pagamentos Efet'!$C:$C,'FLUXO DE CAIXA'!$B28)</f>
        <v>0</v>
      </c>
      <c r="R28" s="182">
        <f>SUMIFS('Listagem de Pagamentos Efet'!$J:$J,'Listagem de Pagamentos Efet'!$B:$B,'FLUXO DE CAIXA'!R$4,'Listagem de Pagamentos Efet'!$C:$C,'FLUXO DE CAIXA'!$B28)</f>
        <v>0</v>
      </c>
      <c r="S28" s="182">
        <f>SUMIFS('Listagem de Pagamentos Efet'!$J:$J,'Listagem de Pagamentos Efet'!$B:$B,'FLUXO DE CAIXA'!S$4,'Listagem de Pagamentos Efet'!$C:$C,'FLUXO DE CAIXA'!$B28)</f>
        <v>0</v>
      </c>
      <c r="T28" s="182">
        <f>SUMIFS('Listagem de Pagamentos Efet'!$J:$J,'Listagem de Pagamentos Efet'!$B:$B,'FLUXO DE CAIXA'!T$4,'Listagem de Pagamentos Efet'!$C:$C,'FLUXO DE CAIXA'!$B28)</f>
        <v>0</v>
      </c>
      <c r="U28" s="182">
        <f>SUMIFS('Listagem de Pagamentos Efet'!$J:$J,'Listagem de Pagamentos Efet'!$B:$B,'FLUXO DE CAIXA'!U$4,'Listagem de Pagamentos Efet'!$C:$C,'FLUXO DE CAIXA'!$B28)</f>
        <v>0</v>
      </c>
      <c r="V28" s="182">
        <f>SUMIFS('Listagem de Pagamentos Efet'!$J:$J,'Listagem de Pagamentos Efet'!$B:$B,'FLUXO DE CAIXA'!V$4,'Listagem de Pagamentos Efet'!$C:$C,'FLUXO DE CAIXA'!$B28)</f>
        <v>0</v>
      </c>
      <c r="W28" s="182">
        <f>SUMIFS('Listagem de Pagamentos Efet'!$J:$J,'Listagem de Pagamentos Efet'!$B:$B,'FLUXO DE CAIXA'!W$4,'Listagem de Pagamentos Efet'!$C:$C,'FLUXO DE CAIXA'!$B28)</f>
        <v>0</v>
      </c>
      <c r="X28" s="182">
        <f>SUMIFS('Listagem de Pagamentos Efet'!$J:$J,'Listagem de Pagamentos Efet'!$B:$B,'FLUXO DE CAIXA'!X$4,'Listagem de Pagamentos Efet'!$C:$C,'FLUXO DE CAIXA'!$B28)</f>
        <v>0</v>
      </c>
      <c r="Y28" s="182">
        <f>SUMIFS('Listagem de Pagamentos Efet'!$J:$J,'Listagem de Pagamentos Efet'!$B:$B,'FLUXO DE CAIXA'!Y$4,'Listagem de Pagamentos Efet'!$C:$C,'FLUXO DE CAIXA'!$B28)</f>
        <v>0</v>
      </c>
      <c r="Z28" s="182">
        <f>SUMIFS('Listagem de Pagamentos Efet'!$J:$J,'Listagem de Pagamentos Efet'!$B:$B,'FLUXO DE CAIXA'!Z$4,'Listagem de Pagamentos Efet'!$C:$C,'FLUXO DE CAIXA'!$B28)</f>
        <v>0</v>
      </c>
      <c r="AA28" s="182">
        <f>SUMIFS('Listagem de Pagamentos Efet'!$J:$J,'Listagem de Pagamentos Efet'!$B:$B,'FLUXO DE CAIXA'!AA$4,'Listagem de Pagamentos Efet'!$C:$C,'FLUXO DE CAIXA'!$B28)</f>
        <v>0</v>
      </c>
      <c r="AB28" s="182">
        <f>SUMIFS('Listagem de Pagamentos Efet'!$J:$J,'Listagem de Pagamentos Efet'!$B:$B,'FLUXO DE CAIXA'!AB$4,'Listagem de Pagamentos Efet'!$C:$C,'FLUXO DE CAIXA'!$B28)</f>
        <v>0</v>
      </c>
      <c r="AC28" s="182">
        <f>SUMIFS('Listagem de Pagamentos Efet'!$J:$J,'Listagem de Pagamentos Efet'!$B:$B,'FLUXO DE CAIXA'!AC$4,'Listagem de Pagamentos Efet'!$C:$C,'FLUXO DE CAIXA'!$B28)</f>
        <v>0</v>
      </c>
      <c r="AD28" s="182">
        <f>SUMIFS('Listagem de Pagamentos Efet'!$J:$J,'Listagem de Pagamentos Efet'!$B:$B,'FLUXO DE CAIXA'!AD$4,'Listagem de Pagamentos Efet'!$C:$C,'FLUXO DE CAIXA'!$B28)</f>
        <v>0</v>
      </c>
      <c r="AE28" s="106"/>
      <c r="AF28" s="106"/>
      <c r="AG28" s="106"/>
      <c r="AH28" s="166">
        <f t="shared" si="490"/>
        <v>0</v>
      </c>
      <c r="AI28" s="168">
        <f t="shared" ref="AI28:BM28" si="1250">+AI18*$C$28</f>
        <v>0</v>
      </c>
      <c r="AJ28" s="168">
        <f t="shared" si="1250"/>
        <v>0</v>
      </c>
      <c r="AK28" s="168">
        <f t="shared" si="1250"/>
        <v>0</v>
      </c>
      <c r="AL28" s="168">
        <f t="shared" si="1250"/>
        <v>0</v>
      </c>
      <c r="AM28" s="168">
        <f t="shared" si="1250"/>
        <v>0</v>
      </c>
      <c r="AN28" s="168">
        <f t="shared" si="1250"/>
        <v>0</v>
      </c>
      <c r="AO28" s="168">
        <f t="shared" si="1250"/>
        <v>0</v>
      </c>
      <c r="AP28" s="168">
        <f t="shared" si="1250"/>
        <v>0</v>
      </c>
      <c r="AQ28" s="168">
        <f t="shared" si="1250"/>
        <v>0</v>
      </c>
      <c r="AR28" s="168">
        <f t="shared" si="1250"/>
        <v>0</v>
      </c>
      <c r="AS28" s="168">
        <f t="shared" si="1250"/>
        <v>0</v>
      </c>
      <c r="AT28" s="168">
        <f t="shared" si="1250"/>
        <v>0</v>
      </c>
      <c r="AU28" s="168">
        <f t="shared" si="1250"/>
        <v>0</v>
      </c>
      <c r="AV28" s="168">
        <f t="shared" si="1250"/>
        <v>0</v>
      </c>
      <c r="AW28" s="168">
        <f t="shared" si="1250"/>
        <v>0</v>
      </c>
      <c r="AX28" s="168">
        <f t="shared" si="1250"/>
        <v>0</v>
      </c>
      <c r="AY28" s="168">
        <f t="shared" si="1250"/>
        <v>0</v>
      </c>
      <c r="AZ28" s="168">
        <f t="shared" si="1250"/>
        <v>0</v>
      </c>
      <c r="BA28" s="168">
        <f t="shared" si="1250"/>
        <v>0</v>
      </c>
      <c r="BB28" s="168">
        <f t="shared" si="1250"/>
        <v>0</v>
      </c>
      <c r="BC28" s="168">
        <f t="shared" si="1250"/>
        <v>0</v>
      </c>
      <c r="BD28" s="168">
        <f t="shared" si="1250"/>
        <v>0</v>
      </c>
      <c r="BE28" s="168">
        <f t="shared" si="1250"/>
        <v>0</v>
      </c>
      <c r="BF28" s="168">
        <f t="shared" si="1250"/>
        <v>0</v>
      </c>
      <c r="BG28" s="168">
        <f t="shared" si="1250"/>
        <v>0</v>
      </c>
      <c r="BH28" s="168">
        <f t="shared" si="1250"/>
        <v>0</v>
      </c>
      <c r="BI28" s="168">
        <f t="shared" si="1250"/>
        <v>0</v>
      </c>
      <c r="BJ28" s="168">
        <f t="shared" si="1250"/>
        <v>0</v>
      </c>
      <c r="BK28" s="168">
        <f t="shared" si="1250"/>
        <v>0</v>
      </c>
      <c r="BL28" s="168">
        <f t="shared" si="1250"/>
        <v>0</v>
      </c>
      <c r="BM28" s="168">
        <f t="shared" si="1250"/>
        <v>0</v>
      </c>
      <c r="BN28" s="166">
        <f t="shared" si="848"/>
        <v>0</v>
      </c>
      <c r="BO28" s="168">
        <f t="shared" ref="BO28:BR28" si="1251">+BO18*$C$28</f>
        <v>0</v>
      </c>
      <c r="BP28" s="168">
        <f t="shared" si="1251"/>
        <v>0</v>
      </c>
      <c r="BQ28" s="168">
        <f t="shared" si="1251"/>
        <v>1238.1624464492795</v>
      </c>
      <c r="BR28" s="168">
        <f t="shared" si="1251"/>
        <v>1019.6566539485353</v>
      </c>
      <c r="BS28" s="168">
        <f t="shared" ref="BS28:CR28" si="1252">+BS18*$C$28</f>
        <v>1019.6566539485353</v>
      </c>
      <c r="BT28" s="168">
        <f t="shared" si="1252"/>
        <v>45.999572076166679</v>
      </c>
      <c r="BU28" s="168">
        <f t="shared" si="1252"/>
        <v>0</v>
      </c>
      <c r="BV28" s="168">
        <f t="shared" si="1252"/>
        <v>0</v>
      </c>
      <c r="BW28" s="168">
        <f t="shared" si="1252"/>
        <v>0</v>
      </c>
      <c r="BX28" s="168">
        <f t="shared" si="1252"/>
        <v>619.08122322463976</v>
      </c>
      <c r="BY28" s="168">
        <f t="shared" si="1252"/>
        <v>1019.6566539485353</v>
      </c>
      <c r="BZ28" s="168">
        <f t="shared" si="1252"/>
        <v>0</v>
      </c>
      <c r="CA28" s="168">
        <f t="shared" si="1252"/>
        <v>0</v>
      </c>
      <c r="CB28" s="168">
        <f t="shared" si="1252"/>
        <v>0</v>
      </c>
      <c r="CC28" s="168">
        <f t="shared" si="1252"/>
        <v>0</v>
      </c>
      <c r="CD28" s="168">
        <f t="shared" si="1252"/>
        <v>0</v>
      </c>
      <c r="CE28" s="168">
        <f t="shared" si="1252"/>
        <v>619.08122322463976</v>
      </c>
      <c r="CF28" s="168">
        <f t="shared" si="1252"/>
        <v>1019.6566539485353</v>
      </c>
      <c r="CG28" s="168">
        <f t="shared" si="1252"/>
        <v>0</v>
      </c>
      <c r="CH28" s="168">
        <f t="shared" si="1252"/>
        <v>45.999572076166679</v>
      </c>
      <c r="CI28" s="168">
        <f t="shared" si="1252"/>
        <v>425.50116485565019</v>
      </c>
      <c r="CJ28" s="168">
        <f t="shared" si="1252"/>
        <v>0</v>
      </c>
      <c r="CK28" s="168">
        <f t="shared" si="1252"/>
        <v>0</v>
      </c>
      <c r="CL28" s="168">
        <f t="shared" si="1252"/>
        <v>1044.5823880802898</v>
      </c>
      <c r="CM28" s="168">
        <f t="shared" si="1252"/>
        <v>1019.6566539485353</v>
      </c>
      <c r="CN28" s="168">
        <f t="shared" si="1252"/>
        <v>1019.6566539485353</v>
      </c>
      <c r="CO28" s="168">
        <f t="shared" si="1252"/>
        <v>45.999572076166679</v>
      </c>
      <c r="CP28" s="168">
        <f t="shared" si="1252"/>
        <v>0</v>
      </c>
      <c r="CQ28" s="168">
        <f t="shared" si="1252"/>
        <v>0</v>
      </c>
      <c r="CR28" s="168">
        <f t="shared" si="1252"/>
        <v>0</v>
      </c>
      <c r="CS28" s="166">
        <f t="shared" si="790"/>
        <v>10202.347085754212</v>
      </c>
      <c r="CT28" s="168">
        <f t="shared" ref="CT28:DX28" si="1253">+CT18*$C$28</f>
        <v>0</v>
      </c>
      <c r="CU28" s="168">
        <f t="shared" si="1253"/>
        <v>1019.6566539485353</v>
      </c>
      <c r="CV28" s="168">
        <f t="shared" si="1253"/>
        <v>1019.6566539485353</v>
      </c>
      <c r="CW28" s="168">
        <f t="shared" si="1253"/>
        <v>0</v>
      </c>
      <c r="CX28" s="168">
        <f t="shared" si="1253"/>
        <v>0</v>
      </c>
      <c r="CY28" s="168">
        <f t="shared" si="1253"/>
        <v>45.999572076166679</v>
      </c>
      <c r="CZ28" s="168">
        <f t="shared" si="1253"/>
        <v>619.08122322463976</v>
      </c>
      <c r="DA28" s="168">
        <f t="shared" si="1253"/>
        <v>619.08122322463976</v>
      </c>
      <c r="DB28" s="168">
        <f t="shared" si="1253"/>
        <v>1019.6566539485353</v>
      </c>
      <c r="DC28" s="168">
        <f t="shared" si="1253"/>
        <v>0</v>
      </c>
      <c r="DD28" s="168">
        <f t="shared" si="1253"/>
        <v>0</v>
      </c>
      <c r="DE28" s="168">
        <f t="shared" si="1253"/>
        <v>0</v>
      </c>
      <c r="DF28" s="168">
        <f t="shared" si="1253"/>
        <v>0</v>
      </c>
      <c r="DG28" s="168">
        <f t="shared" si="1253"/>
        <v>619.08122322463976</v>
      </c>
      <c r="DH28" s="168">
        <f t="shared" si="1253"/>
        <v>619.08122322463976</v>
      </c>
      <c r="DI28" s="168">
        <f t="shared" si="1253"/>
        <v>1019.6566539485353</v>
      </c>
      <c r="DJ28" s="168">
        <f t="shared" si="1253"/>
        <v>0</v>
      </c>
      <c r="DK28" s="168">
        <f t="shared" si="1253"/>
        <v>0</v>
      </c>
      <c r="DL28" s="168">
        <f t="shared" si="1253"/>
        <v>0</v>
      </c>
      <c r="DM28" s="168">
        <f t="shared" si="1253"/>
        <v>471.50073693181679</v>
      </c>
      <c r="DN28" s="168">
        <f t="shared" si="1253"/>
        <v>619.08122322463976</v>
      </c>
      <c r="DO28" s="168">
        <f t="shared" si="1253"/>
        <v>619.08122322463976</v>
      </c>
      <c r="DP28" s="168">
        <f t="shared" si="1253"/>
        <v>1019.6566539485353</v>
      </c>
      <c r="DQ28" s="168">
        <f t="shared" si="1253"/>
        <v>1019.6566539485353</v>
      </c>
      <c r="DR28" s="168">
        <f t="shared" si="1253"/>
        <v>0</v>
      </c>
      <c r="DS28" s="168">
        <f t="shared" si="1253"/>
        <v>0</v>
      </c>
      <c r="DT28" s="168">
        <f t="shared" si="1253"/>
        <v>45.999572076166679</v>
      </c>
      <c r="DU28" s="168">
        <f t="shared" si="1253"/>
        <v>619.08122322463976</v>
      </c>
      <c r="DV28" s="168">
        <f t="shared" si="1253"/>
        <v>619.08122322463976</v>
      </c>
      <c r="DW28" s="168">
        <f t="shared" si="1253"/>
        <v>1019.6566539485353</v>
      </c>
      <c r="DX28" s="168">
        <f t="shared" si="1253"/>
        <v>0</v>
      </c>
      <c r="DY28" s="166">
        <f t="shared" si="849"/>
        <v>12653.746244521015</v>
      </c>
      <c r="DZ28" s="168">
        <f t="shared" ref="DZ28:FC28" si="1254">+DZ18*$C$28</f>
        <v>0</v>
      </c>
      <c r="EA28" s="168">
        <f t="shared" si="1254"/>
        <v>0</v>
      </c>
      <c r="EB28" s="168">
        <f t="shared" si="1254"/>
        <v>619.08122322463976</v>
      </c>
      <c r="EC28" s="168">
        <f t="shared" si="1254"/>
        <v>0</v>
      </c>
      <c r="ED28" s="168">
        <f t="shared" si="1254"/>
        <v>0</v>
      </c>
      <c r="EE28" s="168">
        <f t="shared" si="1254"/>
        <v>1238.1624464492795</v>
      </c>
      <c r="EF28" s="168">
        <f t="shared" si="1254"/>
        <v>0</v>
      </c>
      <c r="EG28" s="168">
        <f t="shared" si="1254"/>
        <v>0</v>
      </c>
      <c r="EH28" s="168">
        <f t="shared" si="1254"/>
        <v>0</v>
      </c>
      <c r="EI28" s="168">
        <f t="shared" si="1254"/>
        <v>619.08122322463976</v>
      </c>
      <c r="EJ28" s="168">
        <f t="shared" si="1254"/>
        <v>0</v>
      </c>
      <c r="EK28" s="168">
        <f t="shared" si="1254"/>
        <v>0</v>
      </c>
      <c r="EL28" s="168">
        <f t="shared" si="1254"/>
        <v>1238.1624464492795</v>
      </c>
      <c r="EM28" s="168">
        <f t="shared" si="1254"/>
        <v>0</v>
      </c>
      <c r="EN28" s="168">
        <f t="shared" si="1254"/>
        <v>45.999572076166679</v>
      </c>
      <c r="EO28" s="168">
        <f t="shared" si="1254"/>
        <v>425.50116485565019</v>
      </c>
      <c r="EP28" s="168">
        <f t="shared" si="1254"/>
        <v>619.08122322463976</v>
      </c>
      <c r="EQ28" s="168">
        <f t="shared" si="1254"/>
        <v>0</v>
      </c>
      <c r="ER28" s="168">
        <f t="shared" si="1254"/>
        <v>0</v>
      </c>
      <c r="ES28" s="168">
        <f t="shared" si="1254"/>
        <v>1238.1624464492795</v>
      </c>
      <c r="ET28" s="168">
        <f t="shared" si="1254"/>
        <v>1019.6566539485353</v>
      </c>
      <c r="EU28" s="168">
        <f t="shared" si="1254"/>
        <v>45.999572076166679</v>
      </c>
      <c r="EV28" s="168">
        <f t="shared" si="1254"/>
        <v>0</v>
      </c>
      <c r="EW28" s="168">
        <f t="shared" si="1254"/>
        <v>619.08122322463976</v>
      </c>
      <c r="EX28" s="168">
        <f t="shared" si="1254"/>
        <v>0</v>
      </c>
      <c r="EY28" s="168">
        <f t="shared" si="1254"/>
        <v>0</v>
      </c>
      <c r="EZ28" s="168">
        <f t="shared" si="1254"/>
        <v>1238.1624464492795</v>
      </c>
      <c r="FA28" s="168">
        <f t="shared" si="1254"/>
        <v>0</v>
      </c>
      <c r="FB28" s="168">
        <f t="shared" si="1254"/>
        <v>0</v>
      </c>
      <c r="FC28" s="168">
        <f t="shared" si="1254"/>
        <v>0</v>
      </c>
      <c r="FD28" s="166">
        <f t="shared" si="557"/>
        <v>8966.1316416521968</v>
      </c>
      <c r="FE28" s="168">
        <f t="shared" ref="FE28:GI28" si="1255">+FE18*$C$28</f>
        <v>619.08122322463976</v>
      </c>
      <c r="FF28" s="168">
        <f t="shared" si="1255"/>
        <v>619.08122322463976</v>
      </c>
      <c r="FG28" s="168">
        <f t="shared" si="1255"/>
        <v>1019.6566539485353</v>
      </c>
      <c r="FH28" s="168">
        <f t="shared" si="1255"/>
        <v>0</v>
      </c>
      <c r="FI28" s="168">
        <f t="shared" si="1255"/>
        <v>0</v>
      </c>
      <c r="FJ28" s="168">
        <f t="shared" si="1255"/>
        <v>0</v>
      </c>
      <c r="FK28" s="168">
        <f t="shared" si="1255"/>
        <v>619.08122322463976</v>
      </c>
      <c r="FL28" s="168">
        <f t="shared" si="1255"/>
        <v>619.08122322463976</v>
      </c>
      <c r="FM28" s="168">
        <f t="shared" si="1255"/>
        <v>619.08122322463976</v>
      </c>
      <c r="FN28" s="168">
        <f t="shared" si="1255"/>
        <v>1019.6566539485353</v>
      </c>
      <c r="FO28" s="168">
        <f t="shared" si="1255"/>
        <v>0</v>
      </c>
      <c r="FP28" s="168">
        <f t="shared" si="1255"/>
        <v>0</v>
      </c>
      <c r="FQ28" s="168">
        <f t="shared" si="1255"/>
        <v>45.999572076166679</v>
      </c>
      <c r="FR28" s="168">
        <f t="shared" si="1255"/>
        <v>619.08122322463976</v>
      </c>
      <c r="FS28" s="168">
        <f t="shared" si="1255"/>
        <v>619.08122322463976</v>
      </c>
      <c r="FT28" s="168">
        <f t="shared" si="1255"/>
        <v>619.08122322463976</v>
      </c>
      <c r="FU28" s="168">
        <f t="shared" si="1255"/>
        <v>1019.6566539485353</v>
      </c>
      <c r="FV28" s="168">
        <f t="shared" si="1255"/>
        <v>0</v>
      </c>
      <c r="FW28" s="168">
        <f t="shared" si="1255"/>
        <v>0</v>
      </c>
      <c r="FX28" s="168">
        <f t="shared" si="1255"/>
        <v>1065.6562260247019</v>
      </c>
      <c r="FY28" s="168">
        <f t="shared" si="1255"/>
        <v>619.08122322463976</v>
      </c>
      <c r="FZ28" s="168">
        <f t="shared" si="1255"/>
        <v>619.08122322463976</v>
      </c>
      <c r="GA28" s="168">
        <f t="shared" si="1255"/>
        <v>619.08122322463976</v>
      </c>
      <c r="GB28" s="168">
        <f t="shared" si="1255"/>
        <v>1019.6566539485353</v>
      </c>
      <c r="GC28" s="168">
        <f t="shared" si="1255"/>
        <v>0</v>
      </c>
      <c r="GD28" s="168">
        <f t="shared" si="1255"/>
        <v>0</v>
      </c>
      <c r="GE28" s="168">
        <f t="shared" si="1255"/>
        <v>0</v>
      </c>
      <c r="GF28" s="168">
        <f t="shared" si="1255"/>
        <v>619.08122322463976</v>
      </c>
      <c r="GG28" s="168">
        <f t="shared" si="1255"/>
        <v>619.08122322463976</v>
      </c>
      <c r="GH28" s="168">
        <f t="shared" si="1255"/>
        <v>619.08122322463976</v>
      </c>
      <c r="GI28" s="168">
        <f t="shared" si="1255"/>
        <v>1019.6566539485353</v>
      </c>
      <c r="GJ28" s="166">
        <f t="shared" si="850"/>
        <v>14877.076192988497</v>
      </c>
      <c r="GK28" s="168">
        <f t="shared" ref="GK28:HO28" si="1256">+GK18*$C$28</f>
        <v>0</v>
      </c>
      <c r="GL28" s="168">
        <f t="shared" si="1256"/>
        <v>0</v>
      </c>
      <c r="GM28" s="168">
        <f t="shared" si="1256"/>
        <v>0</v>
      </c>
      <c r="GN28" s="168">
        <f t="shared" si="1256"/>
        <v>0</v>
      </c>
      <c r="GO28" s="168">
        <f t="shared" si="1256"/>
        <v>0</v>
      </c>
      <c r="GP28" s="168">
        <f t="shared" si="1256"/>
        <v>1238.1624464492795</v>
      </c>
      <c r="GQ28" s="168">
        <f t="shared" si="1256"/>
        <v>1019.6566539485353</v>
      </c>
      <c r="GR28" s="168">
        <f t="shared" si="1256"/>
        <v>0</v>
      </c>
      <c r="GS28" s="168">
        <f t="shared" si="1256"/>
        <v>45.999572076166679</v>
      </c>
      <c r="GT28" s="168">
        <f t="shared" si="1256"/>
        <v>425.50116485565019</v>
      </c>
      <c r="GU28" s="168">
        <f t="shared" si="1256"/>
        <v>0</v>
      </c>
      <c r="GV28" s="168">
        <f t="shared" si="1256"/>
        <v>0</v>
      </c>
      <c r="GW28" s="168">
        <f t="shared" si="1256"/>
        <v>1238.1624464492795</v>
      </c>
      <c r="GX28" s="168">
        <f t="shared" si="1256"/>
        <v>1019.6566539485353</v>
      </c>
      <c r="GY28" s="168">
        <f t="shared" si="1256"/>
        <v>1019.6566539485353</v>
      </c>
      <c r="GZ28" s="168">
        <f t="shared" si="1256"/>
        <v>45.999572076166679</v>
      </c>
      <c r="HA28" s="168">
        <f t="shared" si="1256"/>
        <v>0</v>
      </c>
      <c r="HB28" s="168">
        <f t="shared" si="1256"/>
        <v>0</v>
      </c>
      <c r="HC28" s="168">
        <f t="shared" si="1256"/>
        <v>0</v>
      </c>
      <c r="HD28" s="168">
        <f t="shared" si="1256"/>
        <v>1238.1624464492795</v>
      </c>
      <c r="HE28" s="168">
        <f t="shared" si="1256"/>
        <v>1019.6566539485353</v>
      </c>
      <c r="HF28" s="168">
        <f t="shared" si="1256"/>
        <v>0</v>
      </c>
      <c r="HG28" s="168">
        <f t="shared" si="1256"/>
        <v>0</v>
      </c>
      <c r="HH28" s="168">
        <f t="shared" si="1256"/>
        <v>0</v>
      </c>
      <c r="HI28" s="168">
        <f t="shared" si="1256"/>
        <v>0</v>
      </c>
      <c r="HJ28" s="168">
        <f t="shared" si="1256"/>
        <v>0</v>
      </c>
      <c r="HK28" s="168">
        <f t="shared" si="1256"/>
        <v>1238.1624464492795</v>
      </c>
      <c r="HL28" s="168">
        <f t="shared" si="1256"/>
        <v>1019.6566539485353</v>
      </c>
      <c r="HM28" s="168">
        <f t="shared" si="1256"/>
        <v>0</v>
      </c>
      <c r="HN28" s="168">
        <f t="shared" si="1256"/>
        <v>45.999572076166679</v>
      </c>
      <c r="HO28" s="168">
        <f t="shared" si="1256"/>
        <v>425.50116485565019</v>
      </c>
      <c r="HP28" s="166">
        <f t="shared" si="851"/>
        <v>11039.934101479597</v>
      </c>
      <c r="HQ28" s="168">
        <f t="shared" ref="HQ28:IT28" si="1257">+HQ18*$C$28</f>
        <v>619.08122322463976</v>
      </c>
      <c r="HR28" s="168">
        <f t="shared" si="1257"/>
        <v>619.08122322463976</v>
      </c>
      <c r="HS28" s="168">
        <f t="shared" si="1257"/>
        <v>619.08122322463976</v>
      </c>
      <c r="HT28" s="168">
        <f t="shared" si="1257"/>
        <v>0</v>
      </c>
      <c r="HU28" s="168">
        <f t="shared" si="1257"/>
        <v>0</v>
      </c>
      <c r="HV28" s="168">
        <f t="shared" si="1257"/>
        <v>1019.6566539485353</v>
      </c>
      <c r="HW28" s="168">
        <f t="shared" si="1257"/>
        <v>425.50116485565019</v>
      </c>
      <c r="HX28" s="168">
        <f t="shared" si="1257"/>
        <v>619.08122322463976</v>
      </c>
      <c r="HY28" s="168">
        <f t="shared" si="1257"/>
        <v>619.08122322463976</v>
      </c>
      <c r="HZ28" s="168">
        <f t="shared" si="1257"/>
        <v>619.08122322463976</v>
      </c>
      <c r="IA28" s="168">
        <f t="shared" si="1257"/>
        <v>0</v>
      </c>
      <c r="IB28" s="168">
        <f t="shared" si="1257"/>
        <v>0</v>
      </c>
      <c r="IC28" s="168">
        <f t="shared" si="1257"/>
        <v>2039.3133078970707</v>
      </c>
      <c r="ID28" s="168">
        <f t="shared" si="1257"/>
        <v>0</v>
      </c>
      <c r="IE28" s="168">
        <f t="shared" si="1257"/>
        <v>619.08122322463976</v>
      </c>
      <c r="IF28" s="168">
        <f t="shared" si="1257"/>
        <v>619.08122322463976</v>
      </c>
      <c r="IG28" s="168">
        <f t="shared" si="1257"/>
        <v>619.08122322463976</v>
      </c>
      <c r="IH28" s="168">
        <f t="shared" si="1257"/>
        <v>0</v>
      </c>
      <c r="II28" s="168">
        <f t="shared" si="1257"/>
        <v>0</v>
      </c>
      <c r="IJ28" s="168">
        <f t="shared" si="1257"/>
        <v>1019.6566539485353</v>
      </c>
      <c r="IK28" s="168">
        <f t="shared" si="1257"/>
        <v>0</v>
      </c>
      <c r="IL28" s="168">
        <f t="shared" si="1257"/>
        <v>619.08122322463976</v>
      </c>
      <c r="IM28" s="168">
        <f t="shared" si="1257"/>
        <v>619.08122322463976</v>
      </c>
      <c r="IN28" s="168">
        <f t="shared" si="1257"/>
        <v>619.08122322463976</v>
      </c>
      <c r="IO28" s="168">
        <f t="shared" si="1257"/>
        <v>0</v>
      </c>
      <c r="IP28" s="168">
        <f t="shared" si="1257"/>
        <v>0</v>
      </c>
      <c r="IQ28" s="168">
        <f t="shared" si="1257"/>
        <v>1019.6566539485353</v>
      </c>
      <c r="IR28" s="168">
        <f t="shared" si="1257"/>
        <v>425.50116485565019</v>
      </c>
      <c r="IS28" s="168">
        <f t="shared" si="1257"/>
        <v>619.08122322463976</v>
      </c>
      <c r="IT28" s="168">
        <f t="shared" si="1257"/>
        <v>619.08122322463976</v>
      </c>
      <c r="IU28" s="166">
        <f t="shared" si="613"/>
        <v>14616.42272459893</v>
      </c>
      <c r="IV28" s="168">
        <f t="shared" ref="IV28:JZ28" si="1258">+IV18*$C$28</f>
        <v>0</v>
      </c>
      <c r="IW28" s="168">
        <f t="shared" si="1258"/>
        <v>0</v>
      </c>
      <c r="IX28" s="168">
        <f t="shared" si="1258"/>
        <v>45.999572076166679</v>
      </c>
      <c r="IY28" s="168">
        <f t="shared" si="1258"/>
        <v>0</v>
      </c>
      <c r="IZ28" s="168">
        <f t="shared" si="1258"/>
        <v>0</v>
      </c>
      <c r="JA28" s="168">
        <f t="shared" si="1258"/>
        <v>1044.5823880802898</v>
      </c>
      <c r="JB28" s="168">
        <f t="shared" si="1258"/>
        <v>619.08122322463976</v>
      </c>
      <c r="JC28" s="168">
        <f t="shared" si="1258"/>
        <v>1019.6566539485353</v>
      </c>
      <c r="JD28" s="168">
        <f t="shared" si="1258"/>
        <v>1019.6566539485353</v>
      </c>
      <c r="JE28" s="168">
        <f t="shared" si="1258"/>
        <v>45.999572076166679</v>
      </c>
      <c r="JF28" s="168">
        <f t="shared" si="1258"/>
        <v>0</v>
      </c>
      <c r="JG28" s="168">
        <f t="shared" si="1258"/>
        <v>0</v>
      </c>
      <c r="JH28" s="168">
        <f t="shared" si="1258"/>
        <v>619.08122322463976</v>
      </c>
      <c r="JI28" s="168">
        <f t="shared" si="1258"/>
        <v>619.08122322463976</v>
      </c>
      <c r="JJ28" s="168">
        <f t="shared" si="1258"/>
        <v>1019.6566539485353</v>
      </c>
      <c r="JK28" s="168">
        <f t="shared" si="1258"/>
        <v>0</v>
      </c>
      <c r="JL28" s="168">
        <f t="shared" si="1258"/>
        <v>0</v>
      </c>
      <c r="JM28" s="168">
        <f t="shared" si="1258"/>
        <v>0</v>
      </c>
      <c r="JN28" s="168">
        <f t="shared" si="1258"/>
        <v>0</v>
      </c>
      <c r="JO28" s="168">
        <f t="shared" si="1258"/>
        <v>619.08122322463976</v>
      </c>
      <c r="JP28" s="168">
        <f t="shared" si="1258"/>
        <v>619.08122322463976</v>
      </c>
      <c r="JQ28" s="168">
        <f t="shared" si="1258"/>
        <v>1019.6566539485353</v>
      </c>
      <c r="JR28" s="168">
        <f t="shared" si="1258"/>
        <v>0</v>
      </c>
      <c r="JS28" s="168">
        <f t="shared" si="1258"/>
        <v>45.999572076166679</v>
      </c>
      <c r="JT28" s="168">
        <f t="shared" si="1258"/>
        <v>0</v>
      </c>
      <c r="JU28" s="168">
        <f t="shared" si="1258"/>
        <v>0</v>
      </c>
      <c r="JV28" s="168">
        <f t="shared" si="1258"/>
        <v>1044.5823880802898</v>
      </c>
      <c r="JW28" s="168">
        <f t="shared" si="1258"/>
        <v>619.08122322463976</v>
      </c>
      <c r="JX28" s="168">
        <f t="shared" si="1258"/>
        <v>1019.6566539485353</v>
      </c>
      <c r="JY28" s="168">
        <f t="shared" si="1258"/>
        <v>1019.6566539485353</v>
      </c>
      <c r="JZ28" s="168">
        <f t="shared" si="1258"/>
        <v>45.999572076166679</v>
      </c>
      <c r="KA28" s="166">
        <f t="shared" si="852"/>
        <v>12105.590327504297</v>
      </c>
      <c r="KB28" s="168">
        <f t="shared" ref="KB28:LE28" si="1259">+KB18*$C$28</f>
        <v>0</v>
      </c>
      <c r="KC28" s="168">
        <f t="shared" si="1259"/>
        <v>619.08122322463976</v>
      </c>
      <c r="KD28" s="168">
        <f t="shared" si="1259"/>
        <v>619.08122322463976</v>
      </c>
      <c r="KE28" s="168">
        <f t="shared" si="1259"/>
        <v>0</v>
      </c>
      <c r="KF28" s="168">
        <f t="shared" si="1259"/>
        <v>0</v>
      </c>
      <c r="KG28" s="168">
        <f t="shared" si="1259"/>
        <v>1638.7378771731749</v>
      </c>
      <c r="KH28" s="168">
        <f t="shared" si="1259"/>
        <v>45.999572076166679</v>
      </c>
      <c r="KI28" s="168">
        <f t="shared" si="1259"/>
        <v>0</v>
      </c>
      <c r="KJ28" s="168">
        <f t="shared" si="1259"/>
        <v>619.08122322463976</v>
      </c>
      <c r="KK28" s="168">
        <f t="shared" si="1259"/>
        <v>619.08122322463976</v>
      </c>
      <c r="KL28" s="168">
        <f t="shared" si="1259"/>
        <v>0</v>
      </c>
      <c r="KM28" s="168">
        <f t="shared" si="1259"/>
        <v>0</v>
      </c>
      <c r="KN28" s="168">
        <f t="shared" si="1259"/>
        <v>1638.7378771731749</v>
      </c>
      <c r="KO28" s="168">
        <f t="shared" si="1259"/>
        <v>0</v>
      </c>
      <c r="KP28" s="168">
        <f t="shared" si="1259"/>
        <v>0</v>
      </c>
      <c r="KQ28" s="168">
        <f t="shared" si="1259"/>
        <v>619.08122322463976</v>
      </c>
      <c r="KR28" s="168">
        <f t="shared" si="1259"/>
        <v>619.08122322463976</v>
      </c>
      <c r="KS28" s="168">
        <f t="shared" si="1259"/>
        <v>0</v>
      </c>
      <c r="KT28" s="168">
        <f t="shared" si="1259"/>
        <v>0</v>
      </c>
      <c r="KU28" s="168">
        <f t="shared" si="1259"/>
        <v>1638.7378771731749</v>
      </c>
      <c r="KV28" s="168">
        <f t="shared" si="1259"/>
        <v>45.999572076166679</v>
      </c>
      <c r="KW28" s="168">
        <f t="shared" si="1259"/>
        <v>425.50116485565019</v>
      </c>
      <c r="KX28" s="168">
        <f t="shared" si="1259"/>
        <v>619.08122322463976</v>
      </c>
      <c r="KY28" s="168">
        <f t="shared" si="1259"/>
        <v>619.08122322463976</v>
      </c>
      <c r="KZ28" s="168">
        <f t="shared" si="1259"/>
        <v>0</v>
      </c>
      <c r="LA28" s="168">
        <f t="shared" si="1259"/>
        <v>0</v>
      </c>
      <c r="LB28" s="168">
        <f t="shared" si="1259"/>
        <v>1638.7378771731749</v>
      </c>
      <c r="LC28" s="168">
        <f t="shared" si="1259"/>
        <v>45.999572076166679</v>
      </c>
      <c r="LD28" s="168">
        <f t="shared" si="1259"/>
        <v>0</v>
      </c>
      <c r="LE28" s="168">
        <f t="shared" si="1259"/>
        <v>619.08122322463976</v>
      </c>
      <c r="LF28" s="166">
        <f t="shared" si="642"/>
        <v>12690.182398798606</v>
      </c>
      <c r="LG28" s="168">
        <f t="shared" ref="LG28:MK28" si="1260">+LG18*$C$28</f>
        <v>0</v>
      </c>
      <c r="LH28" s="168">
        <f t="shared" si="1260"/>
        <v>1019.6566539485353</v>
      </c>
      <c r="LI28" s="168">
        <f t="shared" si="1260"/>
        <v>1019.6566539485353</v>
      </c>
      <c r="LJ28" s="168">
        <f t="shared" si="1260"/>
        <v>0</v>
      </c>
      <c r="LK28" s="168">
        <f t="shared" si="1260"/>
        <v>0</v>
      </c>
      <c r="LL28" s="168">
        <f t="shared" si="1260"/>
        <v>45.999572076166679</v>
      </c>
      <c r="LM28" s="168">
        <f t="shared" si="1260"/>
        <v>619.08122322463976</v>
      </c>
      <c r="LN28" s="168">
        <f t="shared" si="1260"/>
        <v>619.08122322463976</v>
      </c>
      <c r="LO28" s="168">
        <f t="shared" si="1260"/>
        <v>1019.6566539485353</v>
      </c>
      <c r="LP28" s="168">
        <f t="shared" si="1260"/>
        <v>0</v>
      </c>
      <c r="LQ28" s="168">
        <f t="shared" si="1260"/>
        <v>0</v>
      </c>
      <c r="LR28" s="168">
        <f t="shared" si="1260"/>
        <v>0</v>
      </c>
      <c r="LS28" s="168">
        <f t="shared" si="1260"/>
        <v>0</v>
      </c>
      <c r="LT28" s="168">
        <f t="shared" si="1260"/>
        <v>619.08122322463976</v>
      </c>
      <c r="LU28" s="168">
        <f t="shared" si="1260"/>
        <v>619.08122322463976</v>
      </c>
      <c r="LV28" s="168">
        <f t="shared" si="1260"/>
        <v>1019.6566539485353</v>
      </c>
      <c r="LW28" s="168">
        <f t="shared" si="1260"/>
        <v>0</v>
      </c>
      <c r="LX28" s="168">
        <f t="shared" si="1260"/>
        <v>0</v>
      </c>
      <c r="LY28" s="168">
        <f t="shared" si="1260"/>
        <v>0</v>
      </c>
      <c r="LZ28" s="168">
        <f t="shared" si="1260"/>
        <v>471.50073693181679</v>
      </c>
      <c r="MA28" s="168">
        <f t="shared" si="1260"/>
        <v>619.08122322463976</v>
      </c>
      <c r="MB28" s="168">
        <f t="shared" si="1260"/>
        <v>619.08122322463976</v>
      </c>
      <c r="MC28" s="168">
        <f t="shared" si="1260"/>
        <v>1019.6566539485353</v>
      </c>
      <c r="MD28" s="168">
        <f t="shared" si="1260"/>
        <v>1019.6566539485353</v>
      </c>
      <c r="ME28" s="168">
        <f t="shared" si="1260"/>
        <v>0</v>
      </c>
      <c r="MF28" s="168">
        <f t="shared" si="1260"/>
        <v>0</v>
      </c>
      <c r="MG28" s="168">
        <f t="shared" si="1260"/>
        <v>45.999572076166679</v>
      </c>
      <c r="MH28" s="168">
        <f t="shared" si="1260"/>
        <v>619.08122322463976</v>
      </c>
      <c r="MI28" s="168">
        <f t="shared" si="1260"/>
        <v>619.08122322463976</v>
      </c>
      <c r="MJ28" s="168">
        <f t="shared" si="1260"/>
        <v>1019.6566539485353</v>
      </c>
      <c r="MK28" s="168">
        <f t="shared" si="1260"/>
        <v>0</v>
      </c>
      <c r="ML28" s="166">
        <f t="shared" si="853"/>
        <v>12653.746244521015</v>
      </c>
      <c r="MM28" s="168">
        <f t="shared" ref="MM28:NQ28" si="1261">+MM18*$C$28</f>
        <v>0</v>
      </c>
      <c r="MN28" s="168">
        <f t="shared" si="1261"/>
        <v>0</v>
      </c>
      <c r="MO28" s="168">
        <f t="shared" si="1261"/>
        <v>619.08122322463976</v>
      </c>
      <c r="MP28" s="168">
        <f t="shared" si="1261"/>
        <v>0</v>
      </c>
      <c r="MQ28" s="168">
        <f t="shared" si="1261"/>
        <v>0</v>
      </c>
      <c r="MR28" s="168">
        <f t="shared" si="1261"/>
        <v>1238.1624464492795</v>
      </c>
      <c r="MS28" s="168">
        <f t="shared" si="1261"/>
        <v>0</v>
      </c>
      <c r="MT28" s="168">
        <f t="shared" si="1261"/>
        <v>0</v>
      </c>
      <c r="MU28" s="168">
        <f t="shared" si="1261"/>
        <v>0</v>
      </c>
      <c r="MV28" s="168">
        <f t="shared" si="1261"/>
        <v>619.08122322463976</v>
      </c>
      <c r="MW28" s="168">
        <f t="shared" si="1261"/>
        <v>0</v>
      </c>
      <c r="MX28" s="168">
        <f t="shared" si="1261"/>
        <v>0</v>
      </c>
      <c r="MY28" s="168">
        <f t="shared" si="1261"/>
        <v>1238.1624464492795</v>
      </c>
      <c r="MZ28" s="168">
        <f t="shared" si="1261"/>
        <v>0</v>
      </c>
      <c r="NA28" s="168">
        <f t="shared" si="1261"/>
        <v>45.999572076166679</v>
      </c>
      <c r="NB28" s="168">
        <f t="shared" si="1261"/>
        <v>425.50116485565019</v>
      </c>
      <c r="NC28" s="168">
        <f t="shared" si="1261"/>
        <v>619.08122322463976</v>
      </c>
      <c r="ND28" s="168">
        <f t="shared" si="1261"/>
        <v>0</v>
      </c>
      <c r="NE28" s="168">
        <f t="shared" si="1261"/>
        <v>0</v>
      </c>
      <c r="NF28" s="168">
        <f t="shared" si="1261"/>
        <v>1238.1624464492795</v>
      </c>
      <c r="NG28" s="168">
        <f t="shared" si="1261"/>
        <v>1019.6566539485353</v>
      </c>
      <c r="NH28" s="168">
        <f t="shared" si="1261"/>
        <v>45.999572076166679</v>
      </c>
      <c r="NI28" s="168">
        <f t="shared" si="1261"/>
        <v>0</v>
      </c>
      <c r="NJ28" s="168">
        <f t="shared" si="1261"/>
        <v>619.08122322463976</v>
      </c>
      <c r="NK28" s="168">
        <f t="shared" si="1261"/>
        <v>0</v>
      </c>
      <c r="NL28" s="168">
        <f t="shared" si="1261"/>
        <v>0</v>
      </c>
      <c r="NM28" s="168">
        <f t="shared" si="1261"/>
        <v>1238.1624464492795</v>
      </c>
      <c r="NN28" s="168">
        <f t="shared" si="1261"/>
        <v>0</v>
      </c>
      <c r="NO28" s="168">
        <f t="shared" si="1261"/>
        <v>0</v>
      </c>
      <c r="NP28" s="168">
        <f t="shared" si="1261"/>
        <v>0</v>
      </c>
      <c r="NQ28" s="168">
        <f t="shared" si="1261"/>
        <v>619.08122322463976</v>
      </c>
      <c r="NR28" s="166">
        <f t="shared" si="854"/>
        <v>9585.2128648768357</v>
      </c>
      <c r="NS28" s="168">
        <f t="shared" ref="NS28:OT28" si="1262">+NS18*$C$28</f>
        <v>619.08122322463976</v>
      </c>
      <c r="NT28" s="168">
        <f t="shared" si="1262"/>
        <v>619.08122322463976</v>
      </c>
      <c r="NU28" s="168">
        <f t="shared" si="1262"/>
        <v>1019.6566539485353</v>
      </c>
      <c r="NV28" s="168">
        <f t="shared" si="1262"/>
        <v>0</v>
      </c>
      <c r="NW28" s="168">
        <f t="shared" si="1262"/>
        <v>0</v>
      </c>
      <c r="NX28" s="168">
        <f t="shared" si="1262"/>
        <v>0</v>
      </c>
      <c r="NY28" s="168">
        <f t="shared" si="1262"/>
        <v>619.08122322463976</v>
      </c>
      <c r="NZ28" s="168">
        <f t="shared" si="1262"/>
        <v>619.08122322463976</v>
      </c>
      <c r="OA28" s="168">
        <f t="shared" si="1262"/>
        <v>619.08122322463976</v>
      </c>
      <c r="OB28" s="168">
        <f t="shared" si="1262"/>
        <v>1019.6566539485353</v>
      </c>
      <c r="OC28" s="168">
        <f t="shared" si="1262"/>
        <v>0</v>
      </c>
      <c r="OD28" s="168">
        <f t="shared" si="1262"/>
        <v>0</v>
      </c>
      <c r="OE28" s="168">
        <f t="shared" si="1262"/>
        <v>45.999572076166679</v>
      </c>
      <c r="OF28" s="168">
        <f t="shared" si="1262"/>
        <v>619.08122322463976</v>
      </c>
      <c r="OG28" s="168">
        <f t="shared" si="1262"/>
        <v>619.08122322463976</v>
      </c>
      <c r="OH28" s="168">
        <f t="shared" si="1262"/>
        <v>619.08122322463976</v>
      </c>
      <c r="OI28" s="168">
        <f t="shared" si="1262"/>
        <v>1019.6566539485353</v>
      </c>
      <c r="OJ28" s="168">
        <f t="shared" si="1262"/>
        <v>0</v>
      </c>
      <c r="OK28" s="168">
        <f t="shared" si="1262"/>
        <v>0</v>
      </c>
      <c r="OL28" s="168">
        <f t="shared" si="1262"/>
        <v>1065.6562260247019</v>
      </c>
      <c r="OM28" s="168">
        <f t="shared" si="1262"/>
        <v>619.08122322463976</v>
      </c>
      <c r="ON28" s="168">
        <f t="shared" si="1262"/>
        <v>619.08122322463976</v>
      </c>
      <c r="OO28" s="168">
        <f t="shared" si="1262"/>
        <v>619.08122322463976</v>
      </c>
      <c r="OP28" s="168">
        <f t="shared" si="1262"/>
        <v>1019.6566539485353</v>
      </c>
      <c r="OQ28" s="168">
        <f t="shared" si="1262"/>
        <v>0</v>
      </c>
      <c r="OR28" s="168">
        <f t="shared" si="1262"/>
        <v>0</v>
      </c>
      <c r="OS28" s="168">
        <f t="shared" si="1262"/>
        <v>0</v>
      </c>
      <c r="OT28" s="168">
        <f t="shared" si="1262"/>
        <v>619.08122322463976</v>
      </c>
      <c r="OU28" s="166">
        <f t="shared" si="698"/>
        <v>12619.257092590684</v>
      </c>
      <c r="OV28" s="168">
        <f t="shared" ref="OV28:PZ28" si="1263">+OV18*$C$28</f>
        <v>0</v>
      </c>
      <c r="OW28" s="168">
        <f t="shared" si="1263"/>
        <v>0</v>
      </c>
      <c r="OX28" s="168">
        <f t="shared" si="1263"/>
        <v>0</v>
      </c>
      <c r="OY28" s="168">
        <f t="shared" si="1263"/>
        <v>0</v>
      </c>
      <c r="OZ28" s="168">
        <f t="shared" si="1263"/>
        <v>0</v>
      </c>
      <c r="PA28" s="168">
        <f t="shared" si="1263"/>
        <v>1238.1624464492795</v>
      </c>
      <c r="PB28" s="168">
        <f t="shared" si="1263"/>
        <v>1019.6566539485353</v>
      </c>
      <c r="PC28" s="168">
        <f t="shared" si="1263"/>
        <v>0</v>
      </c>
      <c r="PD28" s="168">
        <f t="shared" si="1263"/>
        <v>45.999572076166679</v>
      </c>
      <c r="PE28" s="168">
        <f t="shared" si="1263"/>
        <v>425.50116485565019</v>
      </c>
      <c r="PF28" s="168">
        <f t="shared" si="1263"/>
        <v>0</v>
      </c>
      <c r="PG28" s="168">
        <f t="shared" si="1263"/>
        <v>0</v>
      </c>
      <c r="PH28" s="168">
        <f t="shared" si="1263"/>
        <v>1238.1624464492795</v>
      </c>
      <c r="PI28" s="168">
        <f t="shared" si="1263"/>
        <v>1019.6566539485353</v>
      </c>
      <c r="PJ28" s="168">
        <f t="shared" si="1263"/>
        <v>1019.6566539485353</v>
      </c>
      <c r="PK28" s="168">
        <f t="shared" si="1263"/>
        <v>45.999572076166679</v>
      </c>
      <c r="PL28" s="168">
        <f t="shared" si="1263"/>
        <v>0</v>
      </c>
      <c r="PM28" s="168">
        <f t="shared" si="1263"/>
        <v>0</v>
      </c>
      <c r="PN28" s="168">
        <f t="shared" si="1263"/>
        <v>0</v>
      </c>
      <c r="PO28" s="168">
        <f t="shared" si="1263"/>
        <v>1238.1624464492795</v>
      </c>
      <c r="PP28" s="168">
        <f t="shared" si="1263"/>
        <v>1019.6566539485353</v>
      </c>
      <c r="PQ28" s="168">
        <f t="shared" si="1263"/>
        <v>0</v>
      </c>
      <c r="PR28" s="168">
        <f t="shared" si="1263"/>
        <v>0</v>
      </c>
      <c r="PS28" s="168">
        <f t="shared" si="1263"/>
        <v>0</v>
      </c>
      <c r="PT28" s="168">
        <f t="shared" si="1263"/>
        <v>0</v>
      </c>
      <c r="PU28" s="168">
        <f t="shared" si="1263"/>
        <v>0</v>
      </c>
      <c r="PV28" s="168">
        <f t="shared" si="1263"/>
        <v>1238.1624464492795</v>
      </c>
      <c r="PW28" s="168">
        <f t="shared" si="1263"/>
        <v>0</v>
      </c>
      <c r="PX28" s="168">
        <f t="shared" si="1263"/>
        <v>0</v>
      </c>
      <c r="PY28" s="168">
        <f t="shared" si="1263"/>
        <v>45.999572076166679</v>
      </c>
      <c r="PZ28" s="168">
        <f t="shared" si="1263"/>
        <v>425.50116485565019</v>
      </c>
      <c r="QA28" s="166">
        <f t="shared" si="855"/>
        <v>10020.277447531062</v>
      </c>
      <c r="QB28" s="168">
        <f t="shared" ref="QB28:RE28" si="1264">+QB18*$C$28</f>
        <v>619.08122322463976</v>
      </c>
      <c r="QC28" s="168">
        <f t="shared" si="1264"/>
        <v>619.08122322463976</v>
      </c>
      <c r="QD28" s="168">
        <f t="shared" si="1264"/>
        <v>619.08122322463976</v>
      </c>
      <c r="QE28" s="168">
        <f t="shared" si="1264"/>
        <v>0</v>
      </c>
      <c r="QF28" s="168">
        <f t="shared" si="1264"/>
        <v>0</v>
      </c>
      <c r="QG28" s="168">
        <f t="shared" si="1264"/>
        <v>1019.6566539485353</v>
      </c>
      <c r="QH28" s="168">
        <f t="shared" si="1264"/>
        <v>425.50116485565019</v>
      </c>
      <c r="QI28" s="168">
        <f t="shared" si="1264"/>
        <v>619.08122322463976</v>
      </c>
      <c r="QJ28" s="168">
        <f t="shared" si="1264"/>
        <v>619.08122322463976</v>
      </c>
      <c r="QK28" s="168">
        <f t="shared" si="1264"/>
        <v>619.08122322463976</v>
      </c>
      <c r="QL28" s="168">
        <f t="shared" si="1264"/>
        <v>0</v>
      </c>
      <c r="QM28" s="168">
        <f t="shared" si="1264"/>
        <v>0</v>
      </c>
      <c r="QN28" s="168">
        <f t="shared" si="1264"/>
        <v>2039.3133078970707</v>
      </c>
      <c r="QO28" s="168">
        <f t="shared" si="1264"/>
        <v>0</v>
      </c>
      <c r="QP28" s="168">
        <f t="shared" si="1264"/>
        <v>619.08122322463976</v>
      </c>
      <c r="QQ28" s="168">
        <f t="shared" si="1264"/>
        <v>619.08122322463976</v>
      </c>
      <c r="QR28" s="168">
        <f t="shared" si="1264"/>
        <v>619.08122322463976</v>
      </c>
      <c r="QS28" s="168">
        <f t="shared" si="1264"/>
        <v>0</v>
      </c>
      <c r="QT28" s="168">
        <f t="shared" si="1264"/>
        <v>0</v>
      </c>
      <c r="QU28" s="168">
        <f t="shared" si="1264"/>
        <v>1019.6566539485353</v>
      </c>
      <c r="QV28" s="168">
        <f t="shared" si="1264"/>
        <v>0</v>
      </c>
      <c r="QW28" s="168">
        <f t="shared" si="1264"/>
        <v>619.08122322463976</v>
      </c>
      <c r="QX28" s="168">
        <f t="shared" si="1264"/>
        <v>619.08122322463976</v>
      </c>
      <c r="QY28" s="168">
        <f t="shared" si="1264"/>
        <v>0</v>
      </c>
      <c r="QZ28" s="168">
        <f t="shared" si="1264"/>
        <v>0</v>
      </c>
      <c r="RA28" s="168">
        <f t="shared" si="1264"/>
        <v>0</v>
      </c>
      <c r="RB28" s="168">
        <f t="shared" si="1264"/>
        <v>0</v>
      </c>
      <c r="RC28" s="168">
        <f t="shared" si="1264"/>
        <v>425.50116485565019</v>
      </c>
      <c r="RD28" s="168">
        <f t="shared" si="1264"/>
        <v>619.08122322463976</v>
      </c>
      <c r="RE28" s="168">
        <f t="shared" si="1264"/>
        <v>619.08122322463976</v>
      </c>
      <c r="RF28" s="166">
        <f t="shared" si="728"/>
        <v>12977.684847425755</v>
      </c>
      <c r="RG28" s="168">
        <f t="shared" ref="RG28:SK28" si="1265">+RG18*$C$28</f>
        <v>0</v>
      </c>
      <c r="RH28" s="168">
        <f t="shared" si="1265"/>
        <v>0</v>
      </c>
      <c r="RI28" s="168">
        <f t="shared" si="1265"/>
        <v>45.999572076166679</v>
      </c>
      <c r="RJ28" s="168">
        <f t="shared" si="1265"/>
        <v>0</v>
      </c>
      <c r="RK28" s="168">
        <f t="shared" si="1265"/>
        <v>0</v>
      </c>
      <c r="RL28" s="168">
        <f t="shared" si="1265"/>
        <v>1044.5823880802898</v>
      </c>
      <c r="RM28" s="168">
        <f t="shared" si="1265"/>
        <v>619.08122322463976</v>
      </c>
      <c r="RN28" s="168">
        <f t="shared" si="1265"/>
        <v>1019.6566539485353</v>
      </c>
      <c r="RO28" s="168">
        <f t="shared" si="1265"/>
        <v>1019.6566539485353</v>
      </c>
      <c r="RP28" s="168">
        <f t="shared" si="1265"/>
        <v>45.999572076166679</v>
      </c>
      <c r="RQ28" s="168">
        <f t="shared" si="1265"/>
        <v>0</v>
      </c>
      <c r="RR28" s="168">
        <f t="shared" si="1265"/>
        <v>0</v>
      </c>
      <c r="RS28" s="168">
        <f t="shared" si="1265"/>
        <v>619.08122322463976</v>
      </c>
      <c r="RT28" s="168">
        <f t="shared" si="1265"/>
        <v>619.08122322463976</v>
      </c>
      <c r="RU28" s="168">
        <f t="shared" si="1265"/>
        <v>1019.6566539485353</v>
      </c>
      <c r="RV28" s="168">
        <f t="shared" si="1265"/>
        <v>0</v>
      </c>
      <c r="RW28" s="168">
        <f t="shared" si="1265"/>
        <v>0</v>
      </c>
      <c r="RX28" s="168">
        <f t="shared" si="1265"/>
        <v>0</v>
      </c>
      <c r="RY28" s="168">
        <f t="shared" si="1265"/>
        <v>0</v>
      </c>
      <c r="RZ28" s="168">
        <f t="shared" si="1265"/>
        <v>619.08122322463976</v>
      </c>
      <c r="SA28" s="168">
        <f t="shared" si="1265"/>
        <v>0</v>
      </c>
      <c r="SB28" s="168">
        <f t="shared" si="1265"/>
        <v>0</v>
      </c>
      <c r="SC28" s="168">
        <f t="shared" si="1265"/>
        <v>0</v>
      </c>
      <c r="SD28" s="168">
        <f t="shared" si="1265"/>
        <v>45.999572076166679</v>
      </c>
      <c r="SE28" s="168">
        <f t="shared" si="1265"/>
        <v>0</v>
      </c>
      <c r="SF28" s="168">
        <f t="shared" si="1265"/>
        <v>0</v>
      </c>
      <c r="SG28" s="168">
        <f t="shared" si="1265"/>
        <v>1044.5823880802898</v>
      </c>
      <c r="SH28" s="168">
        <f t="shared" si="1265"/>
        <v>619.08122322463976</v>
      </c>
      <c r="SI28" s="168">
        <f t="shared" si="1265"/>
        <v>1019.6566539485353</v>
      </c>
      <c r="SJ28" s="168">
        <f t="shared" si="1265"/>
        <v>1019.6566539485353</v>
      </c>
      <c r="SK28" s="168">
        <f t="shared" si="1265"/>
        <v>45.999572076166679</v>
      </c>
      <c r="SL28" s="166">
        <f t="shared" si="856"/>
        <v>10466.852450331122</v>
      </c>
      <c r="SM28" s="168">
        <f t="shared" ref="SM28:TP28" si="1266">+SM18*$C$28</f>
        <v>0</v>
      </c>
      <c r="SN28" s="168">
        <f t="shared" si="1266"/>
        <v>619.08122322463976</v>
      </c>
      <c r="SO28" s="168">
        <f t="shared" si="1266"/>
        <v>619.08122322463976</v>
      </c>
      <c r="SP28" s="168">
        <f t="shared" si="1266"/>
        <v>0</v>
      </c>
      <c r="SQ28" s="168">
        <f t="shared" si="1266"/>
        <v>0</v>
      </c>
      <c r="SR28" s="168">
        <f t="shared" si="1266"/>
        <v>1638.7378771731749</v>
      </c>
      <c r="SS28" s="168">
        <f t="shared" si="1266"/>
        <v>45.999572076166679</v>
      </c>
      <c r="ST28" s="168">
        <f t="shared" si="1266"/>
        <v>0</v>
      </c>
      <c r="SU28" s="168">
        <f t="shared" si="1266"/>
        <v>619.08122322463976</v>
      </c>
      <c r="SV28" s="168">
        <f t="shared" si="1266"/>
        <v>619.08122322463976</v>
      </c>
      <c r="SW28" s="168">
        <f t="shared" si="1266"/>
        <v>0</v>
      </c>
      <c r="SX28" s="168">
        <f t="shared" si="1266"/>
        <v>0</v>
      </c>
      <c r="SY28" s="168">
        <f t="shared" si="1266"/>
        <v>1638.7378771731749</v>
      </c>
      <c r="SZ28" s="168">
        <f t="shared" si="1266"/>
        <v>0</v>
      </c>
      <c r="TA28" s="168">
        <f t="shared" si="1266"/>
        <v>0</v>
      </c>
      <c r="TB28" s="168">
        <f t="shared" si="1266"/>
        <v>619.08122322463976</v>
      </c>
      <c r="TC28" s="168">
        <f t="shared" si="1266"/>
        <v>619.08122322463976</v>
      </c>
      <c r="TD28" s="168">
        <f t="shared" si="1266"/>
        <v>0</v>
      </c>
      <c r="TE28" s="168">
        <f t="shared" si="1266"/>
        <v>0</v>
      </c>
      <c r="TF28" s="168">
        <f t="shared" si="1266"/>
        <v>13044.758257446336</v>
      </c>
      <c r="TG28" s="168">
        <f t="shared" si="1266"/>
        <v>45.999572076166679</v>
      </c>
      <c r="TH28" s="168">
        <f t="shared" si="1266"/>
        <v>425.50116485565019</v>
      </c>
      <c r="TI28" s="168">
        <f t="shared" si="1266"/>
        <v>619.08122322463976</v>
      </c>
      <c r="TJ28" s="168">
        <f t="shared" si="1266"/>
        <v>619.08122322463976</v>
      </c>
      <c r="TK28" s="168">
        <f t="shared" si="1266"/>
        <v>0</v>
      </c>
      <c r="TL28" s="168">
        <f t="shared" si="1266"/>
        <v>0</v>
      </c>
      <c r="TM28" s="168">
        <f t="shared" si="1266"/>
        <v>1638.7378771731749</v>
      </c>
      <c r="TN28" s="168">
        <f t="shared" si="1266"/>
        <v>45.999572076166679</v>
      </c>
      <c r="TO28" s="168">
        <f t="shared" si="1266"/>
        <v>0</v>
      </c>
      <c r="TP28" s="168">
        <f t="shared" si="1266"/>
        <v>619.08122322463976</v>
      </c>
      <c r="TQ28" s="166">
        <f t="shared" si="757"/>
        <v>24096.202779071762</v>
      </c>
      <c r="TR28" s="168" t="e">
        <f t="shared" ref="TR28:UV28" si="1267">+TR18*$C$28</f>
        <v>#REF!</v>
      </c>
      <c r="TS28" s="168">
        <f t="shared" si="1267"/>
        <v>1019.6566539485353</v>
      </c>
      <c r="TT28" s="168">
        <f t="shared" si="1267"/>
        <v>1019.6566539485353</v>
      </c>
      <c r="TU28" s="168">
        <f t="shared" si="1267"/>
        <v>0</v>
      </c>
      <c r="TV28" s="168">
        <f t="shared" si="1267"/>
        <v>0</v>
      </c>
      <c r="TW28" s="168">
        <f t="shared" si="1267"/>
        <v>45.999572076166679</v>
      </c>
      <c r="TX28" s="168">
        <f t="shared" si="1267"/>
        <v>619.08122322463976</v>
      </c>
      <c r="TY28" s="168">
        <f t="shared" si="1267"/>
        <v>619.08122322463976</v>
      </c>
      <c r="TZ28" s="168">
        <f t="shared" si="1267"/>
        <v>1019.6566539485353</v>
      </c>
      <c r="UA28" s="168">
        <f t="shared" si="1267"/>
        <v>0</v>
      </c>
      <c r="UB28" s="168">
        <f t="shared" si="1267"/>
        <v>0</v>
      </c>
      <c r="UC28" s="168">
        <f t="shared" si="1267"/>
        <v>0</v>
      </c>
      <c r="UD28" s="168">
        <f t="shared" si="1267"/>
        <v>0</v>
      </c>
      <c r="UE28" s="168">
        <f t="shared" si="1267"/>
        <v>619.08122322463976</v>
      </c>
      <c r="UF28" s="168">
        <f t="shared" si="1267"/>
        <v>13044.758257446336</v>
      </c>
      <c r="UG28" s="168">
        <f t="shared" si="1267"/>
        <v>0</v>
      </c>
      <c r="UH28" s="168">
        <f t="shared" si="1267"/>
        <v>0</v>
      </c>
      <c r="UI28" s="168">
        <f t="shared" si="1267"/>
        <v>0</v>
      </c>
      <c r="UJ28" s="168">
        <f t="shared" si="1267"/>
        <v>0</v>
      </c>
      <c r="UK28" s="168">
        <f t="shared" si="1267"/>
        <v>471.50073693181679</v>
      </c>
      <c r="UL28" s="168">
        <f t="shared" si="1267"/>
        <v>619.08122322463976</v>
      </c>
      <c r="UM28" s="168">
        <f t="shared" si="1267"/>
        <v>619.08122322463976</v>
      </c>
      <c r="UN28" s="168">
        <f t="shared" si="1267"/>
        <v>1019.6566539485353</v>
      </c>
      <c r="UO28" s="168">
        <f t="shared" si="1267"/>
        <v>1019.6566539485353</v>
      </c>
      <c r="UP28" s="168">
        <f t="shared" si="1267"/>
        <v>0</v>
      </c>
      <c r="UQ28" s="168">
        <f t="shared" si="1267"/>
        <v>0</v>
      </c>
      <c r="UR28" s="168">
        <f t="shared" si="1267"/>
        <v>45.999572076166679</v>
      </c>
      <c r="US28" s="168">
        <f t="shared" si="1267"/>
        <v>619.08122322463976</v>
      </c>
      <c r="UT28" s="168">
        <f t="shared" si="1267"/>
        <v>619.08122322463976</v>
      </c>
      <c r="UU28" s="168">
        <f t="shared" si="1267"/>
        <v>1019.6566539485353</v>
      </c>
      <c r="UV28" s="168">
        <f t="shared" si="1267"/>
        <v>0</v>
      </c>
      <c r="UW28" s="166" t="e">
        <f t="shared" si="857"/>
        <v>#REF!</v>
      </c>
      <c r="UX28" s="168">
        <f t="shared" ref="UX28:WB28" si="1268">+UX18*$C$28</f>
        <v>0</v>
      </c>
      <c r="UY28" s="168">
        <f t="shared" si="1268"/>
        <v>0</v>
      </c>
      <c r="UZ28" s="168">
        <f t="shared" si="1268"/>
        <v>619.08122322463976</v>
      </c>
      <c r="VA28" s="168">
        <f t="shared" si="1268"/>
        <v>0</v>
      </c>
      <c r="VB28" s="168">
        <f t="shared" si="1268"/>
        <v>0</v>
      </c>
      <c r="VC28" s="168">
        <f t="shared" si="1268"/>
        <v>1238.1624464492795</v>
      </c>
      <c r="VD28" s="168">
        <f t="shared" si="1268"/>
        <v>0</v>
      </c>
      <c r="VE28" s="168">
        <f t="shared" si="1268"/>
        <v>0</v>
      </c>
      <c r="VF28" s="168">
        <f t="shared" si="1268"/>
        <v>0</v>
      </c>
      <c r="VG28" s="168">
        <f t="shared" si="1268"/>
        <v>619.08122322463976</v>
      </c>
      <c r="VH28" s="168">
        <f t="shared" si="1268"/>
        <v>0</v>
      </c>
      <c r="VI28" s="168">
        <f t="shared" si="1268"/>
        <v>0</v>
      </c>
      <c r="VJ28" s="168">
        <f t="shared" si="1268"/>
        <v>13663.839480670975</v>
      </c>
      <c r="VK28" s="168">
        <f t="shared" si="1268"/>
        <v>0</v>
      </c>
      <c r="VL28" s="168">
        <f t="shared" si="1268"/>
        <v>45.999572076166679</v>
      </c>
      <c r="VM28" s="168">
        <f t="shared" si="1268"/>
        <v>425.50116485565019</v>
      </c>
      <c r="VN28" s="168">
        <f t="shared" si="1268"/>
        <v>619.08122322463976</v>
      </c>
      <c r="VO28" s="168">
        <f t="shared" si="1268"/>
        <v>0</v>
      </c>
      <c r="VP28" s="168">
        <f t="shared" si="1268"/>
        <v>0</v>
      </c>
      <c r="VQ28" s="168">
        <f t="shared" si="1268"/>
        <v>1238.1624464492795</v>
      </c>
      <c r="VR28" s="168">
        <f t="shared" si="1268"/>
        <v>1019.6566539485353</v>
      </c>
      <c r="VS28" s="168">
        <f t="shared" si="1268"/>
        <v>45.999572076166679</v>
      </c>
      <c r="VT28" s="168">
        <f t="shared" si="1268"/>
        <v>0</v>
      </c>
      <c r="VU28" s="168">
        <f t="shared" si="1268"/>
        <v>619.08122322463976</v>
      </c>
      <c r="VV28" s="168">
        <f t="shared" si="1268"/>
        <v>0</v>
      </c>
      <c r="VW28" s="168">
        <f t="shared" si="1268"/>
        <v>0</v>
      </c>
      <c r="VX28" s="168">
        <f t="shared" si="1268"/>
        <v>1238.1624464492795</v>
      </c>
      <c r="VY28" s="168">
        <f t="shared" si="1268"/>
        <v>0</v>
      </c>
      <c r="VZ28" s="168">
        <f t="shared" si="1268"/>
        <v>0</v>
      </c>
      <c r="WA28" s="168">
        <f t="shared" si="1268"/>
        <v>0</v>
      </c>
      <c r="WB28" s="168">
        <f t="shared" si="1268"/>
        <v>619.08122322463976</v>
      </c>
      <c r="WC28" s="166">
        <f t="shared" si="858"/>
        <v>22010.889899098525</v>
      </c>
    </row>
    <row r="29" spans="1:601" s="100" customFormat="1" ht="18" customHeight="1" outlineLevel="1">
      <c r="A29" s="154" t="s">
        <v>189</v>
      </c>
      <c r="B29" s="139" t="s">
        <v>50</v>
      </c>
      <c r="C29" s="151">
        <v>0.02</v>
      </c>
      <c r="D29" s="182">
        <f>SUMIFS('Listagem de Pagamentos Efet'!$J:$J,'Listagem de Pagamentos Efet'!$B:$B,'FLUXO DE CAIXA'!D$4,'Listagem de Pagamentos Efet'!$C:$C,'FLUXO DE CAIXA'!$B29)</f>
        <v>0</v>
      </c>
      <c r="E29" s="182">
        <f>SUMIFS('Listagem de Pagamentos Efet'!$J:$J,'Listagem de Pagamentos Efet'!$B:$B,'FLUXO DE CAIXA'!E$4,'Listagem de Pagamentos Efet'!$C:$C,'FLUXO DE CAIXA'!$B29)</f>
        <v>0</v>
      </c>
      <c r="F29" s="182">
        <f>SUMIFS('Listagem de Pagamentos Efet'!$J:$J,'Listagem de Pagamentos Efet'!$B:$B,'FLUXO DE CAIXA'!F$4,'Listagem de Pagamentos Efet'!$C:$C,'FLUXO DE CAIXA'!$B29)</f>
        <v>0</v>
      </c>
      <c r="G29" s="182">
        <f>SUMIFS('Listagem de Pagamentos Efet'!$J:$J,'Listagem de Pagamentos Efet'!$B:$B,'FLUXO DE CAIXA'!G$4,'Listagem de Pagamentos Efet'!$C:$C,'FLUXO DE CAIXA'!$B29)</f>
        <v>0</v>
      </c>
      <c r="H29" s="182">
        <f>SUMIFS('Listagem de Pagamentos Efet'!$J:$J,'Listagem de Pagamentos Efet'!$B:$B,'FLUXO DE CAIXA'!H$4,'Listagem de Pagamentos Efet'!$C:$C,'FLUXO DE CAIXA'!$B29)</f>
        <v>0</v>
      </c>
      <c r="I29" s="182">
        <f>SUMIFS('Listagem de Pagamentos Efet'!$J:$J,'Listagem de Pagamentos Efet'!$B:$B,'FLUXO DE CAIXA'!I$4,'Listagem de Pagamentos Efet'!$C:$C,'FLUXO DE CAIXA'!$B29)</f>
        <v>0</v>
      </c>
      <c r="J29" s="182">
        <f>SUMIFS('Listagem de Pagamentos Efet'!$J:$J,'Listagem de Pagamentos Efet'!$B:$B,'FLUXO DE CAIXA'!J$4,'Listagem de Pagamentos Efet'!$C:$C,'FLUXO DE CAIXA'!$B29)</f>
        <v>0</v>
      </c>
      <c r="K29" s="182">
        <f>SUMIFS('Listagem de Pagamentos Efet'!$J:$J,'Listagem de Pagamentos Efet'!$B:$B,'FLUXO DE CAIXA'!K$4,'Listagem de Pagamentos Efet'!$C:$C,'FLUXO DE CAIXA'!$B29)</f>
        <v>0</v>
      </c>
      <c r="L29" s="182">
        <f>SUMIFS('Listagem de Pagamentos Efet'!$J:$J,'Listagem de Pagamentos Efet'!$B:$B,'FLUXO DE CAIXA'!L$4,'Listagem de Pagamentos Efet'!$C:$C,'FLUXO DE CAIXA'!$B29)</f>
        <v>0</v>
      </c>
      <c r="M29" s="182">
        <f>SUMIFS('Listagem de Pagamentos Efet'!$J:$J,'Listagem de Pagamentos Efet'!$B:$B,'FLUXO DE CAIXA'!M$4,'Listagem de Pagamentos Efet'!$C:$C,'FLUXO DE CAIXA'!$B29)</f>
        <v>0</v>
      </c>
      <c r="N29" s="182">
        <f>SUMIFS('Listagem de Pagamentos Efet'!$J:$J,'Listagem de Pagamentos Efet'!$B:$B,'FLUXO DE CAIXA'!N$4,'Listagem de Pagamentos Efet'!$C:$C,'FLUXO DE CAIXA'!$B29)</f>
        <v>0</v>
      </c>
      <c r="O29" s="182">
        <f>SUMIFS('Listagem de Pagamentos Efet'!$J:$J,'Listagem de Pagamentos Efet'!$B:$B,'FLUXO DE CAIXA'!O$4,'Listagem de Pagamentos Efet'!$C:$C,'FLUXO DE CAIXA'!$B29)</f>
        <v>0</v>
      </c>
      <c r="P29" s="182">
        <f>SUMIFS('Listagem de Pagamentos Efet'!$J:$J,'Listagem de Pagamentos Efet'!$B:$B,'FLUXO DE CAIXA'!P$4,'Listagem de Pagamentos Efet'!$C:$C,'FLUXO DE CAIXA'!$B29)</f>
        <v>0</v>
      </c>
      <c r="Q29" s="182">
        <f>SUMIFS('Listagem de Pagamentos Efet'!$J:$J,'Listagem de Pagamentos Efet'!$B:$B,'FLUXO DE CAIXA'!Q$4,'Listagem de Pagamentos Efet'!$C:$C,'FLUXO DE CAIXA'!$B29)</f>
        <v>0</v>
      </c>
      <c r="R29" s="182">
        <f>SUMIFS('Listagem de Pagamentos Efet'!$J:$J,'Listagem de Pagamentos Efet'!$B:$B,'FLUXO DE CAIXA'!R$4,'Listagem de Pagamentos Efet'!$C:$C,'FLUXO DE CAIXA'!$B29)</f>
        <v>0</v>
      </c>
      <c r="S29" s="182">
        <f>SUMIFS('Listagem de Pagamentos Efet'!$J:$J,'Listagem de Pagamentos Efet'!$B:$B,'FLUXO DE CAIXA'!S$4,'Listagem de Pagamentos Efet'!$C:$C,'FLUXO DE CAIXA'!$B29)</f>
        <v>0</v>
      </c>
      <c r="T29" s="182">
        <f>SUMIFS('Listagem de Pagamentos Efet'!$J:$J,'Listagem de Pagamentos Efet'!$B:$B,'FLUXO DE CAIXA'!T$4,'Listagem de Pagamentos Efet'!$C:$C,'FLUXO DE CAIXA'!$B29)</f>
        <v>0</v>
      </c>
      <c r="U29" s="182">
        <f>SUMIFS('Listagem de Pagamentos Efet'!$J:$J,'Listagem de Pagamentos Efet'!$B:$B,'FLUXO DE CAIXA'!U$4,'Listagem de Pagamentos Efet'!$C:$C,'FLUXO DE CAIXA'!$B29)</f>
        <v>0</v>
      </c>
      <c r="V29" s="182">
        <f>SUMIFS('Listagem de Pagamentos Efet'!$J:$J,'Listagem de Pagamentos Efet'!$B:$B,'FLUXO DE CAIXA'!V$4,'Listagem de Pagamentos Efet'!$C:$C,'FLUXO DE CAIXA'!$B29)</f>
        <v>0</v>
      </c>
      <c r="W29" s="182">
        <f>SUMIFS('Listagem de Pagamentos Efet'!$J:$J,'Listagem de Pagamentos Efet'!$B:$B,'FLUXO DE CAIXA'!W$4,'Listagem de Pagamentos Efet'!$C:$C,'FLUXO DE CAIXA'!$B29)</f>
        <v>0</v>
      </c>
      <c r="X29" s="182">
        <f>SUMIFS('Listagem de Pagamentos Efet'!$J:$J,'Listagem de Pagamentos Efet'!$B:$B,'FLUXO DE CAIXA'!X$4,'Listagem de Pagamentos Efet'!$C:$C,'FLUXO DE CAIXA'!$B29)</f>
        <v>0</v>
      </c>
      <c r="Y29" s="182">
        <f>SUMIFS('Listagem de Pagamentos Efet'!$J:$J,'Listagem de Pagamentos Efet'!$B:$B,'FLUXO DE CAIXA'!Y$4,'Listagem de Pagamentos Efet'!$C:$C,'FLUXO DE CAIXA'!$B29)</f>
        <v>0</v>
      </c>
      <c r="Z29" s="182">
        <f>SUMIFS('Listagem de Pagamentos Efet'!$J:$J,'Listagem de Pagamentos Efet'!$B:$B,'FLUXO DE CAIXA'!Z$4,'Listagem de Pagamentos Efet'!$C:$C,'FLUXO DE CAIXA'!$B29)</f>
        <v>0</v>
      </c>
      <c r="AA29" s="182">
        <f>SUMIFS('Listagem de Pagamentos Efet'!$J:$J,'Listagem de Pagamentos Efet'!$B:$B,'FLUXO DE CAIXA'!AA$4,'Listagem de Pagamentos Efet'!$C:$C,'FLUXO DE CAIXA'!$B29)</f>
        <v>0</v>
      </c>
      <c r="AB29" s="182">
        <f>SUMIFS('Listagem de Pagamentos Efet'!$J:$J,'Listagem de Pagamentos Efet'!$B:$B,'FLUXO DE CAIXA'!AB$4,'Listagem de Pagamentos Efet'!$C:$C,'FLUXO DE CAIXA'!$B29)</f>
        <v>0</v>
      </c>
      <c r="AC29" s="182">
        <f>SUMIFS('Listagem de Pagamentos Efet'!$J:$J,'Listagem de Pagamentos Efet'!$B:$B,'FLUXO DE CAIXA'!AC$4,'Listagem de Pagamentos Efet'!$C:$C,'FLUXO DE CAIXA'!$B29)</f>
        <v>0</v>
      </c>
      <c r="AD29" s="182">
        <f>SUMIFS('Listagem de Pagamentos Efet'!$J:$J,'Listagem de Pagamentos Efet'!$B:$B,'FLUXO DE CAIXA'!AD$4,'Listagem de Pagamentos Efet'!$C:$C,'FLUXO DE CAIXA'!$B29)</f>
        <v>0</v>
      </c>
      <c r="AE29" s="106"/>
      <c r="AF29" s="106"/>
      <c r="AG29" s="106"/>
      <c r="AH29" s="166">
        <f t="shared" si="490"/>
        <v>0</v>
      </c>
      <c r="AI29" s="168">
        <f t="shared" ref="AI29:BR29" si="1269">+AI13*$C$29</f>
        <v>0</v>
      </c>
      <c r="AJ29" s="168">
        <f t="shared" si="1269"/>
        <v>0</v>
      </c>
      <c r="AK29" s="168">
        <f t="shared" si="1269"/>
        <v>0</v>
      </c>
      <c r="AL29" s="168">
        <f t="shared" si="1269"/>
        <v>0</v>
      </c>
      <c r="AM29" s="168">
        <f t="shared" si="1269"/>
        <v>0</v>
      </c>
      <c r="AN29" s="168">
        <f t="shared" si="1269"/>
        <v>0</v>
      </c>
      <c r="AO29" s="168">
        <f t="shared" si="1269"/>
        <v>0</v>
      </c>
      <c r="AP29" s="168">
        <f t="shared" si="1269"/>
        <v>0</v>
      </c>
      <c r="AQ29" s="168">
        <f t="shared" si="1269"/>
        <v>0</v>
      </c>
      <c r="AR29" s="168">
        <f t="shared" si="1269"/>
        <v>0</v>
      </c>
      <c r="AS29" s="168">
        <f t="shared" si="1269"/>
        <v>0</v>
      </c>
      <c r="AT29" s="168">
        <f t="shared" si="1269"/>
        <v>0</v>
      </c>
      <c r="AU29" s="168">
        <f t="shared" si="1269"/>
        <v>0</v>
      </c>
      <c r="AV29" s="168">
        <f t="shared" si="1269"/>
        <v>0</v>
      </c>
      <c r="AW29" s="168">
        <f t="shared" si="1269"/>
        <v>0</v>
      </c>
      <c r="AX29" s="168">
        <f t="shared" si="1269"/>
        <v>0</v>
      </c>
      <c r="AY29" s="168">
        <f t="shared" si="1269"/>
        <v>0</v>
      </c>
      <c r="AZ29" s="168">
        <f t="shared" si="1269"/>
        <v>0</v>
      </c>
      <c r="BA29" s="168">
        <f t="shared" si="1269"/>
        <v>0</v>
      </c>
      <c r="BB29" s="168">
        <f t="shared" si="1269"/>
        <v>0</v>
      </c>
      <c r="BC29" s="168">
        <f t="shared" si="1269"/>
        <v>0</v>
      </c>
      <c r="BD29" s="168">
        <f t="shared" si="1269"/>
        <v>0</v>
      </c>
      <c r="BE29" s="168">
        <f t="shared" si="1269"/>
        <v>0</v>
      </c>
      <c r="BF29" s="168">
        <f t="shared" si="1269"/>
        <v>0</v>
      </c>
      <c r="BG29" s="168">
        <f t="shared" si="1269"/>
        <v>0</v>
      </c>
      <c r="BH29" s="168">
        <f t="shared" si="1269"/>
        <v>0</v>
      </c>
      <c r="BI29" s="168">
        <f t="shared" si="1269"/>
        <v>0</v>
      </c>
      <c r="BJ29" s="168">
        <f t="shared" si="1269"/>
        <v>0</v>
      </c>
      <c r="BK29" s="168">
        <f t="shared" si="1269"/>
        <v>0</v>
      </c>
      <c r="BL29" s="168">
        <f t="shared" si="1269"/>
        <v>0</v>
      </c>
      <c r="BM29" s="168">
        <f t="shared" si="1269"/>
        <v>0</v>
      </c>
      <c r="BN29" s="166">
        <f t="shared" si="848"/>
        <v>0</v>
      </c>
      <c r="BO29" s="168">
        <f t="shared" si="1269"/>
        <v>0</v>
      </c>
      <c r="BP29" s="168">
        <f t="shared" si="1269"/>
        <v>0</v>
      </c>
      <c r="BQ29" s="168">
        <f t="shared" si="1269"/>
        <v>1957.6068719999998</v>
      </c>
      <c r="BR29" s="168">
        <f t="shared" si="1269"/>
        <v>990.16019822980377</v>
      </c>
      <c r="BS29" s="168">
        <f t="shared" ref="BS29:CR29" si="1270">+BS13*$C$29</f>
        <v>1612.1365000000001</v>
      </c>
      <c r="BT29" s="168">
        <f t="shared" si="1270"/>
        <v>666.64520598324339</v>
      </c>
      <c r="BU29" s="168">
        <f t="shared" si="1270"/>
        <v>28.059095786952799</v>
      </c>
      <c r="BV29" s="168">
        <f t="shared" si="1270"/>
        <v>0</v>
      </c>
      <c r="BW29" s="168">
        <f t="shared" si="1270"/>
        <v>0</v>
      </c>
      <c r="BX29" s="168">
        <f t="shared" si="1270"/>
        <v>1420.7864959680799</v>
      </c>
      <c r="BY29" s="168">
        <f t="shared" si="1270"/>
        <v>990.16019822980377</v>
      </c>
      <c r="BZ29" s="168">
        <f t="shared" si="1270"/>
        <v>621.97630177019619</v>
      </c>
      <c r="CA29" s="168">
        <f t="shared" si="1270"/>
        <v>0</v>
      </c>
      <c r="CB29" s="168">
        <f t="shared" si="1270"/>
        <v>0</v>
      </c>
      <c r="CC29" s="168">
        <f t="shared" si="1270"/>
        <v>0</v>
      </c>
      <c r="CD29" s="168">
        <f t="shared" si="1270"/>
        <v>0</v>
      </c>
      <c r="CE29" s="168">
        <f t="shared" si="1270"/>
        <v>1420.7864959680799</v>
      </c>
      <c r="CF29" s="168">
        <f t="shared" si="1270"/>
        <v>990.16019822980377</v>
      </c>
      <c r="CG29" s="168">
        <f t="shared" si="1270"/>
        <v>621.97630177019619</v>
      </c>
      <c r="CH29" s="168">
        <f t="shared" si="1270"/>
        <v>44.668904213047199</v>
      </c>
      <c r="CI29" s="168">
        <f t="shared" si="1270"/>
        <v>700.80119578695258</v>
      </c>
      <c r="CJ29" s="168">
        <f t="shared" si="1270"/>
        <v>0</v>
      </c>
      <c r="CK29" s="168">
        <f t="shared" si="1270"/>
        <v>0</v>
      </c>
      <c r="CL29" s="168">
        <f t="shared" si="1270"/>
        <v>1789.7488982358459</v>
      </c>
      <c r="CM29" s="168">
        <f t="shared" si="1270"/>
        <v>990.16019822980377</v>
      </c>
      <c r="CN29" s="168">
        <f t="shared" si="1270"/>
        <v>1612.1365000000001</v>
      </c>
      <c r="CO29" s="168">
        <f t="shared" si="1270"/>
        <v>666.64520598324339</v>
      </c>
      <c r="CP29" s="168">
        <f t="shared" si="1270"/>
        <v>28.059095786952799</v>
      </c>
      <c r="CQ29" s="168">
        <f t="shared" si="1270"/>
        <v>0</v>
      </c>
      <c r="CR29" s="168">
        <f t="shared" si="1270"/>
        <v>0</v>
      </c>
      <c r="CS29" s="166">
        <f t="shared" si="790"/>
        <v>17152.673862172007</v>
      </c>
      <c r="CT29" s="168">
        <f t="shared" ref="CT29:DX29" si="1271">+CT13*$C$29</f>
        <v>1830.8566934807004</v>
      </c>
      <c r="CU29" s="168">
        <f t="shared" si="1271"/>
        <v>990.16019822980377</v>
      </c>
      <c r="CV29" s="168">
        <f t="shared" si="1271"/>
        <v>2234.1128017701958</v>
      </c>
      <c r="CW29" s="168">
        <f t="shared" si="1271"/>
        <v>0</v>
      </c>
      <c r="CX29" s="168">
        <f t="shared" si="1271"/>
        <v>0</v>
      </c>
      <c r="CY29" s="168">
        <f t="shared" si="1271"/>
        <v>72.728000000000009</v>
      </c>
      <c r="CZ29" s="168">
        <f t="shared" si="1271"/>
        <v>601.17254600821525</v>
      </c>
      <c r="DA29" s="168">
        <f t="shared" si="1271"/>
        <v>978.80343599999992</v>
      </c>
      <c r="DB29" s="168">
        <f t="shared" si="1271"/>
        <v>1367.7910882215886</v>
      </c>
      <c r="DC29" s="168">
        <f t="shared" si="1271"/>
        <v>621.97630177019619</v>
      </c>
      <c r="DD29" s="168">
        <f t="shared" si="1271"/>
        <v>0</v>
      </c>
      <c r="DE29" s="168">
        <f t="shared" si="1271"/>
        <v>0</v>
      </c>
      <c r="DF29" s="168">
        <f t="shared" si="1271"/>
        <v>0</v>
      </c>
      <c r="DG29" s="168">
        <f t="shared" si="1271"/>
        <v>601.17254600821525</v>
      </c>
      <c r="DH29" s="168">
        <f t="shared" si="1271"/>
        <v>978.80343599999992</v>
      </c>
      <c r="DI29" s="168">
        <f t="shared" si="1271"/>
        <v>1367.7910882215886</v>
      </c>
      <c r="DJ29" s="168">
        <f t="shared" si="1271"/>
        <v>621.97630177019619</v>
      </c>
      <c r="DK29" s="168">
        <f t="shared" si="1271"/>
        <v>0</v>
      </c>
      <c r="DL29" s="168">
        <f t="shared" si="1271"/>
        <v>0</v>
      </c>
      <c r="DM29" s="168">
        <f t="shared" si="1271"/>
        <v>745.4701</v>
      </c>
      <c r="DN29" s="168">
        <f t="shared" si="1271"/>
        <v>601.17254600821525</v>
      </c>
      <c r="DO29" s="168">
        <f t="shared" si="1271"/>
        <v>978.80343599999992</v>
      </c>
      <c r="DP29" s="168">
        <f t="shared" si="1271"/>
        <v>1367.7910882215886</v>
      </c>
      <c r="DQ29" s="168">
        <f t="shared" si="1271"/>
        <v>2234.1128017701958</v>
      </c>
      <c r="DR29" s="168">
        <f t="shared" si="1271"/>
        <v>0</v>
      </c>
      <c r="DS29" s="168">
        <f t="shared" si="1271"/>
        <v>0</v>
      </c>
      <c r="DT29" s="168">
        <f t="shared" si="1271"/>
        <v>72.728000000000009</v>
      </c>
      <c r="DU29" s="168">
        <f t="shared" si="1271"/>
        <v>601.17254600821525</v>
      </c>
      <c r="DV29" s="168">
        <f t="shared" si="1271"/>
        <v>978.80343599999992</v>
      </c>
      <c r="DW29" s="168">
        <f t="shared" si="1271"/>
        <v>1367.7910882215886</v>
      </c>
      <c r="DX29" s="168">
        <f t="shared" si="1271"/>
        <v>621.97630177019619</v>
      </c>
      <c r="DY29" s="166">
        <f t="shared" si="849"/>
        <v>21837.165781480697</v>
      </c>
      <c r="DZ29" s="168">
        <f t="shared" ref="DZ29:FC29" si="1272">+DZ13*$C$29</f>
        <v>1574.1570614249169</v>
      </c>
      <c r="EA29" s="168">
        <f t="shared" si="1272"/>
        <v>0</v>
      </c>
      <c r="EB29" s="168">
        <f t="shared" si="1272"/>
        <v>978.80343599999992</v>
      </c>
      <c r="EC29" s="168">
        <f t="shared" si="1272"/>
        <v>0</v>
      </c>
      <c r="ED29" s="168">
        <f t="shared" si="1272"/>
        <v>0</v>
      </c>
      <c r="EE29" s="168">
        <f t="shared" si="1272"/>
        <v>1957.6068719999998</v>
      </c>
      <c r="EF29" s="168">
        <f t="shared" si="1272"/>
        <v>0</v>
      </c>
      <c r="EG29" s="168">
        <f t="shared" si="1272"/>
        <v>0</v>
      </c>
      <c r="EH29" s="168">
        <f t="shared" si="1272"/>
        <v>0</v>
      </c>
      <c r="EI29" s="168">
        <f t="shared" si="1272"/>
        <v>978.80343599999992</v>
      </c>
      <c r="EJ29" s="168">
        <f t="shared" si="1272"/>
        <v>0</v>
      </c>
      <c r="EK29" s="168">
        <f t="shared" si="1272"/>
        <v>0</v>
      </c>
      <c r="EL29" s="168">
        <f t="shared" si="1272"/>
        <v>1957.6068719999998</v>
      </c>
      <c r="EM29" s="168">
        <f t="shared" si="1272"/>
        <v>0</v>
      </c>
      <c r="EN29" s="168">
        <f t="shared" si="1272"/>
        <v>44.668904213047199</v>
      </c>
      <c r="EO29" s="168">
        <f t="shared" si="1272"/>
        <v>441.25143470709662</v>
      </c>
      <c r="EP29" s="168">
        <f t="shared" si="1272"/>
        <v>1238.353197079856</v>
      </c>
      <c r="EQ29" s="168">
        <f t="shared" si="1272"/>
        <v>0</v>
      </c>
      <c r="ER29" s="168">
        <f t="shared" si="1272"/>
        <v>0</v>
      </c>
      <c r="ES29" s="168">
        <f t="shared" si="1272"/>
        <v>1957.6068719999998</v>
      </c>
      <c r="ET29" s="168">
        <f t="shared" si="1272"/>
        <v>990.16019822980377</v>
      </c>
      <c r="EU29" s="168">
        <f t="shared" si="1272"/>
        <v>666.64520598324339</v>
      </c>
      <c r="EV29" s="168">
        <f t="shared" si="1272"/>
        <v>28.059095786952799</v>
      </c>
      <c r="EW29" s="168">
        <f t="shared" si="1272"/>
        <v>978.80343599999992</v>
      </c>
      <c r="EX29" s="168">
        <f t="shared" si="1272"/>
        <v>0</v>
      </c>
      <c r="EY29" s="168">
        <f t="shared" si="1272"/>
        <v>0</v>
      </c>
      <c r="EZ29" s="168">
        <f t="shared" si="1272"/>
        <v>1957.6068719999998</v>
      </c>
      <c r="FA29" s="168">
        <f t="shared" si="1272"/>
        <v>0</v>
      </c>
      <c r="FB29" s="168">
        <f t="shared" si="1272"/>
        <v>0</v>
      </c>
      <c r="FC29" s="168">
        <f t="shared" si="1272"/>
        <v>0</v>
      </c>
      <c r="FD29" s="166">
        <f t="shared" si="557"/>
        <v>15750.132893424918</v>
      </c>
      <c r="FE29" s="168">
        <f t="shared" ref="FE29:GI29" si="1273">+FE13*$C$29</f>
        <v>2163.1177200222596</v>
      </c>
      <c r="FF29" s="168">
        <f t="shared" si="1273"/>
        <v>978.80343599999992</v>
      </c>
      <c r="FG29" s="168">
        <f t="shared" si="1273"/>
        <v>1989.7673899917847</v>
      </c>
      <c r="FH29" s="168">
        <f t="shared" si="1273"/>
        <v>0</v>
      </c>
      <c r="FI29" s="168">
        <f t="shared" si="1273"/>
        <v>0</v>
      </c>
      <c r="FJ29" s="168">
        <f t="shared" si="1273"/>
        <v>0</v>
      </c>
      <c r="FK29" s="168">
        <f t="shared" si="1273"/>
        <v>601.17254600821525</v>
      </c>
      <c r="FL29" s="168">
        <f t="shared" si="1273"/>
        <v>978.80343599999992</v>
      </c>
      <c r="FM29" s="168">
        <f t="shared" si="1273"/>
        <v>978.80343599999992</v>
      </c>
      <c r="FN29" s="168">
        <f t="shared" si="1273"/>
        <v>1989.7673899917847</v>
      </c>
      <c r="FO29" s="168">
        <f t="shared" si="1273"/>
        <v>0</v>
      </c>
      <c r="FP29" s="168">
        <f t="shared" si="1273"/>
        <v>0</v>
      </c>
      <c r="FQ29" s="168">
        <f t="shared" si="1273"/>
        <v>72.728000000000009</v>
      </c>
      <c r="FR29" s="168">
        <f t="shared" si="1273"/>
        <v>601.17254600821525</v>
      </c>
      <c r="FS29" s="168">
        <f t="shared" si="1273"/>
        <v>978.80343599999992</v>
      </c>
      <c r="FT29" s="168">
        <f t="shared" si="1273"/>
        <v>978.80343599999992</v>
      </c>
      <c r="FU29" s="168">
        <f t="shared" si="1273"/>
        <v>1989.7673899917847</v>
      </c>
      <c r="FV29" s="168">
        <f t="shared" si="1273"/>
        <v>0</v>
      </c>
      <c r="FW29" s="168">
        <f t="shared" si="1273"/>
        <v>0</v>
      </c>
      <c r="FX29" s="168">
        <f t="shared" si="1273"/>
        <v>1684.8645000000001</v>
      </c>
      <c r="FY29" s="168">
        <f t="shared" si="1273"/>
        <v>601.17254600821525</v>
      </c>
      <c r="FZ29" s="168">
        <f t="shared" si="1273"/>
        <v>978.80343599999992</v>
      </c>
      <c r="GA29" s="168">
        <f t="shared" si="1273"/>
        <v>978.80343599999992</v>
      </c>
      <c r="GB29" s="168">
        <f t="shared" si="1273"/>
        <v>1989.7673899917847</v>
      </c>
      <c r="GC29" s="168">
        <f t="shared" si="1273"/>
        <v>0</v>
      </c>
      <c r="GD29" s="168">
        <f t="shared" si="1273"/>
        <v>0</v>
      </c>
      <c r="GE29" s="168">
        <f t="shared" si="1273"/>
        <v>0</v>
      </c>
      <c r="GF29" s="168">
        <f t="shared" si="1273"/>
        <v>601.17254600821525</v>
      </c>
      <c r="GG29" s="168">
        <f t="shared" si="1273"/>
        <v>978.80343599999992</v>
      </c>
      <c r="GH29" s="168">
        <f t="shared" si="1273"/>
        <v>978.80343599999992</v>
      </c>
      <c r="GI29" s="168">
        <f t="shared" si="1273"/>
        <v>1989.7673899917847</v>
      </c>
      <c r="GJ29" s="166">
        <f t="shared" si="850"/>
        <v>25083.468278014039</v>
      </c>
      <c r="GK29" s="168">
        <f t="shared" ref="GK29:HO29" si="1274">+GK13*$C$29</f>
        <v>2312.974208430006</v>
      </c>
      <c r="GL29" s="168">
        <f t="shared" si="1274"/>
        <v>0</v>
      </c>
      <c r="GM29" s="168">
        <f t="shared" si="1274"/>
        <v>0</v>
      </c>
      <c r="GN29" s="168">
        <f t="shared" si="1274"/>
        <v>0</v>
      </c>
      <c r="GO29" s="168">
        <f t="shared" si="1274"/>
        <v>0</v>
      </c>
      <c r="GP29" s="168">
        <f t="shared" si="1274"/>
        <v>1957.6068719999998</v>
      </c>
      <c r="GQ29" s="168">
        <f t="shared" si="1274"/>
        <v>990.16019822980377</v>
      </c>
      <c r="GR29" s="168">
        <f t="shared" si="1274"/>
        <v>621.97630177019619</v>
      </c>
      <c r="GS29" s="168">
        <f t="shared" si="1274"/>
        <v>44.668904213047199</v>
      </c>
      <c r="GT29" s="168">
        <f t="shared" si="1274"/>
        <v>700.80119578695258</v>
      </c>
      <c r="GU29" s="168">
        <f t="shared" si="1274"/>
        <v>0</v>
      </c>
      <c r="GV29" s="168">
        <f t="shared" si="1274"/>
        <v>0</v>
      </c>
      <c r="GW29" s="168">
        <f t="shared" si="1274"/>
        <v>1957.6068719999998</v>
      </c>
      <c r="GX29" s="168">
        <f t="shared" si="1274"/>
        <v>990.16019822980377</v>
      </c>
      <c r="GY29" s="168">
        <f t="shared" si="1274"/>
        <v>1612.1365000000001</v>
      </c>
      <c r="GZ29" s="168">
        <f t="shared" si="1274"/>
        <v>666.64520598324339</v>
      </c>
      <c r="HA29" s="168">
        <f t="shared" si="1274"/>
        <v>28.059095786952799</v>
      </c>
      <c r="HB29" s="168">
        <f t="shared" si="1274"/>
        <v>0</v>
      </c>
      <c r="HC29" s="168">
        <f t="shared" si="1274"/>
        <v>0</v>
      </c>
      <c r="HD29" s="168">
        <f t="shared" si="1274"/>
        <v>1957.6068719999998</v>
      </c>
      <c r="HE29" s="168">
        <f t="shared" si="1274"/>
        <v>990.16019822980377</v>
      </c>
      <c r="HF29" s="168">
        <f t="shared" si="1274"/>
        <v>621.97630177019619</v>
      </c>
      <c r="HG29" s="168">
        <f t="shared" si="1274"/>
        <v>0</v>
      </c>
      <c r="HH29" s="168">
        <f t="shared" si="1274"/>
        <v>0</v>
      </c>
      <c r="HI29" s="168">
        <f t="shared" si="1274"/>
        <v>0</v>
      </c>
      <c r="HJ29" s="168">
        <f t="shared" si="1274"/>
        <v>0</v>
      </c>
      <c r="HK29" s="168">
        <f t="shared" si="1274"/>
        <v>1957.6068719999998</v>
      </c>
      <c r="HL29" s="168">
        <f t="shared" si="1274"/>
        <v>990.16019822980377</v>
      </c>
      <c r="HM29" s="168">
        <f t="shared" si="1274"/>
        <v>621.97630177019619</v>
      </c>
      <c r="HN29" s="168">
        <f t="shared" si="1274"/>
        <v>44.668904213047199</v>
      </c>
      <c r="HO29" s="168">
        <f t="shared" si="1274"/>
        <v>700.80119578695258</v>
      </c>
      <c r="HP29" s="166">
        <f t="shared" si="851"/>
        <v>19767.752396430005</v>
      </c>
      <c r="HQ29" s="168">
        <f t="shared" ref="HQ29:IT29" si="1275">+HQ13*$C$29</f>
        <v>2243.4812819368353</v>
      </c>
      <c r="HR29" s="168">
        <f t="shared" si="1275"/>
        <v>978.80343599999992</v>
      </c>
      <c r="HS29" s="168">
        <f t="shared" si="1275"/>
        <v>1356.4343259917846</v>
      </c>
      <c r="HT29" s="168">
        <f t="shared" si="1275"/>
        <v>0</v>
      </c>
      <c r="HU29" s="168">
        <f t="shared" si="1275"/>
        <v>0</v>
      </c>
      <c r="HV29" s="168">
        <f t="shared" si="1275"/>
        <v>1612.1365000000001</v>
      </c>
      <c r="HW29" s="168">
        <f t="shared" si="1275"/>
        <v>413.19233892014381</v>
      </c>
      <c r="HX29" s="168">
        <f t="shared" si="1275"/>
        <v>860.72230708807137</v>
      </c>
      <c r="HY29" s="168">
        <f t="shared" si="1275"/>
        <v>978.80343599999992</v>
      </c>
      <c r="HZ29" s="168">
        <f t="shared" si="1275"/>
        <v>1356.4343259917846</v>
      </c>
      <c r="IA29" s="168">
        <f t="shared" si="1275"/>
        <v>0</v>
      </c>
      <c r="IB29" s="168">
        <f t="shared" si="1275"/>
        <v>0</v>
      </c>
      <c r="IC29" s="168">
        <f t="shared" si="1275"/>
        <v>3224.2730000000001</v>
      </c>
      <c r="ID29" s="168">
        <f t="shared" si="1275"/>
        <v>0</v>
      </c>
      <c r="IE29" s="168">
        <f t="shared" si="1275"/>
        <v>601.17254600821525</v>
      </c>
      <c r="IF29" s="168">
        <f t="shared" si="1275"/>
        <v>978.80343599999992</v>
      </c>
      <c r="IG29" s="168">
        <f t="shared" si="1275"/>
        <v>1356.4343259917846</v>
      </c>
      <c r="IH29" s="168">
        <f t="shared" si="1275"/>
        <v>0</v>
      </c>
      <c r="II29" s="168">
        <f t="shared" si="1275"/>
        <v>0</v>
      </c>
      <c r="IJ29" s="168">
        <f t="shared" si="1275"/>
        <v>1612.1365000000001</v>
      </c>
      <c r="IK29" s="168">
        <f t="shared" si="1275"/>
        <v>0</v>
      </c>
      <c r="IL29" s="168">
        <f t="shared" si="1275"/>
        <v>601.17254600821525</v>
      </c>
      <c r="IM29" s="168">
        <f t="shared" si="1275"/>
        <v>978.80343599999992</v>
      </c>
      <c r="IN29" s="168">
        <f t="shared" si="1275"/>
        <v>1356.4343259917846</v>
      </c>
      <c r="IO29" s="168">
        <f t="shared" si="1275"/>
        <v>0</v>
      </c>
      <c r="IP29" s="168">
        <f t="shared" si="1275"/>
        <v>0</v>
      </c>
      <c r="IQ29" s="168">
        <f t="shared" si="1275"/>
        <v>1612.1365000000001</v>
      </c>
      <c r="IR29" s="168">
        <f t="shared" si="1275"/>
        <v>413.19233892014381</v>
      </c>
      <c r="IS29" s="168">
        <f t="shared" si="1275"/>
        <v>860.72230708807137</v>
      </c>
      <c r="IT29" s="168">
        <f t="shared" si="1275"/>
        <v>978.80343599999992</v>
      </c>
      <c r="IU29" s="166">
        <f t="shared" si="613"/>
        <v>24374.092649936832</v>
      </c>
      <c r="IV29" s="168">
        <f t="shared" ref="IV29:JZ29" si="1276">+IV13*$C$29</f>
        <v>2116.5938692058494</v>
      </c>
      <c r="IW29" s="168">
        <f t="shared" si="1276"/>
        <v>0</v>
      </c>
      <c r="IX29" s="168">
        <f t="shared" si="1276"/>
        <v>72.728000000000009</v>
      </c>
      <c r="IY29" s="168">
        <f t="shared" si="1276"/>
        <v>0</v>
      </c>
      <c r="IZ29" s="168">
        <f t="shared" si="1276"/>
        <v>0</v>
      </c>
      <c r="JA29" s="168">
        <f t="shared" si="1276"/>
        <v>1651.5455359999999</v>
      </c>
      <c r="JB29" s="168">
        <f t="shared" si="1276"/>
        <v>601.17254600821525</v>
      </c>
      <c r="JC29" s="168">
        <f t="shared" si="1276"/>
        <v>1367.7910882215886</v>
      </c>
      <c r="JD29" s="168">
        <f t="shared" si="1276"/>
        <v>1612.1365000000001</v>
      </c>
      <c r="JE29" s="168">
        <f t="shared" si="1276"/>
        <v>694.70430177019614</v>
      </c>
      <c r="JF29" s="168">
        <f t="shared" si="1276"/>
        <v>0</v>
      </c>
      <c r="JG29" s="168">
        <f t="shared" si="1276"/>
        <v>0</v>
      </c>
      <c r="JH29" s="168">
        <f t="shared" si="1276"/>
        <v>978.80343599999992</v>
      </c>
      <c r="JI29" s="168">
        <f t="shared" si="1276"/>
        <v>601.17254600821525</v>
      </c>
      <c r="JJ29" s="168">
        <f t="shared" si="1276"/>
        <v>1367.7910882215886</v>
      </c>
      <c r="JK29" s="168">
        <f t="shared" si="1276"/>
        <v>621.97630177019619</v>
      </c>
      <c r="JL29" s="168">
        <f t="shared" si="1276"/>
        <v>0</v>
      </c>
      <c r="JM29" s="168">
        <f t="shared" si="1276"/>
        <v>0</v>
      </c>
      <c r="JN29" s="168">
        <f t="shared" si="1276"/>
        <v>0</v>
      </c>
      <c r="JO29" s="168">
        <f t="shared" si="1276"/>
        <v>978.80343599999992</v>
      </c>
      <c r="JP29" s="168">
        <f t="shared" si="1276"/>
        <v>601.17254600821525</v>
      </c>
      <c r="JQ29" s="168">
        <f t="shared" si="1276"/>
        <v>1367.7910882215886</v>
      </c>
      <c r="JR29" s="168">
        <f t="shared" si="1276"/>
        <v>621.97630177019619</v>
      </c>
      <c r="JS29" s="168">
        <f t="shared" si="1276"/>
        <v>72.728000000000009</v>
      </c>
      <c r="JT29" s="168">
        <f t="shared" si="1276"/>
        <v>0</v>
      </c>
      <c r="JU29" s="168">
        <f t="shared" si="1276"/>
        <v>0</v>
      </c>
      <c r="JV29" s="168">
        <f t="shared" si="1276"/>
        <v>1651.5455359999999</v>
      </c>
      <c r="JW29" s="168">
        <f t="shared" si="1276"/>
        <v>601.17254600821525</v>
      </c>
      <c r="JX29" s="168">
        <f t="shared" si="1276"/>
        <v>1367.7910882215886</v>
      </c>
      <c r="JY29" s="168">
        <f t="shared" si="1276"/>
        <v>1612.1365000000001</v>
      </c>
      <c r="JZ29" s="168">
        <f t="shared" si="1276"/>
        <v>694.70430177019614</v>
      </c>
      <c r="KA29" s="166">
        <f t="shared" si="852"/>
        <v>21256.236557205852</v>
      </c>
      <c r="KB29" s="168">
        <f t="shared" ref="KB29:LE29" si="1277">+KB13*$C$29</f>
        <v>1537.2048768625536</v>
      </c>
      <c r="KC29" s="168">
        <f t="shared" si="1277"/>
        <v>601.17254600821525</v>
      </c>
      <c r="KD29" s="168">
        <f t="shared" si="1277"/>
        <v>1356.4343259917846</v>
      </c>
      <c r="KE29" s="168">
        <f t="shared" si="1277"/>
        <v>0</v>
      </c>
      <c r="KF29" s="168">
        <f t="shared" si="1277"/>
        <v>0</v>
      </c>
      <c r="KG29" s="168">
        <f t="shared" si="1277"/>
        <v>2590.9399359999998</v>
      </c>
      <c r="KH29" s="168">
        <f t="shared" si="1277"/>
        <v>44.668904213047199</v>
      </c>
      <c r="KI29" s="168">
        <f t="shared" si="1277"/>
        <v>28.059095786952799</v>
      </c>
      <c r="KJ29" s="168">
        <f t="shared" si="1277"/>
        <v>601.17254600821525</v>
      </c>
      <c r="KK29" s="168">
        <f t="shared" si="1277"/>
        <v>1356.4343259917846</v>
      </c>
      <c r="KL29" s="168">
        <f t="shared" si="1277"/>
        <v>0</v>
      </c>
      <c r="KM29" s="168">
        <f t="shared" si="1277"/>
        <v>0</v>
      </c>
      <c r="KN29" s="168">
        <f t="shared" si="1277"/>
        <v>2590.9399359999998</v>
      </c>
      <c r="KO29" s="168">
        <f t="shared" si="1277"/>
        <v>0</v>
      </c>
      <c r="KP29" s="168">
        <f t="shared" si="1277"/>
        <v>0</v>
      </c>
      <c r="KQ29" s="168">
        <f t="shared" si="1277"/>
        <v>601.17254600821525</v>
      </c>
      <c r="KR29" s="168">
        <f t="shared" si="1277"/>
        <v>1356.4343259917846</v>
      </c>
      <c r="KS29" s="168">
        <f t="shared" si="1277"/>
        <v>0</v>
      </c>
      <c r="KT29" s="168">
        <f t="shared" si="1277"/>
        <v>0</v>
      </c>
      <c r="KU29" s="168">
        <f t="shared" si="1277"/>
        <v>2590.9399359999998</v>
      </c>
      <c r="KV29" s="168">
        <f t="shared" si="1277"/>
        <v>44.668904213047199</v>
      </c>
      <c r="KW29" s="168">
        <f t="shared" si="1277"/>
        <v>441.25143470709662</v>
      </c>
      <c r="KX29" s="168">
        <f t="shared" si="1277"/>
        <v>860.72230708807137</v>
      </c>
      <c r="KY29" s="168">
        <f t="shared" si="1277"/>
        <v>1356.4343259917846</v>
      </c>
      <c r="KZ29" s="168">
        <f t="shared" si="1277"/>
        <v>0</v>
      </c>
      <c r="LA29" s="168">
        <f t="shared" si="1277"/>
        <v>0</v>
      </c>
      <c r="LB29" s="168">
        <f t="shared" si="1277"/>
        <v>2590.9399359999998</v>
      </c>
      <c r="LC29" s="168">
        <f t="shared" si="1277"/>
        <v>44.668904213047199</v>
      </c>
      <c r="LD29" s="168">
        <f t="shared" si="1277"/>
        <v>28.059095786952799</v>
      </c>
      <c r="LE29" s="168">
        <f t="shared" si="1277"/>
        <v>601.17254600821525</v>
      </c>
      <c r="LF29" s="166">
        <f t="shared" si="642"/>
        <v>21223.490754870763</v>
      </c>
      <c r="LG29" s="168">
        <f t="shared" ref="LG29:MK29" si="1278">+LG13*$C$29</f>
        <v>2077.0405364916728</v>
      </c>
      <c r="LH29" s="168">
        <f t="shared" si="1278"/>
        <v>990.16019822980377</v>
      </c>
      <c r="LI29" s="168">
        <f t="shared" si="1278"/>
        <v>2234.1128017701958</v>
      </c>
      <c r="LJ29" s="168">
        <f t="shared" si="1278"/>
        <v>0</v>
      </c>
      <c r="LK29" s="168">
        <f t="shared" si="1278"/>
        <v>0</v>
      </c>
      <c r="LL29" s="168">
        <f t="shared" si="1278"/>
        <v>72.728000000000009</v>
      </c>
      <c r="LM29" s="168">
        <f t="shared" si="1278"/>
        <v>601.17254600821525</v>
      </c>
      <c r="LN29" s="168">
        <f t="shared" si="1278"/>
        <v>978.80343599999992</v>
      </c>
      <c r="LO29" s="168">
        <f t="shared" si="1278"/>
        <v>1367.7910882215886</v>
      </c>
      <c r="LP29" s="168">
        <f t="shared" si="1278"/>
        <v>621.97630177019619</v>
      </c>
      <c r="LQ29" s="168">
        <f t="shared" si="1278"/>
        <v>0</v>
      </c>
      <c r="LR29" s="168">
        <f t="shared" si="1278"/>
        <v>0</v>
      </c>
      <c r="LS29" s="168">
        <f t="shared" si="1278"/>
        <v>0</v>
      </c>
      <c r="LT29" s="168">
        <f t="shared" si="1278"/>
        <v>601.17254600821525</v>
      </c>
      <c r="LU29" s="168">
        <f t="shared" si="1278"/>
        <v>978.80343599999992</v>
      </c>
      <c r="LV29" s="168">
        <f t="shared" si="1278"/>
        <v>1367.7910882215886</v>
      </c>
      <c r="LW29" s="168">
        <f t="shared" si="1278"/>
        <v>621.97630177019619</v>
      </c>
      <c r="LX29" s="168">
        <f t="shared" si="1278"/>
        <v>0</v>
      </c>
      <c r="LY29" s="168">
        <f t="shared" si="1278"/>
        <v>0</v>
      </c>
      <c r="LZ29" s="168">
        <f t="shared" si="1278"/>
        <v>745.4701</v>
      </c>
      <c r="MA29" s="168">
        <f t="shared" si="1278"/>
        <v>601.17254600821525</v>
      </c>
      <c r="MB29" s="168">
        <f t="shared" si="1278"/>
        <v>978.80343599999992</v>
      </c>
      <c r="MC29" s="168">
        <f t="shared" si="1278"/>
        <v>1367.7910882215886</v>
      </c>
      <c r="MD29" s="168">
        <f t="shared" si="1278"/>
        <v>2234.1128017701958</v>
      </c>
      <c r="ME29" s="168">
        <f t="shared" si="1278"/>
        <v>0</v>
      </c>
      <c r="MF29" s="168">
        <f t="shared" si="1278"/>
        <v>0</v>
      </c>
      <c r="MG29" s="168">
        <f t="shared" si="1278"/>
        <v>72.728000000000009</v>
      </c>
      <c r="MH29" s="168">
        <f t="shared" si="1278"/>
        <v>601.17254600821525</v>
      </c>
      <c r="MI29" s="168">
        <f t="shared" si="1278"/>
        <v>978.80343599999992</v>
      </c>
      <c r="MJ29" s="168">
        <f t="shared" si="1278"/>
        <v>1367.7910882215886</v>
      </c>
      <c r="MK29" s="168">
        <f t="shared" si="1278"/>
        <v>621.97630177019619</v>
      </c>
      <c r="ML29" s="166">
        <f t="shared" si="853"/>
        <v>22083.349624491671</v>
      </c>
      <c r="MM29" s="168">
        <f t="shared" ref="MM29:NQ29" si="1279">+MM13*$C$29</f>
        <v>1574.1570614249169</v>
      </c>
      <c r="MN29" s="168">
        <f t="shared" si="1279"/>
        <v>0</v>
      </c>
      <c r="MO29" s="168">
        <f t="shared" si="1279"/>
        <v>978.80343599999992</v>
      </c>
      <c r="MP29" s="168">
        <f t="shared" si="1279"/>
        <v>0</v>
      </c>
      <c r="MQ29" s="168">
        <f t="shared" si="1279"/>
        <v>0</v>
      </c>
      <c r="MR29" s="168">
        <f t="shared" si="1279"/>
        <v>1957.6068719999998</v>
      </c>
      <c r="MS29" s="168">
        <f t="shared" si="1279"/>
        <v>0</v>
      </c>
      <c r="MT29" s="168">
        <f t="shared" si="1279"/>
        <v>0</v>
      </c>
      <c r="MU29" s="168">
        <f t="shared" si="1279"/>
        <v>0</v>
      </c>
      <c r="MV29" s="168">
        <f t="shared" si="1279"/>
        <v>978.80343599999992</v>
      </c>
      <c r="MW29" s="168">
        <f t="shared" si="1279"/>
        <v>0</v>
      </c>
      <c r="MX29" s="168">
        <f t="shared" si="1279"/>
        <v>0</v>
      </c>
      <c r="MY29" s="168">
        <f t="shared" si="1279"/>
        <v>1957.6068719999998</v>
      </c>
      <c r="MZ29" s="168">
        <f t="shared" si="1279"/>
        <v>0</v>
      </c>
      <c r="NA29" s="168">
        <f t="shared" si="1279"/>
        <v>44.668904213047199</v>
      </c>
      <c r="NB29" s="168">
        <f t="shared" si="1279"/>
        <v>441.25143470709662</v>
      </c>
      <c r="NC29" s="168">
        <f t="shared" si="1279"/>
        <v>1238.353197079856</v>
      </c>
      <c r="ND29" s="168">
        <f t="shared" si="1279"/>
        <v>0</v>
      </c>
      <c r="NE29" s="168">
        <f t="shared" si="1279"/>
        <v>0</v>
      </c>
      <c r="NF29" s="168">
        <f t="shared" si="1279"/>
        <v>1957.6068719999998</v>
      </c>
      <c r="NG29" s="168">
        <f t="shared" si="1279"/>
        <v>990.16019822980377</v>
      </c>
      <c r="NH29" s="168">
        <f t="shared" si="1279"/>
        <v>666.64520598324339</v>
      </c>
      <c r="NI29" s="168">
        <f t="shared" si="1279"/>
        <v>28.059095786952799</v>
      </c>
      <c r="NJ29" s="168">
        <f t="shared" si="1279"/>
        <v>978.80343599999992</v>
      </c>
      <c r="NK29" s="168">
        <f t="shared" si="1279"/>
        <v>0</v>
      </c>
      <c r="NL29" s="168">
        <f t="shared" si="1279"/>
        <v>0</v>
      </c>
      <c r="NM29" s="168">
        <f t="shared" si="1279"/>
        <v>1957.6068719999998</v>
      </c>
      <c r="NN29" s="168">
        <f t="shared" si="1279"/>
        <v>0</v>
      </c>
      <c r="NO29" s="168">
        <f t="shared" si="1279"/>
        <v>0</v>
      </c>
      <c r="NP29" s="168">
        <f t="shared" si="1279"/>
        <v>0</v>
      </c>
      <c r="NQ29" s="168">
        <f t="shared" si="1279"/>
        <v>978.80343599999992</v>
      </c>
      <c r="NR29" s="166">
        <f t="shared" si="854"/>
        <v>16728.936329424916</v>
      </c>
      <c r="NS29" s="168">
        <f t="shared" ref="NS29:OT29" si="1280">+NS13*$C$29</f>
        <v>2236.5407402116543</v>
      </c>
      <c r="NT29" s="168">
        <f t="shared" si="1280"/>
        <v>978.80343599999992</v>
      </c>
      <c r="NU29" s="168">
        <f t="shared" si="1280"/>
        <v>1989.7673899917847</v>
      </c>
      <c r="NV29" s="168">
        <f t="shared" si="1280"/>
        <v>0</v>
      </c>
      <c r="NW29" s="168">
        <f t="shared" si="1280"/>
        <v>0</v>
      </c>
      <c r="NX29" s="168">
        <f t="shared" si="1280"/>
        <v>0</v>
      </c>
      <c r="NY29" s="168">
        <f t="shared" si="1280"/>
        <v>601.17254600821525</v>
      </c>
      <c r="NZ29" s="168">
        <f t="shared" si="1280"/>
        <v>978.80343599999992</v>
      </c>
      <c r="OA29" s="168">
        <f t="shared" si="1280"/>
        <v>978.80343599999992</v>
      </c>
      <c r="OB29" s="168">
        <f t="shared" si="1280"/>
        <v>1989.7673899917847</v>
      </c>
      <c r="OC29" s="168">
        <f t="shared" si="1280"/>
        <v>0</v>
      </c>
      <c r="OD29" s="168">
        <f t="shared" si="1280"/>
        <v>0</v>
      </c>
      <c r="OE29" s="168">
        <f t="shared" si="1280"/>
        <v>72.728000000000009</v>
      </c>
      <c r="OF29" s="168">
        <f t="shared" si="1280"/>
        <v>601.17254600821525</v>
      </c>
      <c r="OG29" s="168">
        <f t="shared" si="1280"/>
        <v>978.80343599999992</v>
      </c>
      <c r="OH29" s="168">
        <f t="shared" si="1280"/>
        <v>978.80343599999992</v>
      </c>
      <c r="OI29" s="168">
        <f t="shared" si="1280"/>
        <v>1989.7673899917847</v>
      </c>
      <c r="OJ29" s="168">
        <f t="shared" si="1280"/>
        <v>0</v>
      </c>
      <c r="OK29" s="168">
        <f t="shared" si="1280"/>
        <v>0</v>
      </c>
      <c r="OL29" s="168">
        <f t="shared" si="1280"/>
        <v>1684.8645000000001</v>
      </c>
      <c r="OM29" s="168">
        <f t="shared" si="1280"/>
        <v>601.17254600821525</v>
      </c>
      <c r="ON29" s="168">
        <f t="shared" si="1280"/>
        <v>978.80343599999992</v>
      </c>
      <c r="OO29" s="168">
        <f t="shared" si="1280"/>
        <v>978.80343599999992</v>
      </c>
      <c r="OP29" s="168">
        <f t="shared" si="1280"/>
        <v>1989.7673899917847</v>
      </c>
      <c r="OQ29" s="168">
        <f t="shared" si="1280"/>
        <v>0</v>
      </c>
      <c r="OR29" s="168">
        <f t="shared" si="1280"/>
        <v>0</v>
      </c>
      <c r="OS29" s="168">
        <f t="shared" si="1280"/>
        <v>0</v>
      </c>
      <c r="OT29" s="168">
        <f t="shared" si="1280"/>
        <v>601.17254600821525</v>
      </c>
      <c r="OU29" s="166">
        <f t="shared" si="698"/>
        <v>21209.517036211651</v>
      </c>
      <c r="OV29" s="168">
        <f t="shared" ref="OV29:PZ29" si="1281">+OV13*$C$29</f>
        <v>1496.6436285344139</v>
      </c>
      <c r="OW29" s="168">
        <f t="shared" si="1281"/>
        <v>0</v>
      </c>
      <c r="OX29" s="168">
        <f t="shared" si="1281"/>
        <v>0</v>
      </c>
      <c r="OY29" s="168">
        <f t="shared" si="1281"/>
        <v>0</v>
      </c>
      <c r="OZ29" s="168">
        <f t="shared" si="1281"/>
        <v>0</v>
      </c>
      <c r="PA29" s="168">
        <f t="shared" si="1281"/>
        <v>1957.6068719999998</v>
      </c>
      <c r="PB29" s="168">
        <f t="shared" si="1281"/>
        <v>990.16019822980377</v>
      </c>
      <c r="PC29" s="168">
        <f t="shared" si="1281"/>
        <v>621.97630177019619</v>
      </c>
      <c r="PD29" s="168">
        <f t="shared" si="1281"/>
        <v>44.668904213047199</v>
      </c>
      <c r="PE29" s="168">
        <f t="shared" si="1281"/>
        <v>700.80119578695258</v>
      </c>
      <c r="PF29" s="168">
        <f t="shared" si="1281"/>
        <v>0</v>
      </c>
      <c r="PG29" s="168">
        <f t="shared" si="1281"/>
        <v>0</v>
      </c>
      <c r="PH29" s="168">
        <f t="shared" si="1281"/>
        <v>1957.6068719999998</v>
      </c>
      <c r="PI29" s="168">
        <f t="shared" si="1281"/>
        <v>990.16019822980377</v>
      </c>
      <c r="PJ29" s="168">
        <f t="shared" si="1281"/>
        <v>1612.1365000000001</v>
      </c>
      <c r="PK29" s="168">
        <f t="shared" si="1281"/>
        <v>666.64520598324339</v>
      </c>
      <c r="PL29" s="168">
        <f t="shared" si="1281"/>
        <v>28.059095786952799</v>
      </c>
      <c r="PM29" s="168">
        <f t="shared" si="1281"/>
        <v>0</v>
      </c>
      <c r="PN29" s="168">
        <f t="shared" si="1281"/>
        <v>0</v>
      </c>
      <c r="PO29" s="168">
        <f t="shared" si="1281"/>
        <v>1957.6068719999998</v>
      </c>
      <c r="PP29" s="168">
        <f t="shared" si="1281"/>
        <v>990.16019822980377</v>
      </c>
      <c r="PQ29" s="168">
        <f t="shared" si="1281"/>
        <v>621.97630177019619</v>
      </c>
      <c r="PR29" s="168">
        <f t="shared" si="1281"/>
        <v>0</v>
      </c>
      <c r="PS29" s="168">
        <f t="shared" si="1281"/>
        <v>0</v>
      </c>
      <c r="PT29" s="168">
        <f t="shared" si="1281"/>
        <v>0</v>
      </c>
      <c r="PU29" s="168">
        <f t="shared" si="1281"/>
        <v>0</v>
      </c>
      <c r="PV29" s="168">
        <f t="shared" si="1281"/>
        <v>1957.6068719999998</v>
      </c>
      <c r="PW29" s="168">
        <f t="shared" si="1281"/>
        <v>0</v>
      </c>
      <c r="PX29" s="168">
        <f t="shared" si="1281"/>
        <v>0</v>
      </c>
      <c r="PY29" s="168">
        <f t="shared" si="1281"/>
        <v>44.668904213047199</v>
      </c>
      <c r="PZ29" s="168">
        <f t="shared" si="1281"/>
        <v>700.80119578695258</v>
      </c>
      <c r="QA29" s="166">
        <f t="shared" si="855"/>
        <v>17339.285316534413</v>
      </c>
      <c r="QB29" s="168">
        <f t="shared" ref="QB29:RE29" si="1282">+QB13*$C$29</f>
        <v>787.29928689867666</v>
      </c>
      <c r="QC29" s="168">
        <f t="shared" si="1282"/>
        <v>978.80343599999992</v>
      </c>
      <c r="QD29" s="168">
        <f t="shared" si="1282"/>
        <v>1356.4343259917846</v>
      </c>
      <c r="QE29" s="168">
        <f t="shared" si="1282"/>
        <v>0</v>
      </c>
      <c r="QF29" s="168">
        <f t="shared" si="1282"/>
        <v>0</v>
      </c>
      <c r="QG29" s="168">
        <f t="shared" si="1282"/>
        <v>1612.1365000000001</v>
      </c>
      <c r="QH29" s="168">
        <f t="shared" si="1282"/>
        <v>413.19233892014381</v>
      </c>
      <c r="QI29" s="168">
        <f t="shared" si="1282"/>
        <v>860.72230708807137</v>
      </c>
      <c r="QJ29" s="168">
        <f t="shared" si="1282"/>
        <v>978.80343599999992</v>
      </c>
      <c r="QK29" s="168">
        <f t="shared" si="1282"/>
        <v>1356.4343259917846</v>
      </c>
      <c r="QL29" s="168">
        <f t="shared" si="1282"/>
        <v>0</v>
      </c>
      <c r="QM29" s="168">
        <f t="shared" si="1282"/>
        <v>0</v>
      </c>
      <c r="QN29" s="168">
        <f t="shared" si="1282"/>
        <v>3224.2730000000001</v>
      </c>
      <c r="QO29" s="168">
        <f t="shared" si="1282"/>
        <v>0</v>
      </c>
      <c r="QP29" s="168">
        <f t="shared" si="1282"/>
        <v>601.17254600821525</v>
      </c>
      <c r="QQ29" s="168">
        <f t="shared" si="1282"/>
        <v>978.80343599999992</v>
      </c>
      <c r="QR29" s="168">
        <f t="shared" si="1282"/>
        <v>1356.4343259917846</v>
      </c>
      <c r="QS29" s="168">
        <f t="shared" si="1282"/>
        <v>0</v>
      </c>
      <c r="QT29" s="168">
        <f t="shared" si="1282"/>
        <v>0</v>
      </c>
      <c r="QU29" s="168">
        <f t="shared" si="1282"/>
        <v>1612.1365000000001</v>
      </c>
      <c r="QV29" s="168">
        <f t="shared" si="1282"/>
        <v>0</v>
      </c>
      <c r="QW29" s="168">
        <f t="shared" si="1282"/>
        <v>601.17254600821525</v>
      </c>
      <c r="QX29" s="168">
        <f t="shared" si="1282"/>
        <v>978.80343599999992</v>
      </c>
      <c r="QY29" s="168">
        <f t="shared" si="1282"/>
        <v>0</v>
      </c>
      <c r="QZ29" s="168">
        <f t="shared" si="1282"/>
        <v>0</v>
      </c>
      <c r="RA29" s="168">
        <f t="shared" si="1282"/>
        <v>0</v>
      </c>
      <c r="RB29" s="168">
        <f t="shared" si="1282"/>
        <v>0</v>
      </c>
      <c r="RC29" s="168">
        <f t="shared" si="1282"/>
        <v>413.19233892014381</v>
      </c>
      <c r="RD29" s="168">
        <f t="shared" si="1282"/>
        <v>860.72230708807137</v>
      </c>
      <c r="RE29" s="168">
        <f t="shared" si="1282"/>
        <v>978.80343599999992</v>
      </c>
      <c r="RF29" s="166">
        <f t="shared" si="728"/>
        <v>19949.33982890689</v>
      </c>
      <c r="RG29" s="168">
        <f t="shared" ref="RG29:SK29" si="1283">+RG13*$C$29</f>
        <v>0</v>
      </c>
      <c r="RH29" s="168">
        <f t="shared" si="1283"/>
        <v>0</v>
      </c>
      <c r="RI29" s="168">
        <f t="shared" si="1283"/>
        <v>72.728000000000009</v>
      </c>
      <c r="RJ29" s="168">
        <f t="shared" si="1283"/>
        <v>0</v>
      </c>
      <c r="RK29" s="168">
        <f t="shared" si="1283"/>
        <v>0</v>
      </c>
      <c r="RL29" s="168">
        <f t="shared" si="1283"/>
        <v>1651.5455359999999</v>
      </c>
      <c r="RM29" s="168">
        <f t="shared" si="1283"/>
        <v>601.17254600821525</v>
      </c>
      <c r="RN29" s="168">
        <f t="shared" si="1283"/>
        <v>1367.7910882215886</v>
      </c>
      <c r="RO29" s="168">
        <f t="shared" si="1283"/>
        <v>1612.1365000000001</v>
      </c>
      <c r="RP29" s="168">
        <f t="shared" si="1283"/>
        <v>694.70430177019614</v>
      </c>
      <c r="RQ29" s="168">
        <f t="shared" si="1283"/>
        <v>0</v>
      </c>
      <c r="RR29" s="168">
        <f t="shared" si="1283"/>
        <v>0</v>
      </c>
      <c r="RS29" s="168">
        <f t="shared" si="1283"/>
        <v>978.80343599999992</v>
      </c>
      <c r="RT29" s="168">
        <f t="shared" si="1283"/>
        <v>601.17254600821525</v>
      </c>
      <c r="RU29" s="168">
        <f t="shared" si="1283"/>
        <v>1367.7910882215886</v>
      </c>
      <c r="RV29" s="168">
        <f t="shared" si="1283"/>
        <v>621.97630177019619</v>
      </c>
      <c r="RW29" s="168">
        <f t="shared" si="1283"/>
        <v>0</v>
      </c>
      <c r="RX29" s="168">
        <f t="shared" si="1283"/>
        <v>0</v>
      </c>
      <c r="RY29" s="168">
        <f t="shared" si="1283"/>
        <v>0</v>
      </c>
      <c r="RZ29" s="168">
        <f t="shared" si="1283"/>
        <v>978.80343599999992</v>
      </c>
      <c r="SA29" s="168">
        <f t="shared" si="1283"/>
        <v>0</v>
      </c>
      <c r="SB29" s="168">
        <f t="shared" si="1283"/>
        <v>0</v>
      </c>
      <c r="SC29" s="168">
        <f t="shared" si="1283"/>
        <v>0</v>
      </c>
      <c r="SD29" s="168">
        <f t="shared" si="1283"/>
        <v>72.728000000000009</v>
      </c>
      <c r="SE29" s="168">
        <f t="shared" si="1283"/>
        <v>0</v>
      </c>
      <c r="SF29" s="168">
        <f t="shared" si="1283"/>
        <v>0</v>
      </c>
      <c r="SG29" s="168">
        <f t="shared" si="1283"/>
        <v>1651.5455359999999</v>
      </c>
      <c r="SH29" s="168">
        <f t="shared" si="1283"/>
        <v>601.17254600821525</v>
      </c>
      <c r="SI29" s="168">
        <f t="shared" si="1283"/>
        <v>1367.7910882215886</v>
      </c>
      <c r="SJ29" s="168">
        <f t="shared" si="1283"/>
        <v>1612.1365000000001</v>
      </c>
      <c r="SK29" s="168">
        <f t="shared" si="1283"/>
        <v>694.70430177019614</v>
      </c>
      <c r="SL29" s="166">
        <f t="shared" si="856"/>
        <v>16548.702752000001</v>
      </c>
      <c r="SM29" s="168">
        <f t="shared" ref="SM29:TP29" si="1284">+SM13*$C$29</f>
        <v>2889.9586565674203</v>
      </c>
      <c r="SN29" s="168">
        <f t="shared" si="1284"/>
        <v>601.17254600821525</v>
      </c>
      <c r="SO29" s="168">
        <f t="shared" si="1284"/>
        <v>1356.4343259917846</v>
      </c>
      <c r="SP29" s="168">
        <f t="shared" si="1284"/>
        <v>0</v>
      </c>
      <c r="SQ29" s="168">
        <f t="shared" si="1284"/>
        <v>0</v>
      </c>
      <c r="SR29" s="168">
        <f t="shared" si="1284"/>
        <v>2590.9399359999998</v>
      </c>
      <c r="SS29" s="168">
        <f t="shared" si="1284"/>
        <v>44.668904213047199</v>
      </c>
      <c r="ST29" s="168">
        <f t="shared" si="1284"/>
        <v>28.059095786952799</v>
      </c>
      <c r="SU29" s="168">
        <f t="shared" si="1284"/>
        <v>601.17254600821525</v>
      </c>
      <c r="SV29" s="168">
        <f t="shared" si="1284"/>
        <v>1356.4343259917846</v>
      </c>
      <c r="SW29" s="168">
        <f t="shared" si="1284"/>
        <v>0</v>
      </c>
      <c r="SX29" s="168">
        <f t="shared" si="1284"/>
        <v>0</v>
      </c>
      <c r="SY29" s="168">
        <f t="shared" si="1284"/>
        <v>2590.9399359999998</v>
      </c>
      <c r="SZ29" s="168">
        <f t="shared" si="1284"/>
        <v>0</v>
      </c>
      <c r="TA29" s="168">
        <f t="shared" si="1284"/>
        <v>0</v>
      </c>
      <c r="TB29" s="168">
        <f t="shared" si="1284"/>
        <v>601.17254600821525</v>
      </c>
      <c r="TC29" s="168">
        <f t="shared" si="1284"/>
        <v>1356.4343259917846</v>
      </c>
      <c r="TD29" s="168">
        <f t="shared" si="1284"/>
        <v>0</v>
      </c>
      <c r="TE29" s="168">
        <f t="shared" si="1284"/>
        <v>0</v>
      </c>
      <c r="TF29" s="168">
        <f t="shared" si="1284"/>
        <v>20624.521831999999</v>
      </c>
      <c r="TG29" s="168">
        <f t="shared" si="1284"/>
        <v>44.668904213047199</v>
      </c>
      <c r="TH29" s="168">
        <f t="shared" si="1284"/>
        <v>441.25143470709662</v>
      </c>
      <c r="TI29" s="168">
        <f t="shared" si="1284"/>
        <v>860.72230708807137</v>
      </c>
      <c r="TJ29" s="168">
        <f t="shared" si="1284"/>
        <v>1356.4343259917846</v>
      </c>
      <c r="TK29" s="168">
        <f t="shared" si="1284"/>
        <v>0</v>
      </c>
      <c r="TL29" s="168">
        <f t="shared" si="1284"/>
        <v>0</v>
      </c>
      <c r="TM29" s="168">
        <f t="shared" si="1284"/>
        <v>2590.9399359999998</v>
      </c>
      <c r="TN29" s="168">
        <f t="shared" si="1284"/>
        <v>44.668904213047199</v>
      </c>
      <c r="TO29" s="168">
        <f t="shared" si="1284"/>
        <v>28.059095786952799</v>
      </c>
      <c r="TP29" s="168">
        <f t="shared" si="1284"/>
        <v>601.17254600821525</v>
      </c>
      <c r="TQ29" s="166">
        <f t="shared" si="757"/>
        <v>40609.826430575631</v>
      </c>
      <c r="TR29" s="168" t="e">
        <f t="shared" ref="TR29:UV29" si="1285">+TR13*$C$29</f>
        <v>#REF!</v>
      </c>
      <c r="TS29" s="168" t="e">
        <f t="shared" si="1285"/>
        <v>#REF!</v>
      </c>
      <c r="TT29" s="168">
        <f t="shared" si="1285"/>
        <v>2234.1128017701958</v>
      </c>
      <c r="TU29" s="168">
        <f t="shared" si="1285"/>
        <v>0</v>
      </c>
      <c r="TV29" s="168">
        <f t="shared" si="1285"/>
        <v>0</v>
      </c>
      <c r="TW29" s="168">
        <f t="shared" si="1285"/>
        <v>72.728000000000009</v>
      </c>
      <c r="TX29" s="168">
        <f t="shared" si="1285"/>
        <v>601.17254600821525</v>
      </c>
      <c r="TY29" s="168">
        <f t="shared" si="1285"/>
        <v>978.80343599999992</v>
      </c>
      <c r="TZ29" s="168">
        <f t="shared" si="1285"/>
        <v>1367.7910882215886</v>
      </c>
      <c r="UA29" s="168">
        <f t="shared" si="1285"/>
        <v>621.97630177019619</v>
      </c>
      <c r="UB29" s="168">
        <f t="shared" si="1285"/>
        <v>0</v>
      </c>
      <c r="UC29" s="168">
        <f t="shared" si="1285"/>
        <v>0</v>
      </c>
      <c r="UD29" s="168">
        <f t="shared" si="1285"/>
        <v>0</v>
      </c>
      <c r="UE29" s="168">
        <f t="shared" si="1285"/>
        <v>601.17254600821525</v>
      </c>
      <c r="UF29" s="168">
        <f t="shared" si="1285"/>
        <v>13045.032580585625</v>
      </c>
      <c r="UG29" s="168">
        <f t="shared" si="1285"/>
        <v>7957.1201414061588</v>
      </c>
      <c r="UH29" s="168">
        <f t="shared" si="1285"/>
        <v>0</v>
      </c>
      <c r="UI29" s="168">
        <f t="shared" si="1285"/>
        <v>0</v>
      </c>
      <c r="UJ29" s="168">
        <f t="shared" si="1285"/>
        <v>0</v>
      </c>
      <c r="UK29" s="168">
        <f t="shared" si="1285"/>
        <v>745.4701</v>
      </c>
      <c r="UL29" s="168">
        <f t="shared" si="1285"/>
        <v>601.17254600821525</v>
      </c>
      <c r="UM29" s="168">
        <f t="shared" si="1285"/>
        <v>978.80343599999992</v>
      </c>
      <c r="UN29" s="168">
        <f t="shared" si="1285"/>
        <v>1367.7910882215886</v>
      </c>
      <c r="UO29" s="168">
        <f t="shared" si="1285"/>
        <v>2234.1128017701958</v>
      </c>
      <c r="UP29" s="168">
        <f t="shared" si="1285"/>
        <v>0</v>
      </c>
      <c r="UQ29" s="168">
        <f t="shared" si="1285"/>
        <v>0</v>
      </c>
      <c r="UR29" s="168">
        <f t="shared" si="1285"/>
        <v>72.728000000000009</v>
      </c>
      <c r="US29" s="168">
        <f t="shared" si="1285"/>
        <v>601.17254600821525</v>
      </c>
      <c r="UT29" s="168">
        <f t="shared" si="1285"/>
        <v>978.80343599999992</v>
      </c>
      <c r="UU29" s="168">
        <f t="shared" si="1285"/>
        <v>1367.7910882215886</v>
      </c>
      <c r="UV29" s="168">
        <f t="shared" si="1285"/>
        <v>621.97630177019619</v>
      </c>
      <c r="UW29" s="166" t="e">
        <f t="shared" si="857"/>
        <v>#REF!</v>
      </c>
      <c r="UX29" s="168">
        <f t="shared" ref="UX29:WB29" si="1286">+UX13*$C$29</f>
        <v>2926.9108411297839</v>
      </c>
      <c r="UY29" s="168">
        <f t="shared" si="1286"/>
        <v>0</v>
      </c>
      <c r="UZ29" s="168">
        <f t="shared" si="1286"/>
        <v>978.80343599999992</v>
      </c>
      <c r="VA29" s="168">
        <f t="shared" si="1286"/>
        <v>0</v>
      </c>
      <c r="VB29" s="168">
        <f t="shared" si="1286"/>
        <v>0</v>
      </c>
      <c r="VC29" s="168">
        <f t="shared" si="1286"/>
        <v>1957.6068719999998</v>
      </c>
      <c r="VD29" s="168">
        <f t="shared" si="1286"/>
        <v>0</v>
      </c>
      <c r="VE29" s="168">
        <f t="shared" si="1286"/>
        <v>0</v>
      </c>
      <c r="VF29" s="168">
        <f t="shared" si="1286"/>
        <v>0</v>
      </c>
      <c r="VG29" s="168">
        <f t="shared" si="1286"/>
        <v>978.80343599999992</v>
      </c>
      <c r="VH29" s="168">
        <f t="shared" si="1286"/>
        <v>0</v>
      </c>
      <c r="VI29" s="168">
        <f t="shared" si="1286"/>
        <v>0</v>
      </c>
      <c r="VJ29" s="168">
        <f t="shared" si="1286"/>
        <v>21603.325267999997</v>
      </c>
      <c r="VK29" s="168">
        <f t="shared" si="1286"/>
        <v>0</v>
      </c>
      <c r="VL29" s="168">
        <f t="shared" si="1286"/>
        <v>44.668904213047199</v>
      </c>
      <c r="VM29" s="168">
        <f t="shared" si="1286"/>
        <v>441.25143470709662</v>
      </c>
      <c r="VN29" s="168">
        <f t="shared" si="1286"/>
        <v>1238.353197079856</v>
      </c>
      <c r="VO29" s="168">
        <f t="shared" si="1286"/>
        <v>0</v>
      </c>
      <c r="VP29" s="168">
        <f t="shared" si="1286"/>
        <v>0</v>
      </c>
      <c r="VQ29" s="168">
        <f t="shared" si="1286"/>
        <v>1957.6068719999998</v>
      </c>
      <c r="VR29" s="168">
        <f t="shared" si="1286"/>
        <v>990.16019822980377</v>
      </c>
      <c r="VS29" s="168">
        <f t="shared" si="1286"/>
        <v>666.64520598324339</v>
      </c>
      <c r="VT29" s="168">
        <f t="shared" si="1286"/>
        <v>28.059095786952799</v>
      </c>
      <c r="VU29" s="168">
        <f t="shared" si="1286"/>
        <v>978.80343599999992</v>
      </c>
      <c r="VV29" s="168">
        <f t="shared" si="1286"/>
        <v>0</v>
      </c>
      <c r="VW29" s="168">
        <f t="shared" si="1286"/>
        <v>0</v>
      </c>
      <c r="VX29" s="168">
        <f t="shared" si="1286"/>
        <v>1957.6068719999998</v>
      </c>
      <c r="VY29" s="168">
        <f t="shared" si="1286"/>
        <v>0</v>
      </c>
      <c r="VZ29" s="168">
        <f t="shared" si="1286"/>
        <v>0</v>
      </c>
      <c r="WA29" s="168">
        <f t="shared" si="1286"/>
        <v>0</v>
      </c>
      <c r="WB29" s="168">
        <f t="shared" si="1286"/>
        <v>978.80343599999992</v>
      </c>
      <c r="WC29" s="166">
        <f t="shared" si="858"/>
        <v>37727.408505129781</v>
      </c>
    </row>
    <row r="30" spans="1:601" s="100" customFormat="1" ht="18" customHeight="1" outlineLevel="1">
      <c r="A30" s="154"/>
      <c r="B30" s="139" t="s">
        <v>104</v>
      </c>
      <c r="C30" s="120">
        <f>+[5]DRE!AC27</f>
        <v>0</v>
      </c>
      <c r="D30" s="182">
        <f>SUMIFS('Listagem de Pagamentos Efet'!$J:$J,'Listagem de Pagamentos Efet'!$B:$B,'FLUXO DE CAIXA'!D$4,'Listagem de Pagamentos Efet'!$C:$C,'FLUXO DE CAIXA'!$B30)</f>
        <v>0</v>
      </c>
      <c r="E30" s="182">
        <f>SUMIFS('Listagem de Pagamentos Efet'!$J:$J,'Listagem de Pagamentos Efet'!$B:$B,'FLUXO DE CAIXA'!E$4,'Listagem de Pagamentos Efet'!$C:$C,'FLUXO DE CAIXA'!$B30)</f>
        <v>0</v>
      </c>
      <c r="F30" s="182">
        <f>SUMIFS('Listagem de Pagamentos Efet'!$J:$J,'Listagem de Pagamentos Efet'!$B:$B,'FLUXO DE CAIXA'!F$4,'Listagem de Pagamentos Efet'!$C:$C,'FLUXO DE CAIXA'!$B30)</f>
        <v>0</v>
      </c>
      <c r="G30" s="182">
        <f>SUMIFS('Listagem de Pagamentos Efet'!$J:$J,'Listagem de Pagamentos Efet'!$B:$B,'FLUXO DE CAIXA'!G$4,'Listagem de Pagamentos Efet'!$C:$C,'FLUXO DE CAIXA'!$B30)</f>
        <v>0</v>
      </c>
      <c r="H30" s="182">
        <f>SUMIFS('Listagem de Pagamentos Efet'!$J:$J,'Listagem de Pagamentos Efet'!$B:$B,'FLUXO DE CAIXA'!H$4,'Listagem de Pagamentos Efet'!$C:$C,'FLUXO DE CAIXA'!$B30)</f>
        <v>0</v>
      </c>
      <c r="I30" s="182">
        <f>SUMIFS('Listagem de Pagamentos Efet'!$J:$J,'Listagem de Pagamentos Efet'!$B:$B,'FLUXO DE CAIXA'!I$4,'Listagem de Pagamentos Efet'!$C:$C,'FLUXO DE CAIXA'!$B30)</f>
        <v>0</v>
      </c>
      <c r="J30" s="182">
        <f>SUMIFS('Listagem de Pagamentos Efet'!$J:$J,'Listagem de Pagamentos Efet'!$B:$B,'FLUXO DE CAIXA'!J$4,'Listagem de Pagamentos Efet'!$C:$C,'FLUXO DE CAIXA'!$B30)</f>
        <v>0</v>
      </c>
      <c r="K30" s="182">
        <f>SUMIFS('Listagem de Pagamentos Efet'!$J:$J,'Listagem de Pagamentos Efet'!$B:$B,'FLUXO DE CAIXA'!K$4,'Listagem de Pagamentos Efet'!$C:$C,'FLUXO DE CAIXA'!$B30)</f>
        <v>0</v>
      </c>
      <c r="L30" s="182">
        <f>SUMIFS('Listagem de Pagamentos Efet'!$J:$J,'Listagem de Pagamentos Efet'!$B:$B,'FLUXO DE CAIXA'!L$4,'Listagem de Pagamentos Efet'!$C:$C,'FLUXO DE CAIXA'!$B30)</f>
        <v>0</v>
      </c>
      <c r="M30" s="182">
        <f>SUMIFS('Listagem de Pagamentos Efet'!$J:$J,'Listagem de Pagamentos Efet'!$B:$B,'FLUXO DE CAIXA'!M$4,'Listagem de Pagamentos Efet'!$C:$C,'FLUXO DE CAIXA'!$B30)</f>
        <v>0</v>
      </c>
      <c r="N30" s="182">
        <f>SUMIFS('Listagem de Pagamentos Efet'!$J:$J,'Listagem de Pagamentos Efet'!$B:$B,'FLUXO DE CAIXA'!N$4,'Listagem de Pagamentos Efet'!$C:$C,'FLUXO DE CAIXA'!$B30)</f>
        <v>0</v>
      </c>
      <c r="O30" s="182">
        <f>SUMIFS('Listagem de Pagamentos Efet'!$J:$J,'Listagem de Pagamentos Efet'!$B:$B,'FLUXO DE CAIXA'!O$4,'Listagem de Pagamentos Efet'!$C:$C,'FLUXO DE CAIXA'!$B30)</f>
        <v>0</v>
      </c>
      <c r="P30" s="182">
        <f>SUMIFS('Listagem de Pagamentos Efet'!$J:$J,'Listagem de Pagamentos Efet'!$B:$B,'FLUXO DE CAIXA'!P$4,'Listagem de Pagamentos Efet'!$C:$C,'FLUXO DE CAIXA'!$B30)</f>
        <v>0</v>
      </c>
      <c r="Q30" s="182">
        <f>SUMIFS('Listagem de Pagamentos Efet'!$J:$J,'Listagem de Pagamentos Efet'!$B:$B,'FLUXO DE CAIXA'!Q$4,'Listagem de Pagamentos Efet'!$C:$C,'FLUXO DE CAIXA'!$B30)</f>
        <v>0</v>
      </c>
      <c r="R30" s="182">
        <f>SUMIFS('Listagem de Pagamentos Efet'!$J:$J,'Listagem de Pagamentos Efet'!$B:$B,'FLUXO DE CAIXA'!R$4,'Listagem de Pagamentos Efet'!$C:$C,'FLUXO DE CAIXA'!$B30)</f>
        <v>0</v>
      </c>
      <c r="S30" s="182">
        <f>SUMIFS('Listagem de Pagamentos Efet'!$J:$J,'Listagem de Pagamentos Efet'!$B:$B,'FLUXO DE CAIXA'!S$4,'Listagem de Pagamentos Efet'!$C:$C,'FLUXO DE CAIXA'!$B30)</f>
        <v>0</v>
      </c>
      <c r="T30" s="182">
        <f>SUMIFS('Listagem de Pagamentos Efet'!$J:$J,'Listagem de Pagamentos Efet'!$B:$B,'FLUXO DE CAIXA'!T$4,'Listagem de Pagamentos Efet'!$C:$C,'FLUXO DE CAIXA'!$B30)</f>
        <v>0</v>
      </c>
      <c r="U30" s="182">
        <f>SUMIFS('Listagem de Pagamentos Efet'!$J:$J,'Listagem de Pagamentos Efet'!$B:$B,'FLUXO DE CAIXA'!U$4,'Listagem de Pagamentos Efet'!$C:$C,'FLUXO DE CAIXA'!$B30)</f>
        <v>0</v>
      </c>
      <c r="V30" s="182">
        <f>SUMIFS('Listagem de Pagamentos Efet'!$J:$J,'Listagem de Pagamentos Efet'!$B:$B,'FLUXO DE CAIXA'!V$4,'Listagem de Pagamentos Efet'!$C:$C,'FLUXO DE CAIXA'!$B30)</f>
        <v>0</v>
      </c>
      <c r="W30" s="182">
        <f>SUMIFS('Listagem de Pagamentos Efet'!$J:$J,'Listagem de Pagamentos Efet'!$B:$B,'FLUXO DE CAIXA'!W$4,'Listagem de Pagamentos Efet'!$C:$C,'FLUXO DE CAIXA'!$B30)</f>
        <v>0</v>
      </c>
      <c r="X30" s="182">
        <f>SUMIFS('Listagem de Pagamentos Efet'!$J:$J,'Listagem de Pagamentos Efet'!$B:$B,'FLUXO DE CAIXA'!X$4,'Listagem de Pagamentos Efet'!$C:$C,'FLUXO DE CAIXA'!$B30)</f>
        <v>0</v>
      </c>
      <c r="Y30" s="182">
        <f>SUMIFS('Listagem de Pagamentos Efet'!$J:$J,'Listagem de Pagamentos Efet'!$B:$B,'FLUXO DE CAIXA'!Y$4,'Listagem de Pagamentos Efet'!$C:$C,'FLUXO DE CAIXA'!$B30)</f>
        <v>0</v>
      </c>
      <c r="Z30" s="182">
        <f>SUMIFS('Listagem de Pagamentos Efet'!$J:$J,'Listagem de Pagamentos Efet'!$B:$B,'FLUXO DE CAIXA'!Z$4,'Listagem de Pagamentos Efet'!$C:$C,'FLUXO DE CAIXA'!$B30)</f>
        <v>0</v>
      </c>
      <c r="AA30" s="182">
        <f>SUMIFS('Listagem de Pagamentos Efet'!$J:$J,'Listagem de Pagamentos Efet'!$B:$B,'FLUXO DE CAIXA'!AA$4,'Listagem de Pagamentos Efet'!$C:$C,'FLUXO DE CAIXA'!$B30)</f>
        <v>0</v>
      </c>
      <c r="AB30" s="182">
        <f>SUMIFS('Listagem de Pagamentos Efet'!$J:$J,'Listagem de Pagamentos Efet'!$B:$B,'FLUXO DE CAIXA'!AB$4,'Listagem de Pagamentos Efet'!$C:$C,'FLUXO DE CAIXA'!$B30)</f>
        <v>0</v>
      </c>
      <c r="AC30" s="182">
        <f>SUMIFS('Listagem de Pagamentos Efet'!$J:$J,'Listagem de Pagamentos Efet'!$B:$B,'FLUXO DE CAIXA'!AC$4,'Listagem de Pagamentos Efet'!$C:$C,'FLUXO DE CAIXA'!$B30)</f>
        <v>0</v>
      </c>
      <c r="AD30" s="182">
        <f>SUMIFS('Listagem de Pagamentos Efet'!$J:$J,'Listagem de Pagamentos Efet'!$B:$B,'FLUXO DE CAIXA'!AD$4,'Listagem de Pagamentos Efet'!$C:$C,'FLUXO DE CAIXA'!$B30)</f>
        <v>0</v>
      </c>
      <c r="AE30" s="106"/>
      <c r="AF30" s="106"/>
      <c r="AG30" s="106"/>
      <c r="AH30" s="166">
        <f t="shared" si="490"/>
        <v>0</v>
      </c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6">
        <f t="shared" si="848"/>
        <v>0</v>
      </c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6">
        <f t="shared" si="790"/>
        <v>0</v>
      </c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6">
        <f t="shared" si="849"/>
        <v>0</v>
      </c>
      <c r="DZ30" s="168"/>
      <c r="EA30" s="168"/>
      <c r="EB30" s="168"/>
      <c r="EC30" s="168"/>
      <c r="ED30" s="168"/>
      <c r="EE30" s="168"/>
      <c r="EF30" s="168"/>
      <c r="EG30" s="168"/>
      <c r="EH30" s="168"/>
      <c r="EI30" s="168"/>
      <c r="EJ30" s="168"/>
      <c r="EK30" s="168"/>
      <c r="EL30" s="168"/>
      <c r="EM30" s="168"/>
      <c r="EN30" s="168"/>
      <c r="EO30" s="168"/>
      <c r="EP30" s="168"/>
      <c r="EQ30" s="168"/>
      <c r="ER30" s="168"/>
      <c r="ES30" s="168"/>
      <c r="ET30" s="168"/>
      <c r="EU30" s="168"/>
      <c r="EV30" s="168"/>
      <c r="EW30" s="168"/>
      <c r="EX30" s="168"/>
      <c r="EY30" s="168"/>
      <c r="EZ30" s="168"/>
      <c r="FA30" s="168"/>
      <c r="FB30" s="168"/>
      <c r="FC30" s="168"/>
      <c r="FD30" s="166">
        <f t="shared" si="557"/>
        <v>0</v>
      </c>
      <c r="FE30" s="168"/>
      <c r="FF30" s="168"/>
      <c r="FG30" s="168"/>
      <c r="FH30" s="168"/>
      <c r="FI30" s="168"/>
      <c r="FJ30" s="168"/>
      <c r="FK30" s="168"/>
      <c r="FL30" s="168"/>
      <c r="FM30" s="168"/>
      <c r="FN30" s="168"/>
      <c r="FO30" s="168"/>
      <c r="FP30" s="168"/>
      <c r="FQ30" s="168"/>
      <c r="FR30" s="168"/>
      <c r="FS30" s="168"/>
      <c r="FT30" s="168"/>
      <c r="FU30" s="168"/>
      <c r="FV30" s="168"/>
      <c r="FW30" s="168"/>
      <c r="FX30" s="168"/>
      <c r="FY30" s="168"/>
      <c r="FZ30" s="168"/>
      <c r="GA30" s="168"/>
      <c r="GB30" s="168"/>
      <c r="GC30" s="168"/>
      <c r="GD30" s="168"/>
      <c r="GE30" s="168"/>
      <c r="GF30" s="168"/>
      <c r="GG30" s="168"/>
      <c r="GH30" s="168"/>
      <c r="GI30" s="168"/>
      <c r="GJ30" s="166">
        <f t="shared" si="850"/>
        <v>0</v>
      </c>
      <c r="GK30" s="168"/>
      <c r="GL30" s="168"/>
      <c r="GM30" s="168"/>
      <c r="GN30" s="168"/>
      <c r="GO30" s="168"/>
      <c r="GP30" s="168"/>
      <c r="GQ30" s="168"/>
      <c r="GR30" s="168"/>
      <c r="GS30" s="168"/>
      <c r="GT30" s="168"/>
      <c r="GU30" s="168"/>
      <c r="GV30" s="168"/>
      <c r="GW30" s="168"/>
      <c r="GX30" s="168"/>
      <c r="GY30" s="168"/>
      <c r="GZ30" s="168"/>
      <c r="HA30" s="168"/>
      <c r="HB30" s="168"/>
      <c r="HC30" s="168"/>
      <c r="HD30" s="168"/>
      <c r="HE30" s="168"/>
      <c r="HF30" s="168"/>
      <c r="HG30" s="168"/>
      <c r="HH30" s="168"/>
      <c r="HI30" s="168"/>
      <c r="HJ30" s="168"/>
      <c r="HK30" s="168"/>
      <c r="HL30" s="168"/>
      <c r="HM30" s="168"/>
      <c r="HN30" s="168"/>
      <c r="HO30" s="168"/>
      <c r="HP30" s="166">
        <f t="shared" si="851"/>
        <v>0</v>
      </c>
      <c r="HQ30" s="168"/>
      <c r="HR30" s="168"/>
      <c r="HS30" s="168"/>
      <c r="HT30" s="168"/>
      <c r="HU30" s="168"/>
      <c r="HV30" s="168"/>
      <c r="HW30" s="168"/>
      <c r="HX30" s="168"/>
      <c r="HY30" s="168"/>
      <c r="HZ30" s="168"/>
      <c r="IA30" s="168"/>
      <c r="IB30" s="168"/>
      <c r="IC30" s="168"/>
      <c r="ID30" s="168"/>
      <c r="IE30" s="168"/>
      <c r="IF30" s="168"/>
      <c r="IG30" s="168"/>
      <c r="IH30" s="168"/>
      <c r="II30" s="168"/>
      <c r="IJ30" s="168"/>
      <c r="IK30" s="168"/>
      <c r="IL30" s="168"/>
      <c r="IM30" s="168"/>
      <c r="IN30" s="168"/>
      <c r="IO30" s="168"/>
      <c r="IP30" s="168"/>
      <c r="IQ30" s="168"/>
      <c r="IR30" s="168"/>
      <c r="IS30" s="168"/>
      <c r="IT30" s="168"/>
      <c r="IU30" s="166">
        <f t="shared" si="613"/>
        <v>0</v>
      </c>
      <c r="IV30" s="168"/>
      <c r="IW30" s="168"/>
      <c r="IX30" s="168"/>
      <c r="IY30" s="168"/>
      <c r="IZ30" s="168"/>
      <c r="JA30" s="168"/>
      <c r="JB30" s="168"/>
      <c r="JC30" s="168"/>
      <c r="JD30" s="168"/>
      <c r="JE30" s="168"/>
      <c r="JF30" s="168"/>
      <c r="JG30" s="168"/>
      <c r="JH30" s="168"/>
      <c r="JI30" s="168"/>
      <c r="JJ30" s="168"/>
      <c r="JK30" s="168"/>
      <c r="JL30" s="168"/>
      <c r="JM30" s="168"/>
      <c r="JN30" s="168"/>
      <c r="JO30" s="168"/>
      <c r="JP30" s="168"/>
      <c r="JQ30" s="168"/>
      <c r="JR30" s="168"/>
      <c r="JS30" s="168"/>
      <c r="JT30" s="168"/>
      <c r="JU30" s="168"/>
      <c r="JV30" s="168"/>
      <c r="JW30" s="168"/>
      <c r="JX30" s="168"/>
      <c r="JY30" s="168"/>
      <c r="JZ30" s="168"/>
      <c r="KA30" s="166">
        <f t="shared" si="852"/>
        <v>0</v>
      </c>
      <c r="KB30" s="168"/>
      <c r="KC30" s="168"/>
      <c r="KD30" s="168"/>
      <c r="KE30" s="168"/>
      <c r="KF30" s="168"/>
      <c r="KG30" s="168"/>
      <c r="KH30" s="168"/>
      <c r="KI30" s="168"/>
      <c r="KJ30" s="168"/>
      <c r="KK30" s="168"/>
      <c r="KL30" s="168"/>
      <c r="KM30" s="168"/>
      <c r="KN30" s="168"/>
      <c r="KO30" s="168"/>
      <c r="KP30" s="168"/>
      <c r="KQ30" s="168"/>
      <c r="KR30" s="168"/>
      <c r="KS30" s="168"/>
      <c r="KT30" s="168"/>
      <c r="KU30" s="168"/>
      <c r="KV30" s="168"/>
      <c r="KW30" s="168"/>
      <c r="KX30" s="168"/>
      <c r="KY30" s="168"/>
      <c r="KZ30" s="168"/>
      <c r="LA30" s="168"/>
      <c r="LB30" s="168"/>
      <c r="LC30" s="168"/>
      <c r="LD30" s="168"/>
      <c r="LE30" s="168"/>
      <c r="LF30" s="166">
        <f t="shared" si="642"/>
        <v>0</v>
      </c>
      <c r="LG30" s="168"/>
      <c r="LH30" s="168"/>
      <c r="LI30" s="168"/>
      <c r="LJ30" s="168"/>
      <c r="LK30" s="168"/>
      <c r="LL30" s="168"/>
      <c r="LM30" s="168"/>
      <c r="LN30" s="168"/>
      <c r="LO30" s="168"/>
      <c r="LP30" s="168"/>
      <c r="LQ30" s="168"/>
      <c r="LR30" s="168"/>
      <c r="LS30" s="168"/>
      <c r="LT30" s="168"/>
      <c r="LU30" s="168"/>
      <c r="LV30" s="168"/>
      <c r="LW30" s="168"/>
      <c r="LX30" s="168"/>
      <c r="LY30" s="168"/>
      <c r="LZ30" s="168"/>
      <c r="MA30" s="168"/>
      <c r="MB30" s="168"/>
      <c r="MC30" s="168"/>
      <c r="MD30" s="168"/>
      <c r="ME30" s="168"/>
      <c r="MF30" s="168"/>
      <c r="MG30" s="168"/>
      <c r="MH30" s="168"/>
      <c r="MI30" s="168"/>
      <c r="MJ30" s="168"/>
      <c r="MK30" s="168"/>
      <c r="ML30" s="166">
        <f t="shared" si="853"/>
        <v>0</v>
      </c>
      <c r="MM30" s="168"/>
      <c r="MN30" s="168"/>
      <c r="MO30" s="168"/>
      <c r="MP30" s="168"/>
      <c r="MQ30" s="168"/>
      <c r="MR30" s="168"/>
      <c r="MS30" s="168"/>
      <c r="MT30" s="168"/>
      <c r="MU30" s="168"/>
      <c r="MV30" s="168"/>
      <c r="MW30" s="168"/>
      <c r="MX30" s="168"/>
      <c r="MY30" s="168"/>
      <c r="MZ30" s="168"/>
      <c r="NA30" s="168"/>
      <c r="NB30" s="168"/>
      <c r="NC30" s="168"/>
      <c r="ND30" s="168"/>
      <c r="NE30" s="168"/>
      <c r="NF30" s="168"/>
      <c r="NG30" s="168"/>
      <c r="NH30" s="168"/>
      <c r="NI30" s="168"/>
      <c r="NJ30" s="168"/>
      <c r="NK30" s="168"/>
      <c r="NL30" s="168"/>
      <c r="NM30" s="168"/>
      <c r="NN30" s="168"/>
      <c r="NO30" s="168"/>
      <c r="NP30" s="168"/>
      <c r="NQ30" s="168"/>
      <c r="NR30" s="166">
        <f t="shared" si="854"/>
        <v>0</v>
      </c>
      <c r="NS30" s="168"/>
      <c r="NT30" s="168"/>
      <c r="NU30" s="168"/>
      <c r="NV30" s="168"/>
      <c r="NW30" s="168"/>
      <c r="NX30" s="168"/>
      <c r="NY30" s="168"/>
      <c r="NZ30" s="168"/>
      <c r="OA30" s="168"/>
      <c r="OB30" s="168"/>
      <c r="OC30" s="168"/>
      <c r="OD30" s="168"/>
      <c r="OE30" s="168"/>
      <c r="OF30" s="168"/>
      <c r="OG30" s="168"/>
      <c r="OH30" s="168"/>
      <c r="OI30" s="168"/>
      <c r="OJ30" s="168"/>
      <c r="OK30" s="168"/>
      <c r="OL30" s="168"/>
      <c r="OM30" s="168"/>
      <c r="ON30" s="168"/>
      <c r="OO30" s="168"/>
      <c r="OP30" s="168"/>
      <c r="OQ30" s="168"/>
      <c r="OR30" s="168"/>
      <c r="OS30" s="168"/>
      <c r="OT30" s="168"/>
      <c r="OU30" s="166">
        <f t="shared" si="698"/>
        <v>0</v>
      </c>
      <c r="OV30" s="168"/>
      <c r="OW30" s="168"/>
      <c r="OX30" s="168"/>
      <c r="OY30" s="168"/>
      <c r="OZ30" s="168"/>
      <c r="PA30" s="168"/>
      <c r="PB30" s="168"/>
      <c r="PC30" s="168"/>
      <c r="PD30" s="168"/>
      <c r="PE30" s="168"/>
      <c r="PF30" s="168"/>
      <c r="PG30" s="168"/>
      <c r="PH30" s="168"/>
      <c r="PI30" s="168"/>
      <c r="PJ30" s="168"/>
      <c r="PK30" s="168"/>
      <c r="PL30" s="168"/>
      <c r="PM30" s="168"/>
      <c r="PN30" s="168"/>
      <c r="PO30" s="168"/>
      <c r="PP30" s="168"/>
      <c r="PQ30" s="168"/>
      <c r="PR30" s="168"/>
      <c r="PS30" s="168"/>
      <c r="PT30" s="168"/>
      <c r="PU30" s="168"/>
      <c r="PV30" s="168"/>
      <c r="PW30" s="168"/>
      <c r="PX30" s="168"/>
      <c r="PY30" s="168"/>
      <c r="PZ30" s="168"/>
      <c r="QA30" s="166">
        <f t="shared" si="855"/>
        <v>0</v>
      </c>
      <c r="QB30" s="168"/>
      <c r="QC30" s="168"/>
      <c r="QD30" s="168"/>
      <c r="QE30" s="168"/>
      <c r="QF30" s="168"/>
      <c r="QG30" s="168"/>
      <c r="QH30" s="168"/>
      <c r="QI30" s="168"/>
      <c r="QJ30" s="168"/>
      <c r="QK30" s="168"/>
      <c r="QL30" s="168"/>
      <c r="QM30" s="168"/>
      <c r="QN30" s="168"/>
      <c r="QO30" s="168"/>
      <c r="QP30" s="168"/>
      <c r="QQ30" s="168"/>
      <c r="QR30" s="168"/>
      <c r="QS30" s="168"/>
      <c r="QT30" s="168"/>
      <c r="QU30" s="168"/>
      <c r="QV30" s="168"/>
      <c r="QW30" s="168"/>
      <c r="QX30" s="168"/>
      <c r="QY30" s="168"/>
      <c r="QZ30" s="168"/>
      <c r="RA30" s="168"/>
      <c r="RB30" s="168"/>
      <c r="RC30" s="168"/>
      <c r="RD30" s="168"/>
      <c r="RE30" s="168"/>
      <c r="RF30" s="166">
        <f t="shared" si="728"/>
        <v>0</v>
      </c>
      <c r="RG30" s="168"/>
      <c r="RH30" s="168"/>
      <c r="RI30" s="168"/>
      <c r="RJ30" s="168"/>
      <c r="RK30" s="168"/>
      <c r="RL30" s="168"/>
      <c r="RM30" s="168"/>
      <c r="RN30" s="168"/>
      <c r="RO30" s="168"/>
      <c r="RP30" s="168"/>
      <c r="RQ30" s="168"/>
      <c r="RR30" s="168"/>
      <c r="RS30" s="168"/>
      <c r="RT30" s="168"/>
      <c r="RU30" s="168"/>
      <c r="RV30" s="168"/>
      <c r="RW30" s="168"/>
      <c r="RX30" s="168"/>
      <c r="RY30" s="168"/>
      <c r="RZ30" s="168"/>
      <c r="SA30" s="168"/>
      <c r="SB30" s="168"/>
      <c r="SC30" s="168"/>
      <c r="SD30" s="168"/>
      <c r="SE30" s="168"/>
      <c r="SF30" s="168"/>
      <c r="SG30" s="168"/>
      <c r="SH30" s="168"/>
      <c r="SI30" s="168"/>
      <c r="SJ30" s="168"/>
      <c r="SK30" s="168"/>
      <c r="SL30" s="166">
        <f t="shared" si="856"/>
        <v>0</v>
      </c>
      <c r="SM30" s="168"/>
      <c r="SN30" s="168"/>
      <c r="SO30" s="168"/>
      <c r="SP30" s="168"/>
      <c r="SQ30" s="168"/>
      <c r="SR30" s="168"/>
      <c r="SS30" s="168"/>
      <c r="ST30" s="168"/>
      <c r="SU30" s="168"/>
      <c r="SV30" s="168"/>
      <c r="SW30" s="168"/>
      <c r="SX30" s="168"/>
      <c r="SY30" s="168"/>
      <c r="SZ30" s="168"/>
      <c r="TA30" s="168"/>
      <c r="TB30" s="168"/>
      <c r="TC30" s="168"/>
      <c r="TD30" s="168"/>
      <c r="TE30" s="168"/>
      <c r="TF30" s="168"/>
      <c r="TG30" s="168"/>
      <c r="TH30" s="168"/>
      <c r="TI30" s="168"/>
      <c r="TJ30" s="168"/>
      <c r="TK30" s="168"/>
      <c r="TL30" s="168"/>
      <c r="TM30" s="168"/>
      <c r="TN30" s="168"/>
      <c r="TO30" s="168"/>
      <c r="TP30" s="168"/>
      <c r="TQ30" s="166">
        <f t="shared" si="757"/>
        <v>0</v>
      </c>
      <c r="TR30" s="168"/>
      <c r="TS30" s="168"/>
      <c r="TT30" s="168"/>
      <c r="TU30" s="168"/>
      <c r="TV30" s="168"/>
      <c r="TW30" s="168"/>
      <c r="TX30" s="168"/>
      <c r="TY30" s="168"/>
      <c r="TZ30" s="168"/>
      <c r="UA30" s="168"/>
      <c r="UB30" s="168"/>
      <c r="UC30" s="168"/>
      <c r="UD30" s="168"/>
      <c r="UE30" s="168"/>
      <c r="UF30" s="168"/>
      <c r="UG30" s="168"/>
      <c r="UH30" s="168"/>
      <c r="UI30" s="168"/>
      <c r="UJ30" s="168"/>
      <c r="UK30" s="168"/>
      <c r="UL30" s="168"/>
      <c r="UM30" s="168"/>
      <c r="UN30" s="168"/>
      <c r="UO30" s="168"/>
      <c r="UP30" s="168"/>
      <c r="UQ30" s="168"/>
      <c r="UR30" s="168"/>
      <c r="US30" s="168"/>
      <c r="UT30" s="168"/>
      <c r="UU30" s="168"/>
      <c r="UV30" s="168"/>
      <c r="UW30" s="166">
        <f t="shared" si="857"/>
        <v>0</v>
      </c>
      <c r="UX30" s="168"/>
      <c r="UY30" s="168"/>
      <c r="UZ30" s="168"/>
      <c r="VA30" s="168"/>
      <c r="VB30" s="168"/>
      <c r="VC30" s="168"/>
      <c r="VD30" s="168"/>
      <c r="VE30" s="168"/>
      <c r="VF30" s="168"/>
      <c r="VG30" s="168"/>
      <c r="VH30" s="168"/>
      <c r="VI30" s="168"/>
      <c r="VJ30" s="168"/>
      <c r="VK30" s="168"/>
      <c r="VL30" s="168"/>
      <c r="VM30" s="168"/>
      <c r="VN30" s="168"/>
      <c r="VO30" s="168"/>
      <c r="VP30" s="168"/>
      <c r="VQ30" s="168"/>
      <c r="VR30" s="168"/>
      <c r="VS30" s="168"/>
      <c r="VT30" s="168"/>
      <c r="VU30" s="168"/>
      <c r="VV30" s="168"/>
      <c r="VW30" s="168"/>
      <c r="VX30" s="168"/>
      <c r="VY30" s="168"/>
      <c r="VZ30" s="168"/>
      <c r="WA30" s="168"/>
      <c r="WB30" s="168"/>
      <c r="WC30" s="166">
        <f t="shared" si="858"/>
        <v>0</v>
      </c>
    </row>
    <row r="31" spans="1:601" s="100" customFormat="1" ht="18" customHeight="1" outlineLevel="1">
      <c r="A31" s="154"/>
      <c r="B31" s="139" t="s">
        <v>105</v>
      </c>
      <c r="C31" s="120">
        <f>+[5]DRE!AC28</f>
        <v>0</v>
      </c>
      <c r="D31" s="182">
        <f>SUMIFS('Listagem de Pagamentos Efet'!$J:$J,'Listagem de Pagamentos Efet'!$B:$B,'FLUXO DE CAIXA'!D$4,'Listagem de Pagamentos Efet'!$C:$C,'FLUXO DE CAIXA'!$B31)</f>
        <v>0</v>
      </c>
      <c r="E31" s="182">
        <f>SUMIFS('Listagem de Pagamentos Efet'!$J:$J,'Listagem de Pagamentos Efet'!$B:$B,'FLUXO DE CAIXA'!E$4,'Listagem de Pagamentos Efet'!$C:$C,'FLUXO DE CAIXA'!$B31)</f>
        <v>0</v>
      </c>
      <c r="F31" s="182">
        <f>SUMIFS('Listagem de Pagamentos Efet'!$J:$J,'Listagem de Pagamentos Efet'!$B:$B,'FLUXO DE CAIXA'!F$4,'Listagem de Pagamentos Efet'!$C:$C,'FLUXO DE CAIXA'!$B31)</f>
        <v>0</v>
      </c>
      <c r="G31" s="182">
        <f>SUMIFS('Listagem de Pagamentos Efet'!$J:$J,'Listagem de Pagamentos Efet'!$B:$B,'FLUXO DE CAIXA'!G$4,'Listagem de Pagamentos Efet'!$C:$C,'FLUXO DE CAIXA'!$B31)</f>
        <v>0</v>
      </c>
      <c r="H31" s="182">
        <f>SUMIFS('Listagem de Pagamentos Efet'!$J:$J,'Listagem de Pagamentos Efet'!$B:$B,'FLUXO DE CAIXA'!H$4,'Listagem de Pagamentos Efet'!$C:$C,'FLUXO DE CAIXA'!$B31)</f>
        <v>0</v>
      </c>
      <c r="I31" s="182">
        <f>SUMIFS('Listagem de Pagamentos Efet'!$J:$J,'Listagem de Pagamentos Efet'!$B:$B,'FLUXO DE CAIXA'!I$4,'Listagem de Pagamentos Efet'!$C:$C,'FLUXO DE CAIXA'!$B31)</f>
        <v>0</v>
      </c>
      <c r="J31" s="182">
        <f>SUMIFS('Listagem de Pagamentos Efet'!$J:$J,'Listagem de Pagamentos Efet'!$B:$B,'FLUXO DE CAIXA'!J$4,'Listagem de Pagamentos Efet'!$C:$C,'FLUXO DE CAIXA'!$B31)</f>
        <v>0</v>
      </c>
      <c r="K31" s="182">
        <f>SUMIFS('Listagem de Pagamentos Efet'!$J:$J,'Listagem de Pagamentos Efet'!$B:$B,'FLUXO DE CAIXA'!K$4,'Listagem de Pagamentos Efet'!$C:$C,'FLUXO DE CAIXA'!$B31)</f>
        <v>0</v>
      </c>
      <c r="L31" s="182">
        <f>SUMIFS('Listagem de Pagamentos Efet'!$J:$J,'Listagem de Pagamentos Efet'!$B:$B,'FLUXO DE CAIXA'!L$4,'Listagem de Pagamentos Efet'!$C:$C,'FLUXO DE CAIXA'!$B31)</f>
        <v>0</v>
      </c>
      <c r="M31" s="182">
        <f>SUMIFS('Listagem de Pagamentos Efet'!$J:$J,'Listagem de Pagamentos Efet'!$B:$B,'FLUXO DE CAIXA'!M$4,'Listagem de Pagamentos Efet'!$C:$C,'FLUXO DE CAIXA'!$B31)</f>
        <v>0</v>
      </c>
      <c r="N31" s="182">
        <f>SUMIFS('Listagem de Pagamentos Efet'!$J:$J,'Listagem de Pagamentos Efet'!$B:$B,'FLUXO DE CAIXA'!N$4,'Listagem de Pagamentos Efet'!$C:$C,'FLUXO DE CAIXA'!$B31)</f>
        <v>0</v>
      </c>
      <c r="O31" s="182">
        <f>SUMIFS('Listagem de Pagamentos Efet'!$J:$J,'Listagem de Pagamentos Efet'!$B:$B,'FLUXO DE CAIXA'!O$4,'Listagem de Pagamentos Efet'!$C:$C,'FLUXO DE CAIXA'!$B31)</f>
        <v>0</v>
      </c>
      <c r="P31" s="182">
        <f>SUMIFS('Listagem de Pagamentos Efet'!$J:$J,'Listagem de Pagamentos Efet'!$B:$B,'FLUXO DE CAIXA'!P$4,'Listagem de Pagamentos Efet'!$C:$C,'FLUXO DE CAIXA'!$B31)</f>
        <v>0</v>
      </c>
      <c r="Q31" s="182">
        <f>SUMIFS('Listagem de Pagamentos Efet'!$J:$J,'Listagem de Pagamentos Efet'!$B:$B,'FLUXO DE CAIXA'!Q$4,'Listagem de Pagamentos Efet'!$C:$C,'FLUXO DE CAIXA'!$B31)</f>
        <v>0</v>
      </c>
      <c r="R31" s="182">
        <f>SUMIFS('Listagem de Pagamentos Efet'!$J:$J,'Listagem de Pagamentos Efet'!$B:$B,'FLUXO DE CAIXA'!R$4,'Listagem de Pagamentos Efet'!$C:$C,'FLUXO DE CAIXA'!$B31)</f>
        <v>0</v>
      </c>
      <c r="S31" s="182">
        <f>SUMIFS('Listagem de Pagamentos Efet'!$J:$J,'Listagem de Pagamentos Efet'!$B:$B,'FLUXO DE CAIXA'!S$4,'Listagem de Pagamentos Efet'!$C:$C,'FLUXO DE CAIXA'!$B31)</f>
        <v>0</v>
      </c>
      <c r="T31" s="182">
        <f>SUMIFS('Listagem de Pagamentos Efet'!$J:$J,'Listagem de Pagamentos Efet'!$B:$B,'FLUXO DE CAIXA'!T$4,'Listagem de Pagamentos Efet'!$C:$C,'FLUXO DE CAIXA'!$B31)</f>
        <v>0</v>
      </c>
      <c r="U31" s="182">
        <f>SUMIFS('Listagem de Pagamentos Efet'!$J:$J,'Listagem de Pagamentos Efet'!$B:$B,'FLUXO DE CAIXA'!U$4,'Listagem de Pagamentos Efet'!$C:$C,'FLUXO DE CAIXA'!$B31)</f>
        <v>0</v>
      </c>
      <c r="V31" s="182">
        <f>SUMIFS('Listagem de Pagamentos Efet'!$J:$J,'Listagem de Pagamentos Efet'!$B:$B,'FLUXO DE CAIXA'!V$4,'Listagem de Pagamentos Efet'!$C:$C,'FLUXO DE CAIXA'!$B31)</f>
        <v>0</v>
      </c>
      <c r="W31" s="182">
        <f>SUMIFS('Listagem de Pagamentos Efet'!$J:$J,'Listagem de Pagamentos Efet'!$B:$B,'FLUXO DE CAIXA'!W$4,'Listagem de Pagamentos Efet'!$C:$C,'FLUXO DE CAIXA'!$B31)</f>
        <v>0</v>
      </c>
      <c r="X31" s="182">
        <f>SUMIFS('Listagem de Pagamentos Efet'!$J:$J,'Listagem de Pagamentos Efet'!$B:$B,'FLUXO DE CAIXA'!X$4,'Listagem de Pagamentos Efet'!$C:$C,'FLUXO DE CAIXA'!$B31)</f>
        <v>0</v>
      </c>
      <c r="Y31" s="182">
        <f>SUMIFS('Listagem de Pagamentos Efet'!$J:$J,'Listagem de Pagamentos Efet'!$B:$B,'FLUXO DE CAIXA'!Y$4,'Listagem de Pagamentos Efet'!$C:$C,'FLUXO DE CAIXA'!$B31)</f>
        <v>0</v>
      </c>
      <c r="Z31" s="182">
        <f>SUMIFS('Listagem de Pagamentos Efet'!$J:$J,'Listagem de Pagamentos Efet'!$B:$B,'FLUXO DE CAIXA'!Z$4,'Listagem de Pagamentos Efet'!$C:$C,'FLUXO DE CAIXA'!$B31)</f>
        <v>0</v>
      </c>
      <c r="AA31" s="182">
        <f>SUMIFS('Listagem de Pagamentos Efet'!$J:$J,'Listagem de Pagamentos Efet'!$B:$B,'FLUXO DE CAIXA'!AA$4,'Listagem de Pagamentos Efet'!$C:$C,'FLUXO DE CAIXA'!$B31)</f>
        <v>0</v>
      </c>
      <c r="AB31" s="182">
        <f>SUMIFS('Listagem de Pagamentos Efet'!$J:$J,'Listagem de Pagamentos Efet'!$B:$B,'FLUXO DE CAIXA'!AB$4,'Listagem de Pagamentos Efet'!$C:$C,'FLUXO DE CAIXA'!$B31)</f>
        <v>0</v>
      </c>
      <c r="AC31" s="182">
        <f>SUMIFS('Listagem de Pagamentos Efet'!$J:$J,'Listagem de Pagamentos Efet'!$B:$B,'FLUXO DE CAIXA'!AC$4,'Listagem de Pagamentos Efet'!$C:$C,'FLUXO DE CAIXA'!$B31)</f>
        <v>0</v>
      </c>
      <c r="AD31" s="182">
        <f>SUMIFS('Listagem de Pagamentos Efet'!$J:$J,'Listagem de Pagamentos Efet'!$B:$B,'FLUXO DE CAIXA'!AD$4,'Listagem de Pagamentos Efet'!$C:$C,'FLUXO DE CAIXA'!$B31)</f>
        <v>0</v>
      </c>
      <c r="AE31" s="106"/>
      <c r="AF31" s="106"/>
      <c r="AG31" s="106"/>
      <c r="AH31" s="166">
        <f t="shared" si="490"/>
        <v>0</v>
      </c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6">
        <f t="shared" si="848"/>
        <v>0</v>
      </c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6">
        <f t="shared" si="790"/>
        <v>0</v>
      </c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6">
        <f t="shared" si="849"/>
        <v>0</v>
      </c>
      <c r="DZ31" s="168"/>
      <c r="EA31" s="168"/>
      <c r="EB31" s="168"/>
      <c r="EC31" s="168"/>
      <c r="ED31" s="168"/>
      <c r="EE31" s="168"/>
      <c r="EF31" s="168"/>
      <c r="EG31" s="168"/>
      <c r="EH31" s="168"/>
      <c r="EI31" s="168"/>
      <c r="EJ31" s="168"/>
      <c r="EK31" s="168"/>
      <c r="EL31" s="168"/>
      <c r="EM31" s="168"/>
      <c r="EN31" s="168"/>
      <c r="EO31" s="168"/>
      <c r="EP31" s="168"/>
      <c r="EQ31" s="168"/>
      <c r="ER31" s="168"/>
      <c r="ES31" s="168"/>
      <c r="ET31" s="168"/>
      <c r="EU31" s="168"/>
      <c r="EV31" s="168"/>
      <c r="EW31" s="168"/>
      <c r="EX31" s="168"/>
      <c r="EY31" s="168"/>
      <c r="EZ31" s="168"/>
      <c r="FA31" s="168"/>
      <c r="FB31" s="168"/>
      <c r="FC31" s="168"/>
      <c r="FD31" s="166">
        <f t="shared" si="557"/>
        <v>0</v>
      </c>
      <c r="FE31" s="168"/>
      <c r="FF31" s="168"/>
      <c r="FG31" s="168"/>
      <c r="FH31" s="168"/>
      <c r="FI31" s="168"/>
      <c r="FJ31" s="168"/>
      <c r="FK31" s="168"/>
      <c r="FL31" s="168"/>
      <c r="FM31" s="168"/>
      <c r="FN31" s="168"/>
      <c r="FO31" s="168"/>
      <c r="FP31" s="168"/>
      <c r="FQ31" s="168"/>
      <c r="FR31" s="168"/>
      <c r="FS31" s="168"/>
      <c r="FT31" s="168"/>
      <c r="FU31" s="168"/>
      <c r="FV31" s="168"/>
      <c r="FW31" s="168"/>
      <c r="FX31" s="168"/>
      <c r="FY31" s="168"/>
      <c r="FZ31" s="168"/>
      <c r="GA31" s="168"/>
      <c r="GB31" s="168"/>
      <c r="GC31" s="168"/>
      <c r="GD31" s="168"/>
      <c r="GE31" s="168"/>
      <c r="GF31" s="168"/>
      <c r="GG31" s="168"/>
      <c r="GH31" s="168"/>
      <c r="GI31" s="168"/>
      <c r="GJ31" s="166">
        <f t="shared" si="850"/>
        <v>0</v>
      </c>
      <c r="GK31" s="168"/>
      <c r="GL31" s="168"/>
      <c r="GM31" s="168"/>
      <c r="GN31" s="168"/>
      <c r="GO31" s="168"/>
      <c r="GP31" s="168"/>
      <c r="GQ31" s="168"/>
      <c r="GR31" s="168"/>
      <c r="GS31" s="168"/>
      <c r="GT31" s="168"/>
      <c r="GU31" s="168"/>
      <c r="GV31" s="168"/>
      <c r="GW31" s="168"/>
      <c r="GX31" s="168"/>
      <c r="GY31" s="168"/>
      <c r="GZ31" s="168"/>
      <c r="HA31" s="168"/>
      <c r="HB31" s="168"/>
      <c r="HC31" s="168"/>
      <c r="HD31" s="168"/>
      <c r="HE31" s="168"/>
      <c r="HF31" s="168"/>
      <c r="HG31" s="168"/>
      <c r="HH31" s="168"/>
      <c r="HI31" s="168"/>
      <c r="HJ31" s="168"/>
      <c r="HK31" s="168"/>
      <c r="HL31" s="168"/>
      <c r="HM31" s="168"/>
      <c r="HN31" s="168"/>
      <c r="HO31" s="168"/>
      <c r="HP31" s="166">
        <f t="shared" si="851"/>
        <v>0</v>
      </c>
      <c r="HQ31" s="168"/>
      <c r="HR31" s="168"/>
      <c r="HS31" s="168"/>
      <c r="HT31" s="168"/>
      <c r="HU31" s="168"/>
      <c r="HV31" s="168"/>
      <c r="HW31" s="168"/>
      <c r="HX31" s="168"/>
      <c r="HY31" s="168"/>
      <c r="HZ31" s="168"/>
      <c r="IA31" s="168"/>
      <c r="IB31" s="168"/>
      <c r="IC31" s="168"/>
      <c r="ID31" s="168"/>
      <c r="IE31" s="168"/>
      <c r="IF31" s="168"/>
      <c r="IG31" s="168"/>
      <c r="IH31" s="168"/>
      <c r="II31" s="168"/>
      <c r="IJ31" s="168"/>
      <c r="IK31" s="168"/>
      <c r="IL31" s="168"/>
      <c r="IM31" s="168"/>
      <c r="IN31" s="168"/>
      <c r="IO31" s="168"/>
      <c r="IP31" s="168"/>
      <c r="IQ31" s="168"/>
      <c r="IR31" s="168"/>
      <c r="IS31" s="168"/>
      <c r="IT31" s="168"/>
      <c r="IU31" s="166">
        <f t="shared" si="613"/>
        <v>0</v>
      </c>
      <c r="IV31" s="168"/>
      <c r="IW31" s="168"/>
      <c r="IX31" s="168"/>
      <c r="IY31" s="168"/>
      <c r="IZ31" s="168"/>
      <c r="JA31" s="168"/>
      <c r="JB31" s="168"/>
      <c r="JC31" s="168"/>
      <c r="JD31" s="168"/>
      <c r="JE31" s="168"/>
      <c r="JF31" s="168"/>
      <c r="JG31" s="168"/>
      <c r="JH31" s="168"/>
      <c r="JI31" s="168"/>
      <c r="JJ31" s="168"/>
      <c r="JK31" s="168"/>
      <c r="JL31" s="168"/>
      <c r="JM31" s="168"/>
      <c r="JN31" s="168"/>
      <c r="JO31" s="168"/>
      <c r="JP31" s="168"/>
      <c r="JQ31" s="168"/>
      <c r="JR31" s="168"/>
      <c r="JS31" s="168"/>
      <c r="JT31" s="168"/>
      <c r="JU31" s="168"/>
      <c r="JV31" s="168"/>
      <c r="JW31" s="168"/>
      <c r="JX31" s="168"/>
      <c r="JY31" s="168"/>
      <c r="JZ31" s="168"/>
      <c r="KA31" s="166">
        <f t="shared" si="852"/>
        <v>0</v>
      </c>
      <c r="KB31" s="168"/>
      <c r="KC31" s="168"/>
      <c r="KD31" s="168"/>
      <c r="KE31" s="168"/>
      <c r="KF31" s="168"/>
      <c r="KG31" s="168"/>
      <c r="KH31" s="168"/>
      <c r="KI31" s="168"/>
      <c r="KJ31" s="168"/>
      <c r="KK31" s="168"/>
      <c r="KL31" s="168"/>
      <c r="KM31" s="168"/>
      <c r="KN31" s="168"/>
      <c r="KO31" s="168"/>
      <c r="KP31" s="168"/>
      <c r="KQ31" s="168"/>
      <c r="KR31" s="168"/>
      <c r="KS31" s="168"/>
      <c r="KT31" s="168"/>
      <c r="KU31" s="168"/>
      <c r="KV31" s="168"/>
      <c r="KW31" s="168"/>
      <c r="KX31" s="168"/>
      <c r="KY31" s="168"/>
      <c r="KZ31" s="168"/>
      <c r="LA31" s="168"/>
      <c r="LB31" s="168"/>
      <c r="LC31" s="168"/>
      <c r="LD31" s="168"/>
      <c r="LE31" s="168"/>
      <c r="LF31" s="166">
        <f t="shared" si="642"/>
        <v>0</v>
      </c>
      <c r="LG31" s="168"/>
      <c r="LH31" s="168"/>
      <c r="LI31" s="168"/>
      <c r="LJ31" s="168"/>
      <c r="LK31" s="168"/>
      <c r="LL31" s="168"/>
      <c r="LM31" s="168"/>
      <c r="LN31" s="168"/>
      <c r="LO31" s="168"/>
      <c r="LP31" s="168"/>
      <c r="LQ31" s="168"/>
      <c r="LR31" s="168"/>
      <c r="LS31" s="168"/>
      <c r="LT31" s="168"/>
      <c r="LU31" s="168"/>
      <c r="LV31" s="168"/>
      <c r="LW31" s="168"/>
      <c r="LX31" s="168"/>
      <c r="LY31" s="168"/>
      <c r="LZ31" s="168"/>
      <c r="MA31" s="168"/>
      <c r="MB31" s="168"/>
      <c r="MC31" s="168"/>
      <c r="MD31" s="168"/>
      <c r="ME31" s="168"/>
      <c r="MF31" s="168"/>
      <c r="MG31" s="168"/>
      <c r="MH31" s="168"/>
      <c r="MI31" s="168"/>
      <c r="MJ31" s="168"/>
      <c r="MK31" s="168"/>
      <c r="ML31" s="166">
        <f t="shared" si="853"/>
        <v>0</v>
      </c>
      <c r="MM31" s="168"/>
      <c r="MN31" s="168"/>
      <c r="MO31" s="168"/>
      <c r="MP31" s="168"/>
      <c r="MQ31" s="168"/>
      <c r="MR31" s="168"/>
      <c r="MS31" s="168"/>
      <c r="MT31" s="168"/>
      <c r="MU31" s="168"/>
      <c r="MV31" s="168"/>
      <c r="MW31" s="168"/>
      <c r="MX31" s="168"/>
      <c r="MY31" s="168"/>
      <c r="MZ31" s="168"/>
      <c r="NA31" s="168"/>
      <c r="NB31" s="168"/>
      <c r="NC31" s="168"/>
      <c r="ND31" s="168"/>
      <c r="NE31" s="168"/>
      <c r="NF31" s="168"/>
      <c r="NG31" s="168"/>
      <c r="NH31" s="168"/>
      <c r="NI31" s="168"/>
      <c r="NJ31" s="168"/>
      <c r="NK31" s="168"/>
      <c r="NL31" s="168"/>
      <c r="NM31" s="168"/>
      <c r="NN31" s="168"/>
      <c r="NO31" s="168"/>
      <c r="NP31" s="168"/>
      <c r="NQ31" s="168"/>
      <c r="NR31" s="166">
        <f t="shared" si="854"/>
        <v>0</v>
      </c>
      <c r="NS31" s="168"/>
      <c r="NT31" s="168"/>
      <c r="NU31" s="168"/>
      <c r="NV31" s="168"/>
      <c r="NW31" s="168"/>
      <c r="NX31" s="168"/>
      <c r="NY31" s="168"/>
      <c r="NZ31" s="168"/>
      <c r="OA31" s="168"/>
      <c r="OB31" s="168"/>
      <c r="OC31" s="168"/>
      <c r="OD31" s="168"/>
      <c r="OE31" s="168"/>
      <c r="OF31" s="168"/>
      <c r="OG31" s="168"/>
      <c r="OH31" s="168"/>
      <c r="OI31" s="168"/>
      <c r="OJ31" s="168"/>
      <c r="OK31" s="168"/>
      <c r="OL31" s="168"/>
      <c r="OM31" s="168"/>
      <c r="ON31" s="168"/>
      <c r="OO31" s="168"/>
      <c r="OP31" s="168"/>
      <c r="OQ31" s="168"/>
      <c r="OR31" s="168"/>
      <c r="OS31" s="168"/>
      <c r="OT31" s="168"/>
      <c r="OU31" s="166">
        <f t="shared" si="698"/>
        <v>0</v>
      </c>
      <c r="OV31" s="168"/>
      <c r="OW31" s="168"/>
      <c r="OX31" s="168"/>
      <c r="OY31" s="168"/>
      <c r="OZ31" s="168"/>
      <c r="PA31" s="168"/>
      <c r="PB31" s="168"/>
      <c r="PC31" s="168"/>
      <c r="PD31" s="168"/>
      <c r="PE31" s="168"/>
      <c r="PF31" s="168"/>
      <c r="PG31" s="168"/>
      <c r="PH31" s="168"/>
      <c r="PI31" s="168"/>
      <c r="PJ31" s="168"/>
      <c r="PK31" s="168"/>
      <c r="PL31" s="168"/>
      <c r="PM31" s="168"/>
      <c r="PN31" s="168"/>
      <c r="PO31" s="168"/>
      <c r="PP31" s="168"/>
      <c r="PQ31" s="168"/>
      <c r="PR31" s="168"/>
      <c r="PS31" s="168"/>
      <c r="PT31" s="168"/>
      <c r="PU31" s="168"/>
      <c r="PV31" s="168"/>
      <c r="PW31" s="168"/>
      <c r="PX31" s="168"/>
      <c r="PY31" s="168"/>
      <c r="PZ31" s="168"/>
      <c r="QA31" s="166">
        <f t="shared" si="855"/>
        <v>0</v>
      </c>
      <c r="QB31" s="168"/>
      <c r="QC31" s="168"/>
      <c r="QD31" s="168"/>
      <c r="QE31" s="168"/>
      <c r="QF31" s="168"/>
      <c r="QG31" s="168"/>
      <c r="QH31" s="168"/>
      <c r="QI31" s="168"/>
      <c r="QJ31" s="168"/>
      <c r="QK31" s="168"/>
      <c r="QL31" s="168"/>
      <c r="QM31" s="168"/>
      <c r="QN31" s="168"/>
      <c r="QO31" s="168"/>
      <c r="QP31" s="168"/>
      <c r="QQ31" s="168"/>
      <c r="QR31" s="168"/>
      <c r="QS31" s="168"/>
      <c r="QT31" s="168"/>
      <c r="QU31" s="168"/>
      <c r="QV31" s="168"/>
      <c r="QW31" s="168"/>
      <c r="QX31" s="168"/>
      <c r="QY31" s="168"/>
      <c r="QZ31" s="168"/>
      <c r="RA31" s="168"/>
      <c r="RB31" s="168"/>
      <c r="RC31" s="168"/>
      <c r="RD31" s="168"/>
      <c r="RE31" s="168"/>
      <c r="RF31" s="166">
        <f t="shared" si="728"/>
        <v>0</v>
      </c>
      <c r="RG31" s="168"/>
      <c r="RH31" s="168"/>
      <c r="RI31" s="168"/>
      <c r="RJ31" s="168"/>
      <c r="RK31" s="168"/>
      <c r="RL31" s="168"/>
      <c r="RM31" s="168"/>
      <c r="RN31" s="168"/>
      <c r="RO31" s="168"/>
      <c r="RP31" s="168"/>
      <c r="RQ31" s="168"/>
      <c r="RR31" s="168"/>
      <c r="RS31" s="168"/>
      <c r="RT31" s="168"/>
      <c r="RU31" s="168"/>
      <c r="RV31" s="168"/>
      <c r="RW31" s="168"/>
      <c r="RX31" s="168"/>
      <c r="RY31" s="168"/>
      <c r="RZ31" s="168"/>
      <c r="SA31" s="168"/>
      <c r="SB31" s="168"/>
      <c r="SC31" s="168"/>
      <c r="SD31" s="168"/>
      <c r="SE31" s="168"/>
      <c r="SF31" s="168"/>
      <c r="SG31" s="168"/>
      <c r="SH31" s="168"/>
      <c r="SI31" s="168"/>
      <c r="SJ31" s="168"/>
      <c r="SK31" s="168"/>
      <c r="SL31" s="166">
        <f t="shared" si="856"/>
        <v>0</v>
      </c>
      <c r="SM31" s="168"/>
      <c r="SN31" s="168"/>
      <c r="SO31" s="168"/>
      <c r="SP31" s="168"/>
      <c r="SQ31" s="168"/>
      <c r="SR31" s="168"/>
      <c r="SS31" s="168"/>
      <c r="ST31" s="168"/>
      <c r="SU31" s="168"/>
      <c r="SV31" s="168"/>
      <c r="SW31" s="168"/>
      <c r="SX31" s="168"/>
      <c r="SY31" s="168"/>
      <c r="SZ31" s="168"/>
      <c r="TA31" s="168"/>
      <c r="TB31" s="168"/>
      <c r="TC31" s="168"/>
      <c r="TD31" s="168"/>
      <c r="TE31" s="168"/>
      <c r="TF31" s="168"/>
      <c r="TG31" s="168"/>
      <c r="TH31" s="168"/>
      <c r="TI31" s="168"/>
      <c r="TJ31" s="168"/>
      <c r="TK31" s="168"/>
      <c r="TL31" s="168"/>
      <c r="TM31" s="168"/>
      <c r="TN31" s="168"/>
      <c r="TO31" s="168"/>
      <c r="TP31" s="168"/>
      <c r="TQ31" s="166">
        <f t="shared" si="757"/>
        <v>0</v>
      </c>
      <c r="TR31" s="168"/>
      <c r="TS31" s="168"/>
      <c r="TT31" s="168"/>
      <c r="TU31" s="168"/>
      <c r="TV31" s="168"/>
      <c r="TW31" s="168"/>
      <c r="TX31" s="168"/>
      <c r="TY31" s="168"/>
      <c r="TZ31" s="168"/>
      <c r="UA31" s="168"/>
      <c r="UB31" s="168"/>
      <c r="UC31" s="168"/>
      <c r="UD31" s="168"/>
      <c r="UE31" s="168"/>
      <c r="UF31" s="168"/>
      <c r="UG31" s="168"/>
      <c r="UH31" s="168"/>
      <c r="UI31" s="168"/>
      <c r="UJ31" s="168"/>
      <c r="UK31" s="168"/>
      <c r="UL31" s="168"/>
      <c r="UM31" s="168"/>
      <c r="UN31" s="168"/>
      <c r="UO31" s="168"/>
      <c r="UP31" s="168"/>
      <c r="UQ31" s="168"/>
      <c r="UR31" s="168"/>
      <c r="US31" s="168"/>
      <c r="UT31" s="168"/>
      <c r="UU31" s="168"/>
      <c r="UV31" s="168"/>
      <c r="UW31" s="166">
        <f t="shared" si="857"/>
        <v>0</v>
      </c>
      <c r="UX31" s="168"/>
      <c r="UY31" s="168"/>
      <c r="UZ31" s="168"/>
      <c r="VA31" s="168"/>
      <c r="VB31" s="168"/>
      <c r="VC31" s="168"/>
      <c r="VD31" s="168"/>
      <c r="VE31" s="168"/>
      <c r="VF31" s="168"/>
      <c r="VG31" s="168"/>
      <c r="VH31" s="168"/>
      <c r="VI31" s="168"/>
      <c r="VJ31" s="168"/>
      <c r="VK31" s="168"/>
      <c r="VL31" s="168"/>
      <c r="VM31" s="168"/>
      <c r="VN31" s="168"/>
      <c r="VO31" s="168"/>
      <c r="VP31" s="168"/>
      <c r="VQ31" s="168"/>
      <c r="VR31" s="168"/>
      <c r="VS31" s="168"/>
      <c r="VT31" s="168"/>
      <c r="VU31" s="168"/>
      <c r="VV31" s="168"/>
      <c r="VW31" s="168"/>
      <c r="VX31" s="168"/>
      <c r="VY31" s="168"/>
      <c r="VZ31" s="168"/>
      <c r="WA31" s="168"/>
      <c r="WB31" s="168"/>
      <c r="WC31" s="166">
        <f t="shared" si="858"/>
        <v>0</v>
      </c>
    </row>
    <row r="32" spans="1:601" s="99" customFormat="1" ht="18" customHeight="1">
      <c r="A32" s="154"/>
      <c r="B32" s="124" t="s">
        <v>5</v>
      </c>
      <c r="C32" s="125"/>
      <c r="D32" s="126">
        <f t="shared" ref="D32:AJ32" si="1287">+D20-D21</f>
        <v>0</v>
      </c>
      <c r="E32" s="126">
        <f t="shared" si="1287"/>
        <v>0</v>
      </c>
      <c r="F32" s="126" t="e">
        <f t="shared" si="1287"/>
        <v>#REF!</v>
      </c>
      <c r="G32" s="126">
        <f t="shared" si="1287"/>
        <v>0</v>
      </c>
      <c r="H32" s="126">
        <f t="shared" si="1287"/>
        <v>0</v>
      </c>
      <c r="I32" s="126">
        <f t="shared" si="1287"/>
        <v>0</v>
      </c>
      <c r="J32" s="126">
        <f t="shared" si="1287"/>
        <v>0</v>
      </c>
      <c r="K32" s="126">
        <f t="shared" si="1287"/>
        <v>0</v>
      </c>
      <c r="L32" s="126">
        <f t="shared" si="1287"/>
        <v>0</v>
      </c>
      <c r="M32" s="126">
        <f t="shared" si="1287"/>
        <v>0</v>
      </c>
      <c r="N32" s="126">
        <f t="shared" si="1287"/>
        <v>0</v>
      </c>
      <c r="O32" s="126">
        <f t="shared" si="1287"/>
        <v>4644.51</v>
      </c>
      <c r="P32" s="126">
        <f t="shared" si="1287"/>
        <v>0</v>
      </c>
      <c r="Q32" s="126">
        <f t="shared" si="1287"/>
        <v>0</v>
      </c>
      <c r="R32" s="126">
        <f t="shared" si="1287"/>
        <v>0</v>
      </c>
      <c r="S32" s="126">
        <f t="shared" si="1287"/>
        <v>0</v>
      </c>
      <c r="T32" s="126">
        <f t="shared" si="1287"/>
        <v>0</v>
      </c>
      <c r="U32" s="126">
        <f t="shared" si="1287"/>
        <v>0</v>
      </c>
      <c r="V32" s="126">
        <f t="shared" si="1287"/>
        <v>0</v>
      </c>
      <c r="W32" s="126">
        <f t="shared" si="1287"/>
        <v>0</v>
      </c>
      <c r="X32" s="126">
        <f t="shared" si="1287"/>
        <v>0</v>
      </c>
      <c r="Y32" s="126">
        <f t="shared" si="1287"/>
        <v>0</v>
      </c>
      <c r="Z32" s="126">
        <f t="shared" si="1287"/>
        <v>0</v>
      </c>
      <c r="AA32" s="126">
        <f t="shared" si="1287"/>
        <v>0</v>
      </c>
      <c r="AB32" s="126">
        <f t="shared" si="1287"/>
        <v>0</v>
      </c>
      <c r="AC32" s="126">
        <f t="shared" si="1287"/>
        <v>0</v>
      </c>
      <c r="AD32" s="126">
        <f t="shared" si="1287"/>
        <v>0</v>
      </c>
      <c r="AE32" s="126" t="e">
        <f t="shared" si="1287"/>
        <v>#REF!</v>
      </c>
      <c r="AF32" s="126"/>
      <c r="AG32" s="126"/>
      <c r="AH32" s="177" t="e">
        <f t="shared" si="490"/>
        <v>#REF!</v>
      </c>
      <c r="AI32" s="169">
        <f t="shared" si="1287"/>
        <v>0</v>
      </c>
      <c r="AJ32" s="169">
        <f t="shared" si="1287"/>
        <v>0</v>
      </c>
      <c r="AK32" s="169">
        <f t="shared" ref="AK32:BM32" si="1288">+AK20-AK21</f>
        <v>0</v>
      </c>
      <c r="AL32" s="169">
        <f t="shared" si="1288"/>
        <v>0</v>
      </c>
      <c r="AM32" s="169">
        <f t="shared" si="1288"/>
        <v>0</v>
      </c>
      <c r="AN32" s="169">
        <f t="shared" si="1288"/>
        <v>0</v>
      </c>
      <c r="AO32" s="169">
        <f t="shared" si="1288"/>
        <v>0</v>
      </c>
      <c r="AP32" s="169">
        <f t="shared" si="1288"/>
        <v>0</v>
      </c>
      <c r="AQ32" s="169">
        <f t="shared" si="1288"/>
        <v>0</v>
      </c>
      <c r="AR32" s="169">
        <f t="shared" si="1288"/>
        <v>0</v>
      </c>
      <c r="AS32" s="169">
        <f t="shared" si="1288"/>
        <v>0</v>
      </c>
      <c r="AT32" s="169">
        <f t="shared" si="1288"/>
        <v>0</v>
      </c>
      <c r="AU32" s="169">
        <f t="shared" si="1288"/>
        <v>0</v>
      </c>
      <c r="AV32" s="169">
        <f t="shared" si="1288"/>
        <v>0</v>
      </c>
      <c r="AW32" s="169">
        <f t="shared" si="1288"/>
        <v>0</v>
      </c>
      <c r="AX32" s="169">
        <f t="shared" si="1288"/>
        <v>0</v>
      </c>
      <c r="AY32" s="169">
        <f t="shared" si="1288"/>
        <v>0</v>
      </c>
      <c r="AZ32" s="169">
        <f t="shared" si="1288"/>
        <v>0</v>
      </c>
      <c r="BA32" s="169">
        <f t="shared" si="1288"/>
        <v>0</v>
      </c>
      <c r="BB32" s="169" t="e">
        <f t="shared" si="1288"/>
        <v>#DIV/0!</v>
      </c>
      <c r="BC32" s="169">
        <f t="shared" si="1288"/>
        <v>0</v>
      </c>
      <c r="BD32" s="169">
        <f t="shared" si="1288"/>
        <v>0</v>
      </c>
      <c r="BE32" s="169">
        <f t="shared" si="1288"/>
        <v>0</v>
      </c>
      <c r="BF32" s="169">
        <f t="shared" si="1288"/>
        <v>0</v>
      </c>
      <c r="BG32" s="169">
        <f t="shared" si="1288"/>
        <v>0</v>
      </c>
      <c r="BH32" s="169">
        <f t="shared" si="1288"/>
        <v>0</v>
      </c>
      <c r="BI32" s="169">
        <f t="shared" si="1288"/>
        <v>0</v>
      </c>
      <c r="BJ32" s="169">
        <f t="shared" si="1288"/>
        <v>0</v>
      </c>
      <c r="BK32" s="169">
        <f t="shared" si="1288"/>
        <v>0</v>
      </c>
      <c r="BL32" s="169">
        <f t="shared" si="1288"/>
        <v>0</v>
      </c>
      <c r="BM32" s="169">
        <f t="shared" si="1288"/>
        <v>0</v>
      </c>
      <c r="BN32" s="177" t="e">
        <f t="shared" si="848"/>
        <v>#DIV/0!</v>
      </c>
      <c r="BO32" s="169">
        <f>+BO20-BO21</f>
        <v>0</v>
      </c>
      <c r="BP32" s="169">
        <f>+BP20-BP21</f>
        <v>0</v>
      </c>
      <c r="BQ32" s="169">
        <f t="shared" ref="BQ32:CF32" si="1289">+BQ20-BQ21</f>
        <v>94638.962292818047</v>
      </c>
      <c r="BR32" s="169">
        <f t="shared" si="1289"/>
        <v>47460.630485883405</v>
      </c>
      <c r="BS32" s="169">
        <f t="shared" si="1289"/>
        <v>77937.469272623013</v>
      </c>
      <c r="BT32" s="169">
        <f t="shared" si="1289"/>
        <v>32617.920968042083</v>
      </c>
      <c r="BU32" s="169">
        <f t="shared" si="1289"/>
        <v>1374.8956935606871</v>
      </c>
      <c r="BV32" s="169">
        <f t="shared" si="1289"/>
        <v>0</v>
      </c>
      <c r="BW32" s="169">
        <f t="shared" si="1289"/>
        <v>0</v>
      </c>
      <c r="BX32" s="169">
        <f t="shared" si="1289"/>
        <v>68953.8450904786</v>
      </c>
      <c r="BY32" s="169">
        <f t="shared" si="1289"/>
        <v>47460.630485883405</v>
      </c>
      <c r="BZ32" s="169">
        <f t="shared" si="1289"/>
        <v>30476.838786739612</v>
      </c>
      <c r="CA32" s="169">
        <f t="shared" si="1289"/>
        <v>0</v>
      </c>
      <c r="CB32" s="169">
        <f t="shared" si="1289"/>
        <v>0</v>
      </c>
      <c r="CC32" s="169">
        <f t="shared" si="1289"/>
        <v>0</v>
      </c>
      <c r="CD32" s="169">
        <f t="shared" si="1289"/>
        <v>0</v>
      </c>
      <c r="CE32" s="169">
        <f t="shared" si="1289"/>
        <v>68953.8450904786</v>
      </c>
      <c r="CF32" s="169">
        <f t="shared" si="1289"/>
        <v>47460.630485883405</v>
      </c>
      <c r="CG32" s="169">
        <f t="shared" ref="CG32:CR32" si="1290">+CG20-CG21</f>
        <v>30476.838786739612</v>
      </c>
      <c r="CH32" s="169" t="e">
        <f t="shared" si="1290"/>
        <v>#DIV/0!</v>
      </c>
      <c r="CI32" s="169">
        <f t="shared" si="1290"/>
        <v>33898.082624164803</v>
      </c>
      <c r="CJ32" s="169">
        <f t="shared" si="1290"/>
        <v>0</v>
      </c>
      <c r="CK32" s="169">
        <f t="shared" si="1290"/>
        <v>0</v>
      </c>
      <c r="CL32" s="169">
        <f t="shared" si="1290"/>
        <v>86607.501636743487</v>
      </c>
      <c r="CM32" s="169">
        <f t="shared" si="1290"/>
        <v>47460.630485883405</v>
      </c>
      <c r="CN32" s="169">
        <f t="shared" si="1290"/>
        <v>77937.469272623013</v>
      </c>
      <c r="CO32" s="169">
        <f t="shared" si="1290"/>
        <v>32617.920968042083</v>
      </c>
      <c r="CP32" s="169">
        <f t="shared" si="1290"/>
        <v>1374.8956935606871</v>
      </c>
      <c r="CQ32" s="169">
        <f t="shared" si="1290"/>
        <v>0</v>
      </c>
      <c r="CR32" s="169">
        <f t="shared" si="1290"/>
        <v>0</v>
      </c>
      <c r="CS32" s="177" t="e">
        <f t="shared" si="790"/>
        <v>#DIV/0!</v>
      </c>
      <c r="CT32" s="169">
        <f t="shared" ref="CT32:DX32" si="1291">+CT20-CT21</f>
        <v>89711.977980554322</v>
      </c>
      <c r="CU32" s="169">
        <f t="shared" si="1291"/>
        <v>47460.630485883405</v>
      </c>
      <c r="CV32" s="169">
        <f t="shared" si="1291"/>
        <v>108414.30805936262</v>
      </c>
      <c r="CW32" s="169">
        <f t="shared" si="1291"/>
        <v>0</v>
      </c>
      <c r="CX32" s="169">
        <f t="shared" si="1291"/>
        <v>0</v>
      </c>
      <c r="CY32" s="169">
        <f t="shared" si="1291"/>
        <v>3515.9778748631566</v>
      </c>
      <c r="CZ32" s="169">
        <f t="shared" si="1291"/>
        <v>28815.567536811574</v>
      </c>
      <c r="DA32" s="169">
        <f t="shared" si="1291"/>
        <v>47319.481146409023</v>
      </c>
      <c r="DB32" s="169">
        <f t="shared" si="1291"/>
        <v>65964.544095480858</v>
      </c>
      <c r="DC32" s="169">
        <f t="shared" si="1291"/>
        <v>30476.838786739612</v>
      </c>
      <c r="DD32" s="169">
        <f t="shared" si="1291"/>
        <v>0</v>
      </c>
      <c r="DE32" s="169">
        <f t="shared" si="1291"/>
        <v>0</v>
      </c>
      <c r="DF32" s="169">
        <f t="shared" si="1291"/>
        <v>0</v>
      </c>
      <c r="DG32" s="169">
        <f t="shared" si="1291"/>
        <v>28815.567536811574</v>
      </c>
      <c r="DH32" s="169">
        <f t="shared" si="1291"/>
        <v>47319.481146409023</v>
      </c>
      <c r="DI32" s="169">
        <f t="shared" si="1291"/>
        <v>65964.544095480858</v>
      </c>
      <c r="DJ32" s="169">
        <f t="shared" si="1291"/>
        <v>30476.838786739612</v>
      </c>
      <c r="DK32" s="169">
        <f t="shared" si="1291"/>
        <v>0</v>
      </c>
      <c r="DL32" s="169">
        <f t="shared" si="1291"/>
        <v>0</v>
      </c>
      <c r="DM32" s="169" t="e">
        <f t="shared" si="1291"/>
        <v>#DIV/0!</v>
      </c>
      <c r="DN32" s="169">
        <f t="shared" si="1291"/>
        <v>28815.567536811574</v>
      </c>
      <c r="DO32" s="169">
        <f t="shared" si="1291"/>
        <v>47319.481146409023</v>
      </c>
      <c r="DP32" s="169">
        <f t="shared" si="1291"/>
        <v>65964.544095480858</v>
      </c>
      <c r="DQ32" s="169">
        <f t="shared" si="1291"/>
        <v>108414.30805936262</v>
      </c>
      <c r="DR32" s="169">
        <f t="shared" si="1291"/>
        <v>0</v>
      </c>
      <c r="DS32" s="169">
        <f t="shared" si="1291"/>
        <v>0</v>
      </c>
      <c r="DT32" s="169">
        <f t="shared" si="1291"/>
        <v>3515.9778748631566</v>
      </c>
      <c r="DU32" s="169">
        <f t="shared" si="1291"/>
        <v>28815.567536811574</v>
      </c>
      <c r="DV32" s="169">
        <f t="shared" si="1291"/>
        <v>47319.481146409023</v>
      </c>
      <c r="DW32" s="169">
        <f t="shared" si="1291"/>
        <v>65964.544095480858</v>
      </c>
      <c r="DX32" s="169">
        <f t="shared" si="1291"/>
        <v>30476.838786739612</v>
      </c>
      <c r="DY32" s="177" t="e">
        <f t="shared" si="849"/>
        <v>#DIV/0!</v>
      </c>
      <c r="DZ32" s="169">
        <f t="shared" ref="DZ32:FC32" si="1292">+DZ20-DZ21</f>
        <v>77133.696009820924</v>
      </c>
      <c r="EA32" s="169">
        <f t="shared" si="1292"/>
        <v>0</v>
      </c>
      <c r="EB32" s="169">
        <f t="shared" si="1292"/>
        <v>47319.481146409023</v>
      </c>
      <c r="EC32" s="169">
        <f t="shared" si="1292"/>
        <v>0</v>
      </c>
      <c r="ED32" s="169">
        <f t="shared" si="1292"/>
        <v>0</v>
      </c>
      <c r="EE32" s="169">
        <f t="shared" si="1292"/>
        <v>94638.962292818047</v>
      </c>
      <c r="EF32" s="169">
        <f t="shared" si="1292"/>
        <v>0</v>
      </c>
      <c r="EG32" s="169">
        <f t="shared" si="1292"/>
        <v>0</v>
      </c>
      <c r="EH32" s="169">
        <f t="shared" si="1292"/>
        <v>0</v>
      </c>
      <c r="EI32" s="169">
        <f t="shared" si="1292"/>
        <v>47319.481146409023</v>
      </c>
      <c r="EJ32" s="169">
        <f t="shared" si="1292"/>
        <v>0</v>
      </c>
      <c r="EK32" s="169">
        <f t="shared" si="1292"/>
        <v>0</v>
      </c>
      <c r="EL32" s="169">
        <f t="shared" si="1292"/>
        <v>94638.962292818047</v>
      </c>
      <c r="EM32" s="169">
        <f t="shared" si="1292"/>
        <v>0</v>
      </c>
      <c r="EN32" s="169">
        <f t="shared" si="1292"/>
        <v>2141.0821813024691</v>
      </c>
      <c r="EO32" s="169">
        <f t="shared" si="1292"/>
        <v>21180.144331251864</v>
      </c>
      <c r="EP32" s="169">
        <f t="shared" si="1292"/>
        <v>60037.419439321973</v>
      </c>
      <c r="EQ32" s="169">
        <f t="shared" si="1292"/>
        <v>0</v>
      </c>
      <c r="ER32" s="169">
        <f t="shared" si="1292"/>
        <v>0</v>
      </c>
      <c r="ES32" s="169" t="e">
        <f t="shared" si="1292"/>
        <v>#DIV/0!</v>
      </c>
      <c r="ET32" s="169">
        <f t="shared" si="1292"/>
        <v>47460.630485883405</v>
      </c>
      <c r="EU32" s="169">
        <f t="shared" si="1292"/>
        <v>32617.920968042083</v>
      </c>
      <c r="EV32" s="169">
        <f t="shared" si="1292"/>
        <v>1374.8956935606871</v>
      </c>
      <c r="EW32" s="169">
        <f t="shared" si="1292"/>
        <v>47319.481146409023</v>
      </c>
      <c r="EX32" s="169">
        <f t="shared" si="1292"/>
        <v>0</v>
      </c>
      <c r="EY32" s="169">
        <f t="shared" si="1292"/>
        <v>0</v>
      </c>
      <c r="EZ32" s="169">
        <f t="shared" si="1292"/>
        <v>94638.962292818047</v>
      </c>
      <c r="FA32" s="169">
        <f t="shared" si="1292"/>
        <v>0</v>
      </c>
      <c r="FB32" s="169">
        <f t="shared" si="1292"/>
        <v>0</v>
      </c>
      <c r="FC32" s="169">
        <f t="shared" si="1292"/>
        <v>0</v>
      </c>
      <c r="FD32" s="177" t="e">
        <f t="shared" si="557"/>
        <v>#DIV/0!</v>
      </c>
      <c r="FE32" s="169">
        <f t="shared" ref="FE32:GI32" si="1293">+FE20-FE21</f>
        <v>105350.88106349975</v>
      </c>
      <c r="FF32" s="169">
        <f t="shared" si="1293"/>
        <v>47319.481146409023</v>
      </c>
      <c r="FG32" s="169">
        <f t="shared" si="1293"/>
        <v>96441.382882220467</v>
      </c>
      <c r="FH32" s="169">
        <f t="shared" si="1293"/>
        <v>0</v>
      </c>
      <c r="FI32" s="169">
        <f t="shared" si="1293"/>
        <v>0</v>
      </c>
      <c r="FJ32" s="169">
        <f t="shared" si="1293"/>
        <v>0</v>
      </c>
      <c r="FK32" s="169">
        <f t="shared" si="1293"/>
        <v>28815.567536811574</v>
      </c>
      <c r="FL32" s="169">
        <f t="shared" si="1293"/>
        <v>47319.481146409023</v>
      </c>
      <c r="FM32" s="169">
        <f t="shared" si="1293"/>
        <v>47319.481146409023</v>
      </c>
      <c r="FN32" s="169">
        <f t="shared" si="1293"/>
        <v>96441.382882220467</v>
      </c>
      <c r="FO32" s="169">
        <f t="shared" si="1293"/>
        <v>0</v>
      </c>
      <c r="FP32" s="169">
        <f t="shared" si="1293"/>
        <v>0</v>
      </c>
      <c r="FQ32" s="169">
        <f t="shared" si="1293"/>
        <v>3515.9778748631566</v>
      </c>
      <c r="FR32" s="169">
        <f t="shared" si="1293"/>
        <v>28815.567536811574</v>
      </c>
      <c r="FS32" s="169">
        <f t="shared" si="1293"/>
        <v>47319.481146409023</v>
      </c>
      <c r="FT32" s="169">
        <f t="shared" si="1293"/>
        <v>47319.481146409023</v>
      </c>
      <c r="FU32" s="169">
        <f t="shared" si="1293"/>
        <v>96441.382882220467</v>
      </c>
      <c r="FV32" s="169">
        <f t="shared" si="1293"/>
        <v>0</v>
      </c>
      <c r="FW32" s="169">
        <f t="shared" si="1293"/>
        <v>0</v>
      </c>
      <c r="FX32" s="169" t="e">
        <f t="shared" si="1293"/>
        <v>#DIV/0!</v>
      </c>
      <c r="FY32" s="169">
        <f t="shared" si="1293"/>
        <v>28815.567536811574</v>
      </c>
      <c r="FZ32" s="169">
        <f t="shared" si="1293"/>
        <v>47319.481146409023</v>
      </c>
      <c r="GA32" s="169">
        <f t="shared" si="1293"/>
        <v>47319.481146409023</v>
      </c>
      <c r="GB32" s="169">
        <f t="shared" si="1293"/>
        <v>96441.382882220467</v>
      </c>
      <c r="GC32" s="169">
        <f t="shared" si="1293"/>
        <v>0</v>
      </c>
      <c r="GD32" s="169">
        <f t="shared" si="1293"/>
        <v>0</v>
      </c>
      <c r="GE32" s="169">
        <f t="shared" si="1293"/>
        <v>0</v>
      </c>
      <c r="GF32" s="169">
        <f t="shared" si="1293"/>
        <v>28815.567536811574</v>
      </c>
      <c r="GG32" s="169">
        <f t="shared" si="1293"/>
        <v>47319.481146409023</v>
      </c>
      <c r="GH32" s="169">
        <f t="shared" si="1293"/>
        <v>47319.481146409023</v>
      </c>
      <c r="GI32" s="169">
        <f t="shared" si="1293"/>
        <v>96441.382882220467</v>
      </c>
      <c r="GJ32" s="177" t="e">
        <f t="shared" si="850"/>
        <v>#DIV/0!</v>
      </c>
      <c r="GK32" s="169">
        <f t="shared" ref="GK32:HO32" si="1294">+GK20-GK21</f>
        <v>113335.73621307028</v>
      </c>
      <c r="GL32" s="169">
        <f t="shared" si="1294"/>
        <v>0</v>
      </c>
      <c r="GM32" s="169">
        <f t="shared" si="1294"/>
        <v>0</v>
      </c>
      <c r="GN32" s="169">
        <f t="shared" si="1294"/>
        <v>0</v>
      </c>
      <c r="GO32" s="169">
        <f t="shared" si="1294"/>
        <v>0</v>
      </c>
      <c r="GP32" s="169">
        <f t="shared" si="1294"/>
        <v>94638.962292818047</v>
      </c>
      <c r="GQ32" s="169">
        <f t="shared" si="1294"/>
        <v>47460.630485883405</v>
      </c>
      <c r="GR32" s="169">
        <f t="shared" si="1294"/>
        <v>30476.838786739612</v>
      </c>
      <c r="GS32" s="169">
        <f t="shared" si="1294"/>
        <v>2141.0821813024691</v>
      </c>
      <c r="GT32" s="169">
        <f t="shared" si="1294"/>
        <v>33898.082624164803</v>
      </c>
      <c r="GU32" s="169">
        <f t="shared" si="1294"/>
        <v>0</v>
      </c>
      <c r="GV32" s="169">
        <f t="shared" si="1294"/>
        <v>0</v>
      </c>
      <c r="GW32" s="169">
        <f t="shared" si="1294"/>
        <v>94638.962292818047</v>
      </c>
      <c r="GX32" s="169">
        <f t="shared" si="1294"/>
        <v>47460.630485883405</v>
      </c>
      <c r="GY32" s="169">
        <f t="shared" si="1294"/>
        <v>77937.469272623013</v>
      </c>
      <c r="GZ32" s="169">
        <f t="shared" si="1294"/>
        <v>32617.920968042083</v>
      </c>
      <c r="HA32" s="169">
        <f t="shared" si="1294"/>
        <v>1374.8956935606871</v>
      </c>
      <c r="HB32" s="169">
        <f t="shared" si="1294"/>
        <v>0</v>
      </c>
      <c r="HC32" s="169">
        <f t="shared" si="1294"/>
        <v>0</v>
      </c>
      <c r="HD32" s="169" t="e">
        <f t="shared" si="1294"/>
        <v>#DIV/0!</v>
      </c>
      <c r="HE32" s="169">
        <f t="shared" si="1294"/>
        <v>47460.630485883405</v>
      </c>
      <c r="HF32" s="169">
        <f t="shared" si="1294"/>
        <v>30476.838786739612</v>
      </c>
      <c r="HG32" s="169">
        <f t="shared" si="1294"/>
        <v>0</v>
      </c>
      <c r="HH32" s="169">
        <f t="shared" si="1294"/>
        <v>0</v>
      </c>
      <c r="HI32" s="169">
        <f t="shared" si="1294"/>
        <v>0</v>
      </c>
      <c r="HJ32" s="169">
        <f t="shared" si="1294"/>
        <v>0</v>
      </c>
      <c r="HK32" s="169">
        <f t="shared" si="1294"/>
        <v>94638.962292818047</v>
      </c>
      <c r="HL32" s="169">
        <f t="shared" si="1294"/>
        <v>47460.630485883405</v>
      </c>
      <c r="HM32" s="169">
        <f t="shared" si="1294"/>
        <v>30476.838786739612</v>
      </c>
      <c r="HN32" s="169">
        <f t="shared" si="1294"/>
        <v>2141.0821813024691</v>
      </c>
      <c r="HO32" s="169">
        <f t="shared" si="1294"/>
        <v>33898.082624164803</v>
      </c>
      <c r="HP32" s="177" t="e">
        <f t="shared" si="851"/>
        <v>#DIV/0!</v>
      </c>
      <c r="HQ32" s="169">
        <f t="shared" ref="HQ32:IT32" si="1295">+HQ20-HQ21</f>
        <v>109288.69559731394</v>
      </c>
      <c r="HR32" s="169">
        <f t="shared" si="1295"/>
        <v>47319.481146409023</v>
      </c>
      <c r="HS32" s="169">
        <f t="shared" si="1295"/>
        <v>65823.39475600647</v>
      </c>
      <c r="HT32" s="169">
        <f t="shared" si="1295"/>
        <v>0</v>
      </c>
      <c r="HU32" s="169">
        <f t="shared" si="1295"/>
        <v>0</v>
      </c>
      <c r="HV32" s="169">
        <f t="shared" si="1295"/>
        <v>77937.469272623013</v>
      </c>
      <c r="HW32" s="169">
        <f t="shared" si="1295"/>
        <v>19805.248637691177</v>
      </c>
      <c r="HX32" s="169">
        <f t="shared" si="1295"/>
        <v>41533.50582972452</v>
      </c>
      <c r="HY32" s="169">
        <f t="shared" si="1295"/>
        <v>47319.481146409023</v>
      </c>
      <c r="HZ32" s="169">
        <f t="shared" si="1295"/>
        <v>65823.39475600647</v>
      </c>
      <c r="IA32" s="169">
        <f t="shared" si="1295"/>
        <v>0</v>
      </c>
      <c r="IB32" s="169">
        <f t="shared" si="1295"/>
        <v>0</v>
      </c>
      <c r="IC32" s="169">
        <f t="shared" si="1295"/>
        <v>155874.93854524603</v>
      </c>
      <c r="ID32" s="169">
        <f t="shared" si="1295"/>
        <v>0</v>
      </c>
      <c r="IE32" s="169">
        <f t="shared" si="1295"/>
        <v>28815.567536811574</v>
      </c>
      <c r="IF32" s="169">
        <f t="shared" si="1295"/>
        <v>47319.481146409023</v>
      </c>
      <c r="IG32" s="169">
        <f t="shared" si="1295"/>
        <v>65823.39475600647</v>
      </c>
      <c r="IH32" s="169">
        <f t="shared" si="1295"/>
        <v>0</v>
      </c>
      <c r="II32" s="169">
        <f t="shared" si="1295"/>
        <v>0</v>
      </c>
      <c r="IJ32" s="169" t="e">
        <f t="shared" si="1295"/>
        <v>#DIV/0!</v>
      </c>
      <c r="IK32" s="169">
        <f t="shared" si="1295"/>
        <v>0</v>
      </c>
      <c r="IL32" s="169">
        <f t="shared" si="1295"/>
        <v>28815.567536811574</v>
      </c>
      <c r="IM32" s="169">
        <f t="shared" si="1295"/>
        <v>47319.481146409023</v>
      </c>
      <c r="IN32" s="169">
        <f t="shared" si="1295"/>
        <v>65823.39475600647</v>
      </c>
      <c r="IO32" s="169">
        <f t="shared" si="1295"/>
        <v>0</v>
      </c>
      <c r="IP32" s="169">
        <f t="shared" si="1295"/>
        <v>0</v>
      </c>
      <c r="IQ32" s="169">
        <f t="shared" si="1295"/>
        <v>77937.469272623013</v>
      </c>
      <c r="IR32" s="169">
        <f t="shared" si="1295"/>
        <v>19805.248637691177</v>
      </c>
      <c r="IS32" s="169">
        <f t="shared" si="1295"/>
        <v>41533.50582972452</v>
      </c>
      <c r="IT32" s="169">
        <f t="shared" si="1295"/>
        <v>47319.481146409023</v>
      </c>
      <c r="IU32" s="177" t="e">
        <f t="shared" si="613"/>
        <v>#DIV/0!</v>
      </c>
      <c r="IV32" s="169">
        <f t="shared" ref="IV32:JZ32" si="1296">+IV20-IV21</f>
        <v>103713.0995910866</v>
      </c>
      <c r="IW32" s="169">
        <f t="shared" si="1296"/>
        <v>0</v>
      </c>
      <c r="IX32" s="169">
        <f t="shared" si="1296"/>
        <v>3515.9778748631566</v>
      </c>
      <c r="IY32" s="169">
        <f t="shared" si="1296"/>
        <v>0</v>
      </c>
      <c r="IZ32" s="169">
        <f t="shared" si="1296"/>
        <v>0</v>
      </c>
      <c r="JA32" s="169">
        <f t="shared" si="1296"/>
        <v>79842.66807701315</v>
      </c>
      <c r="JB32" s="169">
        <f t="shared" si="1296"/>
        <v>28815.567536811574</v>
      </c>
      <c r="JC32" s="169">
        <f t="shared" si="1296"/>
        <v>65964.544095480858</v>
      </c>
      <c r="JD32" s="169">
        <f t="shared" si="1296"/>
        <v>77937.469272623013</v>
      </c>
      <c r="JE32" s="169">
        <f t="shared" si="1296"/>
        <v>33992.816661602767</v>
      </c>
      <c r="JF32" s="169">
        <f t="shared" si="1296"/>
        <v>0</v>
      </c>
      <c r="JG32" s="169">
        <f t="shared" si="1296"/>
        <v>0</v>
      </c>
      <c r="JH32" s="169">
        <f t="shared" si="1296"/>
        <v>47319.481146409023</v>
      </c>
      <c r="JI32" s="169">
        <f t="shared" si="1296"/>
        <v>28815.567536811574</v>
      </c>
      <c r="JJ32" s="169">
        <f t="shared" si="1296"/>
        <v>65964.544095480858</v>
      </c>
      <c r="JK32" s="169">
        <f t="shared" si="1296"/>
        <v>30476.838786739612</v>
      </c>
      <c r="JL32" s="169">
        <f t="shared" si="1296"/>
        <v>0</v>
      </c>
      <c r="JM32" s="169">
        <f t="shared" si="1296"/>
        <v>0</v>
      </c>
      <c r="JN32" s="169">
        <f t="shared" si="1296"/>
        <v>0</v>
      </c>
      <c r="JO32" s="169" t="e">
        <f t="shared" si="1296"/>
        <v>#DIV/0!</v>
      </c>
      <c r="JP32" s="169">
        <f t="shared" si="1296"/>
        <v>28815.567536811574</v>
      </c>
      <c r="JQ32" s="169">
        <f t="shared" si="1296"/>
        <v>65964.544095480858</v>
      </c>
      <c r="JR32" s="169">
        <f t="shared" si="1296"/>
        <v>30476.838786739612</v>
      </c>
      <c r="JS32" s="169">
        <f t="shared" si="1296"/>
        <v>3515.9778748631566</v>
      </c>
      <c r="JT32" s="169">
        <f t="shared" si="1296"/>
        <v>0</v>
      </c>
      <c r="JU32" s="169">
        <f t="shared" si="1296"/>
        <v>0</v>
      </c>
      <c r="JV32" s="169">
        <f t="shared" si="1296"/>
        <v>79842.66807701315</v>
      </c>
      <c r="JW32" s="169">
        <f t="shared" si="1296"/>
        <v>28815.567536811574</v>
      </c>
      <c r="JX32" s="169">
        <f t="shared" si="1296"/>
        <v>65964.544095480858</v>
      </c>
      <c r="JY32" s="169">
        <f t="shared" si="1296"/>
        <v>77937.469272623013</v>
      </c>
      <c r="JZ32" s="169">
        <f t="shared" si="1296"/>
        <v>33992.816661602767</v>
      </c>
      <c r="KA32" s="177" t="e">
        <f t="shared" si="852"/>
        <v>#DIV/0!</v>
      </c>
      <c r="KB32" s="169">
        <f t="shared" ref="KB32:LE32" si="1297">+KB20-KB21</f>
        <v>75323.038966265129</v>
      </c>
      <c r="KC32" s="169">
        <f t="shared" si="1297"/>
        <v>28815.567536811574</v>
      </c>
      <c r="KD32" s="169">
        <f t="shared" si="1297"/>
        <v>65823.39475600647</v>
      </c>
      <c r="KE32" s="169">
        <f t="shared" si="1297"/>
        <v>0</v>
      </c>
      <c r="KF32" s="169">
        <f t="shared" si="1297"/>
        <v>0</v>
      </c>
      <c r="KG32" s="169">
        <f t="shared" si="1297"/>
        <v>125256.95041903204</v>
      </c>
      <c r="KH32" s="169">
        <f t="shared" si="1297"/>
        <v>2141.0821813024691</v>
      </c>
      <c r="KI32" s="169">
        <f t="shared" si="1297"/>
        <v>1374.8956935606871</v>
      </c>
      <c r="KJ32" s="169">
        <f t="shared" si="1297"/>
        <v>28815.567536811574</v>
      </c>
      <c r="KK32" s="169">
        <f t="shared" si="1297"/>
        <v>65823.39475600647</v>
      </c>
      <c r="KL32" s="169">
        <f t="shared" si="1297"/>
        <v>0</v>
      </c>
      <c r="KM32" s="169">
        <f t="shared" si="1297"/>
        <v>0</v>
      </c>
      <c r="KN32" s="169">
        <f t="shared" si="1297"/>
        <v>125256.95041903204</v>
      </c>
      <c r="KO32" s="169">
        <f t="shared" si="1297"/>
        <v>0</v>
      </c>
      <c r="KP32" s="169">
        <f t="shared" si="1297"/>
        <v>0</v>
      </c>
      <c r="KQ32" s="169">
        <f t="shared" si="1297"/>
        <v>28815.567536811574</v>
      </c>
      <c r="KR32" s="169">
        <f t="shared" si="1297"/>
        <v>65823.39475600647</v>
      </c>
      <c r="KS32" s="169">
        <f t="shared" si="1297"/>
        <v>0</v>
      </c>
      <c r="KT32" s="169">
        <f t="shared" si="1297"/>
        <v>0</v>
      </c>
      <c r="KU32" s="169" t="e">
        <f t="shared" si="1297"/>
        <v>#DIV/0!</v>
      </c>
      <c r="KV32" s="169">
        <f t="shared" si="1297"/>
        <v>2141.0821813024691</v>
      </c>
      <c r="KW32" s="169">
        <f t="shared" si="1297"/>
        <v>21180.144331251864</v>
      </c>
      <c r="KX32" s="169">
        <f t="shared" si="1297"/>
        <v>41533.50582972452</v>
      </c>
      <c r="KY32" s="169">
        <f t="shared" si="1297"/>
        <v>65823.39475600647</v>
      </c>
      <c r="KZ32" s="169">
        <f t="shared" si="1297"/>
        <v>0</v>
      </c>
      <c r="LA32" s="169">
        <f t="shared" si="1297"/>
        <v>0</v>
      </c>
      <c r="LB32" s="169">
        <f t="shared" si="1297"/>
        <v>125256.95041903204</v>
      </c>
      <c r="LC32" s="169">
        <f t="shared" si="1297"/>
        <v>2141.0821813024691</v>
      </c>
      <c r="LD32" s="169">
        <f t="shared" si="1297"/>
        <v>1374.8956935606871</v>
      </c>
      <c r="LE32" s="169">
        <f t="shared" si="1297"/>
        <v>28815.567536811574</v>
      </c>
      <c r="LF32" s="177" t="e">
        <f t="shared" si="642"/>
        <v>#DIV/0!</v>
      </c>
      <c r="LG32" s="169">
        <f t="shared" ref="LG32:MK32" si="1298">+LG20-LG21</f>
        <v>101774.98628809197</v>
      </c>
      <c r="LH32" s="169">
        <f t="shared" si="1298"/>
        <v>47460.630485883405</v>
      </c>
      <c r="LI32" s="169">
        <f t="shared" si="1298"/>
        <v>108414.30805936262</v>
      </c>
      <c r="LJ32" s="169">
        <f t="shared" si="1298"/>
        <v>0</v>
      </c>
      <c r="LK32" s="169">
        <f t="shared" si="1298"/>
        <v>0</v>
      </c>
      <c r="LL32" s="169">
        <f t="shared" si="1298"/>
        <v>3515.9778748631566</v>
      </c>
      <c r="LM32" s="169">
        <f t="shared" si="1298"/>
        <v>28815.567536811574</v>
      </c>
      <c r="LN32" s="169">
        <f t="shared" si="1298"/>
        <v>47319.481146409023</v>
      </c>
      <c r="LO32" s="169">
        <f t="shared" si="1298"/>
        <v>65964.544095480858</v>
      </c>
      <c r="LP32" s="169">
        <f t="shared" si="1298"/>
        <v>30476.838786739612</v>
      </c>
      <c r="LQ32" s="169">
        <f t="shared" si="1298"/>
        <v>0</v>
      </c>
      <c r="LR32" s="169">
        <f t="shared" si="1298"/>
        <v>0</v>
      </c>
      <c r="LS32" s="169">
        <f t="shared" si="1298"/>
        <v>0</v>
      </c>
      <c r="LT32" s="169">
        <f t="shared" si="1298"/>
        <v>28815.567536811574</v>
      </c>
      <c r="LU32" s="169">
        <f t="shared" si="1298"/>
        <v>47319.481146409023</v>
      </c>
      <c r="LV32" s="169">
        <f t="shared" si="1298"/>
        <v>65964.544095480858</v>
      </c>
      <c r="LW32" s="169">
        <f t="shared" si="1298"/>
        <v>30476.838786739612</v>
      </c>
      <c r="LX32" s="169">
        <f t="shared" si="1298"/>
        <v>0</v>
      </c>
      <c r="LY32" s="169">
        <f t="shared" si="1298"/>
        <v>0</v>
      </c>
      <c r="LZ32" s="169" t="e">
        <f t="shared" si="1298"/>
        <v>#DIV/0!</v>
      </c>
      <c r="MA32" s="169">
        <f t="shared" si="1298"/>
        <v>28815.567536811574</v>
      </c>
      <c r="MB32" s="169">
        <f t="shared" si="1298"/>
        <v>47319.481146409023</v>
      </c>
      <c r="MC32" s="169">
        <f t="shared" si="1298"/>
        <v>65964.544095480858</v>
      </c>
      <c r="MD32" s="169">
        <f t="shared" si="1298"/>
        <v>108414.30805936262</v>
      </c>
      <c r="ME32" s="169">
        <f t="shared" si="1298"/>
        <v>0</v>
      </c>
      <c r="MF32" s="169">
        <f t="shared" si="1298"/>
        <v>0</v>
      </c>
      <c r="MG32" s="169">
        <f t="shared" si="1298"/>
        <v>3515.9778748631566</v>
      </c>
      <c r="MH32" s="169">
        <f t="shared" si="1298"/>
        <v>28815.567536811574</v>
      </c>
      <c r="MI32" s="169">
        <f t="shared" si="1298"/>
        <v>47319.481146409023</v>
      </c>
      <c r="MJ32" s="169">
        <f t="shared" si="1298"/>
        <v>65964.544095480858</v>
      </c>
      <c r="MK32" s="169">
        <f t="shared" si="1298"/>
        <v>30476.838786739612</v>
      </c>
      <c r="ML32" s="177" t="e">
        <f t="shared" si="853"/>
        <v>#DIV/0!</v>
      </c>
      <c r="MM32" s="169">
        <f t="shared" ref="MM32:NQ32" si="1299">+MM20-MM21</f>
        <v>77133.696009820924</v>
      </c>
      <c r="MN32" s="169">
        <f t="shared" si="1299"/>
        <v>0</v>
      </c>
      <c r="MO32" s="169">
        <f t="shared" si="1299"/>
        <v>47319.481146409023</v>
      </c>
      <c r="MP32" s="169">
        <f t="shared" si="1299"/>
        <v>0</v>
      </c>
      <c r="MQ32" s="169">
        <f t="shared" si="1299"/>
        <v>0</v>
      </c>
      <c r="MR32" s="169">
        <f t="shared" si="1299"/>
        <v>94638.962292818047</v>
      </c>
      <c r="MS32" s="169">
        <f t="shared" si="1299"/>
        <v>0</v>
      </c>
      <c r="MT32" s="169">
        <f t="shared" si="1299"/>
        <v>0</v>
      </c>
      <c r="MU32" s="169">
        <f t="shared" si="1299"/>
        <v>0</v>
      </c>
      <c r="MV32" s="169">
        <f t="shared" si="1299"/>
        <v>47319.481146409023</v>
      </c>
      <c r="MW32" s="169">
        <f t="shared" si="1299"/>
        <v>0</v>
      </c>
      <c r="MX32" s="169">
        <f t="shared" si="1299"/>
        <v>0</v>
      </c>
      <c r="MY32" s="169">
        <f t="shared" si="1299"/>
        <v>94638.962292818047</v>
      </c>
      <c r="MZ32" s="169">
        <f t="shared" si="1299"/>
        <v>0</v>
      </c>
      <c r="NA32" s="169">
        <f t="shared" si="1299"/>
        <v>2141.0821813024691</v>
      </c>
      <c r="NB32" s="169">
        <f t="shared" si="1299"/>
        <v>21180.144331251864</v>
      </c>
      <c r="NC32" s="169">
        <f t="shared" si="1299"/>
        <v>60037.419439321973</v>
      </c>
      <c r="ND32" s="169">
        <f t="shared" si="1299"/>
        <v>0</v>
      </c>
      <c r="NE32" s="169">
        <f t="shared" si="1299"/>
        <v>0</v>
      </c>
      <c r="NF32" s="169" t="e">
        <f t="shared" si="1299"/>
        <v>#DIV/0!</v>
      </c>
      <c r="NG32" s="169">
        <f t="shared" si="1299"/>
        <v>47460.630485883405</v>
      </c>
      <c r="NH32" s="169">
        <f t="shared" si="1299"/>
        <v>32617.920968042083</v>
      </c>
      <c r="NI32" s="169">
        <f t="shared" si="1299"/>
        <v>1374.8956935606871</v>
      </c>
      <c r="NJ32" s="169">
        <f t="shared" si="1299"/>
        <v>47319.481146409023</v>
      </c>
      <c r="NK32" s="169">
        <f t="shared" si="1299"/>
        <v>0</v>
      </c>
      <c r="NL32" s="169">
        <f t="shared" si="1299"/>
        <v>0</v>
      </c>
      <c r="NM32" s="169">
        <f t="shared" si="1299"/>
        <v>94638.962292818047</v>
      </c>
      <c r="NN32" s="169">
        <f t="shared" si="1299"/>
        <v>0</v>
      </c>
      <c r="NO32" s="169">
        <f t="shared" si="1299"/>
        <v>0</v>
      </c>
      <c r="NP32" s="169">
        <f t="shared" si="1299"/>
        <v>0</v>
      </c>
      <c r="NQ32" s="169">
        <f t="shared" si="1299"/>
        <v>47319.481146409023</v>
      </c>
      <c r="NR32" s="177" t="e">
        <f t="shared" si="854"/>
        <v>#DIV/0!</v>
      </c>
      <c r="NS32" s="169">
        <f t="shared" ref="NS32:OT32" si="1300">+NS20-NS21</f>
        <v>108948.60905278008</v>
      </c>
      <c r="NT32" s="169">
        <f t="shared" si="1300"/>
        <v>47319.481146409023</v>
      </c>
      <c r="NU32" s="169">
        <f t="shared" si="1300"/>
        <v>96441.382882220467</v>
      </c>
      <c r="NV32" s="169">
        <f t="shared" si="1300"/>
        <v>0</v>
      </c>
      <c r="NW32" s="169">
        <f t="shared" si="1300"/>
        <v>0</v>
      </c>
      <c r="NX32" s="169">
        <f t="shared" si="1300"/>
        <v>0</v>
      </c>
      <c r="NY32" s="169">
        <f t="shared" si="1300"/>
        <v>28815.567536811574</v>
      </c>
      <c r="NZ32" s="169">
        <f t="shared" si="1300"/>
        <v>47319.481146409023</v>
      </c>
      <c r="OA32" s="169">
        <f t="shared" si="1300"/>
        <v>47319.481146409023</v>
      </c>
      <c r="OB32" s="169">
        <f t="shared" si="1300"/>
        <v>96441.382882220467</v>
      </c>
      <c r="OC32" s="169">
        <f t="shared" si="1300"/>
        <v>0</v>
      </c>
      <c r="OD32" s="169">
        <f t="shared" si="1300"/>
        <v>0</v>
      </c>
      <c r="OE32" s="169">
        <f t="shared" si="1300"/>
        <v>3515.9778748631566</v>
      </c>
      <c r="OF32" s="169">
        <f t="shared" si="1300"/>
        <v>28815.567536811574</v>
      </c>
      <c r="OG32" s="169">
        <f t="shared" si="1300"/>
        <v>47319.481146409023</v>
      </c>
      <c r="OH32" s="169">
        <f t="shared" si="1300"/>
        <v>47319.481146409023</v>
      </c>
      <c r="OI32" s="169">
        <f t="shared" si="1300"/>
        <v>96441.382882220467</v>
      </c>
      <c r="OJ32" s="169">
        <f t="shared" si="1300"/>
        <v>0</v>
      </c>
      <c r="OK32" s="169">
        <f t="shared" si="1300"/>
        <v>0</v>
      </c>
      <c r="OL32" s="169" t="e">
        <f t="shared" si="1300"/>
        <v>#DIV/0!</v>
      </c>
      <c r="OM32" s="169">
        <f t="shared" si="1300"/>
        <v>28815.567536811574</v>
      </c>
      <c r="ON32" s="169">
        <f t="shared" si="1300"/>
        <v>47319.481146409023</v>
      </c>
      <c r="OO32" s="169">
        <f t="shared" si="1300"/>
        <v>47319.481146409023</v>
      </c>
      <c r="OP32" s="169">
        <f t="shared" si="1300"/>
        <v>96441.382882220467</v>
      </c>
      <c r="OQ32" s="169">
        <f t="shared" si="1300"/>
        <v>0</v>
      </c>
      <c r="OR32" s="169">
        <f t="shared" si="1300"/>
        <v>0</v>
      </c>
      <c r="OS32" s="169">
        <f t="shared" si="1300"/>
        <v>0</v>
      </c>
      <c r="OT32" s="169">
        <f t="shared" si="1300"/>
        <v>28815.567536811574</v>
      </c>
      <c r="OU32" s="177" t="e">
        <f t="shared" si="698"/>
        <v>#DIV/0!</v>
      </c>
      <c r="OV32" s="169">
        <f t="shared" ref="OV32:PZ32" si="1301">+OV20-OV21</f>
        <v>73335.537798186284</v>
      </c>
      <c r="OW32" s="169">
        <f t="shared" si="1301"/>
        <v>0</v>
      </c>
      <c r="OX32" s="169">
        <f t="shared" si="1301"/>
        <v>0</v>
      </c>
      <c r="OY32" s="169">
        <f t="shared" si="1301"/>
        <v>0</v>
      </c>
      <c r="OZ32" s="169">
        <f t="shared" si="1301"/>
        <v>0</v>
      </c>
      <c r="PA32" s="169">
        <f t="shared" si="1301"/>
        <v>94638.962292818047</v>
      </c>
      <c r="PB32" s="169">
        <f t="shared" si="1301"/>
        <v>47460.630485883405</v>
      </c>
      <c r="PC32" s="169">
        <f t="shared" si="1301"/>
        <v>30476.838786739612</v>
      </c>
      <c r="PD32" s="169">
        <f t="shared" si="1301"/>
        <v>2141.0821813024691</v>
      </c>
      <c r="PE32" s="169">
        <f t="shared" si="1301"/>
        <v>33898.082624164803</v>
      </c>
      <c r="PF32" s="169">
        <f t="shared" si="1301"/>
        <v>0</v>
      </c>
      <c r="PG32" s="169">
        <f t="shared" si="1301"/>
        <v>0</v>
      </c>
      <c r="PH32" s="169">
        <f t="shared" si="1301"/>
        <v>94638.962292818047</v>
      </c>
      <c r="PI32" s="169">
        <f t="shared" si="1301"/>
        <v>47460.630485883405</v>
      </c>
      <c r="PJ32" s="169">
        <f t="shared" si="1301"/>
        <v>77937.469272623013</v>
      </c>
      <c r="PK32" s="169">
        <f t="shared" si="1301"/>
        <v>32617.920968042083</v>
      </c>
      <c r="PL32" s="169">
        <f t="shared" si="1301"/>
        <v>1374.8956935606871</v>
      </c>
      <c r="PM32" s="169">
        <f t="shared" si="1301"/>
        <v>0</v>
      </c>
      <c r="PN32" s="169">
        <f t="shared" si="1301"/>
        <v>0</v>
      </c>
      <c r="PO32" s="169" t="e">
        <f t="shared" si="1301"/>
        <v>#DIV/0!</v>
      </c>
      <c r="PP32" s="169">
        <f t="shared" si="1301"/>
        <v>47460.630485883405</v>
      </c>
      <c r="PQ32" s="169">
        <f t="shared" si="1301"/>
        <v>30476.838786739612</v>
      </c>
      <c r="PR32" s="169">
        <f t="shared" si="1301"/>
        <v>0</v>
      </c>
      <c r="PS32" s="169">
        <f t="shared" si="1301"/>
        <v>0</v>
      </c>
      <c r="PT32" s="169">
        <f t="shared" si="1301"/>
        <v>0</v>
      </c>
      <c r="PU32" s="169">
        <f t="shared" si="1301"/>
        <v>0</v>
      </c>
      <c r="PV32" s="169">
        <f t="shared" si="1301"/>
        <v>94638.962292818047</v>
      </c>
      <c r="PW32" s="169">
        <f t="shared" si="1301"/>
        <v>0</v>
      </c>
      <c r="PX32" s="169">
        <f t="shared" si="1301"/>
        <v>0</v>
      </c>
      <c r="PY32" s="169">
        <f t="shared" si="1301"/>
        <v>2141.0821813024691</v>
      </c>
      <c r="PZ32" s="169">
        <f t="shared" si="1301"/>
        <v>33898.082624164803</v>
      </c>
      <c r="QA32" s="177" t="e">
        <f t="shared" si="855"/>
        <v>#DIV/0!</v>
      </c>
      <c r="QB32" s="169">
        <f t="shared" ref="QB32:RE32" si="1302">+QB20-QB21</f>
        <v>37935.777840444178</v>
      </c>
      <c r="QC32" s="169">
        <f t="shared" si="1302"/>
        <v>47319.481146409023</v>
      </c>
      <c r="QD32" s="169">
        <f t="shared" si="1302"/>
        <v>65823.39475600647</v>
      </c>
      <c r="QE32" s="169">
        <f t="shared" si="1302"/>
        <v>0</v>
      </c>
      <c r="QF32" s="169">
        <f t="shared" si="1302"/>
        <v>0</v>
      </c>
      <c r="QG32" s="169">
        <f t="shared" si="1302"/>
        <v>77937.469272623013</v>
      </c>
      <c r="QH32" s="169">
        <f t="shared" si="1302"/>
        <v>19805.248637691177</v>
      </c>
      <c r="QI32" s="169">
        <f t="shared" si="1302"/>
        <v>41533.50582972452</v>
      </c>
      <c r="QJ32" s="169">
        <f t="shared" si="1302"/>
        <v>47319.481146409023</v>
      </c>
      <c r="QK32" s="169">
        <f t="shared" si="1302"/>
        <v>65823.39475600647</v>
      </c>
      <c r="QL32" s="169">
        <f t="shared" si="1302"/>
        <v>0</v>
      </c>
      <c r="QM32" s="169">
        <f t="shared" si="1302"/>
        <v>0</v>
      </c>
      <c r="QN32" s="169">
        <f t="shared" si="1302"/>
        <v>155874.93854524603</v>
      </c>
      <c r="QO32" s="169">
        <f t="shared" si="1302"/>
        <v>0</v>
      </c>
      <c r="QP32" s="169">
        <f t="shared" si="1302"/>
        <v>28815.567536811574</v>
      </c>
      <c r="QQ32" s="169">
        <f t="shared" si="1302"/>
        <v>47319.481146409023</v>
      </c>
      <c r="QR32" s="169">
        <f t="shared" si="1302"/>
        <v>65823.39475600647</v>
      </c>
      <c r="QS32" s="169">
        <f t="shared" si="1302"/>
        <v>0</v>
      </c>
      <c r="QT32" s="169">
        <f t="shared" si="1302"/>
        <v>0</v>
      </c>
      <c r="QU32" s="169" t="e">
        <f t="shared" si="1302"/>
        <v>#DIV/0!</v>
      </c>
      <c r="QV32" s="169">
        <f t="shared" si="1302"/>
        <v>0</v>
      </c>
      <c r="QW32" s="169">
        <f t="shared" si="1302"/>
        <v>28815.567536811574</v>
      </c>
      <c r="QX32" s="169">
        <f t="shared" si="1302"/>
        <v>47319.481146409023</v>
      </c>
      <c r="QY32" s="169">
        <f t="shared" si="1302"/>
        <v>0</v>
      </c>
      <c r="QZ32" s="169">
        <f t="shared" si="1302"/>
        <v>0</v>
      </c>
      <c r="RA32" s="169">
        <f t="shared" si="1302"/>
        <v>0</v>
      </c>
      <c r="RB32" s="169">
        <f t="shared" si="1302"/>
        <v>0</v>
      </c>
      <c r="RC32" s="169">
        <f t="shared" si="1302"/>
        <v>19805.248637691177</v>
      </c>
      <c r="RD32" s="169">
        <f t="shared" si="1302"/>
        <v>41533.50582972452</v>
      </c>
      <c r="RE32" s="169">
        <f t="shared" si="1302"/>
        <v>47319.481146409023</v>
      </c>
      <c r="RF32" s="177" t="e">
        <f t="shared" si="728"/>
        <v>#DIV/0!</v>
      </c>
      <c r="RG32" s="169">
        <f t="shared" ref="RG32:SK32" si="1303">+RG20-RG21</f>
        <v>0</v>
      </c>
      <c r="RH32" s="169">
        <f t="shared" si="1303"/>
        <v>0</v>
      </c>
      <c r="RI32" s="169">
        <f t="shared" si="1303"/>
        <v>3515.9778748631566</v>
      </c>
      <c r="RJ32" s="169">
        <f t="shared" si="1303"/>
        <v>0</v>
      </c>
      <c r="RK32" s="169">
        <f t="shared" si="1303"/>
        <v>0</v>
      </c>
      <c r="RL32" s="169">
        <f t="shared" si="1303"/>
        <v>79842.66807701315</v>
      </c>
      <c r="RM32" s="169">
        <f t="shared" si="1303"/>
        <v>28815.567536811574</v>
      </c>
      <c r="RN32" s="169">
        <f t="shared" si="1303"/>
        <v>65964.544095480858</v>
      </c>
      <c r="RO32" s="169">
        <f t="shared" si="1303"/>
        <v>77937.469272623013</v>
      </c>
      <c r="RP32" s="169">
        <f t="shared" si="1303"/>
        <v>33992.816661602767</v>
      </c>
      <c r="RQ32" s="169">
        <f t="shared" si="1303"/>
        <v>0</v>
      </c>
      <c r="RR32" s="169">
        <f t="shared" si="1303"/>
        <v>0</v>
      </c>
      <c r="RS32" s="169">
        <f t="shared" si="1303"/>
        <v>47319.481146409023</v>
      </c>
      <c r="RT32" s="169">
        <f t="shared" si="1303"/>
        <v>28815.567536811574</v>
      </c>
      <c r="RU32" s="169">
        <f t="shared" si="1303"/>
        <v>65964.544095480858</v>
      </c>
      <c r="RV32" s="169">
        <f t="shared" si="1303"/>
        <v>30476.838786739612</v>
      </c>
      <c r="RW32" s="169">
        <f t="shared" si="1303"/>
        <v>0</v>
      </c>
      <c r="RX32" s="169">
        <f t="shared" si="1303"/>
        <v>0</v>
      </c>
      <c r="RY32" s="169">
        <f t="shared" si="1303"/>
        <v>0</v>
      </c>
      <c r="RZ32" s="169" t="e">
        <f t="shared" si="1303"/>
        <v>#DIV/0!</v>
      </c>
      <c r="SA32" s="169">
        <f t="shared" si="1303"/>
        <v>0</v>
      </c>
      <c r="SB32" s="169">
        <f t="shared" si="1303"/>
        <v>0</v>
      </c>
      <c r="SC32" s="169">
        <f t="shared" si="1303"/>
        <v>0</v>
      </c>
      <c r="SD32" s="169">
        <f t="shared" si="1303"/>
        <v>3515.9778748631566</v>
      </c>
      <c r="SE32" s="169">
        <f t="shared" si="1303"/>
        <v>0</v>
      </c>
      <c r="SF32" s="169">
        <f t="shared" si="1303"/>
        <v>0</v>
      </c>
      <c r="SG32" s="169">
        <f t="shared" si="1303"/>
        <v>79842.66807701315</v>
      </c>
      <c r="SH32" s="169">
        <f t="shared" si="1303"/>
        <v>28815.567536811574</v>
      </c>
      <c r="SI32" s="169">
        <f t="shared" si="1303"/>
        <v>65964.544095480858</v>
      </c>
      <c r="SJ32" s="169">
        <f t="shared" si="1303"/>
        <v>77937.469272623013</v>
      </c>
      <c r="SK32" s="169">
        <f t="shared" si="1303"/>
        <v>33992.816661602767</v>
      </c>
      <c r="SL32" s="177" t="e">
        <f t="shared" si="856"/>
        <v>#DIV/0!</v>
      </c>
      <c r="SM32" s="169">
        <f t="shared" ref="SM32:TP32" si="1304">+SM20-SM21</f>
        <v>141607.97417180359</v>
      </c>
      <c r="SN32" s="169">
        <f t="shared" si="1304"/>
        <v>28815.567536811574</v>
      </c>
      <c r="SO32" s="169">
        <f t="shared" si="1304"/>
        <v>65823.39475600647</v>
      </c>
      <c r="SP32" s="169">
        <f t="shared" si="1304"/>
        <v>0</v>
      </c>
      <c r="SQ32" s="169">
        <f t="shared" si="1304"/>
        <v>0</v>
      </c>
      <c r="SR32" s="169">
        <f t="shared" si="1304"/>
        <v>125256.95041903204</v>
      </c>
      <c r="SS32" s="169">
        <f t="shared" si="1304"/>
        <v>2141.0821813024691</v>
      </c>
      <c r="ST32" s="169">
        <f t="shared" si="1304"/>
        <v>1374.8956935606871</v>
      </c>
      <c r="SU32" s="169">
        <f t="shared" si="1304"/>
        <v>28815.567536811574</v>
      </c>
      <c r="SV32" s="169">
        <f t="shared" si="1304"/>
        <v>65823.39475600647</v>
      </c>
      <c r="SW32" s="169">
        <f t="shared" si="1304"/>
        <v>0</v>
      </c>
      <c r="SX32" s="169">
        <f t="shared" si="1304"/>
        <v>0</v>
      </c>
      <c r="SY32" s="169">
        <f t="shared" si="1304"/>
        <v>125256.95041903204</v>
      </c>
      <c r="SZ32" s="169">
        <f t="shared" si="1304"/>
        <v>0</v>
      </c>
      <c r="TA32" s="169">
        <f t="shared" si="1304"/>
        <v>0</v>
      </c>
      <c r="TB32" s="169">
        <f t="shared" si="1304"/>
        <v>28815.567536811574</v>
      </c>
      <c r="TC32" s="169">
        <f t="shared" si="1304"/>
        <v>65823.39475600647</v>
      </c>
      <c r="TD32" s="169">
        <f t="shared" si="1304"/>
        <v>0</v>
      </c>
      <c r="TE32" s="169">
        <f t="shared" si="1304"/>
        <v>0</v>
      </c>
      <c r="TF32" s="169" t="e">
        <f t="shared" si="1304"/>
        <v>#DIV/0!</v>
      </c>
      <c r="TG32" s="169">
        <f t="shared" si="1304"/>
        <v>2141.0821813024691</v>
      </c>
      <c r="TH32" s="169">
        <f t="shared" si="1304"/>
        <v>21180.144331251864</v>
      </c>
      <c r="TI32" s="169">
        <f t="shared" si="1304"/>
        <v>41533.50582972452</v>
      </c>
      <c r="TJ32" s="169">
        <f t="shared" si="1304"/>
        <v>65823.39475600647</v>
      </c>
      <c r="TK32" s="169">
        <f t="shared" si="1304"/>
        <v>0</v>
      </c>
      <c r="TL32" s="169">
        <f t="shared" si="1304"/>
        <v>0</v>
      </c>
      <c r="TM32" s="169">
        <f t="shared" si="1304"/>
        <v>125256.95041903204</v>
      </c>
      <c r="TN32" s="169">
        <f t="shared" si="1304"/>
        <v>2141.0821813024691</v>
      </c>
      <c r="TO32" s="169">
        <f t="shared" si="1304"/>
        <v>1374.8956935606871</v>
      </c>
      <c r="TP32" s="169">
        <f t="shared" si="1304"/>
        <v>28815.567536811574</v>
      </c>
      <c r="TQ32" s="177" t="e">
        <f t="shared" si="757"/>
        <v>#DIV/0!</v>
      </c>
      <c r="TR32" s="169" t="e">
        <f t="shared" ref="TR32:UV32" si="1305">+TR20-TR21</f>
        <v>#REF!</v>
      </c>
      <c r="TS32" s="169" t="e">
        <f t="shared" si="1305"/>
        <v>#REF!</v>
      </c>
      <c r="TT32" s="169">
        <f t="shared" si="1305"/>
        <v>108414.30805936262</v>
      </c>
      <c r="TU32" s="169">
        <f t="shared" si="1305"/>
        <v>0</v>
      </c>
      <c r="TV32" s="169">
        <f t="shared" si="1305"/>
        <v>0</v>
      </c>
      <c r="TW32" s="169">
        <f t="shared" si="1305"/>
        <v>3515.9778748631566</v>
      </c>
      <c r="TX32" s="169">
        <f t="shared" si="1305"/>
        <v>28815.567536811574</v>
      </c>
      <c r="TY32" s="169">
        <f t="shared" si="1305"/>
        <v>47319.481146409023</v>
      </c>
      <c r="TZ32" s="169">
        <f t="shared" si="1305"/>
        <v>65964.544095480858</v>
      </c>
      <c r="UA32" s="169">
        <f t="shared" si="1305"/>
        <v>30476.838786739612</v>
      </c>
      <c r="UB32" s="169">
        <f t="shared" si="1305"/>
        <v>0</v>
      </c>
      <c r="UC32" s="169">
        <f t="shared" si="1305"/>
        <v>0</v>
      </c>
      <c r="UD32" s="169">
        <f t="shared" si="1305"/>
        <v>0</v>
      </c>
      <c r="UE32" s="169">
        <f t="shared" si="1305"/>
        <v>28815.567536811574</v>
      </c>
      <c r="UF32" s="169">
        <f t="shared" si="1305"/>
        <v>625681.2894810494</v>
      </c>
      <c r="UG32" s="169">
        <f t="shared" si="1305"/>
        <v>389898.88692890177</v>
      </c>
      <c r="UH32" s="169">
        <f t="shared" si="1305"/>
        <v>0</v>
      </c>
      <c r="UI32" s="169">
        <f t="shared" si="1305"/>
        <v>0</v>
      </c>
      <c r="UJ32" s="169">
        <f t="shared" si="1305"/>
        <v>0</v>
      </c>
      <c r="UK32" s="169" t="e">
        <f t="shared" si="1305"/>
        <v>#DIV/0!</v>
      </c>
      <c r="UL32" s="169">
        <f t="shared" si="1305"/>
        <v>28815.567536811574</v>
      </c>
      <c r="UM32" s="169">
        <f t="shared" si="1305"/>
        <v>47319.481146409023</v>
      </c>
      <c r="UN32" s="169">
        <f t="shared" si="1305"/>
        <v>65964.544095480858</v>
      </c>
      <c r="UO32" s="169">
        <f t="shared" si="1305"/>
        <v>108414.30805936262</v>
      </c>
      <c r="UP32" s="169">
        <f t="shared" si="1305"/>
        <v>0</v>
      </c>
      <c r="UQ32" s="169">
        <f t="shared" si="1305"/>
        <v>0</v>
      </c>
      <c r="UR32" s="169">
        <f t="shared" si="1305"/>
        <v>3515.9778748631566</v>
      </c>
      <c r="US32" s="169">
        <f t="shared" si="1305"/>
        <v>28815.567536811574</v>
      </c>
      <c r="UT32" s="169">
        <f t="shared" si="1305"/>
        <v>47319.481146409023</v>
      </c>
      <c r="UU32" s="169">
        <f t="shared" si="1305"/>
        <v>65964.544095480858</v>
      </c>
      <c r="UV32" s="169">
        <f t="shared" si="1305"/>
        <v>30476.838786739612</v>
      </c>
      <c r="UW32" s="177" t="e">
        <f t="shared" si="857"/>
        <v>#REF!</v>
      </c>
      <c r="UX32" s="169">
        <f t="shared" ref="UX32:WB32" si="1306">+UX20-UX21</f>
        <v>143418.6312153594</v>
      </c>
      <c r="UY32" s="169">
        <f t="shared" si="1306"/>
        <v>0</v>
      </c>
      <c r="UZ32" s="169">
        <f t="shared" si="1306"/>
        <v>47319.481146409023</v>
      </c>
      <c r="VA32" s="169">
        <f t="shared" si="1306"/>
        <v>0</v>
      </c>
      <c r="VB32" s="169">
        <f t="shared" si="1306"/>
        <v>0</v>
      </c>
      <c r="VC32" s="169">
        <f t="shared" si="1306"/>
        <v>94638.962292818047</v>
      </c>
      <c r="VD32" s="169">
        <f t="shared" si="1306"/>
        <v>0</v>
      </c>
      <c r="VE32" s="169">
        <f t="shared" si="1306"/>
        <v>0</v>
      </c>
      <c r="VF32" s="169">
        <f t="shared" si="1306"/>
        <v>0</v>
      </c>
      <c r="VG32" s="169">
        <f t="shared" si="1306"/>
        <v>47319.481146409023</v>
      </c>
      <c r="VH32" s="169">
        <f t="shared" si="1306"/>
        <v>0</v>
      </c>
      <c r="VI32" s="169">
        <f t="shared" si="1306"/>
        <v>0</v>
      </c>
      <c r="VJ32" s="169">
        <f t="shared" si="1306"/>
        <v>1044395.7439467626</v>
      </c>
      <c r="VK32" s="169">
        <f t="shared" si="1306"/>
        <v>0</v>
      </c>
      <c r="VL32" s="169">
        <f t="shared" si="1306"/>
        <v>2141.0821813024691</v>
      </c>
      <c r="VM32" s="169">
        <f t="shared" si="1306"/>
        <v>21180.144331251864</v>
      </c>
      <c r="VN32" s="169">
        <f t="shared" si="1306"/>
        <v>60037.419439321973</v>
      </c>
      <c r="VO32" s="169">
        <f t="shared" si="1306"/>
        <v>0</v>
      </c>
      <c r="VP32" s="169">
        <f t="shared" si="1306"/>
        <v>0</v>
      </c>
      <c r="VQ32" s="169" t="e">
        <f t="shared" si="1306"/>
        <v>#DIV/0!</v>
      </c>
      <c r="VR32" s="169">
        <f t="shared" si="1306"/>
        <v>47460.630485883405</v>
      </c>
      <c r="VS32" s="169">
        <f t="shared" si="1306"/>
        <v>32617.920968042083</v>
      </c>
      <c r="VT32" s="169">
        <f t="shared" si="1306"/>
        <v>1374.8956935606871</v>
      </c>
      <c r="VU32" s="169">
        <f t="shared" si="1306"/>
        <v>47319.481146409023</v>
      </c>
      <c r="VV32" s="169">
        <f t="shared" si="1306"/>
        <v>0</v>
      </c>
      <c r="VW32" s="169">
        <f t="shared" si="1306"/>
        <v>0</v>
      </c>
      <c r="VX32" s="169">
        <f t="shared" si="1306"/>
        <v>94638.962292818047</v>
      </c>
      <c r="VY32" s="169">
        <f t="shared" si="1306"/>
        <v>0</v>
      </c>
      <c r="VZ32" s="169">
        <f t="shared" si="1306"/>
        <v>0</v>
      </c>
      <c r="WA32" s="169">
        <f t="shared" si="1306"/>
        <v>0</v>
      </c>
      <c r="WB32" s="169">
        <f t="shared" si="1306"/>
        <v>47319.481146409023</v>
      </c>
      <c r="WC32" s="177" t="e">
        <f t="shared" si="858"/>
        <v>#DIV/0!</v>
      </c>
    </row>
    <row r="33" spans="1:601" s="99" customFormat="1" ht="18" customHeight="1">
      <c r="A33" s="154"/>
      <c r="B33" s="127" t="s">
        <v>51</v>
      </c>
      <c r="C33" s="128"/>
      <c r="D33" s="129">
        <f t="shared" ref="D33:AJ33" si="1307">SUM(D34:D39)</f>
        <v>0</v>
      </c>
      <c r="E33" s="129">
        <f t="shared" si="1307"/>
        <v>0</v>
      </c>
      <c r="F33" s="129">
        <f t="shared" si="1307"/>
        <v>0</v>
      </c>
      <c r="G33" s="129">
        <f t="shared" si="1307"/>
        <v>0</v>
      </c>
      <c r="H33" s="129">
        <f t="shared" si="1307"/>
        <v>0</v>
      </c>
      <c r="I33" s="129">
        <f t="shared" si="1307"/>
        <v>0</v>
      </c>
      <c r="J33" s="129">
        <f t="shared" si="1307"/>
        <v>0</v>
      </c>
      <c r="K33" s="129">
        <f t="shared" si="1307"/>
        <v>0</v>
      </c>
      <c r="L33" s="129">
        <f t="shared" si="1307"/>
        <v>0</v>
      </c>
      <c r="M33" s="129">
        <f t="shared" si="1307"/>
        <v>0</v>
      </c>
      <c r="N33" s="129">
        <f t="shared" si="1307"/>
        <v>0</v>
      </c>
      <c r="O33" s="129">
        <f t="shared" si="1307"/>
        <v>0</v>
      </c>
      <c r="P33" s="129">
        <f t="shared" si="1307"/>
        <v>0</v>
      </c>
      <c r="Q33" s="129">
        <f t="shared" si="1307"/>
        <v>0</v>
      </c>
      <c r="R33" s="129">
        <f t="shared" si="1307"/>
        <v>0</v>
      </c>
      <c r="S33" s="129">
        <f t="shared" si="1307"/>
        <v>0</v>
      </c>
      <c r="T33" s="129">
        <f t="shared" si="1307"/>
        <v>0</v>
      </c>
      <c r="U33" s="129">
        <f t="shared" si="1307"/>
        <v>0</v>
      </c>
      <c r="V33" s="129">
        <f t="shared" si="1307"/>
        <v>0</v>
      </c>
      <c r="W33" s="129">
        <f t="shared" si="1307"/>
        <v>0</v>
      </c>
      <c r="X33" s="129">
        <f t="shared" si="1307"/>
        <v>0</v>
      </c>
      <c r="Y33" s="129">
        <f t="shared" si="1307"/>
        <v>0</v>
      </c>
      <c r="Z33" s="129">
        <f t="shared" si="1307"/>
        <v>0</v>
      </c>
      <c r="AA33" s="129">
        <f t="shared" si="1307"/>
        <v>0</v>
      </c>
      <c r="AB33" s="129">
        <f t="shared" si="1307"/>
        <v>0</v>
      </c>
      <c r="AC33" s="129">
        <f t="shared" si="1307"/>
        <v>0</v>
      </c>
      <c r="AD33" s="129">
        <f t="shared" si="1307"/>
        <v>0</v>
      </c>
      <c r="AE33" s="129">
        <f t="shared" si="1307"/>
        <v>43860.72120095414</v>
      </c>
      <c r="AF33" s="129"/>
      <c r="AG33" s="129"/>
      <c r="AH33" s="177">
        <f t="shared" si="490"/>
        <v>43860.72120095414</v>
      </c>
      <c r="AI33" s="170">
        <f t="shared" si="1307"/>
        <v>0</v>
      </c>
      <c r="AJ33" s="170">
        <f t="shared" si="1307"/>
        <v>0</v>
      </c>
      <c r="AK33" s="170">
        <f t="shared" ref="AK33:BM33" si="1308">SUM(AK34:AK39)</f>
        <v>26629.894315358506</v>
      </c>
      <c r="AL33" s="170">
        <f t="shared" si="1308"/>
        <v>26629.894315358506</v>
      </c>
      <c r="AM33" s="170">
        <f t="shared" si="1308"/>
        <v>26629.894315358506</v>
      </c>
      <c r="AN33" s="170">
        <f t="shared" si="1308"/>
        <v>43860.72120095414</v>
      </c>
      <c r="AO33" s="170">
        <f t="shared" si="1308"/>
        <v>43860.72120095414</v>
      </c>
      <c r="AP33" s="170">
        <f t="shared" si="1308"/>
        <v>1978.6801747265154</v>
      </c>
      <c r="AQ33" s="170">
        <f t="shared" si="1308"/>
        <v>0</v>
      </c>
      <c r="AR33" s="170">
        <f t="shared" si="1308"/>
        <v>26629.894315358506</v>
      </c>
      <c r="AS33" s="170">
        <f t="shared" si="1308"/>
        <v>26629.894315358506</v>
      </c>
      <c r="AT33" s="170">
        <f t="shared" si="1308"/>
        <v>26629.894315358506</v>
      </c>
      <c r="AU33" s="170">
        <f t="shared" si="1308"/>
        <v>43860.72120095414</v>
      </c>
      <c r="AV33" s="170">
        <f t="shared" si="1308"/>
        <v>0</v>
      </c>
      <c r="AW33" s="170">
        <f t="shared" si="1308"/>
        <v>0</v>
      </c>
      <c r="AX33" s="170">
        <f t="shared" si="1308"/>
        <v>0</v>
      </c>
      <c r="AY33" s="170">
        <f t="shared" si="1308"/>
        <v>26629.894315358506</v>
      </c>
      <c r="AZ33" s="170">
        <f t="shared" si="1308"/>
        <v>26629.894315358506</v>
      </c>
      <c r="BA33" s="170">
        <f t="shared" si="1308"/>
        <v>26629.894315358506</v>
      </c>
      <c r="BB33" s="170">
        <f t="shared" si="1308"/>
        <v>43860.72120095414</v>
      </c>
      <c r="BC33" s="170">
        <f t="shared" si="1308"/>
        <v>0</v>
      </c>
      <c r="BD33" s="170">
        <f t="shared" si="1308"/>
        <v>1978.6801747265154</v>
      </c>
      <c r="BE33" s="170">
        <f t="shared" si="1308"/>
        <v>18303.011989520994</v>
      </c>
      <c r="BF33" s="170">
        <f t="shared" si="1308"/>
        <v>26629.894315358506</v>
      </c>
      <c r="BG33" s="170">
        <f t="shared" si="1308"/>
        <v>26629.894315358506</v>
      </c>
      <c r="BH33" s="170">
        <f t="shared" si="1308"/>
        <v>26629.894315358506</v>
      </c>
      <c r="BI33" s="170">
        <f t="shared" si="1308"/>
        <v>43860.72120095414</v>
      </c>
      <c r="BJ33" s="170">
        <f t="shared" si="1308"/>
        <v>43860.72120095414</v>
      </c>
      <c r="BK33" s="170">
        <f t="shared" si="1308"/>
        <v>1978.6801747265154</v>
      </c>
      <c r="BL33" s="170">
        <f t="shared" si="1308"/>
        <v>0</v>
      </c>
      <c r="BM33" s="170">
        <f t="shared" si="1308"/>
        <v>26629.894315358506</v>
      </c>
      <c r="BN33" s="177">
        <f t="shared" si="848"/>
        <v>633592.00581908587</v>
      </c>
      <c r="BO33" s="170">
        <f>SUM(BO34:BO39)</f>
        <v>26629.894315358506</v>
      </c>
      <c r="BP33" s="170">
        <f>SUM(BP34:BP39)</f>
        <v>26629.894315358506</v>
      </c>
      <c r="BQ33" s="170">
        <f t="shared" ref="BQ33:CF33" si="1309">SUM(BQ34:BQ39)</f>
        <v>43860.72120095414</v>
      </c>
      <c r="BR33" s="170">
        <f t="shared" si="1309"/>
        <v>43860.72120095414</v>
      </c>
      <c r="BS33" s="170">
        <f t="shared" si="1309"/>
        <v>1978.6801747265154</v>
      </c>
      <c r="BT33" s="170">
        <f t="shared" si="1309"/>
        <v>0</v>
      </c>
      <c r="BU33" s="170">
        <f t="shared" si="1309"/>
        <v>26629.894315358506</v>
      </c>
      <c r="BV33" s="170">
        <f t="shared" si="1309"/>
        <v>26629.894315358506</v>
      </c>
      <c r="BW33" s="170">
        <f t="shared" si="1309"/>
        <v>26629.894315358506</v>
      </c>
      <c r="BX33" s="170">
        <f t="shared" si="1309"/>
        <v>59418.040828831705</v>
      </c>
      <c r="BY33" s="170">
        <f t="shared" si="1309"/>
        <v>0</v>
      </c>
      <c r="BZ33" s="170">
        <f t="shared" si="1309"/>
        <v>0</v>
      </c>
      <c r="CA33" s="170">
        <f t="shared" si="1309"/>
        <v>0</v>
      </c>
      <c r="CB33" s="170">
        <f t="shared" si="1309"/>
        <v>26629.894315358506</v>
      </c>
      <c r="CC33" s="170">
        <f t="shared" si="1309"/>
        <v>26629.894315358506</v>
      </c>
      <c r="CD33" s="170">
        <f t="shared" si="1309"/>
        <v>26629.894315358506</v>
      </c>
      <c r="CE33" s="170">
        <f t="shared" si="1309"/>
        <v>43860.72120095414</v>
      </c>
      <c r="CF33" s="170">
        <f t="shared" si="1309"/>
        <v>0</v>
      </c>
      <c r="CG33" s="170">
        <f t="shared" ref="CG33:CR33" si="1310">SUM(CG34:CG39)</f>
        <v>1978.6801747265154</v>
      </c>
      <c r="CH33" s="170">
        <f t="shared" si="1310"/>
        <v>18303.011989520994</v>
      </c>
      <c r="CI33" s="170">
        <f t="shared" si="1310"/>
        <v>26629.894315358506</v>
      </c>
      <c r="CJ33" s="170">
        <f t="shared" si="1310"/>
        <v>26629.894315358506</v>
      </c>
      <c r="CK33" s="170">
        <f t="shared" si="1310"/>
        <v>26629.894315358506</v>
      </c>
      <c r="CL33" s="170">
        <f t="shared" si="1310"/>
        <v>43860.72120095414</v>
      </c>
      <c r="CM33" s="170">
        <f t="shared" si="1310"/>
        <v>43860.72120095414</v>
      </c>
      <c r="CN33" s="170">
        <f t="shared" si="1310"/>
        <v>1978.6801747265154</v>
      </c>
      <c r="CO33" s="170">
        <f t="shared" si="1310"/>
        <v>0</v>
      </c>
      <c r="CP33" s="170">
        <f t="shared" si="1310"/>
        <v>26629.894315358506</v>
      </c>
      <c r="CQ33" s="170">
        <f t="shared" si="1310"/>
        <v>26629.894315358506</v>
      </c>
      <c r="CR33" s="170">
        <f t="shared" si="1310"/>
        <v>26629.894315358506</v>
      </c>
      <c r="CS33" s="177">
        <f t="shared" si="790"/>
        <v>675779.21976232191</v>
      </c>
      <c r="CT33" s="170">
        <f t="shared" ref="CT33:DX33" si="1311">SUM(CT34:CT39)</f>
        <v>43860.72120095414</v>
      </c>
      <c r="CU33" s="170">
        <f t="shared" si="1311"/>
        <v>43860.72120095414</v>
      </c>
      <c r="CV33" s="170">
        <f t="shared" si="1311"/>
        <v>1978.6801747265154</v>
      </c>
      <c r="CW33" s="170">
        <f t="shared" si="1311"/>
        <v>0</v>
      </c>
      <c r="CX33" s="170">
        <f t="shared" si="1311"/>
        <v>26629.894315358506</v>
      </c>
      <c r="CY33" s="170">
        <f t="shared" si="1311"/>
        <v>26629.894315358506</v>
      </c>
      <c r="CZ33" s="170">
        <f t="shared" si="1311"/>
        <v>26629.894315358506</v>
      </c>
      <c r="DA33" s="170">
        <f t="shared" si="1311"/>
        <v>43860.72120095414</v>
      </c>
      <c r="DB33" s="170">
        <f t="shared" si="1311"/>
        <v>0</v>
      </c>
      <c r="DC33" s="170">
        <f t="shared" si="1311"/>
        <v>19806.111312981448</v>
      </c>
      <c r="DD33" s="170">
        <f t="shared" si="1311"/>
        <v>0</v>
      </c>
      <c r="DE33" s="170">
        <f t="shared" si="1311"/>
        <v>26629.894315358506</v>
      </c>
      <c r="DF33" s="170">
        <f t="shared" si="1311"/>
        <v>26629.894315358506</v>
      </c>
      <c r="DG33" s="170">
        <f t="shared" si="1311"/>
        <v>26629.894315358506</v>
      </c>
      <c r="DH33" s="170">
        <f t="shared" si="1311"/>
        <v>43860.72120095414</v>
      </c>
      <c r="DI33" s="170">
        <f t="shared" si="1311"/>
        <v>0</v>
      </c>
      <c r="DJ33" s="170">
        <f t="shared" si="1311"/>
        <v>1978.6801747265154</v>
      </c>
      <c r="DK33" s="170">
        <f t="shared" si="1311"/>
        <v>18303.011989520994</v>
      </c>
      <c r="DL33" s="170">
        <f t="shared" si="1311"/>
        <v>26629.894315358506</v>
      </c>
      <c r="DM33" s="170">
        <f t="shared" si="1311"/>
        <v>26629.894315358506</v>
      </c>
      <c r="DN33" s="170">
        <f t="shared" si="1311"/>
        <v>26629.894315358506</v>
      </c>
      <c r="DO33" s="170">
        <f t="shared" si="1311"/>
        <v>43860.72120095414</v>
      </c>
      <c r="DP33" s="170">
        <f t="shared" si="1311"/>
        <v>43860.72120095414</v>
      </c>
      <c r="DQ33" s="170">
        <f t="shared" si="1311"/>
        <v>1978.6801747265154</v>
      </c>
      <c r="DR33" s="170">
        <f t="shared" si="1311"/>
        <v>0</v>
      </c>
      <c r="DS33" s="170">
        <f t="shared" si="1311"/>
        <v>26629.894315358506</v>
      </c>
      <c r="DT33" s="170">
        <f t="shared" si="1311"/>
        <v>26629.894315358506</v>
      </c>
      <c r="DU33" s="170">
        <f t="shared" si="1311"/>
        <v>26629.894315358506</v>
      </c>
      <c r="DV33" s="170">
        <f t="shared" si="1311"/>
        <v>43860.72120095414</v>
      </c>
      <c r="DW33" s="170">
        <f t="shared" si="1311"/>
        <v>0</v>
      </c>
      <c r="DX33" s="170">
        <f t="shared" si="1311"/>
        <v>0</v>
      </c>
      <c r="DY33" s="177">
        <f t="shared" si="849"/>
        <v>670628.94401766302</v>
      </c>
      <c r="DZ33" s="170">
        <f t="shared" ref="DZ33:FC33" si="1312">SUM(DZ34:DZ39)</f>
        <v>0</v>
      </c>
      <c r="EA33" s="170">
        <f t="shared" si="1312"/>
        <v>26629.894315358506</v>
      </c>
      <c r="EB33" s="170">
        <f t="shared" si="1312"/>
        <v>26629.894315358506</v>
      </c>
      <c r="EC33" s="170">
        <f t="shared" si="1312"/>
        <v>26629.894315358506</v>
      </c>
      <c r="ED33" s="170">
        <f t="shared" si="1312"/>
        <v>43860.72120095414</v>
      </c>
      <c r="EE33" s="170">
        <f t="shared" si="1312"/>
        <v>0</v>
      </c>
      <c r="EF33" s="170">
        <f t="shared" si="1312"/>
        <v>0</v>
      </c>
      <c r="EG33" s="170">
        <f t="shared" si="1312"/>
        <v>0</v>
      </c>
      <c r="EH33" s="170">
        <f t="shared" si="1312"/>
        <v>26629.894315358506</v>
      </c>
      <c r="EI33" s="170">
        <f t="shared" si="1312"/>
        <v>40915.12200484085</v>
      </c>
      <c r="EJ33" s="170">
        <f t="shared" si="1312"/>
        <v>26629.894315358506</v>
      </c>
      <c r="EK33" s="170">
        <f t="shared" si="1312"/>
        <v>43860.72120095414</v>
      </c>
      <c r="EL33" s="170">
        <f t="shared" si="1312"/>
        <v>0</v>
      </c>
      <c r="EM33" s="170">
        <f t="shared" si="1312"/>
        <v>1978.6801747265154</v>
      </c>
      <c r="EN33" s="170">
        <f t="shared" si="1312"/>
        <v>18303.011989520994</v>
      </c>
      <c r="EO33" s="170">
        <f t="shared" si="1312"/>
        <v>26629.894315358506</v>
      </c>
      <c r="EP33" s="170">
        <f t="shared" si="1312"/>
        <v>26629.894315358506</v>
      </c>
      <c r="EQ33" s="170">
        <f t="shared" si="1312"/>
        <v>26629.894315358506</v>
      </c>
      <c r="ER33" s="170">
        <f t="shared" si="1312"/>
        <v>43860.72120095414</v>
      </c>
      <c r="ES33" s="170">
        <f t="shared" si="1312"/>
        <v>43860.72120095414</v>
      </c>
      <c r="ET33" s="170">
        <f t="shared" si="1312"/>
        <v>1978.6801747265154</v>
      </c>
      <c r="EU33" s="170">
        <f t="shared" si="1312"/>
        <v>0</v>
      </c>
      <c r="EV33" s="170">
        <f t="shared" si="1312"/>
        <v>26629.894315358506</v>
      </c>
      <c r="EW33" s="170">
        <f t="shared" si="1312"/>
        <v>26629.894315358506</v>
      </c>
      <c r="EX33" s="170">
        <f t="shared" si="1312"/>
        <v>26629.894315358506</v>
      </c>
      <c r="EY33" s="170">
        <f t="shared" si="1312"/>
        <v>43860.72120095414</v>
      </c>
      <c r="EZ33" s="170">
        <f t="shared" si="1312"/>
        <v>0</v>
      </c>
      <c r="FA33" s="170">
        <f t="shared" si="1312"/>
        <v>0</v>
      </c>
      <c r="FB33" s="170">
        <f t="shared" si="1312"/>
        <v>0</v>
      </c>
      <c r="FC33" s="170">
        <f t="shared" si="1312"/>
        <v>26629.894315358506</v>
      </c>
      <c r="FD33" s="177">
        <f t="shared" si="557"/>
        <v>602037.83213288756</v>
      </c>
      <c r="FE33" s="170">
        <f t="shared" ref="FE33:GI33" si="1313">SUM(FE34:FE39)</f>
        <v>26629.894315358506</v>
      </c>
      <c r="FF33" s="170">
        <f t="shared" si="1313"/>
        <v>43860.72120095414</v>
      </c>
      <c r="FG33" s="170">
        <f t="shared" si="1313"/>
        <v>0</v>
      </c>
      <c r="FH33" s="170">
        <f t="shared" si="1313"/>
        <v>0</v>
      </c>
      <c r="FI33" s="170">
        <f t="shared" si="1313"/>
        <v>0</v>
      </c>
      <c r="FJ33" s="170">
        <f t="shared" si="1313"/>
        <v>26629.894315358506</v>
      </c>
      <c r="FK33" s="170">
        <f t="shared" si="1313"/>
        <v>26629.894315358506</v>
      </c>
      <c r="FL33" s="170">
        <f t="shared" si="1313"/>
        <v>26629.894315358506</v>
      </c>
      <c r="FM33" s="170">
        <f t="shared" si="1313"/>
        <v>43860.72120095414</v>
      </c>
      <c r="FN33" s="170">
        <f t="shared" si="1313"/>
        <v>22750.478235197905</v>
      </c>
      <c r="FO33" s="170">
        <f t="shared" si="1313"/>
        <v>1978.6801747265154</v>
      </c>
      <c r="FP33" s="170">
        <f t="shared" si="1313"/>
        <v>18303.011989520994</v>
      </c>
      <c r="FQ33" s="170">
        <f t="shared" si="1313"/>
        <v>26629.894315358506</v>
      </c>
      <c r="FR33" s="170">
        <f t="shared" si="1313"/>
        <v>26629.894315358506</v>
      </c>
      <c r="FS33" s="170">
        <f t="shared" si="1313"/>
        <v>26629.894315358506</v>
      </c>
      <c r="FT33" s="170">
        <f t="shared" si="1313"/>
        <v>43860.72120095414</v>
      </c>
      <c r="FU33" s="170">
        <f t="shared" si="1313"/>
        <v>43860.72120095414</v>
      </c>
      <c r="FV33" s="170">
        <f t="shared" si="1313"/>
        <v>1978.6801747265154</v>
      </c>
      <c r="FW33" s="170">
        <f t="shared" si="1313"/>
        <v>0</v>
      </c>
      <c r="FX33" s="170">
        <f t="shared" si="1313"/>
        <v>26629.894315358506</v>
      </c>
      <c r="FY33" s="170">
        <f t="shared" si="1313"/>
        <v>26629.894315358506</v>
      </c>
      <c r="FZ33" s="170">
        <f t="shared" si="1313"/>
        <v>26629.894315358506</v>
      </c>
      <c r="GA33" s="170">
        <f t="shared" si="1313"/>
        <v>43860.72120095414</v>
      </c>
      <c r="GB33" s="170">
        <f t="shared" si="1313"/>
        <v>0</v>
      </c>
      <c r="GC33" s="170">
        <f t="shared" si="1313"/>
        <v>0</v>
      </c>
      <c r="GD33" s="170">
        <f t="shared" si="1313"/>
        <v>0</v>
      </c>
      <c r="GE33" s="170">
        <f t="shared" si="1313"/>
        <v>26629.894315358506</v>
      </c>
      <c r="GF33" s="170">
        <f t="shared" si="1313"/>
        <v>26629.894315358506</v>
      </c>
      <c r="GG33" s="170">
        <f t="shared" si="1313"/>
        <v>26629.894315358506</v>
      </c>
      <c r="GH33" s="170">
        <f t="shared" si="1313"/>
        <v>43860.72120095414</v>
      </c>
      <c r="GI33" s="170">
        <f t="shared" si="1313"/>
        <v>0</v>
      </c>
      <c r="GJ33" s="177">
        <f t="shared" si="850"/>
        <v>654363.80387955729</v>
      </c>
      <c r="GK33" s="170">
        <f t="shared" ref="GK33:HO33" si="1314">SUM(GK34:GK39)</f>
        <v>0</v>
      </c>
      <c r="GL33" s="170">
        <f t="shared" si="1314"/>
        <v>0</v>
      </c>
      <c r="GM33" s="170">
        <f t="shared" si="1314"/>
        <v>26629.894315358506</v>
      </c>
      <c r="GN33" s="170">
        <f t="shared" si="1314"/>
        <v>26629.894315358506</v>
      </c>
      <c r="GO33" s="170">
        <f t="shared" si="1314"/>
        <v>26629.894315358506</v>
      </c>
      <c r="GP33" s="170">
        <f t="shared" si="1314"/>
        <v>43860.72120095414</v>
      </c>
      <c r="GQ33" s="170">
        <f t="shared" si="1314"/>
        <v>0</v>
      </c>
      <c r="GR33" s="170">
        <f t="shared" si="1314"/>
        <v>1978.6801747265154</v>
      </c>
      <c r="GS33" s="170">
        <f t="shared" si="1314"/>
        <v>18303.011989520994</v>
      </c>
      <c r="GT33" s="170">
        <f t="shared" si="1314"/>
        <v>44559.0664565154</v>
      </c>
      <c r="GU33" s="170">
        <f t="shared" si="1314"/>
        <v>26629.894315358506</v>
      </c>
      <c r="GV33" s="170">
        <f t="shared" si="1314"/>
        <v>26629.894315358506</v>
      </c>
      <c r="GW33" s="170">
        <f t="shared" si="1314"/>
        <v>43860.72120095414</v>
      </c>
      <c r="GX33" s="170">
        <f t="shared" si="1314"/>
        <v>43860.72120095414</v>
      </c>
      <c r="GY33" s="170">
        <f t="shared" si="1314"/>
        <v>1978.6801747265154</v>
      </c>
      <c r="GZ33" s="170">
        <f t="shared" si="1314"/>
        <v>0</v>
      </c>
      <c r="HA33" s="170">
        <f t="shared" si="1314"/>
        <v>26629.894315358506</v>
      </c>
      <c r="HB33" s="170">
        <f t="shared" si="1314"/>
        <v>26629.894315358506</v>
      </c>
      <c r="HC33" s="170">
        <f t="shared" si="1314"/>
        <v>26629.894315358506</v>
      </c>
      <c r="HD33" s="170">
        <f t="shared" si="1314"/>
        <v>43860.72120095414</v>
      </c>
      <c r="HE33" s="170">
        <f t="shared" si="1314"/>
        <v>0</v>
      </c>
      <c r="HF33" s="170">
        <f t="shared" si="1314"/>
        <v>0</v>
      </c>
      <c r="HG33" s="170">
        <f t="shared" si="1314"/>
        <v>0</v>
      </c>
      <c r="HH33" s="170">
        <f t="shared" si="1314"/>
        <v>26629.894315358506</v>
      </c>
      <c r="HI33" s="170">
        <f t="shared" si="1314"/>
        <v>26629.894315358506</v>
      </c>
      <c r="HJ33" s="170">
        <f t="shared" si="1314"/>
        <v>26629.894315358506</v>
      </c>
      <c r="HK33" s="170">
        <f t="shared" si="1314"/>
        <v>43860.72120095414</v>
      </c>
      <c r="HL33" s="170">
        <f t="shared" si="1314"/>
        <v>0</v>
      </c>
      <c r="HM33" s="170">
        <f t="shared" si="1314"/>
        <v>1978.6801747265154</v>
      </c>
      <c r="HN33" s="170">
        <f t="shared" si="1314"/>
        <v>18303.011989520994</v>
      </c>
      <c r="HO33" s="170">
        <f t="shared" si="1314"/>
        <v>26629.894315358506</v>
      </c>
      <c r="HP33" s="177">
        <f t="shared" si="851"/>
        <v>625963.46874880965</v>
      </c>
      <c r="HQ33" s="170">
        <f t="shared" ref="HQ33:IT33" si="1315">SUM(HQ34:HQ39)</f>
        <v>26629.894315358506</v>
      </c>
      <c r="HR33" s="170">
        <f t="shared" si="1315"/>
        <v>26629.894315358506</v>
      </c>
      <c r="HS33" s="170">
        <f t="shared" si="1315"/>
        <v>43860.72120095414</v>
      </c>
      <c r="HT33" s="170">
        <f t="shared" si="1315"/>
        <v>0</v>
      </c>
      <c r="HU33" s="170">
        <f t="shared" si="1315"/>
        <v>1978.6801747265154</v>
      </c>
      <c r="HV33" s="170">
        <f t="shared" si="1315"/>
        <v>18303.011989520994</v>
      </c>
      <c r="HW33" s="170">
        <f t="shared" si="1315"/>
        <v>26629.894315358506</v>
      </c>
      <c r="HX33" s="170">
        <f t="shared" si="1315"/>
        <v>26629.894315358506</v>
      </c>
      <c r="HY33" s="170">
        <f t="shared" si="1315"/>
        <v>26629.894315358506</v>
      </c>
      <c r="HZ33" s="170">
        <f t="shared" si="1315"/>
        <v>65967.802175124307</v>
      </c>
      <c r="IA33" s="170">
        <f t="shared" si="1315"/>
        <v>43860.72120095414</v>
      </c>
      <c r="IB33" s="170">
        <f t="shared" si="1315"/>
        <v>1978.6801747265154</v>
      </c>
      <c r="IC33" s="170">
        <f t="shared" si="1315"/>
        <v>0</v>
      </c>
      <c r="ID33" s="170">
        <f t="shared" si="1315"/>
        <v>26629.894315358506</v>
      </c>
      <c r="IE33" s="170">
        <f t="shared" si="1315"/>
        <v>26629.894315358506</v>
      </c>
      <c r="IF33" s="170">
        <f t="shared" si="1315"/>
        <v>26629.894315358506</v>
      </c>
      <c r="IG33" s="170">
        <f t="shared" si="1315"/>
        <v>43860.72120095414</v>
      </c>
      <c r="IH33" s="170">
        <f t="shared" si="1315"/>
        <v>0</v>
      </c>
      <c r="II33" s="170">
        <f t="shared" si="1315"/>
        <v>0</v>
      </c>
      <c r="IJ33" s="170">
        <f t="shared" si="1315"/>
        <v>0</v>
      </c>
      <c r="IK33" s="170">
        <f t="shared" si="1315"/>
        <v>26629.894315358506</v>
      </c>
      <c r="IL33" s="170">
        <f t="shared" si="1315"/>
        <v>26629.894315358506</v>
      </c>
      <c r="IM33" s="170">
        <f t="shared" si="1315"/>
        <v>26629.894315358506</v>
      </c>
      <c r="IN33" s="170">
        <f t="shared" si="1315"/>
        <v>43860.72120095414</v>
      </c>
      <c r="IO33" s="170">
        <f t="shared" si="1315"/>
        <v>0</v>
      </c>
      <c r="IP33" s="170">
        <f t="shared" si="1315"/>
        <v>1978.6801747265154</v>
      </c>
      <c r="IQ33" s="170">
        <f t="shared" si="1315"/>
        <v>18303.011989520994</v>
      </c>
      <c r="IR33" s="170">
        <f t="shared" si="1315"/>
        <v>26629.894315358506</v>
      </c>
      <c r="IS33" s="170">
        <f t="shared" si="1315"/>
        <v>26629.894315358506</v>
      </c>
      <c r="IT33" s="170">
        <f t="shared" si="1315"/>
        <v>26629.894315358506</v>
      </c>
      <c r="IU33" s="177">
        <f t="shared" si="613"/>
        <v>656771.2718971814</v>
      </c>
      <c r="IV33" s="170">
        <f t="shared" ref="IV33:JZ33" si="1316">SUM(IV34:IV39)</f>
        <v>0</v>
      </c>
      <c r="IW33" s="170">
        <f t="shared" si="1316"/>
        <v>1978.6801747265154</v>
      </c>
      <c r="IX33" s="170">
        <f t="shared" si="1316"/>
        <v>18303.011989520994</v>
      </c>
      <c r="IY33" s="170">
        <f t="shared" si="1316"/>
        <v>26629.894315358506</v>
      </c>
      <c r="IZ33" s="170">
        <f t="shared" si="1316"/>
        <v>26629.894315358506</v>
      </c>
      <c r="JA33" s="170">
        <f t="shared" si="1316"/>
        <v>26629.894315358506</v>
      </c>
      <c r="JB33" s="170">
        <f t="shared" si="1316"/>
        <v>43860.72120095414</v>
      </c>
      <c r="JC33" s="170">
        <f t="shared" si="1316"/>
        <v>43860.72120095414</v>
      </c>
      <c r="JD33" s="170">
        <f t="shared" si="1316"/>
        <v>1978.6801747265154</v>
      </c>
      <c r="JE33" s="170">
        <f t="shared" si="1316"/>
        <v>19279.213775265744</v>
      </c>
      <c r="JF33" s="170">
        <f t="shared" si="1316"/>
        <v>26629.894315358506</v>
      </c>
      <c r="JG33" s="170">
        <f t="shared" si="1316"/>
        <v>26629.894315358506</v>
      </c>
      <c r="JH33" s="170">
        <f t="shared" si="1316"/>
        <v>26629.894315358506</v>
      </c>
      <c r="JI33" s="170">
        <f t="shared" si="1316"/>
        <v>43860.72120095414</v>
      </c>
      <c r="JJ33" s="170">
        <f t="shared" si="1316"/>
        <v>0</v>
      </c>
      <c r="JK33" s="170">
        <f t="shared" si="1316"/>
        <v>0</v>
      </c>
      <c r="JL33" s="170">
        <f t="shared" si="1316"/>
        <v>0</v>
      </c>
      <c r="JM33" s="170">
        <f t="shared" si="1316"/>
        <v>26629.894315358506</v>
      </c>
      <c r="JN33" s="170">
        <f t="shared" si="1316"/>
        <v>26629.894315358506</v>
      </c>
      <c r="JO33" s="170">
        <f t="shared" si="1316"/>
        <v>26629.894315358506</v>
      </c>
      <c r="JP33" s="170">
        <f t="shared" si="1316"/>
        <v>43860.72120095414</v>
      </c>
      <c r="JQ33" s="170">
        <f t="shared" si="1316"/>
        <v>0</v>
      </c>
      <c r="JR33" s="170">
        <f t="shared" si="1316"/>
        <v>1978.6801747265154</v>
      </c>
      <c r="JS33" s="170">
        <f t="shared" si="1316"/>
        <v>18303.011989520994</v>
      </c>
      <c r="JT33" s="170">
        <f t="shared" si="1316"/>
        <v>26629.894315358506</v>
      </c>
      <c r="JU33" s="170">
        <f t="shared" si="1316"/>
        <v>26629.894315358506</v>
      </c>
      <c r="JV33" s="170">
        <f t="shared" si="1316"/>
        <v>26629.894315358506</v>
      </c>
      <c r="JW33" s="170">
        <f t="shared" si="1316"/>
        <v>43860.72120095414</v>
      </c>
      <c r="JX33" s="170">
        <f t="shared" si="1316"/>
        <v>43860.72120095414</v>
      </c>
      <c r="JY33" s="170">
        <f t="shared" si="1316"/>
        <v>1978.6801747265154</v>
      </c>
      <c r="JZ33" s="170">
        <f t="shared" si="1316"/>
        <v>0</v>
      </c>
      <c r="KA33" s="177">
        <f t="shared" si="852"/>
        <v>646523.01744324074</v>
      </c>
      <c r="KB33" s="170">
        <f t="shared" ref="KB33:LE33" si="1317">SUM(KB34:KB39)</f>
        <v>26629.894315358506</v>
      </c>
      <c r="KC33" s="170">
        <f t="shared" si="1317"/>
        <v>26629.894315358506</v>
      </c>
      <c r="KD33" s="170">
        <f t="shared" si="1317"/>
        <v>26629.894315358506</v>
      </c>
      <c r="KE33" s="170">
        <f t="shared" si="1317"/>
        <v>43860.72120095414</v>
      </c>
      <c r="KF33" s="170">
        <f t="shared" si="1317"/>
        <v>43860.72120095414</v>
      </c>
      <c r="KG33" s="170">
        <f t="shared" si="1317"/>
        <v>1978.6801747265154</v>
      </c>
      <c r="KH33" s="170">
        <f t="shared" si="1317"/>
        <v>0</v>
      </c>
      <c r="KI33" s="170">
        <f t="shared" si="1317"/>
        <v>26629.894315358506</v>
      </c>
      <c r="KJ33" s="170">
        <f t="shared" si="1317"/>
        <v>26629.894315358506</v>
      </c>
      <c r="KK33" s="170">
        <f t="shared" si="1317"/>
        <v>45879.407944892359</v>
      </c>
      <c r="KL33" s="170">
        <f t="shared" si="1317"/>
        <v>43860.72120095414</v>
      </c>
      <c r="KM33" s="170">
        <f t="shared" si="1317"/>
        <v>0</v>
      </c>
      <c r="KN33" s="170">
        <f t="shared" si="1317"/>
        <v>0</v>
      </c>
      <c r="KO33" s="170">
        <f t="shared" si="1317"/>
        <v>0</v>
      </c>
      <c r="KP33" s="170">
        <f t="shared" si="1317"/>
        <v>26629.894315358506</v>
      </c>
      <c r="KQ33" s="170">
        <f t="shared" si="1317"/>
        <v>26629.894315358506</v>
      </c>
      <c r="KR33" s="170">
        <f t="shared" si="1317"/>
        <v>26629.894315358506</v>
      </c>
      <c r="KS33" s="170">
        <f t="shared" si="1317"/>
        <v>43860.72120095414</v>
      </c>
      <c r="KT33" s="170">
        <f t="shared" si="1317"/>
        <v>0</v>
      </c>
      <c r="KU33" s="170">
        <f t="shared" si="1317"/>
        <v>1978.6801747265154</v>
      </c>
      <c r="KV33" s="170">
        <f t="shared" si="1317"/>
        <v>18303.011989520994</v>
      </c>
      <c r="KW33" s="170">
        <f t="shared" si="1317"/>
        <v>26629.894315358506</v>
      </c>
      <c r="KX33" s="170">
        <f t="shared" si="1317"/>
        <v>26629.894315358506</v>
      </c>
      <c r="KY33" s="170">
        <f t="shared" si="1317"/>
        <v>26629.894315358506</v>
      </c>
      <c r="KZ33" s="170">
        <f t="shared" si="1317"/>
        <v>43860.72120095414</v>
      </c>
      <c r="LA33" s="170">
        <f t="shared" si="1317"/>
        <v>43860.72120095414</v>
      </c>
      <c r="LB33" s="170">
        <f t="shared" si="1317"/>
        <v>1978.6801747265154</v>
      </c>
      <c r="LC33" s="170">
        <f t="shared" si="1317"/>
        <v>0</v>
      </c>
      <c r="LD33" s="170">
        <f t="shared" si="1317"/>
        <v>26629.894315358506</v>
      </c>
      <c r="LE33" s="170">
        <f t="shared" si="1317"/>
        <v>26629.894315358506</v>
      </c>
      <c r="LF33" s="177">
        <f t="shared" si="642"/>
        <v>679471.41376397829</v>
      </c>
      <c r="LG33" s="170">
        <f t="shared" ref="LG33:MK33" si="1318">SUM(LG34:LG39)</f>
        <v>43860.72120095414</v>
      </c>
      <c r="LH33" s="170">
        <f t="shared" si="1318"/>
        <v>43860.72120095414</v>
      </c>
      <c r="LI33" s="170">
        <f t="shared" si="1318"/>
        <v>1978.6801747265154</v>
      </c>
      <c r="LJ33" s="170">
        <f t="shared" si="1318"/>
        <v>0</v>
      </c>
      <c r="LK33" s="170">
        <f t="shared" si="1318"/>
        <v>26629.894315358506</v>
      </c>
      <c r="LL33" s="170">
        <f t="shared" si="1318"/>
        <v>26629.894315358506</v>
      </c>
      <c r="LM33" s="170">
        <f t="shared" si="1318"/>
        <v>26629.894315358506</v>
      </c>
      <c r="LN33" s="170">
        <f t="shared" si="1318"/>
        <v>43860.72120095414</v>
      </c>
      <c r="LO33" s="170">
        <f t="shared" si="1318"/>
        <v>0</v>
      </c>
      <c r="LP33" s="170">
        <f t="shared" si="1318"/>
        <v>20029.397825843291</v>
      </c>
      <c r="LQ33" s="170">
        <f t="shared" si="1318"/>
        <v>0</v>
      </c>
      <c r="LR33" s="170">
        <f t="shared" si="1318"/>
        <v>26629.894315358506</v>
      </c>
      <c r="LS33" s="170">
        <f t="shared" si="1318"/>
        <v>26629.894315358506</v>
      </c>
      <c r="LT33" s="170">
        <f t="shared" si="1318"/>
        <v>26629.894315358506</v>
      </c>
      <c r="LU33" s="170">
        <f t="shared" si="1318"/>
        <v>43860.72120095414</v>
      </c>
      <c r="LV33" s="170">
        <f t="shared" si="1318"/>
        <v>0</v>
      </c>
      <c r="LW33" s="170">
        <f t="shared" si="1318"/>
        <v>1978.6801747265154</v>
      </c>
      <c r="LX33" s="170">
        <f t="shared" si="1318"/>
        <v>18303.011989520994</v>
      </c>
      <c r="LY33" s="170">
        <f t="shared" si="1318"/>
        <v>26629.894315358506</v>
      </c>
      <c r="LZ33" s="170">
        <f t="shared" si="1318"/>
        <v>26629.894315358506</v>
      </c>
      <c r="MA33" s="170">
        <f t="shared" si="1318"/>
        <v>26629.894315358506</v>
      </c>
      <c r="MB33" s="170">
        <f t="shared" si="1318"/>
        <v>43860.72120095414</v>
      </c>
      <c r="MC33" s="170">
        <f t="shared" si="1318"/>
        <v>43860.72120095414</v>
      </c>
      <c r="MD33" s="170">
        <f t="shared" si="1318"/>
        <v>1978.6801747265154</v>
      </c>
      <c r="ME33" s="170">
        <f t="shared" si="1318"/>
        <v>0</v>
      </c>
      <c r="MF33" s="170">
        <f t="shared" si="1318"/>
        <v>26629.894315358506</v>
      </c>
      <c r="MG33" s="170">
        <f t="shared" si="1318"/>
        <v>26629.894315358506</v>
      </c>
      <c r="MH33" s="170">
        <f t="shared" si="1318"/>
        <v>26629.894315358506</v>
      </c>
      <c r="MI33" s="170">
        <f t="shared" si="1318"/>
        <v>43860.72120095414</v>
      </c>
      <c r="MJ33" s="170">
        <f t="shared" si="1318"/>
        <v>0</v>
      </c>
      <c r="MK33" s="170">
        <f t="shared" si="1318"/>
        <v>0</v>
      </c>
      <c r="ML33" s="177">
        <f t="shared" si="853"/>
        <v>670852.23053052486</v>
      </c>
      <c r="MM33" s="170">
        <f t="shared" ref="MM33:NQ33" si="1319">SUM(MM34:MM39)</f>
        <v>0</v>
      </c>
      <c r="MN33" s="170">
        <f t="shared" si="1319"/>
        <v>26629.894315358506</v>
      </c>
      <c r="MO33" s="170">
        <f t="shared" si="1319"/>
        <v>26629.894315358506</v>
      </c>
      <c r="MP33" s="170">
        <f t="shared" si="1319"/>
        <v>26629.894315358506</v>
      </c>
      <c r="MQ33" s="170">
        <f t="shared" si="1319"/>
        <v>43860.72120095414</v>
      </c>
      <c r="MR33" s="170">
        <f t="shared" si="1319"/>
        <v>0</v>
      </c>
      <c r="MS33" s="170">
        <f t="shared" si="1319"/>
        <v>0</v>
      </c>
      <c r="MT33" s="170">
        <f t="shared" si="1319"/>
        <v>0</v>
      </c>
      <c r="MU33" s="170">
        <f t="shared" si="1319"/>
        <v>26629.894315358506</v>
      </c>
      <c r="MV33" s="170">
        <f t="shared" si="1319"/>
        <v>41802.887844095749</v>
      </c>
      <c r="MW33" s="170">
        <f t="shared" si="1319"/>
        <v>26629.894315358506</v>
      </c>
      <c r="MX33" s="170">
        <f t="shared" si="1319"/>
        <v>43860.72120095414</v>
      </c>
      <c r="MY33" s="170">
        <f t="shared" si="1319"/>
        <v>0</v>
      </c>
      <c r="MZ33" s="170">
        <f t="shared" si="1319"/>
        <v>1978.6801747265154</v>
      </c>
      <c r="NA33" s="170">
        <f t="shared" si="1319"/>
        <v>18303.011989520994</v>
      </c>
      <c r="NB33" s="170">
        <f t="shared" si="1319"/>
        <v>26629.894315358506</v>
      </c>
      <c r="NC33" s="170">
        <f t="shared" si="1319"/>
        <v>26629.894315358506</v>
      </c>
      <c r="ND33" s="170">
        <f t="shared" si="1319"/>
        <v>26629.894315358506</v>
      </c>
      <c r="NE33" s="170">
        <f t="shared" si="1319"/>
        <v>43860.72120095414</v>
      </c>
      <c r="NF33" s="170">
        <f t="shared" si="1319"/>
        <v>43860.72120095414</v>
      </c>
      <c r="NG33" s="170">
        <f t="shared" si="1319"/>
        <v>1978.6801747265154</v>
      </c>
      <c r="NH33" s="170">
        <f t="shared" si="1319"/>
        <v>0</v>
      </c>
      <c r="NI33" s="170">
        <f t="shared" si="1319"/>
        <v>26629.894315358506</v>
      </c>
      <c r="NJ33" s="170">
        <f t="shared" si="1319"/>
        <v>26629.894315358506</v>
      </c>
      <c r="NK33" s="170">
        <f t="shared" si="1319"/>
        <v>26629.894315358506</v>
      </c>
      <c r="NL33" s="170">
        <f t="shared" si="1319"/>
        <v>43860.72120095414</v>
      </c>
      <c r="NM33" s="170">
        <f t="shared" si="1319"/>
        <v>0</v>
      </c>
      <c r="NN33" s="170">
        <f t="shared" si="1319"/>
        <v>0</v>
      </c>
      <c r="NO33" s="170">
        <f t="shared" si="1319"/>
        <v>0</v>
      </c>
      <c r="NP33" s="170">
        <f t="shared" si="1319"/>
        <v>26629.894315358506</v>
      </c>
      <c r="NQ33" s="170">
        <f t="shared" si="1319"/>
        <v>26629.894315358506</v>
      </c>
      <c r="NR33" s="177">
        <f t="shared" si="854"/>
        <v>629555.49228750099</v>
      </c>
      <c r="NS33" s="170">
        <f t="shared" ref="NS33:OT33" si="1320">SUM(NS34:NS39)</f>
        <v>26629.894315358506</v>
      </c>
      <c r="NT33" s="170">
        <f t="shared" si="1320"/>
        <v>43860.72120095414</v>
      </c>
      <c r="NU33" s="170">
        <f t="shared" si="1320"/>
        <v>0</v>
      </c>
      <c r="NV33" s="170">
        <f t="shared" si="1320"/>
        <v>0</v>
      </c>
      <c r="NW33" s="170">
        <f t="shared" si="1320"/>
        <v>0</v>
      </c>
      <c r="NX33" s="170">
        <f t="shared" si="1320"/>
        <v>26629.894315358506</v>
      </c>
      <c r="NY33" s="170">
        <f t="shared" si="1320"/>
        <v>26629.894315358506</v>
      </c>
      <c r="NZ33" s="170">
        <f t="shared" si="1320"/>
        <v>26629.894315358506</v>
      </c>
      <c r="OA33" s="170">
        <f t="shared" si="1320"/>
        <v>43860.72120095414</v>
      </c>
      <c r="OB33" s="170">
        <f t="shared" si="1320"/>
        <v>19236.839593443812</v>
      </c>
      <c r="OC33" s="170">
        <f t="shared" si="1320"/>
        <v>1978.6801747265154</v>
      </c>
      <c r="OD33" s="170">
        <f t="shared" si="1320"/>
        <v>18303.011989520994</v>
      </c>
      <c r="OE33" s="170">
        <f t="shared" si="1320"/>
        <v>26629.894315358506</v>
      </c>
      <c r="OF33" s="170">
        <f t="shared" si="1320"/>
        <v>26629.894315358506</v>
      </c>
      <c r="OG33" s="170">
        <f t="shared" si="1320"/>
        <v>26629.894315358506</v>
      </c>
      <c r="OH33" s="170">
        <f t="shared" si="1320"/>
        <v>43860.72120095414</v>
      </c>
      <c r="OI33" s="170">
        <f t="shared" si="1320"/>
        <v>43860.72120095414</v>
      </c>
      <c r="OJ33" s="170">
        <f t="shared" si="1320"/>
        <v>1978.6801747265154</v>
      </c>
      <c r="OK33" s="170">
        <f t="shared" si="1320"/>
        <v>0</v>
      </c>
      <c r="OL33" s="170">
        <f t="shared" si="1320"/>
        <v>26629.894315358506</v>
      </c>
      <c r="OM33" s="170">
        <f t="shared" si="1320"/>
        <v>26629.894315358506</v>
      </c>
      <c r="ON33" s="170">
        <f t="shared" si="1320"/>
        <v>26629.894315358506</v>
      </c>
      <c r="OO33" s="170">
        <f t="shared" si="1320"/>
        <v>43860.72120095414</v>
      </c>
      <c r="OP33" s="170">
        <f t="shared" si="1320"/>
        <v>0</v>
      </c>
      <c r="OQ33" s="170">
        <f t="shared" si="1320"/>
        <v>0</v>
      </c>
      <c r="OR33" s="170">
        <f t="shared" si="1320"/>
        <v>0</v>
      </c>
      <c r="OS33" s="170">
        <f t="shared" si="1320"/>
        <v>26629.894315358506</v>
      </c>
      <c r="OT33" s="170">
        <f t="shared" si="1320"/>
        <v>26629.894315358506</v>
      </c>
      <c r="OU33" s="177">
        <f t="shared" si="698"/>
        <v>580359.54972149059</v>
      </c>
      <c r="OV33" s="170">
        <f t="shared" ref="OV33:PZ33" si="1321">SUM(OV34:OV39)</f>
        <v>0</v>
      </c>
      <c r="OW33" s="170">
        <f t="shared" si="1321"/>
        <v>0</v>
      </c>
      <c r="OX33" s="170">
        <f t="shared" si="1321"/>
        <v>26629.894315358506</v>
      </c>
      <c r="OY33" s="170">
        <f t="shared" si="1321"/>
        <v>26629.894315358506</v>
      </c>
      <c r="OZ33" s="170">
        <f t="shared" si="1321"/>
        <v>26629.894315358506</v>
      </c>
      <c r="PA33" s="170">
        <f t="shared" si="1321"/>
        <v>43860.72120095414</v>
      </c>
      <c r="PB33" s="170">
        <f t="shared" si="1321"/>
        <v>0</v>
      </c>
      <c r="PC33" s="170">
        <f t="shared" si="1321"/>
        <v>1978.6801747265154</v>
      </c>
      <c r="PD33" s="170">
        <f t="shared" si="1321"/>
        <v>18303.011989520994</v>
      </c>
      <c r="PE33" s="170">
        <f t="shared" si="1321"/>
        <v>42356.46883988176</v>
      </c>
      <c r="PF33" s="170">
        <f t="shared" si="1321"/>
        <v>26629.894315358506</v>
      </c>
      <c r="PG33" s="170">
        <f t="shared" si="1321"/>
        <v>26629.894315358506</v>
      </c>
      <c r="PH33" s="170">
        <f t="shared" si="1321"/>
        <v>43860.72120095414</v>
      </c>
      <c r="PI33" s="170">
        <f t="shared" si="1321"/>
        <v>43860.72120095414</v>
      </c>
      <c r="PJ33" s="170">
        <f t="shared" si="1321"/>
        <v>1978.6801747265154</v>
      </c>
      <c r="PK33" s="170">
        <f t="shared" si="1321"/>
        <v>0</v>
      </c>
      <c r="PL33" s="170">
        <f t="shared" si="1321"/>
        <v>26629.894315358506</v>
      </c>
      <c r="PM33" s="170">
        <f t="shared" si="1321"/>
        <v>26629.894315358506</v>
      </c>
      <c r="PN33" s="170">
        <f t="shared" si="1321"/>
        <v>26629.894315358506</v>
      </c>
      <c r="PO33" s="170">
        <f t="shared" si="1321"/>
        <v>43860.72120095414</v>
      </c>
      <c r="PP33" s="170">
        <f t="shared" si="1321"/>
        <v>0</v>
      </c>
      <c r="PQ33" s="170">
        <f t="shared" si="1321"/>
        <v>0</v>
      </c>
      <c r="PR33" s="170">
        <f t="shared" si="1321"/>
        <v>0</v>
      </c>
      <c r="PS33" s="170">
        <f t="shared" si="1321"/>
        <v>26629.894315358506</v>
      </c>
      <c r="PT33" s="170">
        <f t="shared" si="1321"/>
        <v>26629.894315358506</v>
      </c>
      <c r="PU33" s="170">
        <f t="shared" si="1321"/>
        <v>561122.71012804681</v>
      </c>
      <c r="PV33" s="170">
        <f t="shared" si="1321"/>
        <v>0</v>
      </c>
      <c r="PW33" s="170">
        <f t="shared" si="1321"/>
        <v>0</v>
      </c>
      <c r="PX33" s="170">
        <f t="shared" si="1321"/>
        <v>1978.6801747265154</v>
      </c>
      <c r="PY33" s="170">
        <f t="shared" si="1321"/>
        <v>18303.011989520994</v>
      </c>
      <c r="PZ33" s="170">
        <f t="shared" si="1321"/>
        <v>26629.894315358506</v>
      </c>
      <c r="QA33" s="177">
        <f t="shared" si="855"/>
        <v>1114392.9657439103</v>
      </c>
      <c r="QB33" s="170">
        <f t="shared" ref="QB33:RE33" si="1322">SUM(QB34:QB39)</f>
        <v>26629.894315358506</v>
      </c>
      <c r="QC33" s="170">
        <f t="shared" si="1322"/>
        <v>26629.894315358506</v>
      </c>
      <c r="QD33" s="170">
        <f t="shared" si="1322"/>
        <v>43860.72120095414</v>
      </c>
      <c r="QE33" s="170">
        <f t="shared" si="1322"/>
        <v>0</v>
      </c>
      <c r="QF33" s="170">
        <f t="shared" si="1322"/>
        <v>1978.6801747265154</v>
      </c>
      <c r="QG33" s="170">
        <f t="shared" si="1322"/>
        <v>18303.011989520994</v>
      </c>
      <c r="QH33" s="170">
        <f t="shared" si="1322"/>
        <v>26629.894315358506</v>
      </c>
      <c r="QI33" s="170">
        <f t="shared" si="1322"/>
        <v>26629.894315358506</v>
      </c>
      <c r="QJ33" s="170">
        <f t="shared" si="1322"/>
        <v>26629.894315358506</v>
      </c>
      <c r="QK33" s="170">
        <f t="shared" si="1322"/>
        <v>61954.591496471614</v>
      </c>
      <c r="QL33" s="170">
        <f t="shared" si="1322"/>
        <v>43860.72120095414</v>
      </c>
      <c r="QM33" s="170">
        <f t="shared" si="1322"/>
        <v>1978.6801747265154</v>
      </c>
      <c r="QN33" s="170">
        <f t="shared" si="1322"/>
        <v>0</v>
      </c>
      <c r="QO33" s="170">
        <f t="shared" si="1322"/>
        <v>26629.894315358506</v>
      </c>
      <c r="QP33" s="170">
        <f t="shared" si="1322"/>
        <v>26629.894315358506</v>
      </c>
      <c r="QQ33" s="170">
        <f t="shared" si="1322"/>
        <v>26629.894315358506</v>
      </c>
      <c r="QR33" s="170">
        <f t="shared" si="1322"/>
        <v>43860.72120095414</v>
      </c>
      <c r="QS33" s="170">
        <f t="shared" si="1322"/>
        <v>0</v>
      </c>
      <c r="QT33" s="170">
        <f t="shared" si="1322"/>
        <v>0</v>
      </c>
      <c r="QU33" s="170">
        <f t="shared" si="1322"/>
        <v>0</v>
      </c>
      <c r="QV33" s="170">
        <f t="shared" si="1322"/>
        <v>26629.894315358506</v>
      </c>
      <c r="QW33" s="170">
        <f t="shared" si="1322"/>
        <v>26629.894315358506</v>
      </c>
      <c r="QX33" s="170">
        <f t="shared" si="1322"/>
        <v>561122.71012804681</v>
      </c>
      <c r="QY33" s="170">
        <f t="shared" si="1322"/>
        <v>0</v>
      </c>
      <c r="QZ33" s="170">
        <f t="shared" si="1322"/>
        <v>0</v>
      </c>
      <c r="RA33" s="170">
        <f t="shared" si="1322"/>
        <v>1978.6801747265154</v>
      </c>
      <c r="RB33" s="170">
        <f t="shared" si="1322"/>
        <v>18303.011989520994</v>
      </c>
      <c r="RC33" s="170">
        <f t="shared" si="1322"/>
        <v>26629.894315358506</v>
      </c>
      <c r="RD33" s="170">
        <f t="shared" si="1322"/>
        <v>26629.894315358506</v>
      </c>
      <c r="RE33" s="170">
        <f t="shared" si="1322"/>
        <v>26629.894315358506</v>
      </c>
      <c r="RF33" s="177">
        <f t="shared" si="728"/>
        <v>1143390.1558302629</v>
      </c>
      <c r="RG33" s="170">
        <f t="shared" ref="RG33:SK33" si="1323">SUM(RG34:RG39)</f>
        <v>0</v>
      </c>
      <c r="RH33" s="170">
        <f t="shared" si="1323"/>
        <v>1978.6801747265154</v>
      </c>
      <c r="RI33" s="170">
        <f t="shared" si="1323"/>
        <v>18303.011989520994</v>
      </c>
      <c r="RJ33" s="170">
        <f t="shared" si="1323"/>
        <v>26629.894315358506</v>
      </c>
      <c r="RK33" s="170">
        <f t="shared" si="1323"/>
        <v>26629.894315358506</v>
      </c>
      <c r="RL33" s="170">
        <f t="shared" si="1323"/>
        <v>26629.894315358506</v>
      </c>
      <c r="RM33" s="170">
        <f t="shared" si="1323"/>
        <v>43860.72120095414</v>
      </c>
      <c r="RN33" s="170">
        <f t="shared" si="1323"/>
        <v>43860.72120095414</v>
      </c>
      <c r="RO33" s="170">
        <f t="shared" si="1323"/>
        <v>1978.6801747265154</v>
      </c>
      <c r="RP33" s="170">
        <f t="shared" si="1323"/>
        <v>15009.523308630105</v>
      </c>
      <c r="RQ33" s="170">
        <f t="shared" si="1323"/>
        <v>26629.894315358506</v>
      </c>
      <c r="RR33" s="170">
        <f t="shared" si="1323"/>
        <v>26629.894315358506</v>
      </c>
      <c r="RS33" s="170">
        <f t="shared" si="1323"/>
        <v>26629.894315358506</v>
      </c>
      <c r="RT33" s="170">
        <f t="shared" si="1323"/>
        <v>43860.72120095414</v>
      </c>
      <c r="RU33" s="170">
        <f t="shared" si="1323"/>
        <v>0</v>
      </c>
      <c r="RV33" s="170">
        <f t="shared" si="1323"/>
        <v>0</v>
      </c>
      <c r="RW33" s="170">
        <f t="shared" si="1323"/>
        <v>0</v>
      </c>
      <c r="RX33" s="170">
        <f t="shared" si="1323"/>
        <v>26629.894315358506</v>
      </c>
      <c r="RY33" s="170">
        <f t="shared" si="1323"/>
        <v>26629.894315358506</v>
      </c>
      <c r="RZ33" s="170">
        <f t="shared" si="1323"/>
        <v>561122.71012804681</v>
      </c>
      <c r="SA33" s="170">
        <f t="shared" si="1323"/>
        <v>0</v>
      </c>
      <c r="SB33" s="170">
        <f t="shared" si="1323"/>
        <v>0</v>
      </c>
      <c r="SC33" s="170">
        <f t="shared" si="1323"/>
        <v>1978.6801747265154</v>
      </c>
      <c r="SD33" s="170">
        <f t="shared" si="1323"/>
        <v>18303.011989520994</v>
      </c>
      <c r="SE33" s="170">
        <f t="shared" si="1323"/>
        <v>26629.894315358506</v>
      </c>
      <c r="SF33" s="170">
        <f t="shared" si="1323"/>
        <v>26629.894315358506</v>
      </c>
      <c r="SG33" s="170">
        <f t="shared" si="1323"/>
        <v>26629.894315358506</v>
      </c>
      <c r="SH33" s="170">
        <f t="shared" si="1323"/>
        <v>43860.72120095414</v>
      </c>
      <c r="SI33" s="170">
        <f t="shared" si="1323"/>
        <v>43860.72120095414</v>
      </c>
      <c r="SJ33" s="170">
        <f t="shared" si="1323"/>
        <v>1978.6801747265154</v>
      </c>
      <c r="SK33" s="170">
        <f t="shared" si="1323"/>
        <v>0</v>
      </c>
      <c r="SL33" s="177">
        <f t="shared" si="856"/>
        <v>1132885.4215883391</v>
      </c>
      <c r="SM33" s="170">
        <f t="shared" ref="SM33:TP33" si="1324">SUM(SM34:SM39)</f>
        <v>26629.894315358506</v>
      </c>
      <c r="SN33" s="170">
        <f t="shared" si="1324"/>
        <v>26629.894315358506</v>
      </c>
      <c r="SO33" s="170">
        <f t="shared" si="1324"/>
        <v>26629.894315358506</v>
      </c>
      <c r="SP33" s="170">
        <f t="shared" si="1324"/>
        <v>43860.72120095414</v>
      </c>
      <c r="SQ33" s="170">
        <f t="shared" si="1324"/>
        <v>43860.72120095414</v>
      </c>
      <c r="SR33" s="170">
        <f t="shared" si="1324"/>
        <v>1978.6801747265154</v>
      </c>
      <c r="SS33" s="170">
        <f t="shared" si="1324"/>
        <v>0</v>
      </c>
      <c r="ST33" s="170">
        <f t="shared" si="1324"/>
        <v>26629.894315358506</v>
      </c>
      <c r="SU33" s="170">
        <f t="shared" si="1324"/>
        <v>26629.894315358506</v>
      </c>
      <c r="SV33" s="170">
        <f t="shared" si="1324"/>
        <v>63462.63857958687</v>
      </c>
      <c r="SW33" s="170">
        <f t="shared" si="1324"/>
        <v>43860.72120095414</v>
      </c>
      <c r="SX33" s="170">
        <f t="shared" si="1324"/>
        <v>0</v>
      </c>
      <c r="SY33" s="170">
        <f t="shared" si="1324"/>
        <v>0</v>
      </c>
      <c r="SZ33" s="170">
        <f t="shared" si="1324"/>
        <v>0</v>
      </c>
      <c r="TA33" s="170">
        <f t="shared" si="1324"/>
        <v>26629.894315358506</v>
      </c>
      <c r="TB33" s="170">
        <f t="shared" si="1324"/>
        <v>26629.894315358506</v>
      </c>
      <c r="TC33" s="170">
        <f t="shared" si="1324"/>
        <v>561122.71012804681</v>
      </c>
      <c r="TD33" s="170">
        <f t="shared" si="1324"/>
        <v>0</v>
      </c>
      <c r="TE33" s="170">
        <f t="shared" si="1324"/>
        <v>0</v>
      </c>
      <c r="TF33" s="170">
        <f t="shared" si="1324"/>
        <v>1978.6801747265154</v>
      </c>
      <c r="TG33" s="170">
        <f t="shared" si="1324"/>
        <v>18303.011989520994</v>
      </c>
      <c r="TH33" s="170">
        <f t="shared" si="1324"/>
        <v>26629.894315358506</v>
      </c>
      <c r="TI33" s="170">
        <f t="shared" si="1324"/>
        <v>26629.894315358506</v>
      </c>
      <c r="TJ33" s="170">
        <f t="shared" si="1324"/>
        <v>26629.894315358506</v>
      </c>
      <c r="TK33" s="170">
        <f t="shared" si="1324"/>
        <v>43860.72120095414</v>
      </c>
      <c r="TL33" s="170">
        <f t="shared" si="1324"/>
        <v>43860.72120095414</v>
      </c>
      <c r="TM33" s="170">
        <f t="shared" si="1324"/>
        <v>1978.6801747265154</v>
      </c>
      <c r="TN33" s="170">
        <f t="shared" si="1324"/>
        <v>0</v>
      </c>
      <c r="TO33" s="170">
        <f t="shared" si="1324"/>
        <v>26629.894315358506</v>
      </c>
      <c r="TP33" s="170">
        <f t="shared" si="1324"/>
        <v>26629.894315358506</v>
      </c>
      <c r="TQ33" s="177">
        <f t="shared" si="757"/>
        <v>1187686.7390104069</v>
      </c>
      <c r="TR33" s="170">
        <f t="shared" ref="TR33:UV33" si="1325">SUM(TR34:TR39)</f>
        <v>43860.72120095414</v>
      </c>
      <c r="TS33" s="170">
        <f t="shared" si="1325"/>
        <v>43860.72120095414</v>
      </c>
      <c r="TT33" s="170">
        <f t="shared" si="1325"/>
        <v>1978.6801747265154</v>
      </c>
      <c r="TU33" s="170">
        <f t="shared" si="1325"/>
        <v>0</v>
      </c>
      <c r="TV33" s="170">
        <f t="shared" si="1325"/>
        <v>26629.894315358506</v>
      </c>
      <c r="TW33" s="170">
        <f t="shared" si="1325"/>
        <v>26629.894315358506</v>
      </c>
      <c r="TX33" s="170">
        <f t="shared" si="1325"/>
        <v>26629.894315358506</v>
      </c>
      <c r="TY33" s="170">
        <f t="shared" si="1325"/>
        <v>43860.72120095414</v>
      </c>
      <c r="TZ33" s="170">
        <f t="shared" si="1325"/>
        <v>0</v>
      </c>
      <c r="UA33" s="170" t="e">
        <f t="shared" si="1325"/>
        <v>#REF!</v>
      </c>
      <c r="UB33" s="170">
        <f t="shared" si="1325"/>
        <v>0</v>
      </c>
      <c r="UC33" s="170">
        <f t="shared" si="1325"/>
        <v>26629.894315358506</v>
      </c>
      <c r="UD33" s="170">
        <f t="shared" si="1325"/>
        <v>26629.894315358506</v>
      </c>
      <c r="UE33" s="170">
        <f t="shared" si="1325"/>
        <v>561122.71012804681</v>
      </c>
      <c r="UF33" s="170">
        <f t="shared" si="1325"/>
        <v>0</v>
      </c>
      <c r="UG33" s="170">
        <f t="shared" si="1325"/>
        <v>0</v>
      </c>
      <c r="UH33" s="170">
        <f t="shared" si="1325"/>
        <v>1978.6801747265154</v>
      </c>
      <c r="UI33" s="170">
        <f t="shared" si="1325"/>
        <v>18303.011989520994</v>
      </c>
      <c r="UJ33" s="170">
        <f t="shared" si="1325"/>
        <v>26629.894315358506</v>
      </c>
      <c r="UK33" s="170">
        <f t="shared" si="1325"/>
        <v>26629.894315358506</v>
      </c>
      <c r="UL33" s="170">
        <f t="shared" si="1325"/>
        <v>26629.894315358506</v>
      </c>
      <c r="UM33" s="170">
        <f t="shared" si="1325"/>
        <v>43860.72120095414</v>
      </c>
      <c r="UN33" s="170">
        <f t="shared" si="1325"/>
        <v>43860.72120095414</v>
      </c>
      <c r="UO33" s="170">
        <f t="shared" si="1325"/>
        <v>1978.6801747265154</v>
      </c>
      <c r="UP33" s="170">
        <f t="shared" si="1325"/>
        <v>0</v>
      </c>
      <c r="UQ33" s="170">
        <f t="shared" si="1325"/>
        <v>26629.894315358506</v>
      </c>
      <c r="UR33" s="170">
        <f t="shared" si="1325"/>
        <v>26629.894315358506</v>
      </c>
      <c r="US33" s="170">
        <f t="shared" si="1325"/>
        <v>26629.894315358506</v>
      </c>
      <c r="UT33" s="170">
        <f t="shared" si="1325"/>
        <v>43860.72120095414</v>
      </c>
      <c r="UU33" s="170">
        <f t="shared" si="1325"/>
        <v>0</v>
      </c>
      <c r="UV33" s="170">
        <f t="shared" si="1325"/>
        <v>0</v>
      </c>
      <c r="UW33" s="177" t="e">
        <f t="shared" si="857"/>
        <v>#REF!</v>
      </c>
      <c r="UX33" s="170">
        <f t="shared" ref="UX33:WB33" si="1326">SUM(UX34:UX39)</f>
        <v>0</v>
      </c>
      <c r="UY33" s="170">
        <f t="shared" si="1326"/>
        <v>26629.894315358506</v>
      </c>
      <c r="UZ33" s="170">
        <f t="shared" si="1326"/>
        <v>26629.894315358506</v>
      </c>
      <c r="VA33" s="170">
        <f t="shared" si="1326"/>
        <v>26629.894315358506</v>
      </c>
      <c r="VB33" s="170">
        <f t="shared" si="1326"/>
        <v>43860.72120095414</v>
      </c>
      <c r="VC33" s="170">
        <f t="shared" si="1326"/>
        <v>0</v>
      </c>
      <c r="VD33" s="170">
        <f t="shared" si="1326"/>
        <v>0</v>
      </c>
      <c r="VE33" s="170">
        <f t="shared" si="1326"/>
        <v>0</v>
      </c>
      <c r="VF33" s="170">
        <f t="shared" si="1326"/>
        <v>26629.894315358506</v>
      </c>
      <c r="VG33" s="170">
        <f t="shared" si="1326"/>
        <v>60848.311663118191</v>
      </c>
      <c r="VH33" s="170">
        <f t="shared" si="1326"/>
        <v>561122.71012804681</v>
      </c>
      <c r="VI33" s="170">
        <f t="shared" si="1326"/>
        <v>0</v>
      </c>
      <c r="VJ33" s="170">
        <f t="shared" si="1326"/>
        <v>0</v>
      </c>
      <c r="VK33" s="170">
        <f t="shared" si="1326"/>
        <v>1978.6801747265154</v>
      </c>
      <c r="VL33" s="170">
        <f t="shared" si="1326"/>
        <v>18303.011989520994</v>
      </c>
      <c r="VM33" s="170">
        <f t="shared" si="1326"/>
        <v>26629.894315358506</v>
      </c>
      <c r="VN33" s="170">
        <f t="shared" si="1326"/>
        <v>26629.894315358506</v>
      </c>
      <c r="VO33" s="170">
        <f t="shared" si="1326"/>
        <v>26629.894315358506</v>
      </c>
      <c r="VP33" s="170">
        <f t="shared" si="1326"/>
        <v>43860.72120095414</v>
      </c>
      <c r="VQ33" s="170">
        <f t="shared" si="1326"/>
        <v>43860.72120095414</v>
      </c>
      <c r="VR33" s="170">
        <f t="shared" si="1326"/>
        <v>1978.6801747265154</v>
      </c>
      <c r="VS33" s="170">
        <f t="shared" si="1326"/>
        <v>0</v>
      </c>
      <c r="VT33" s="170">
        <f t="shared" si="1326"/>
        <v>26629.894315358506</v>
      </c>
      <c r="VU33" s="170">
        <f t="shared" si="1326"/>
        <v>26629.894315358506</v>
      </c>
      <c r="VV33" s="170">
        <f t="shared" si="1326"/>
        <v>26629.894315358506</v>
      </c>
      <c r="VW33" s="170">
        <f t="shared" si="1326"/>
        <v>43860.72120095414</v>
      </c>
      <c r="VX33" s="170">
        <f t="shared" si="1326"/>
        <v>0</v>
      </c>
      <c r="VY33" s="170">
        <f t="shared" si="1326"/>
        <v>0</v>
      </c>
      <c r="VZ33" s="170">
        <f t="shared" si="1326"/>
        <v>0</v>
      </c>
      <c r="WA33" s="170">
        <f t="shared" si="1326"/>
        <v>26629.894315358506</v>
      </c>
      <c r="WB33" s="170">
        <f t="shared" si="1326"/>
        <v>26629.894315358506</v>
      </c>
      <c r="WC33" s="177">
        <f t="shared" si="858"/>
        <v>1139233.0107182574</v>
      </c>
    </row>
    <row r="34" spans="1:601" s="105" customFormat="1" ht="18" customHeight="1" outlineLevel="1">
      <c r="A34" s="154" t="s">
        <v>189</v>
      </c>
      <c r="B34" s="93" t="s">
        <v>136</v>
      </c>
      <c r="C34" s="151">
        <v>1.8139818611239634E-2</v>
      </c>
      <c r="D34" s="182">
        <f>SUMIFS('Listagem de Pagamentos Efet'!$J:$J,'Listagem de Pagamentos Efet'!$B:$B,'FLUXO DE CAIXA'!D$4,'Listagem de Pagamentos Efet'!$C:$C,'FLUXO DE CAIXA'!$B34)</f>
        <v>0</v>
      </c>
      <c r="E34" s="182">
        <f>SUMIFS('Listagem de Pagamentos Efet'!$J:$J,'Listagem de Pagamentos Efet'!$B:$B,'FLUXO DE CAIXA'!E$4,'Listagem de Pagamentos Efet'!$C:$C,'FLUXO DE CAIXA'!$B34)</f>
        <v>0</v>
      </c>
      <c r="F34" s="182">
        <f>SUMIFS('Listagem de Pagamentos Efet'!$J:$J,'Listagem de Pagamentos Efet'!$B:$B,'FLUXO DE CAIXA'!F$4,'Listagem de Pagamentos Efet'!$C:$C,'FLUXO DE CAIXA'!$B34)</f>
        <v>0</v>
      </c>
      <c r="G34" s="182">
        <f>SUMIFS('Listagem de Pagamentos Efet'!$J:$J,'Listagem de Pagamentos Efet'!$B:$B,'FLUXO DE CAIXA'!G$4,'Listagem de Pagamentos Efet'!$C:$C,'FLUXO DE CAIXA'!$B34)</f>
        <v>0</v>
      </c>
      <c r="H34" s="182">
        <f>SUMIFS('Listagem de Pagamentos Efet'!$J:$J,'Listagem de Pagamentos Efet'!$B:$B,'FLUXO DE CAIXA'!H$4,'Listagem de Pagamentos Efet'!$C:$C,'FLUXO DE CAIXA'!$B34)</f>
        <v>0</v>
      </c>
      <c r="I34" s="182">
        <f>SUMIFS('Listagem de Pagamentos Efet'!$J:$J,'Listagem de Pagamentos Efet'!$B:$B,'FLUXO DE CAIXA'!I$4,'Listagem de Pagamentos Efet'!$C:$C,'FLUXO DE CAIXA'!$B34)</f>
        <v>0</v>
      </c>
      <c r="J34" s="182">
        <f>SUMIFS('Listagem de Pagamentos Efet'!$J:$J,'Listagem de Pagamentos Efet'!$B:$B,'FLUXO DE CAIXA'!J$4,'Listagem de Pagamentos Efet'!$C:$C,'FLUXO DE CAIXA'!$B34)</f>
        <v>0</v>
      </c>
      <c r="K34" s="182">
        <f>SUMIFS('Listagem de Pagamentos Efet'!$J:$J,'Listagem de Pagamentos Efet'!$B:$B,'FLUXO DE CAIXA'!K$4,'Listagem de Pagamentos Efet'!$C:$C,'FLUXO DE CAIXA'!$B34)</f>
        <v>0</v>
      </c>
      <c r="L34" s="182">
        <f>SUMIFS('Listagem de Pagamentos Efet'!$J:$J,'Listagem de Pagamentos Efet'!$B:$B,'FLUXO DE CAIXA'!L$4,'Listagem de Pagamentos Efet'!$C:$C,'FLUXO DE CAIXA'!$B34)</f>
        <v>0</v>
      </c>
      <c r="M34" s="182">
        <f>SUMIFS('Listagem de Pagamentos Efet'!$J:$J,'Listagem de Pagamentos Efet'!$B:$B,'FLUXO DE CAIXA'!M$4,'Listagem de Pagamentos Efet'!$C:$C,'FLUXO DE CAIXA'!$B34)</f>
        <v>0</v>
      </c>
      <c r="N34" s="182">
        <f>SUMIFS('Listagem de Pagamentos Efet'!$J:$J,'Listagem de Pagamentos Efet'!$B:$B,'FLUXO DE CAIXA'!N$4,'Listagem de Pagamentos Efet'!$C:$C,'FLUXO DE CAIXA'!$B34)</f>
        <v>0</v>
      </c>
      <c r="O34" s="182">
        <f>SUMIFS('Listagem de Pagamentos Efet'!$J:$J,'Listagem de Pagamentos Efet'!$B:$B,'FLUXO DE CAIXA'!O$4,'Listagem de Pagamentos Efet'!$C:$C,'FLUXO DE CAIXA'!$B34)</f>
        <v>0</v>
      </c>
      <c r="P34" s="182">
        <f>SUMIFS('Listagem de Pagamentos Efet'!$J:$J,'Listagem de Pagamentos Efet'!$B:$B,'FLUXO DE CAIXA'!P$4,'Listagem de Pagamentos Efet'!$C:$C,'FLUXO DE CAIXA'!$B34)</f>
        <v>0</v>
      </c>
      <c r="Q34" s="182">
        <f>SUMIFS('Listagem de Pagamentos Efet'!$J:$J,'Listagem de Pagamentos Efet'!$B:$B,'FLUXO DE CAIXA'!Q$4,'Listagem de Pagamentos Efet'!$C:$C,'FLUXO DE CAIXA'!$B34)</f>
        <v>0</v>
      </c>
      <c r="R34" s="182">
        <f>SUMIFS('Listagem de Pagamentos Efet'!$J:$J,'Listagem de Pagamentos Efet'!$B:$B,'FLUXO DE CAIXA'!R$4,'Listagem de Pagamentos Efet'!$C:$C,'FLUXO DE CAIXA'!$B34)</f>
        <v>0</v>
      </c>
      <c r="S34" s="182">
        <f>SUMIFS('Listagem de Pagamentos Efet'!$J:$J,'Listagem de Pagamentos Efet'!$B:$B,'FLUXO DE CAIXA'!S$4,'Listagem de Pagamentos Efet'!$C:$C,'FLUXO DE CAIXA'!$B34)</f>
        <v>0</v>
      </c>
      <c r="T34" s="182">
        <f>SUMIFS('Listagem de Pagamentos Efet'!$J:$J,'Listagem de Pagamentos Efet'!$B:$B,'FLUXO DE CAIXA'!T$4,'Listagem de Pagamentos Efet'!$C:$C,'FLUXO DE CAIXA'!$B34)</f>
        <v>0</v>
      </c>
      <c r="U34" s="182">
        <f>SUMIFS('Listagem de Pagamentos Efet'!$J:$J,'Listagem de Pagamentos Efet'!$B:$B,'FLUXO DE CAIXA'!U$4,'Listagem de Pagamentos Efet'!$C:$C,'FLUXO DE CAIXA'!$B34)</f>
        <v>0</v>
      </c>
      <c r="V34" s="182">
        <f>SUMIFS('Listagem de Pagamentos Efet'!$J:$J,'Listagem de Pagamentos Efet'!$B:$B,'FLUXO DE CAIXA'!V$4,'Listagem de Pagamentos Efet'!$C:$C,'FLUXO DE CAIXA'!$B34)</f>
        <v>0</v>
      </c>
      <c r="W34" s="182">
        <f>SUMIFS('Listagem de Pagamentos Efet'!$J:$J,'Listagem de Pagamentos Efet'!$B:$B,'FLUXO DE CAIXA'!W$4,'Listagem de Pagamentos Efet'!$C:$C,'FLUXO DE CAIXA'!$B34)</f>
        <v>0</v>
      </c>
      <c r="X34" s="182">
        <f>SUMIFS('Listagem de Pagamentos Efet'!$J:$J,'Listagem de Pagamentos Efet'!$B:$B,'FLUXO DE CAIXA'!X$4,'Listagem de Pagamentos Efet'!$C:$C,'FLUXO DE CAIXA'!$B34)</f>
        <v>0</v>
      </c>
      <c r="Y34" s="182">
        <f>SUMIFS('Listagem de Pagamentos Efet'!$J:$J,'Listagem de Pagamentos Efet'!$B:$B,'FLUXO DE CAIXA'!Y$4,'Listagem de Pagamentos Efet'!$C:$C,'FLUXO DE CAIXA'!$B34)</f>
        <v>0</v>
      </c>
      <c r="Z34" s="182">
        <f>SUMIFS('Listagem de Pagamentos Efet'!$J:$J,'Listagem de Pagamentos Efet'!$B:$B,'FLUXO DE CAIXA'!Z$4,'Listagem de Pagamentos Efet'!$C:$C,'FLUXO DE CAIXA'!$B34)</f>
        <v>0</v>
      </c>
      <c r="AA34" s="182">
        <f>SUMIFS('Listagem de Pagamentos Efet'!$J:$J,'Listagem de Pagamentos Efet'!$B:$B,'FLUXO DE CAIXA'!AA$4,'Listagem de Pagamentos Efet'!$C:$C,'FLUXO DE CAIXA'!$B34)</f>
        <v>0</v>
      </c>
      <c r="AB34" s="182">
        <f>SUMIFS('Listagem de Pagamentos Efet'!$J:$J,'Listagem de Pagamentos Efet'!$B:$B,'FLUXO DE CAIXA'!AB$4,'Listagem de Pagamentos Efet'!$C:$C,'FLUXO DE CAIXA'!$B34)</f>
        <v>0</v>
      </c>
      <c r="AC34" s="182">
        <f>SUMIFS('Listagem de Pagamentos Efet'!$J:$J,'Listagem de Pagamentos Efet'!$B:$B,'FLUXO DE CAIXA'!AC$4,'Listagem de Pagamentos Efet'!$C:$C,'FLUXO DE CAIXA'!$B34)</f>
        <v>0</v>
      </c>
      <c r="AD34" s="182">
        <f>SUMIFS('Listagem de Pagamentos Efet'!$J:$J,'Listagem de Pagamentos Efet'!$B:$B,'FLUXO DE CAIXA'!AD$4,'Listagem de Pagamentos Efet'!$C:$C,'FLUXO DE CAIXA'!$B34)</f>
        <v>0</v>
      </c>
      <c r="AE34" s="106"/>
      <c r="AF34" s="106"/>
      <c r="AG34" s="106"/>
      <c r="AH34" s="166">
        <f t="shared" si="490"/>
        <v>0</v>
      </c>
      <c r="AI34" s="168"/>
      <c r="AJ34" s="168"/>
      <c r="AK34" s="168"/>
      <c r="AL34" s="168"/>
      <c r="AM34" s="168"/>
      <c r="AN34" s="168"/>
      <c r="AO34" s="168"/>
      <c r="AP34" s="168"/>
      <c r="AQ34" s="168"/>
      <c r="AR34" s="168">
        <f>+BN13*$C$34</f>
        <v>0</v>
      </c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6">
        <f t="shared" si="848"/>
        <v>0</v>
      </c>
      <c r="BO34" s="168"/>
      <c r="BP34" s="168"/>
      <c r="BQ34" s="168"/>
      <c r="BR34" s="168"/>
      <c r="BS34" s="168"/>
      <c r="BT34" s="168"/>
      <c r="BU34" s="168"/>
      <c r="BV34" s="168"/>
      <c r="BW34" s="168"/>
      <c r="BX34" s="168">
        <f>+CS13*$C$34</f>
        <v>15557.319627877563</v>
      </c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6">
        <f t="shared" si="790"/>
        <v>15557.319627877563</v>
      </c>
      <c r="CT34" s="168"/>
      <c r="CU34" s="168"/>
      <c r="CV34" s="168"/>
      <c r="CW34" s="168"/>
      <c r="CX34" s="168"/>
      <c r="CY34" s="168"/>
      <c r="CZ34" s="168"/>
      <c r="DA34" s="168"/>
      <c r="DB34" s="168"/>
      <c r="DC34" s="168">
        <f>+DY13*$C$34</f>
        <v>19806.111312981448</v>
      </c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168"/>
      <c r="DT34" s="168"/>
      <c r="DU34" s="168"/>
      <c r="DV34" s="168"/>
      <c r="DW34" s="168"/>
      <c r="DX34" s="168"/>
      <c r="DY34" s="166">
        <f t="shared" si="849"/>
        <v>19806.111312981448</v>
      </c>
      <c r="DZ34" s="168"/>
      <c r="EA34" s="168"/>
      <c r="EB34" s="168"/>
      <c r="EC34" s="168"/>
      <c r="ED34" s="168"/>
      <c r="EE34" s="168"/>
      <c r="EF34" s="168"/>
      <c r="EG34" s="168"/>
      <c r="EH34" s="168"/>
      <c r="EI34" s="168">
        <f>+FD13*$C$34</f>
        <v>14285.227689482341</v>
      </c>
      <c r="EJ34" s="168"/>
      <c r="EK34" s="168"/>
      <c r="EL34" s="168"/>
      <c r="EM34" s="168"/>
      <c r="EN34" s="168"/>
      <c r="EO34" s="168"/>
      <c r="EP34" s="168"/>
      <c r="EQ34" s="168"/>
      <c r="ER34" s="168"/>
      <c r="ES34" s="168"/>
      <c r="ET34" s="168"/>
      <c r="EU34" s="168"/>
      <c r="EV34" s="168"/>
      <c r="EW34" s="168"/>
      <c r="EX34" s="168"/>
      <c r="EY34" s="168"/>
      <c r="EZ34" s="168"/>
      <c r="FA34" s="168"/>
      <c r="FB34" s="168"/>
      <c r="FC34" s="168"/>
      <c r="FD34" s="166">
        <f t="shared" si="557"/>
        <v>14285.227689482341</v>
      </c>
      <c r="FE34" s="168"/>
      <c r="FF34" s="168"/>
      <c r="FG34" s="168"/>
      <c r="FH34" s="168"/>
      <c r="FI34" s="168"/>
      <c r="FJ34" s="168"/>
      <c r="FK34" s="168"/>
      <c r="FL34" s="168"/>
      <c r="FM34" s="168"/>
      <c r="FN34" s="168">
        <f>+GJ13*$C$34</f>
        <v>22750.478235197905</v>
      </c>
      <c r="FO34" s="168"/>
      <c r="FP34" s="168"/>
      <c r="FQ34" s="168"/>
      <c r="FR34" s="168"/>
      <c r="FS34" s="168"/>
      <c r="FT34" s="168"/>
      <c r="FU34" s="168"/>
      <c r="FV34" s="168"/>
      <c r="FW34" s="168"/>
      <c r="FX34" s="168"/>
      <c r="FY34" s="168"/>
      <c r="FZ34" s="168"/>
      <c r="GA34" s="168"/>
      <c r="GB34" s="168"/>
      <c r="GC34" s="168"/>
      <c r="GD34" s="168"/>
      <c r="GE34" s="168"/>
      <c r="GF34" s="168"/>
      <c r="GG34" s="168"/>
      <c r="GH34" s="168"/>
      <c r="GI34" s="168"/>
      <c r="GJ34" s="166">
        <f t="shared" si="850"/>
        <v>22750.478235197905</v>
      </c>
      <c r="GK34" s="168"/>
      <c r="GL34" s="168"/>
      <c r="GM34" s="168"/>
      <c r="GN34" s="168"/>
      <c r="GO34" s="168"/>
      <c r="GP34" s="168"/>
      <c r="GQ34" s="168"/>
      <c r="GR34" s="168"/>
      <c r="GS34" s="168"/>
      <c r="GT34" s="168">
        <f>+HP13*$C$34</f>
        <v>17929.172141156891</v>
      </c>
      <c r="GU34" s="168"/>
      <c r="GV34" s="168"/>
      <c r="GW34" s="168"/>
      <c r="GX34" s="168"/>
      <c r="GY34" s="168"/>
      <c r="GZ34" s="168"/>
      <c r="HA34" s="168"/>
      <c r="HB34" s="168"/>
      <c r="HC34" s="168"/>
      <c r="HD34" s="168"/>
      <c r="HE34" s="168"/>
      <c r="HF34" s="168"/>
      <c r="HG34" s="168"/>
      <c r="HH34" s="168"/>
      <c r="HI34" s="168"/>
      <c r="HJ34" s="168"/>
      <c r="HK34" s="168"/>
      <c r="HL34" s="168"/>
      <c r="HM34" s="168"/>
      <c r="HN34" s="168"/>
      <c r="HO34" s="168"/>
      <c r="HP34" s="166">
        <f t="shared" si="851"/>
        <v>17929.172141156891</v>
      </c>
      <c r="HQ34" s="168"/>
      <c r="HR34" s="168"/>
      <c r="HS34" s="168"/>
      <c r="HT34" s="168"/>
      <c r="HU34" s="168"/>
      <c r="HV34" s="168"/>
      <c r="HW34" s="168"/>
      <c r="HX34" s="168"/>
      <c r="HY34" s="168"/>
      <c r="HZ34" s="168">
        <f>+IU13*$C$34</f>
        <v>22107.080974170167</v>
      </c>
      <c r="IA34" s="168"/>
      <c r="IB34" s="168"/>
      <c r="IC34" s="168"/>
      <c r="ID34" s="168"/>
      <c r="IE34" s="168"/>
      <c r="IF34" s="168"/>
      <c r="IG34" s="168"/>
      <c r="IH34" s="168"/>
      <c r="II34" s="168"/>
      <c r="IJ34" s="168"/>
      <c r="IK34" s="168"/>
      <c r="IL34" s="168"/>
      <c r="IM34" s="168"/>
      <c r="IN34" s="168"/>
      <c r="IO34" s="168"/>
      <c r="IP34" s="168"/>
      <c r="IQ34" s="168"/>
      <c r="IR34" s="168"/>
      <c r="IS34" s="168"/>
      <c r="IT34" s="168"/>
      <c r="IU34" s="166">
        <f t="shared" si="613"/>
        <v>22107.080974170167</v>
      </c>
      <c r="IV34" s="168"/>
      <c r="IW34" s="168"/>
      <c r="IX34" s="168"/>
      <c r="IY34" s="168"/>
      <c r="IZ34" s="168"/>
      <c r="JA34" s="168"/>
      <c r="JB34" s="168"/>
      <c r="JC34" s="168"/>
      <c r="JD34" s="168"/>
      <c r="JE34" s="168">
        <f>+KA13*$C$34</f>
        <v>19279.213775265744</v>
      </c>
      <c r="JF34" s="168"/>
      <c r="JG34" s="168"/>
      <c r="JH34" s="168"/>
      <c r="JI34" s="168"/>
      <c r="JJ34" s="168"/>
      <c r="JK34" s="168"/>
      <c r="JL34" s="168"/>
      <c r="JM34" s="168"/>
      <c r="JN34" s="168"/>
      <c r="JO34" s="168"/>
      <c r="JP34" s="168"/>
      <c r="JQ34" s="168"/>
      <c r="JR34" s="168"/>
      <c r="JS34" s="168"/>
      <c r="JT34" s="168"/>
      <c r="JU34" s="168"/>
      <c r="JV34" s="168"/>
      <c r="JW34" s="168"/>
      <c r="JX34" s="168"/>
      <c r="JY34" s="168"/>
      <c r="JZ34" s="168"/>
      <c r="KA34" s="166">
        <f t="shared" si="852"/>
        <v>19279.213775265744</v>
      </c>
      <c r="KB34" s="168"/>
      <c r="KC34" s="168"/>
      <c r="KD34" s="168"/>
      <c r="KE34" s="168"/>
      <c r="KF34" s="168"/>
      <c r="KG34" s="168"/>
      <c r="KH34" s="168"/>
      <c r="KI34" s="168"/>
      <c r="KJ34" s="168"/>
      <c r="KK34" s="168">
        <f>+LF13*$C$34</f>
        <v>19249.513629533849</v>
      </c>
      <c r="KL34" s="168"/>
      <c r="KM34" s="168"/>
      <c r="KN34" s="168"/>
      <c r="KO34" s="168"/>
      <c r="KP34" s="168"/>
      <c r="KQ34" s="168"/>
      <c r="KR34" s="168"/>
      <c r="KS34" s="168"/>
      <c r="KT34" s="168"/>
      <c r="KU34" s="168"/>
      <c r="KV34" s="168"/>
      <c r="KW34" s="168"/>
      <c r="KX34" s="168"/>
      <c r="KY34" s="168"/>
      <c r="KZ34" s="168"/>
      <c r="LA34" s="168"/>
      <c r="LB34" s="168"/>
      <c r="LC34" s="168"/>
      <c r="LD34" s="168"/>
      <c r="LE34" s="168"/>
      <c r="LF34" s="166">
        <f t="shared" si="642"/>
        <v>19249.513629533849</v>
      </c>
      <c r="LG34" s="168"/>
      <c r="LH34" s="168"/>
      <c r="LI34" s="168"/>
      <c r="LJ34" s="168"/>
      <c r="LK34" s="168"/>
      <c r="LL34" s="168"/>
      <c r="LM34" s="168"/>
      <c r="LN34" s="168"/>
      <c r="LO34" s="168"/>
      <c r="LP34" s="168">
        <f>+ML13*$C$34</f>
        <v>20029.397825843291</v>
      </c>
      <c r="LQ34" s="168"/>
      <c r="LR34" s="168"/>
      <c r="LS34" s="168"/>
      <c r="LT34" s="168"/>
      <c r="LU34" s="168"/>
      <c r="LV34" s="168"/>
      <c r="LW34" s="168"/>
      <c r="LX34" s="168"/>
      <c r="LY34" s="168"/>
      <c r="LZ34" s="168"/>
      <c r="MA34" s="168"/>
      <c r="MB34" s="168"/>
      <c r="MC34" s="168"/>
      <c r="MD34" s="168"/>
      <c r="ME34" s="168"/>
      <c r="MF34" s="168"/>
      <c r="MG34" s="168"/>
      <c r="MH34" s="168"/>
      <c r="MI34" s="168"/>
      <c r="MJ34" s="168"/>
      <c r="MK34" s="168"/>
      <c r="ML34" s="166">
        <f t="shared" si="853"/>
        <v>20029.397825843291</v>
      </c>
      <c r="MM34" s="168"/>
      <c r="MN34" s="168"/>
      <c r="MO34" s="168"/>
      <c r="MP34" s="168"/>
      <c r="MQ34" s="168"/>
      <c r="MR34" s="168"/>
      <c r="MS34" s="168"/>
      <c r="MT34" s="168"/>
      <c r="MU34" s="168"/>
      <c r="MV34" s="168">
        <f>+NR13*$C$34</f>
        <v>15172.993528737245</v>
      </c>
      <c r="MW34" s="168"/>
      <c r="MX34" s="168"/>
      <c r="MY34" s="168"/>
      <c r="MZ34" s="168"/>
      <c r="NA34" s="168"/>
      <c r="NB34" s="168"/>
      <c r="NC34" s="168"/>
      <c r="ND34" s="168"/>
      <c r="NE34" s="168"/>
      <c r="NF34" s="168"/>
      <c r="NG34" s="168"/>
      <c r="NH34" s="168"/>
      <c r="NI34" s="168"/>
      <c r="NJ34" s="168"/>
      <c r="NK34" s="168"/>
      <c r="NL34" s="168"/>
      <c r="NM34" s="168"/>
      <c r="NN34" s="168"/>
      <c r="NO34" s="168"/>
      <c r="NP34" s="168"/>
      <c r="NQ34" s="168"/>
      <c r="NR34" s="166">
        <f t="shared" si="854"/>
        <v>15172.993528737245</v>
      </c>
      <c r="NS34" s="168"/>
      <c r="NT34" s="168"/>
      <c r="NU34" s="168"/>
      <c r="NV34" s="168"/>
      <c r="NW34" s="168"/>
      <c r="NX34" s="168"/>
      <c r="NY34" s="168"/>
      <c r="NZ34" s="168"/>
      <c r="OA34" s="168"/>
      <c r="OB34" s="168">
        <f>+OU13*$C$34</f>
        <v>19236.839593443812</v>
      </c>
      <c r="OC34" s="168"/>
      <c r="OD34" s="168"/>
      <c r="OE34" s="168"/>
      <c r="OF34" s="168"/>
      <c r="OG34" s="168"/>
      <c r="OH34" s="168"/>
      <c r="OI34" s="168"/>
      <c r="OJ34" s="168"/>
      <c r="OK34" s="168"/>
      <c r="OL34" s="168"/>
      <c r="OM34" s="168"/>
      <c r="ON34" s="168"/>
      <c r="OO34" s="168"/>
      <c r="OP34" s="168"/>
      <c r="OQ34" s="168"/>
      <c r="OR34" s="168"/>
      <c r="OS34" s="168"/>
      <c r="OT34" s="168"/>
      <c r="OU34" s="166">
        <f t="shared" si="698"/>
        <v>19236.839593443812</v>
      </c>
      <c r="OV34" s="168"/>
      <c r="OW34" s="168"/>
      <c r="OX34" s="168"/>
      <c r="OY34" s="168"/>
      <c r="OZ34" s="168"/>
      <c r="PA34" s="168"/>
      <c r="PB34" s="168"/>
      <c r="PC34" s="168"/>
      <c r="PD34" s="168"/>
      <c r="PE34" s="168">
        <f>+QA13*$C$34</f>
        <v>15726.57452452325</v>
      </c>
      <c r="PF34" s="168"/>
      <c r="PG34" s="168"/>
      <c r="PH34" s="168"/>
      <c r="PI34" s="168"/>
      <c r="PJ34" s="168"/>
      <c r="PK34" s="168"/>
      <c r="PL34" s="168"/>
      <c r="PM34" s="168"/>
      <c r="PN34" s="168"/>
      <c r="PO34" s="168"/>
      <c r="PP34" s="168"/>
      <c r="PQ34" s="168"/>
      <c r="PR34" s="168"/>
      <c r="PS34" s="168"/>
      <c r="PT34" s="168"/>
      <c r="PU34" s="168"/>
      <c r="PV34" s="168"/>
      <c r="PW34" s="168"/>
      <c r="PX34" s="168"/>
      <c r="PY34" s="168"/>
      <c r="PZ34" s="168"/>
      <c r="QA34" s="166">
        <f t="shared" si="855"/>
        <v>15726.57452452325</v>
      </c>
      <c r="QB34" s="168"/>
      <c r="QC34" s="168"/>
      <c r="QD34" s="168"/>
      <c r="QE34" s="168"/>
      <c r="QF34" s="168"/>
      <c r="QG34" s="168"/>
      <c r="QH34" s="168"/>
      <c r="QI34" s="168"/>
      <c r="QJ34" s="168"/>
      <c r="QK34" s="168">
        <f>+RF13*$C$34</f>
        <v>18093.87029551747</v>
      </c>
      <c r="QL34" s="168"/>
      <c r="QM34" s="168"/>
      <c r="QN34" s="168"/>
      <c r="QO34" s="168"/>
      <c r="QP34" s="168"/>
      <c r="QQ34" s="168"/>
      <c r="QR34" s="168"/>
      <c r="QS34" s="168"/>
      <c r="QT34" s="168"/>
      <c r="QU34" s="168"/>
      <c r="QV34" s="168"/>
      <c r="QW34" s="168"/>
      <c r="QX34" s="168"/>
      <c r="QY34" s="168"/>
      <c r="QZ34" s="168"/>
      <c r="RA34" s="168"/>
      <c r="RB34" s="168"/>
      <c r="RC34" s="168"/>
      <c r="RD34" s="168"/>
      <c r="RE34" s="168"/>
      <c r="RF34" s="166">
        <f t="shared" si="728"/>
        <v>18093.87029551747</v>
      </c>
      <c r="RG34" s="168"/>
      <c r="RH34" s="168"/>
      <c r="RI34" s="168"/>
      <c r="RJ34" s="168"/>
      <c r="RK34" s="168"/>
      <c r="RL34" s="168"/>
      <c r="RM34" s="168"/>
      <c r="RN34" s="168"/>
      <c r="RO34" s="168"/>
      <c r="RP34" s="168">
        <f>+SL13*$C$34</f>
        <v>15009.523308630105</v>
      </c>
      <c r="RQ34" s="168"/>
      <c r="RR34" s="168"/>
      <c r="RS34" s="168"/>
      <c r="RT34" s="168"/>
      <c r="RU34" s="168"/>
      <c r="RV34" s="168"/>
      <c r="RW34" s="168"/>
      <c r="RX34" s="168"/>
      <c r="RY34" s="168"/>
      <c r="RZ34" s="168"/>
      <c r="SA34" s="168"/>
      <c r="SB34" s="168"/>
      <c r="SC34" s="168"/>
      <c r="SD34" s="168"/>
      <c r="SE34" s="168"/>
      <c r="SF34" s="168"/>
      <c r="SG34" s="168"/>
      <c r="SH34" s="168"/>
      <c r="SI34" s="168"/>
      <c r="SJ34" s="168"/>
      <c r="SK34" s="168"/>
      <c r="SL34" s="166">
        <f t="shared" si="856"/>
        <v>15009.523308630105</v>
      </c>
      <c r="SM34" s="168"/>
      <c r="SN34" s="168"/>
      <c r="SO34" s="168"/>
      <c r="SP34" s="168"/>
      <c r="SQ34" s="168"/>
      <c r="SR34" s="168"/>
      <c r="SS34" s="168"/>
      <c r="ST34" s="168"/>
      <c r="SU34" s="168"/>
      <c r="SV34" s="168">
        <f>+TQ13*$C$34</f>
        <v>36832.744264228357</v>
      </c>
      <c r="SW34" s="168"/>
      <c r="SX34" s="168"/>
      <c r="SY34" s="168"/>
      <c r="SZ34" s="168"/>
      <c r="TA34" s="168"/>
      <c r="TB34" s="168"/>
      <c r="TC34" s="168"/>
      <c r="TD34" s="168"/>
      <c r="TE34" s="168"/>
      <c r="TF34" s="168"/>
      <c r="TG34" s="168"/>
      <c r="TH34" s="168"/>
      <c r="TI34" s="168"/>
      <c r="TJ34" s="168"/>
      <c r="TK34" s="168"/>
      <c r="TL34" s="168"/>
      <c r="TM34" s="168"/>
      <c r="TN34" s="168"/>
      <c r="TO34" s="168"/>
      <c r="TP34" s="168"/>
      <c r="TQ34" s="166">
        <f t="shared" si="757"/>
        <v>36832.744264228357</v>
      </c>
      <c r="TR34" s="168"/>
      <c r="TS34" s="168"/>
      <c r="TT34" s="168"/>
      <c r="TU34" s="168"/>
      <c r="TV34" s="168"/>
      <c r="TW34" s="168"/>
      <c r="TX34" s="168"/>
      <c r="TY34" s="168"/>
      <c r="TZ34" s="168"/>
      <c r="UA34" s="168" t="e">
        <f>+UW13*$C$34</f>
        <v>#REF!</v>
      </c>
      <c r="UB34" s="168"/>
      <c r="UC34" s="168"/>
      <c r="UD34" s="168"/>
      <c r="UE34" s="168"/>
      <c r="UF34" s="168"/>
      <c r="UG34" s="168"/>
      <c r="UH34" s="168"/>
      <c r="UI34" s="168"/>
      <c r="UJ34" s="168"/>
      <c r="UK34" s="168"/>
      <c r="UL34" s="168"/>
      <c r="UM34" s="168"/>
      <c r="UN34" s="168"/>
      <c r="UO34" s="168"/>
      <c r="UP34" s="168"/>
      <c r="UQ34" s="168"/>
      <c r="UR34" s="168"/>
      <c r="US34" s="168"/>
      <c r="UT34" s="168"/>
      <c r="UU34" s="168"/>
      <c r="UV34" s="168"/>
      <c r="UW34" s="166" t="e">
        <f t="shared" si="857"/>
        <v>#REF!</v>
      </c>
      <c r="UX34" s="168"/>
      <c r="UY34" s="168"/>
      <c r="UZ34" s="168"/>
      <c r="VA34" s="168"/>
      <c r="VB34" s="168"/>
      <c r="VC34" s="168"/>
      <c r="VD34" s="168"/>
      <c r="VE34" s="168"/>
      <c r="VF34" s="168"/>
      <c r="VG34" s="168">
        <f>+WC13*$C$34</f>
        <v>34218.417347759678</v>
      </c>
      <c r="VH34" s="168"/>
      <c r="VI34" s="168"/>
      <c r="VJ34" s="168"/>
      <c r="VK34" s="168"/>
      <c r="VL34" s="168"/>
      <c r="VM34" s="168"/>
      <c r="VN34" s="168"/>
      <c r="VO34" s="168"/>
      <c r="VP34" s="168"/>
      <c r="VQ34" s="168"/>
      <c r="VR34" s="168"/>
      <c r="VS34" s="168"/>
      <c r="VT34" s="168"/>
      <c r="VU34" s="168"/>
      <c r="VV34" s="168"/>
      <c r="VW34" s="168"/>
      <c r="VX34" s="168"/>
      <c r="VY34" s="168"/>
      <c r="VZ34" s="168"/>
      <c r="WA34" s="168"/>
      <c r="WB34" s="168"/>
      <c r="WC34" s="166">
        <f t="shared" si="858"/>
        <v>34218.417347759678</v>
      </c>
    </row>
    <row r="35" spans="1:601" s="105" customFormat="1" ht="18" customHeight="1" outlineLevel="1">
      <c r="A35" s="154"/>
      <c r="B35" s="93" t="s">
        <v>137</v>
      </c>
      <c r="C35" s="151">
        <v>6.1082931567966202E-2</v>
      </c>
      <c r="D35" s="182">
        <f>SUMIFS('Listagem de Pagamentos Efet'!$J:$J,'Listagem de Pagamentos Efet'!$B:$B,'FLUXO DE CAIXA'!D$4,'Listagem de Pagamentos Efet'!$C:$C,'FLUXO DE CAIXA'!$B35)</f>
        <v>0</v>
      </c>
      <c r="E35" s="182">
        <f>SUMIFS('Listagem de Pagamentos Efet'!$J:$J,'Listagem de Pagamentos Efet'!$B:$B,'FLUXO DE CAIXA'!E$4,'Listagem de Pagamentos Efet'!$C:$C,'FLUXO DE CAIXA'!$B35)</f>
        <v>0</v>
      </c>
      <c r="F35" s="182">
        <f>SUMIFS('Listagem de Pagamentos Efet'!$J:$J,'Listagem de Pagamentos Efet'!$B:$B,'FLUXO DE CAIXA'!F$4,'Listagem de Pagamentos Efet'!$C:$C,'FLUXO DE CAIXA'!$B35)</f>
        <v>0</v>
      </c>
      <c r="G35" s="182">
        <f>SUMIFS('Listagem de Pagamentos Efet'!$J:$J,'Listagem de Pagamentos Efet'!$B:$B,'FLUXO DE CAIXA'!G$4,'Listagem de Pagamentos Efet'!$C:$C,'FLUXO DE CAIXA'!$B35)</f>
        <v>0</v>
      </c>
      <c r="H35" s="182">
        <f>SUMIFS('Listagem de Pagamentos Efet'!$J:$J,'Listagem de Pagamentos Efet'!$B:$B,'FLUXO DE CAIXA'!H$4,'Listagem de Pagamentos Efet'!$C:$C,'FLUXO DE CAIXA'!$B35)</f>
        <v>0</v>
      </c>
      <c r="I35" s="182">
        <f>SUMIFS('Listagem de Pagamentos Efet'!$J:$J,'Listagem de Pagamentos Efet'!$B:$B,'FLUXO DE CAIXA'!I$4,'Listagem de Pagamentos Efet'!$C:$C,'FLUXO DE CAIXA'!$B35)</f>
        <v>0</v>
      </c>
      <c r="J35" s="182">
        <f>SUMIFS('Listagem de Pagamentos Efet'!$J:$J,'Listagem de Pagamentos Efet'!$B:$B,'FLUXO DE CAIXA'!J$4,'Listagem de Pagamentos Efet'!$C:$C,'FLUXO DE CAIXA'!$B35)</f>
        <v>0</v>
      </c>
      <c r="K35" s="182">
        <f>SUMIFS('Listagem de Pagamentos Efet'!$J:$J,'Listagem de Pagamentos Efet'!$B:$B,'FLUXO DE CAIXA'!K$4,'Listagem de Pagamentos Efet'!$C:$C,'FLUXO DE CAIXA'!$B35)</f>
        <v>0</v>
      </c>
      <c r="L35" s="182">
        <f>SUMIFS('Listagem de Pagamentos Efet'!$J:$J,'Listagem de Pagamentos Efet'!$B:$B,'FLUXO DE CAIXA'!L$4,'Listagem de Pagamentos Efet'!$C:$C,'FLUXO DE CAIXA'!$B35)</f>
        <v>0</v>
      </c>
      <c r="M35" s="182">
        <f>SUMIFS('Listagem de Pagamentos Efet'!$J:$J,'Listagem de Pagamentos Efet'!$B:$B,'FLUXO DE CAIXA'!M$4,'Listagem de Pagamentos Efet'!$C:$C,'FLUXO DE CAIXA'!$B35)</f>
        <v>0</v>
      </c>
      <c r="N35" s="182">
        <f>SUMIFS('Listagem de Pagamentos Efet'!$J:$J,'Listagem de Pagamentos Efet'!$B:$B,'FLUXO DE CAIXA'!N$4,'Listagem de Pagamentos Efet'!$C:$C,'FLUXO DE CAIXA'!$B35)</f>
        <v>0</v>
      </c>
      <c r="O35" s="182">
        <f>SUMIFS('Listagem de Pagamentos Efet'!$J:$J,'Listagem de Pagamentos Efet'!$B:$B,'FLUXO DE CAIXA'!O$4,'Listagem de Pagamentos Efet'!$C:$C,'FLUXO DE CAIXA'!$B35)</f>
        <v>0</v>
      </c>
      <c r="P35" s="182">
        <f>SUMIFS('Listagem de Pagamentos Efet'!$J:$J,'Listagem de Pagamentos Efet'!$B:$B,'FLUXO DE CAIXA'!P$4,'Listagem de Pagamentos Efet'!$C:$C,'FLUXO DE CAIXA'!$B35)</f>
        <v>0</v>
      </c>
      <c r="Q35" s="182">
        <f>SUMIFS('Listagem de Pagamentos Efet'!$J:$J,'Listagem de Pagamentos Efet'!$B:$B,'FLUXO DE CAIXA'!Q$4,'Listagem de Pagamentos Efet'!$C:$C,'FLUXO DE CAIXA'!$B35)</f>
        <v>0</v>
      </c>
      <c r="R35" s="182">
        <f>SUMIFS('Listagem de Pagamentos Efet'!$J:$J,'Listagem de Pagamentos Efet'!$B:$B,'FLUXO DE CAIXA'!R$4,'Listagem de Pagamentos Efet'!$C:$C,'FLUXO DE CAIXA'!$B35)</f>
        <v>0</v>
      </c>
      <c r="S35" s="182">
        <f>SUMIFS('Listagem de Pagamentos Efet'!$J:$J,'Listagem de Pagamentos Efet'!$B:$B,'FLUXO DE CAIXA'!S$4,'Listagem de Pagamentos Efet'!$C:$C,'FLUXO DE CAIXA'!$B35)</f>
        <v>0</v>
      </c>
      <c r="T35" s="182">
        <f>SUMIFS('Listagem de Pagamentos Efet'!$J:$J,'Listagem de Pagamentos Efet'!$B:$B,'FLUXO DE CAIXA'!T$4,'Listagem de Pagamentos Efet'!$C:$C,'FLUXO DE CAIXA'!$B35)</f>
        <v>0</v>
      </c>
      <c r="U35" s="182">
        <f>SUMIFS('Listagem de Pagamentos Efet'!$J:$J,'Listagem de Pagamentos Efet'!$B:$B,'FLUXO DE CAIXA'!U$4,'Listagem de Pagamentos Efet'!$C:$C,'FLUXO DE CAIXA'!$B35)</f>
        <v>0</v>
      </c>
      <c r="V35" s="182">
        <f>SUMIFS('Listagem de Pagamentos Efet'!$J:$J,'Listagem de Pagamentos Efet'!$B:$B,'FLUXO DE CAIXA'!V$4,'Listagem de Pagamentos Efet'!$C:$C,'FLUXO DE CAIXA'!$B35)</f>
        <v>0</v>
      </c>
      <c r="W35" s="182">
        <f>SUMIFS('Listagem de Pagamentos Efet'!$J:$J,'Listagem de Pagamentos Efet'!$B:$B,'FLUXO DE CAIXA'!W$4,'Listagem de Pagamentos Efet'!$C:$C,'FLUXO DE CAIXA'!$B35)</f>
        <v>0</v>
      </c>
      <c r="X35" s="182">
        <f>SUMIFS('Listagem de Pagamentos Efet'!$J:$J,'Listagem de Pagamentos Efet'!$B:$B,'FLUXO DE CAIXA'!X$4,'Listagem de Pagamentos Efet'!$C:$C,'FLUXO DE CAIXA'!$B35)</f>
        <v>0</v>
      </c>
      <c r="Y35" s="182">
        <f>SUMIFS('Listagem de Pagamentos Efet'!$J:$J,'Listagem de Pagamentos Efet'!$B:$B,'FLUXO DE CAIXA'!Y$4,'Listagem de Pagamentos Efet'!$C:$C,'FLUXO DE CAIXA'!$B35)</f>
        <v>0</v>
      </c>
      <c r="Z35" s="182">
        <f>SUMIFS('Listagem de Pagamentos Efet'!$J:$J,'Listagem de Pagamentos Efet'!$B:$B,'FLUXO DE CAIXA'!Z$4,'Listagem de Pagamentos Efet'!$C:$C,'FLUXO DE CAIXA'!$B35)</f>
        <v>0</v>
      </c>
      <c r="AA35" s="182">
        <f>SUMIFS('Listagem de Pagamentos Efet'!$J:$J,'Listagem de Pagamentos Efet'!$B:$B,'FLUXO DE CAIXA'!AA$4,'Listagem de Pagamentos Efet'!$C:$C,'FLUXO DE CAIXA'!$B35)</f>
        <v>0</v>
      </c>
      <c r="AB35" s="182">
        <f>SUMIFS('Listagem de Pagamentos Efet'!$J:$J,'Listagem de Pagamentos Efet'!$B:$B,'FLUXO DE CAIXA'!AB$4,'Listagem de Pagamentos Efet'!$C:$C,'FLUXO DE CAIXA'!$B35)</f>
        <v>0</v>
      </c>
      <c r="AC35" s="182">
        <f>SUMIFS('Listagem de Pagamentos Efet'!$J:$J,'Listagem de Pagamentos Efet'!$B:$B,'FLUXO DE CAIXA'!AC$4,'Listagem de Pagamentos Efet'!$C:$C,'FLUXO DE CAIXA'!$B35)</f>
        <v>0</v>
      </c>
      <c r="AD35" s="182">
        <f>SUMIFS('Listagem de Pagamentos Efet'!$J:$J,'Listagem de Pagamentos Efet'!$B:$B,'FLUXO DE CAIXA'!AD$4,'Listagem de Pagamentos Efet'!$C:$C,'FLUXO DE CAIXA'!$B35)</f>
        <v>0</v>
      </c>
      <c r="AE35" s="160">
        <f t="shared" ref="AE35:BR35" si="1327">+AE5*$C$35</f>
        <v>4923.701175386027</v>
      </c>
      <c r="AF35" s="160"/>
      <c r="AG35" s="160"/>
      <c r="AH35" s="166">
        <f t="shared" si="490"/>
        <v>4923.701175386027</v>
      </c>
      <c r="AI35" s="167">
        <f t="shared" si="1327"/>
        <v>0</v>
      </c>
      <c r="AJ35" s="167">
        <f t="shared" si="1327"/>
        <v>0</v>
      </c>
      <c r="AK35" s="167">
        <f t="shared" si="1327"/>
        <v>2989.4091649839092</v>
      </c>
      <c r="AL35" s="167">
        <f t="shared" si="1327"/>
        <v>2989.4091649839092</v>
      </c>
      <c r="AM35" s="167">
        <f t="shared" si="1327"/>
        <v>2989.4091649839092</v>
      </c>
      <c r="AN35" s="167">
        <f t="shared" si="1327"/>
        <v>4923.701175386027</v>
      </c>
      <c r="AO35" s="167">
        <f t="shared" si="1327"/>
        <v>4923.701175386027</v>
      </c>
      <c r="AP35" s="167">
        <f t="shared" si="1327"/>
        <v>222.12197235375231</v>
      </c>
      <c r="AQ35" s="167">
        <f t="shared" si="1327"/>
        <v>0</v>
      </c>
      <c r="AR35" s="167">
        <f t="shared" si="1327"/>
        <v>2989.4091649839092</v>
      </c>
      <c r="AS35" s="167">
        <f t="shared" si="1327"/>
        <v>2989.4091649839092</v>
      </c>
      <c r="AT35" s="167">
        <f t="shared" si="1327"/>
        <v>2989.4091649839092</v>
      </c>
      <c r="AU35" s="167">
        <f t="shared" si="1327"/>
        <v>4923.701175386027</v>
      </c>
      <c r="AV35" s="167">
        <f t="shared" si="1327"/>
        <v>0</v>
      </c>
      <c r="AW35" s="167">
        <f t="shared" si="1327"/>
        <v>0</v>
      </c>
      <c r="AX35" s="167">
        <f t="shared" si="1327"/>
        <v>0</v>
      </c>
      <c r="AY35" s="167">
        <f t="shared" si="1327"/>
        <v>2989.4091649839092</v>
      </c>
      <c r="AZ35" s="167">
        <f t="shared" si="1327"/>
        <v>2989.4091649839092</v>
      </c>
      <c r="BA35" s="167">
        <f t="shared" si="1327"/>
        <v>2989.4091649839092</v>
      </c>
      <c r="BB35" s="167">
        <f t="shared" si="1327"/>
        <v>4923.701175386027</v>
      </c>
      <c r="BC35" s="167">
        <f t="shared" si="1327"/>
        <v>0</v>
      </c>
      <c r="BD35" s="167">
        <f t="shared" si="1327"/>
        <v>222.12197235375231</v>
      </c>
      <c r="BE35" s="167">
        <f t="shared" si="1327"/>
        <v>2054.6529828594935</v>
      </c>
      <c r="BF35" s="167">
        <f t="shared" si="1327"/>
        <v>2989.4091649839092</v>
      </c>
      <c r="BG35" s="167">
        <f t="shared" si="1327"/>
        <v>2989.4091649839092</v>
      </c>
      <c r="BH35" s="167">
        <f t="shared" si="1327"/>
        <v>2989.4091649839092</v>
      </c>
      <c r="BI35" s="167">
        <f t="shared" si="1327"/>
        <v>4923.701175386027</v>
      </c>
      <c r="BJ35" s="167">
        <f t="shared" si="1327"/>
        <v>4923.701175386027</v>
      </c>
      <c r="BK35" s="167">
        <f t="shared" si="1327"/>
        <v>222.12197235375231</v>
      </c>
      <c r="BL35" s="167">
        <f t="shared" si="1327"/>
        <v>0</v>
      </c>
      <c r="BM35" s="167">
        <f t="shared" si="1327"/>
        <v>2989.4091649839092</v>
      </c>
      <c r="BN35" s="166">
        <f t="shared" si="848"/>
        <v>71125.545097027731</v>
      </c>
      <c r="BO35" s="167">
        <f t="shared" si="1327"/>
        <v>2989.4091649839092</v>
      </c>
      <c r="BP35" s="167">
        <f t="shared" si="1327"/>
        <v>2989.4091649839092</v>
      </c>
      <c r="BQ35" s="167">
        <f t="shared" si="1327"/>
        <v>4923.701175386027</v>
      </c>
      <c r="BR35" s="167">
        <f t="shared" si="1327"/>
        <v>4923.701175386027</v>
      </c>
      <c r="BS35" s="167">
        <f t="shared" ref="BS35:CR35" si="1328">+BS5*$C$35</f>
        <v>222.12197235375231</v>
      </c>
      <c r="BT35" s="167">
        <f t="shared" si="1328"/>
        <v>0</v>
      </c>
      <c r="BU35" s="167">
        <f t="shared" si="1328"/>
        <v>2989.4091649839092</v>
      </c>
      <c r="BV35" s="167">
        <f t="shared" si="1328"/>
        <v>2989.4091649839092</v>
      </c>
      <c r="BW35" s="167">
        <f t="shared" si="1328"/>
        <v>2989.4091649839092</v>
      </c>
      <c r="BX35" s="167">
        <f t="shared" si="1328"/>
        <v>4923.701175386027</v>
      </c>
      <c r="BY35" s="167">
        <f t="shared" si="1328"/>
        <v>0</v>
      </c>
      <c r="BZ35" s="167">
        <f t="shared" si="1328"/>
        <v>0</v>
      </c>
      <c r="CA35" s="167">
        <f t="shared" si="1328"/>
        <v>0</v>
      </c>
      <c r="CB35" s="167">
        <f t="shared" si="1328"/>
        <v>2989.4091649839092</v>
      </c>
      <c r="CC35" s="167">
        <f t="shared" si="1328"/>
        <v>2989.4091649839092</v>
      </c>
      <c r="CD35" s="167">
        <f t="shared" si="1328"/>
        <v>2989.4091649839092</v>
      </c>
      <c r="CE35" s="167">
        <f t="shared" si="1328"/>
        <v>4923.701175386027</v>
      </c>
      <c r="CF35" s="167">
        <f t="shared" si="1328"/>
        <v>0</v>
      </c>
      <c r="CG35" s="167">
        <f t="shared" si="1328"/>
        <v>222.12197235375231</v>
      </c>
      <c r="CH35" s="167">
        <f t="shared" si="1328"/>
        <v>2054.6529828594935</v>
      </c>
      <c r="CI35" s="167">
        <f t="shared" si="1328"/>
        <v>2989.4091649839092</v>
      </c>
      <c r="CJ35" s="167">
        <f t="shared" si="1328"/>
        <v>2989.4091649839092</v>
      </c>
      <c r="CK35" s="167">
        <f t="shared" si="1328"/>
        <v>2989.4091649839092</v>
      </c>
      <c r="CL35" s="167">
        <f t="shared" si="1328"/>
        <v>4923.701175386027</v>
      </c>
      <c r="CM35" s="167">
        <f t="shared" si="1328"/>
        <v>4923.701175386027</v>
      </c>
      <c r="CN35" s="167">
        <f t="shared" si="1328"/>
        <v>222.12197235375231</v>
      </c>
      <c r="CO35" s="167">
        <f t="shared" si="1328"/>
        <v>0</v>
      </c>
      <c r="CP35" s="167">
        <f t="shared" si="1328"/>
        <v>2989.4091649839092</v>
      </c>
      <c r="CQ35" s="167">
        <f t="shared" si="1328"/>
        <v>2989.4091649839092</v>
      </c>
      <c r="CR35" s="167">
        <f t="shared" si="1328"/>
        <v>2989.4091649839092</v>
      </c>
      <c r="CS35" s="166">
        <f t="shared" si="790"/>
        <v>74114.954262011641</v>
      </c>
      <c r="CT35" s="167">
        <f t="shared" ref="CT35:DX35" si="1329">+CT5*$C$35</f>
        <v>4923.701175386027</v>
      </c>
      <c r="CU35" s="167">
        <f t="shared" si="1329"/>
        <v>4923.701175386027</v>
      </c>
      <c r="CV35" s="167">
        <f t="shared" si="1329"/>
        <v>222.12197235375231</v>
      </c>
      <c r="CW35" s="167">
        <f t="shared" si="1329"/>
        <v>0</v>
      </c>
      <c r="CX35" s="167">
        <f t="shared" si="1329"/>
        <v>2989.4091649839092</v>
      </c>
      <c r="CY35" s="167">
        <f t="shared" si="1329"/>
        <v>2989.4091649839092</v>
      </c>
      <c r="CZ35" s="167">
        <f t="shared" si="1329"/>
        <v>2989.4091649839092</v>
      </c>
      <c r="DA35" s="167">
        <f t="shared" si="1329"/>
        <v>4923.701175386027</v>
      </c>
      <c r="DB35" s="167">
        <f t="shared" si="1329"/>
        <v>0</v>
      </c>
      <c r="DC35" s="167">
        <f t="shared" si="1329"/>
        <v>0</v>
      </c>
      <c r="DD35" s="167">
        <f t="shared" si="1329"/>
        <v>0</v>
      </c>
      <c r="DE35" s="167">
        <f t="shared" si="1329"/>
        <v>2989.4091649839092</v>
      </c>
      <c r="DF35" s="167">
        <f t="shared" si="1329"/>
        <v>2989.4091649839092</v>
      </c>
      <c r="DG35" s="167">
        <f t="shared" si="1329"/>
        <v>2989.4091649839092</v>
      </c>
      <c r="DH35" s="167">
        <f t="shared" si="1329"/>
        <v>4923.701175386027</v>
      </c>
      <c r="DI35" s="167">
        <f t="shared" si="1329"/>
        <v>0</v>
      </c>
      <c r="DJ35" s="167">
        <f t="shared" si="1329"/>
        <v>222.12197235375231</v>
      </c>
      <c r="DK35" s="167">
        <f t="shared" si="1329"/>
        <v>2054.6529828594935</v>
      </c>
      <c r="DL35" s="167">
        <f t="shared" si="1329"/>
        <v>2989.4091649839092</v>
      </c>
      <c r="DM35" s="167">
        <f t="shared" si="1329"/>
        <v>2989.4091649839092</v>
      </c>
      <c r="DN35" s="167">
        <f t="shared" si="1329"/>
        <v>2989.4091649839092</v>
      </c>
      <c r="DO35" s="167">
        <f t="shared" si="1329"/>
        <v>4923.701175386027</v>
      </c>
      <c r="DP35" s="167">
        <f t="shared" si="1329"/>
        <v>4923.701175386027</v>
      </c>
      <c r="DQ35" s="167">
        <f t="shared" si="1329"/>
        <v>222.12197235375231</v>
      </c>
      <c r="DR35" s="167">
        <f t="shared" si="1329"/>
        <v>0</v>
      </c>
      <c r="DS35" s="167">
        <f t="shared" si="1329"/>
        <v>2989.4091649839092</v>
      </c>
      <c r="DT35" s="167">
        <f t="shared" si="1329"/>
        <v>2989.4091649839092</v>
      </c>
      <c r="DU35" s="167">
        <f t="shared" si="1329"/>
        <v>2989.4091649839092</v>
      </c>
      <c r="DV35" s="167">
        <f t="shared" si="1329"/>
        <v>4923.701175386027</v>
      </c>
      <c r="DW35" s="167">
        <f t="shared" si="1329"/>
        <v>0</v>
      </c>
      <c r="DX35" s="167">
        <f t="shared" si="1329"/>
        <v>0</v>
      </c>
      <c r="DY35" s="166">
        <f t="shared" si="849"/>
        <v>73059.837107429863</v>
      </c>
      <c r="DZ35" s="167">
        <f t="shared" ref="DZ35:FC35" si="1330">+DZ5*$C$35</f>
        <v>0</v>
      </c>
      <c r="EA35" s="167">
        <f t="shared" si="1330"/>
        <v>2989.4091649839092</v>
      </c>
      <c r="EB35" s="167">
        <f t="shared" si="1330"/>
        <v>2989.4091649839092</v>
      </c>
      <c r="EC35" s="167">
        <f t="shared" si="1330"/>
        <v>2989.4091649839092</v>
      </c>
      <c r="ED35" s="167">
        <f t="shared" si="1330"/>
        <v>4923.701175386027</v>
      </c>
      <c r="EE35" s="167">
        <f t="shared" si="1330"/>
        <v>0</v>
      </c>
      <c r="EF35" s="167">
        <f t="shared" si="1330"/>
        <v>0</v>
      </c>
      <c r="EG35" s="167">
        <f t="shared" si="1330"/>
        <v>0</v>
      </c>
      <c r="EH35" s="167">
        <f t="shared" si="1330"/>
        <v>2989.4091649839092</v>
      </c>
      <c r="EI35" s="167">
        <f t="shared" si="1330"/>
        <v>2989.4091649839092</v>
      </c>
      <c r="EJ35" s="167">
        <f t="shared" si="1330"/>
        <v>2989.4091649839092</v>
      </c>
      <c r="EK35" s="167">
        <f t="shared" si="1330"/>
        <v>4923.701175386027</v>
      </c>
      <c r="EL35" s="167">
        <f t="shared" si="1330"/>
        <v>0</v>
      </c>
      <c r="EM35" s="167">
        <f t="shared" si="1330"/>
        <v>222.12197235375231</v>
      </c>
      <c r="EN35" s="167">
        <f t="shared" si="1330"/>
        <v>2054.6529828594935</v>
      </c>
      <c r="EO35" s="167">
        <f t="shared" si="1330"/>
        <v>2989.4091649839092</v>
      </c>
      <c r="EP35" s="167">
        <f t="shared" si="1330"/>
        <v>2989.4091649839092</v>
      </c>
      <c r="EQ35" s="167">
        <f t="shared" si="1330"/>
        <v>2989.4091649839092</v>
      </c>
      <c r="ER35" s="167">
        <f t="shared" si="1330"/>
        <v>4923.701175386027</v>
      </c>
      <c r="ES35" s="167">
        <f t="shared" si="1330"/>
        <v>4923.701175386027</v>
      </c>
      <c r="ET35" s="167">
        <f t="shared" si="1330"/>
        <v>222.12197235375231</v>
      </c>
      <c r="EU35" s="167">
        <f t="shared" si="1330"/>
        <v>0</v>
      </c>
      <c r="EV35" s="167">
        <f t="shared" si="1330"/>
        <v>2989.4091649839092</v>
      </c>
      <c r="EW35" s="167">
        <f t="shared" si="1330"/>
        <v>2989.4091649839092</v>
      </c>
      <c r="EX35" s="167">
        <f t="shared" si="1330"/>
        <v>2989.4091649839092</v>
      </c>
      <c r="EY35" s="167">
        <f t="shared" si="1330"/>
        <v>4923.701175386027</v>
      </c>
      <c r="EZ35" s="167">
        <f t="shared" si="1330"/>
        <v>0</v>
      </c>
      <c r="FA35" s="167">
        <f t="shared" si="1330"/>
        <v>0</v>
      </c>
      <c r="FB35" s="167">
        <f t="shared" si="1330"/>
        <v>0</v>
      </c>
      <c r="FC35" s="167">
        <f t="shared" si="1330"/>
        <v>2989.4091649839092</v>
      </c>
      <c r="FD35" s="166">
        <f t="shared" si="557"/>
        <v>65979.721949287952</v>
      </c>
      <c r="FE35" s="167">
        <f t="shared" ref="FE35:GI35" si="1331">+FE5*$C$35</f>
        <v>2989.4091649839092</v>
      </c>
      <c r="FF35" s="167">
        <f t="shared" si="1331"/>
        <v>4923.701175386027</v>
      </c>
      <c r="FG35" s="167">
        <f t="shared" si="1331"/>
        <v>0</v>
      </c>
      <c r="FH35" s="167">
        <f t="shared" si="1331"/>
        <v>0</v>
      </c>
      <c r="FI35" s="167">
        <f t="shared" si="1331"/>
        <v>0</v>
      </c>
      <c r="FJ35" s="167">
        <f t="shared" si="1331"/>
        <v>2989.4091649839092</v>
      </c>
      <c r="FK35" s="167">
        <f t="shared" si="1331"/>
        <v>2989.4091649839092</v>
      </c>
      <c r="FL35" s="167">
        <f t="shared" si="1331"/>
        <v>2989.4091649839092</v>
      </c>
      <c r="FM35" s="167">
        <f t="shared" si="1331"/>
        <v>4923.701175386027</v>
      </c>
      <c r="FN35" s="167">
        <f t="shared" si="1331"/>
        <v>0</v>
      </c>
      <c r="FO35" s="167">
        <f t="shared" si="1331"/>
        <v>222.12197235375231</v>
      </c>
      <c r="FP35" s="167">
        <f t="shared" si="1331"/>
        <v>2054.6529828594935</v>
      </c>
      <c r="FQ35" s="167">
        <f t="shared" si="1331"/>
        <v>2989.4091649839092</v>
      </c>
      <c r="FR35" s="167">
        <f t="shared" si="1331"/>
        <v>2989.4091649839092</v>
      </c>
      <c r="FS35" s="167">
        <f t="shared" si="1331"/>
        <v>2989.4091649839092</v>
      </c>
      <c r="FT35" s="167">
        <f t="shared" si="1331"/>
        <v>4923.701175386027</v>
      </c>
      <c r="FU35" s="167">
        <f t="shared" si="1331"/>
        <v>4923.701175386027</v>
      </c>
      <c r="FV35" s="167">
        <f t="shared" si="1331"/>
        <v>222.12197235375231</v>
      </c>
      <c r="FW35" s="167">
        <f t="shared" si="1331"/>
        <v>0</v>
      </c>
      <c r="FX35" s="167">
        <f t="shared" si="1331"/>
        <v>2989.4091649839092</v>
      </c>
      <c r="FY35" s="167">
        <f t="shared" si="1331"/>
        <v>2989.4091649839092</v>
      </c>
      <c r="FZ35" s="167">
        <f t="shared" si="1331"/>
        <v>2989.4091649839092</v>
      </c>
      <c r="GA35" s="167">
        <f t="shared" si="1331"/>
        <v>4923.701175386027</v>
      </c>
      <c r="GB35" s="167">
        <f t="shared" si="1331"/>
        <v>0</v>
      </c>
      <c r="GC35" s="167">
        <f t="shared" si="1331"/>
        <v>0</v>
      </c>
      <c r="GD35" s="167">
        <f t="shared" si="1331"/>
        <v>0</v>
      </c>
      <c r="GE35" s="167">
        <f t="shared" si="1331"/>
        <v>2989.4091649839092</v>
      </c>
      <c r="GF35" s="167">
        <f t="shared" si="1331"/>
        <v>2989.4091649839092</v>
      </c>
      <c r="GG35" s="167">
        <f t="shared" si="1331"/>
        <v>2989.4091649839092</v>
      </c>
      <c r="GH35" s="167">
        <f t="shared" si="1331"/>
        <v>4923.701175386027</v>
      </c>
      <c r="GI35" s="167">
        <f t="shared" si="1331"/>
        <v>0</v>
      </c>
      <c r="GJ35" s="166">
        <f t="shared" si="850"/>
        <v>70903.42312467398</v>
      </c>
      <c r="GK35" s="167">
        <f t="shared" ref="GK35:HO35" si="1332">+GK5*$C$35</f>
        <v>0</v>
      </c>
      <c r="GL35" s="167">
        <f t="shared" si="1332"/>
        <v>0</v>
      </c>
      <c r="GM35" s="167">
        <f t="shared" si="1332"/>
        <v>2989.4091649839092</v>
      </c>
      <c r="GN35" s="167">
        <f t="shared" si="1332"/>
        <v>2989.4091649839092</v>
      </c>
      <c r="GO35" s="167">
        <f t="shared" si="1332"/>
        <v>2989.4091649839092</v>
      </c>
      <c r="GP35" s="167">
        <f t="shared" si="1332"/>
        <v>4923.701175386027</v>
      </c>
      <c r="GQ35" s="167">
        <f t="shared" si="1332"/>
        <v>0</v>
      </c>
      <c r="GR35" s="167">
        <f t="shared" si="1332"/>
        <v>222.12197235375231</v>
      </c>
      <c r="GS35" s="167">
        <f t="shared" si="1332"/>
        <v>2054.6529828594935</v>
      </c>
      <c r="GT35" s="167">
        <f t="shared" si="1332"/>
        <v>2989.4091649839092</v>
      </c>
      <c r="GU35" s="167">
        <f t="shared" si="1332"/>
        <v>2989.4091649839092</v>
      </c>
      <c r="GV35" s="167">
        <f t="shared" si="1332"/>
        <v>2989.4091649839092</v>
      </c>
      <c r="GW35" s="167">
        <f t="shared" si="1332"/>
        <v>4923.701175386027</v>
      </c>
      <c r="GX35" s="167">
        <f t="shared" si="1332"/>
        <v>4923.701175386027</v>
      </c>
      <c r="GY35" s="167">
        <f t="shared" si="1332"/>
        <v>222.12197235375231</v>
      </c>
      <c r="GZ35" s="167">
        <f t="shared" si="1332"/>
        <v>0</v>
      </c>
      <c r="HA35" s="167">
        <f t="shared" si="1332"/>
        <v>2989.4091649839092</v>
      </c>
      <c r="HB35" s="167">
        <f t="shared" si="1332"/>
        <v>2989.4091649839092</v>
      </c>
      <c r="HC35" s="167">
        <f t="shared" si="1332"/>
        <v>2989.4091649839092</v>
      </c>
      <c r="HD35" s="167">
        <f t="shared" si="1332"/>
        <v>4923.701175386027</v>
      </c>
      <c r="HE35" s="167">
        <f t="shared" si="1332"/>
        <v>0</v>
      </c>
      <c r="HF35" s="167">
        <f t="shared" si="1332"/>
        <v>0</v>
      </c>
      <c r="HG35" s="167">
        <f t="shared" si="1332"/>
        <v>0</v>
      </c>
      <c r="HH35" s="167">
        <f t="shared" si="1332"/>
        <v>2989.4091649839092</v>
      </c>
      <c r="HI35" s="167">
        <f t="shared" si="1332"/>
        <v>2989.4091649839092</v>
      </c>
      <c r="HJ35" s="167">
        <f t="shared" si="1332"/>
        <v>2989.4091649839092</v>
      </c>
      <c r="HK35" s="167">
        <f t="shared" si="1332"/>
        <v>4923.701175386027</v>
      </c>
      <c r="HL35" s="167">
        <f t="shared" si="1332"/>
        <v>0</v>
      </c>
      <c r="HM35" s="167">
        <f t="shared" si="1332"/>
        <v>222.12197235375231</v>
      </c>
      <c r="HN35" s="167">
        <f t="shared" si="1332"/>
        <v>2054.6529828594935</v>
      </c>
      <c r="HO35" s="167">
        <f t="shared" si="1332"/>
        <v>2989.4091649839092</v>
      </c>
      <c r="HP35" s="166">
        <f t="shared" si="851"/>
        <v>68256.496904501197</v>
      </c>
      <c r="HQ35" s="167">
        <f t="shared" ref="HQ35:IT35" si="1333">+HQ5*$C$35</f>
        <v>2989.4091649839092</v>
      </c>
      <c r="HR35" s="167">
        <f t="shared" si="1333"/>
        <v>2989.4091649839092</v>
      </c>
      <c r="HS35" s="167">
        <f t="shared" si="1333"/>
        <v>4923.701175386027</v>
      </c>
      <c r="HT35" s="167">
        <f t="shared" si="1333"/>
        <v>0</v>
      </c>
      <c r="HU35" s="167">
        <f t="shared" si="1333"/>
        <v>222.12197235375231</v>
      </c>
      <c r="HV35" s="167">
        <f t="shared" si="1333"/>
        <v>2054.6529828594935</v>
      </c>
      <c r="HW35" s="167">
        <f t="shared" si="1333"/>
        <v>2989.4091649839092</v>
      </c>
      <c r="HX35" s="167">
        <f t="shared" si="1333"/>
        <v>2989.4091649839092</v>
      </c>
      <c r="HY35" s="167">
        <f t="shared" si="1333"/>
        <v>2989.4091649839092</v>
      </c>
      <c r="HZ35" s="167">
        <f t="shared" si="1333"/>
        <v>4923.701175386027</v>
      </c>
      <c r="IA35" s="167">
        <f t="shared" si="1333"/>
        <v>4923.701175386027</v>
      </c>
      <c r="IB35" s="167">
        <f t="shared" si="1333"/>
        <v>222.12197235375231</v>
      </c>
      <c r="IC35" s="167">
        <f t="shared" si="1333"/>
        <v>0</v>
      </c>
      <c r="ID35" s="167">
        <f t="shared" si="1333"/>
        <v>2989.4091649839092</v>
      </c>
      <c r="IE35" s="167">
        <f t="shared" si="1333"/>
        <v>2989.4091649839092</v>
      </c>
      <c r="IF35" s="167">
        <f t="shared" si="1333"/>
        <v>2989.4091649839092</v>
      </c>
      <c r="IG35" s="167">
        <f t="shared" si="1333"/>
        <v>4923.701175386027</v>
      </c>
      <c r="IH35" s="167">
        <f t="shared" si="1333"/>
        <v>0</v>
      </c>
      <c r="II35" s="167">
        <f t="shared" si="1333"/>
        <v>0</v>
      </c>
      <c r="IJ35" s="167">
        <f t="shared" si="1333"/>
        <v>0</v>
      </c>
      <c r="IK35" s="167">
        <f t="shared" si="1333"/>
        <v>2989.4091649839092</v>
      </c>
      <c r="IL35" s="167">
        <f t="shared" si="1333"/>
        <v>2989.4091649839092</v>
      </c>
      <c r="IM35" s="167">
        <f t="shared" si="1333"/>
        <v>2989.4091649839092</v>
      </c>
      <c r="IN35" s="167">
        <f t="shared" si="1333"/>
        <v>4923.701175386027</v>
      </c>
      <c r="IO35" s="167">
        <f t="shared" si="1333"/>
        <v>0</v>
      </c>
      <c r="IP35" s="167">
        <f t="shared" si="1333"/>
        <v>222.12197235375231</v>
      </c>
      <c r="IQ35" s="167">
        <f t="shared" si="1333"/>
        <v>2054.6529828594935</v>
      </c>
      <c r="IR35" s="167">
        <f t="shared" si="1333"/>
        <v>2989.4091649839092</v>
      </c>
      <c r="IS35" s="167">
        <f t="shared" si="1333"/>
        <v>2989.4091649839092</v>
      </c>
      <c r="IT35" s="167">
        <f t="shared" si="1333"/>
        <v>2989.4091649839092</v>
      </c>
      <c r="IU35" s="166">
        <f t="shared" si="613"/>
        <v>71245.906069485107</v>
      </c>
      <c r="IV35" s="167">
        <f t="shared" ref="IV35:JZ35" si="1334">+IV5*$C$35</f>
        <v>0</v>
      </c>
      <c r="IW35" s="167">
        <f t="shared" si="1334"/>
        <v>222.12197235375231</v>
      </c>
      <c r="IX35" s="167">
        <f t="shared" si="1334"/>
        <v>2054.6529828594935</v>
      </c>
      <c r="IY35" s="167">
        <f t="shared" si="1334"/>
        <v>2989.4091649839092</v>
      </c>
      <c r="IZ35" s="167">
        <f t="shared" si="1334"/>
        <v>2989.4091649839092</v>
      </c>
      <c r="JA35" s="167">
        <f t="shared" si="1334"/>
        <v>2989.4091649839092</v>
      </c>
      <c r="JB35" s="167">
        <f t="shared" si="1334"/>
        <v>4923.701175386027</v>
      </c>
      <c r="JC35" s="167">
        <f t="shared" si="1334"/>
        <v>4923.701175386027</v>
      </c>
      <c r="JD35" s="167">
        <f t="shared" si="1334"/>
        <v>222.12197235375231</v>
      </c>
      <c r="JE35" s="167">
        <f t="shared" si="1334"/>
        <v>0</v>
      </c>
      <c r="JF35" s="167">
        <f t="shared" si="1334"/>
        <v>2989.4091649839092</v>
      </c>
      <c r="JG35" s="167">
        <f t="shared" si="1334"/>
        <v>2989.4091649839092</v>
      </c>
      <c r="JH35" s="167">
        <f t="shared" si="1334"/>
        <v>2989.4091649839092</v>
      </c>
      <c r="JI35" s="167">
        <f t="shared" si="1334"/>
        <v>4923.701175386027</v>
      </c>
      <c r="JJ35" s="167">
        <f t="shared" si="1334"/>
        <v>0</v>
      </c>
      <c r="JK35" s="167">
        <f t="shared" si="1334"/>
        <v>0</v>
      </c>
      <c r="JL35" s="167">
        <f t="shared" si="1334"/>
        <v>0</v>
      </c>
      <c r="JM35" s="167">
        <f t="shared" si="1334"/>
        <v>2989.4091649839092</v>
      </c>
      <c r="JN35" s="167">
        <f t="shared" si="1334"/>
        <v>2989.4091649839092</v>
      </c>
      <c r="JO35" s="167">
        <f t="shared" si="1334"/>
        <v>2989.4091649839092</v>
      </c>
      <c r="JP35" s="167">
        <f t="shared" si="1334"/>
        <v>4923.701175386027</v>
      </c>
      <c r="JQ35" s="167">
        <f t="shared" si="1334"/>
        <v>0</v>
      </c>
      <c r="JR35" s="167">
        <f t="shared" si="1334"/>
        <v>222.12197235375231</v>
      </c>
      <c r="JS35" s="167">
        <f t="shared" si="1334"/>
        <v>2054.6529828594935</v>
      </c>
      <c r="JT35" s="167">
        <f t="shared" si="1334"/>
        <v>2989.4091649839092</v>
      </c>
      <c r="JU35" s="167">
        <f t="shared" si="1334"/>
        <v>2989.4091649839092</v>
      </c>
      <c r="JV35" s="167">
        <f t="shared" si="1334"/>
        <v>2989.4091649839092</v>
      </c>
      <c r="JW35" s="167">
        <f t="shared" si="1334"/>
        <v>4923.701175386027</v>
      </c>
      <c r="JX35" s="167">
        <f t="shared" si="1334"/>
        <v>4923.701175386027</v>
      </c>
      <c r="JY35" s="167">
        <f t="shared" si="1334"/>
        <v>222.12197235375231</v>
      </c>
      <c r="JZ35" s="167">
        <f t="shared" si="1334"/>
        <v>0</v>
      </c>
      <c r="KA35" s="166">
        <f t="shared" si="852"/>
        <v>70412.91088725708</v>
      </c>
      <c r="KB35" s="167">
        <f t="shared" ref="KB35:LE35" si="1335">+KB5*$C$35</f>
        <v>2989.4091649839092</v>
      </c>
      <c r="KC35" s="167">
        <f t="shared" si="1335"/>
        <v>2989.4091649839092</v>
      </c>
      <c r="KD35" s="167">
        <f t="shared" si="1335"/>
        <v>2989.4091649839092</v>
      </c>
      <c r="KE35" s="167">
        <f t="shared" si="1335"/>
        <v>4923.701175386027</v>
      </c>
      <c r="KF35" s="167">
        <f t="shared" si="1335"/>
        <v>4923.701175386027</v>
      </c>
      <c r="KG35" s="167">
        <f t="shared" si="1335"/>
        <v>222.12197235375231</v>
      </c>
      <c r="KH35" s="167">
        <f t="shared" si="1335"/>
        <v>0</v>
      </c>
      <c r="KI35" s="167">
        <f t="shared" si="1335"/>
        <v>2989.4091649839092</v>
      </c>
      <c r="KJ35" s="167">
        <f t="shared" si="1335"/>
        <v>2989.4091649839092</v>
      </c>
      <c r="KK35" s="167">
        <f t="shared" si="1335"/>
        <v>2989.4091649839092</v>
      </c>
      <c r="KL35" s="167">
        <f t="shared" si="1335"/>
        <v>4923.701175386027</v>
      </c>
      <c r="KM35" s="167">
        <f t="shared" si="1335"/>
        <v>0</v>
      </c>
      <c r="KN35" s="167">
        <f t="shared" si="1335"/>
        <v>0</v>
      </c>
      <c r="KO35" s="167">
        <f t="shared" si="1335"/>
        <v>0</v>
      </c>
      <c r="KP35" s="167">
        <f t="shared" si="1335"/>
        <v>2989.4091649839092</v>
      </c>
      <c r="KQ35" s="167">
        <f t="shared" si="1335"/>
        <v>2989.4091649839092</v>
      </c>
      <c r="KR35" s="167">
        <f t="shared" si="1335"/>
        <v>2989.4091649839092</v>
      </c>
      <c r="KS35" s="167">
        <f t="shared" si="1335"/>
        <v>4923.701175386027</v>
      </c>
      <c r="KT35" s="167">
        <f t="shared" si="1335"/>
        <v>0</v>
      </c>
      <c r="KU35" s="167">
        <f t="shared" si="1335"/>
        <v>222.12197235375231</v>
      </c>
      <c r="KV35" s="167">
        <f t="shared" si="1335"/>
        <v>2054.6529828594935</v>
      </c>
      <c r="KW35" s="167">
        <f t="shared" si="1335"/>
        <v>2989.4091649839092</v>
      </c>
      <c r="KX35" s="167">
        <f t="shared" si="1335"/>
        <v>2989.4091649839092</v>
      </c>
      <c r="KY35" s="167">
        <f t="shared" si="1335"/>
        <v>2989.4091649839092</v>
      </c>
      <c r="KZ35" s="167">
        <f t="shared" si="1335"/>
        <v>4923.701175386027</v>
      </c>
      <c r="LA35" s="167">
        <f t="shared" si="1335"/>
        <v>4923.701175386027</v>
      </c>
      <c r="LB35" s="167">
        <f t="shared" si="1335"/>
        <v>222.12197235375231</v>
      </c>
      <c r="LC35" s="167">
        <f t="shared" si="1335"/>
        <v>0</v>
      </c>
      <c r="LD35" s="167">
        <f t="shared" si="1335"/>
        <v>2989.4091649839092</v>
      </c>
      <c r="LE35" s="167">
        <f t="shared" si="1335"/>
        <v>2989.4091649839092</v>
      </c>
      <c r="LF35" s="166">
        <f t="shared" si="642"/>
        <v>74114.954262011641</v>
      </c>
      <c r="LG35" s="167">
        <f t="shared" ref="LG35:MK35" si="1336">+LG5*$C$35</f>
        <v>4923.701175386027</v>
      </c>
      <c r="LH35" s="167">
        <f t="shared" si="1336"/>
        <v>4923.701175386027</v>
      </c>
      <c r="LI35" s="167">
        <f t="shared" si="1336"/>
        <v>222.12197235375231</v>
      </c>
      <c r="LJ35" s="167">
        <f t="shared" si="1336"/>
        <v>0</v>
      </c>
      <c r="LK35" s="167">
        <f t="shared" si="1336"/>
        <v>2989.4091649839092</v>
      </c>
      <c r="LL35" s="167">
        <f t="shared" si="1336"/>
        <v>2989.4091649839092</v>
      </c>
      <c r="LM35" s="167">
        <f t="shared" si="1336"/>
        <v>2989.4091649839092</v>
      </c>
      <c r="LN35" s="167">
        <f t="shared" si="1336"/>
        <v>4923.701175386027</v>
      </c>
      <c r="LO35" s="167">
        <f t="shared" si="1336"/>
        <v>0</v>
      </c>
      <c r="LP35" s="167">
        <f t="shared" si="1336"/>
        <v>0</v>
      </c>
      <c r="LQ35" s="167">
        <f t="shared" si="1336"/>
        <v>0</v>
      </c>
      <c r="LR35" s="167">
        <f t="shared" si="1336"/>
        <v>2989.4091649839092</v>
      </c>
      <c r="LS35" s="167">
        <f t="shared" si="1336"/>
        <v>2989.4091649839092</v>
      </c>
      <c r="LT35" s="167">
        <f t="shared" si="1336"/>
        <v>2989.4091649839092</v>
      </c>
      <c r="LU35" s="167">
        <f t="shared" si="1336"/>
        <v>4923.701175386027</v>
      </c>
      <c r="LV35" s="167">
        <f t="shared" si="1336"/>
        <v>0</v>
      </c>
      <c r="LW35" s="167">
        <f t="shared" si="1336"/>
        <v>222.12197235375231</v>
      </c>
      <c r="LX35" s="167">
        <f t="shared" si="1336"/>
        <v>2054.6529828594935</v>
      </c>
      <c r="LY35" s="167">
        <f t="shared" si="1336"/>
        <v>2989.4091649839092</v>
      </c>
      <c r="LZ35" s="167">
        <f t="shared" si="1336"/>
        <v>2989.4091649839092</v>
      </c>
      <c r="MA35" s="167">
        <f t="shared" si="1336"/>
        <v>2989.4091649839092</v>
      </c>
      <c r="MB35" s="167">
        <f t="shared" si="1336"/>
        <v>4923.701175386027</v>
      </c>
      <c r="MC35" s="167">
        <f t="shared" si="1336"/>
        <v>4923.701175386027</v>
      </c>
      <c r="MD35" s="167">
        <f t="shared" si="1336"/>
        <v>222.12197235375231</v>
      </c>
      <c r="ME35" s="167">
        <f t="shared" si="1336"/>
        <v>0</v>
      </c>
      <c r="MF35" s="167">
        <f t="shared" si="1336"/>
        <v>2989.4091649839092</v>
      </c>
      <c r="MG35" s="167">
        <f t="shared" si="1336"/>
        <v>2989.4091649839092</v>
      </c>
      <c r="MH35" s="167">
        <f t="shared" si="1336"/>
        <v>2989.4091649839092</v>
      </c>
      <c r="MI35" s="167">
        <f t="shared" si="1336"/>
        <v>4923.701175386027</v>
      </c>
      <c r="MJ35" s="167">
        <f t="shared" si="1336"/>
        <v>0</v>
      </c>
      <c r="MK35" s="167">
        <f t="shared" si="1336"/>
        <v>0</v>
      </c>
      <c r="ML35" s="166">
        <f t="shared" si="853"/>
        <v>73059.837107429863</v>
      </c>
      <c r="MM35" s="167">
        <f t="shared" ref="MM35:NQ35" si="1337">+MM5*$C$35</f>
        <v>0</v>
      </c>
      <c r="MN35" s="167">
        <f t="shared" si="1337"/>
        <v>2989.4091649839092</v>
      </c>
      <c r="MO35" s="167">
        <f t="shared" si="1337"/>
        <v>2989.4091649839092</v>
      </c>
      <c r="MP35" s="167">
        <f t="shared" si="1337"/>
        <v>2989.4091649839092</v>
      </c>
      <c r="MQ35" s="167">
        <f t="shared" si="1337"/>
        <v>4923.701175386027</v>
      </c>
      <c r="MR35" s="167">
        <f t="shared" si="1337"/>
        <v>0</v>
      </c>
      <c r="MS35" s="167">
        <f t="shared" si="1337"/>
        <v>0</v>
      </c>
      <c r="MT35" s="167">
        <f t="shared" si="1337"/>
        <v>0</v>
      </c>
      <c r="MU35" s="167">
        <f t="shared" si="1337"/>
        <v>2989.4091649839092</v>
      </c>
      <c r="MV35" s="167">
        <f t="shared" si="1337"/>
        <v>2989.4091649839092</v>
      </c>
      <c r="MW35" s="167">
        <f t="shared" si="1337"/>
        <v>2989.4091649839092</v>
      </c>
      <c r="MX35" s="167">
        <f t="shared" si="1337"/>
        <v>4923.701175386027</v>
      </c>
      <c r="MY35" s="167">
        <f t="shared" si="1337"/>
        <v>0</v>
      </c>
      <c r="MZ35" s="167">
        <f t="shared" si="1337"/>
        <v>222.12197235375231</v>
      </c>
      <c r="NA35" s="167">
        <f t="shared" si="1337"/>
        <v>2054.6529828594935</v>
      </c>
      <c r="NB35" s="167">
        <f t="shared" si="1337"/>
        <v>2989.4091649839092</v>
      </c>
      <c r="NC35" s="167">
        <f t="shared" si="1337"/>
        <v>2989.4091649839092</v>
      </c>
      <c r="ND35" s="167">
        <f t="shared" si="1337"/>
        <v>2989.4091649839092</v>
      </c>
      <c r="NE35" s="167">
        <f t="shared" si="1337"/>
        <v>4923.701175386027</v>
      </c>
      <c r="NF35" s="167">
        <f t="shared" si="1337"/>
        <v>4923.701175386027</v>
      </c>
      <c r="NG35" s="167">
        <f t="shared" si="1337"/>
        <v>222.12197235375231</v>
      </c>
      <c r="NH35" s="167">
        <f t="shared" si="1337"/>
        <v>0</v>
      </c>
      <c r="NI35" s="167">
        <f t="shared" si="1337"/>
        <v>2989.4091649839092</v>
      </c>
      <c r="NJ35" s="167">
        <f t="shared" si="1337"/>
        <v>2989.4091649839092</v>
      </c>
      <c r="NK35" s="167">
        <f t="shared" si="1337"/>
        <v>2989.4091649839092</v>
      </c>
      <c r="NL35" s="167">
        <f t="shared" si="1337"/>
        <v>4923.701175386027</v>
      </c>
      <c r="NM35" s="167">
        <f t="shared" si="1337"/>
        <v>0</v>
      </c>
      <c r="NN35" s="167">
        <f t="shared" si="1337"/>
        <v>0</v>
      </c>
      <c r="NO35" s="167">
        <f t="shared" si="1337"/>
        <v>0</v>
      </c>
      <c r="NP35" s="167">
        <f t="shared" si="1337"/>
        <v>2989.4091649839092</v>
      </c>
      <c r="NQ35" s="167">
        <f t="shared" si="1337"/>
        <v>2989.4091649839092</v>
      </c>
      <c r="NR35" s="166">
        <f t="shared" si="854"/>
        <v>68969.131114271862</v>
      </c>
      <c r="NS35" s="167">
        <f t="shared" ref="NS35:OT35" si="1338">+NS5*$C$35</f>
        <v>2989.4091649839092</v>
      </c>
      <c r="NT35" s="167">
        <f t="shared" si="1338"/>
        <v>4923.701175386027</v>
      </c>
      <c r="NU35" s="167">
        <f t="shared" si="1338"/>
        <v>0</v>
      </c>
      <c r="NV35" s="167">
        <f t="shared" si="1338"/>
        <v>0</v>
      </c>
      <c r="NW35" s="167">
        <f t="shared" si="1338"/>
        <v>0</v>
      </c>
      <c r="NX35" s="167">
        <f t="shared" si="1338"/>
        <v>2989.4091649839092</v>
      </c>
      <c r="NY35" s="167">
        <f t="shared" si="1338"/>
        <v>2989.4091649839092</v>
      </c>
      <c r="NZ35" s="167">
        <f t="shared" si="1338"/>
        <v>2989.4091649839092</v>
      </c>
      <c r="OA35" s="167">
        <f t="shared" si="1338"/>
        <v>4923.701175386027</v>
      </c>
      <c r="OB35" s="167">
        <f t="shared" si="1338"/>
        <v>0</v>
      </c>
      <c r="OC35" s="167">
        <f t="shared" si="1338"/>
        <v>222.12197235375231</v>
      </c>
      <c r="OD35" s="167">
        <f t="shared" si="1338"/>
        <v>2054.6529828594935</v>
      </c>
      <c r="OE35" s="167">
        <f t="shared" si="1338"/>
        <v>2989.4091649839092</v>
      </c>
      <c r="OF35" s="167">
        <f t="shared" si="1338"/>
        <v>2989.4091649839092</v>
      </c>
      <c r="OG35" s="167">
        <f t="shared" si="1338"/>
        <v>2989.4091649839092</v>
      </c>
      <c r="OH35" s="167">
        <f t="shared" si="1338"/>
        <v>4923.701175386027</v>
      </c>
      <c r="OI35" s="167">
        <f t="shared" si="1338"/>
        <v>4923.701175386027</v>
      </c>
      <c r="OJ35" s="167">
        <f t="shared" si="1338"/>
        <v>222.12197235375231</v>
      </c>
      <c r="OK35" s="167">
        <f t="shared" si="1338"/>
        <v>0</v>
      </c>
      <c r="OL35" s="167">
        <f t="shared" si="1338"/>
        <v>2989.4091649839092</v>
      </c>
      <c r="OM35" s="167">
        <f t="shared" si="1338"/>
        <v>2989.4091649839092</v>
      </c>
      <c r="ON35" s="167">
        <f t="shared" si="1338"/>
        <v>2989.4091649839092</v>
      </c>
      <c r="OO35" s="167">
        <f t="shared" si="1338"/>
        <v>4923.701175386027</v>
      </c>
      <c r="OP35" s="167">
        <f t="shared" si="1338"/>
        <v>0</v>
      </c>
      <c r="OQ35" s="167">
        <f t="shared" si="1338"/>
        <v>0</v>
      </c>
      <c r="OR35" s="167">
        <f t="shared" si="1338"/>
        <v>0</v>
      </c>
      <c r="OS35" s="167">
        <f t="shared" si="1338"/>
        <v>2989.4091649839092</v>
      </c>
      <c r="OT35" s="167">
        <f t="shared" si="1338"/>
        <v>2989.4091649839092</v>
      </c>
      <c r="OU35" s="166">
        <f t="shared" si="698"/>
        <v>62990.312784304049</v>
      </c>
      <c r="OV35" s="167">
        <f t="shared" ref="OV35:PZ35" si="1339">+OV5*$C$35</f>
        <v>0</v>
      </c>
      <c r="OW35" s="167">
        <f t="shared" si="1339"/>
        <v>0</v>
      </c>
      <c r="OX35" s="167">
        <f t="shared" si="1339"/>
        <v>2989.4091649839092</v>
      </c>
      <c r="OY35" s="167">
        <f t="shared" si="1339"/>
        <v>2989.4091649839092</v>
      </c>
      <c r="OZ35" s="167">
        <f t="shared" si="1339"/>
        <v>2989.4091649839092</v>
      </c>
      <c r="PA35" s="167">
        <f t="shared" si="1339"/>
        <v>4923.701175386027</v>
      </c>
      <c r="PB35" s="167">
        <f t="shared" si="1339"/>
        <v>0</v>
      </c>
      <c r="PC35" s="167">
        <f t="shared" si="1339"/>
        <v>222.12197235375231</v>
      </c>
      <c r="PD35" s="167">
        <f t="shared" si="1339"/>
        <v>2054.6529828594935</v>
      </c>
      <c r="PE35" s="167">
        <f t="shared" si="1339"/>
        <v>2989.4091649839092</v>
      </c>
      <c r="PF35" s="167">
        <f t="shared" si="1339"/>
        <v>2989.4091649839092</v>
      </c>
      <c r="PG35" s="167">
        <f t="shared" si="1339"/>
        <v>2989.4091649839092</v>
      </c>
      <c r="PH35" s="167">
        <f t="shared" si="1339"/>
        <v>4923.701175386027</v>
      </c>
      <c r="PI35" s="167">
        <f t="shared" si="1339"/>
        <v>4923.701175386027</v>
      </c>
      <c r="PJ35" s="167">
        <f t="shared" si="1339"/>
        <v>222.12197235375231</v>
      </c>
      <c r="PK35" s="167">
        <f t="shared" si="1339"/>
        <v>0</v>
      </c>
      <c r="PL35" s="167">
        <f t="shared" si="1339"/>
        <v>2989.4091649839092</v>
      </c>
      <c r="PM35" s="167">
        <f t="shared" si="1339"/>
        <v>2989.4091649839092</v>
      </c>
      <c r="PN35" s="167">
        <f t="shared" si="1339"/>
        <v>2989.4091649839092</v>
      </c>
      <c r="PO35" s="167">
        <f t="shared" si="1339"/>
        <v>4923.701175386027</v>
      </c>
      <c r="PP35" s="167">
        <f t="shared" si="1339"/>
        <v>0</v>
      </c>
      <c r="PQ35" s="167">
        <f t="shared" si="1339"/>
        <v>0</v>
      </c>
      <c r="PR35" s="167">
        <f t="shared" si="1339"/>
        <v>0</v>
      </c>
      <c r="PS35" s="167">
        <f t="shared" si="1339"/>
        <v>2989.4091649839092</v>
      </c>
      <c r="PT35" s="167">
        <f t="shared" si="1339"/>
        <v>2989.4091649839092</v>
      </c>
      <c r="PU35" s="167">
        <f t="shared" si="1339"/>
        <v>62990.312784304042</v>
      </c>
      <c r="PV35" s="167">
        <f t="shared" si="1339"/>
        <v>0</v>
      </c>
      <c r="PW35" s="167">
        <f t="shared" si="1339"/>
        <v>0</v>
      </c>
      <c r="PX35" s="167">
        <f t="shared" si="1339"/>
        <v>222.12197235375231</v>
      </c>
      <c r="PY35" s="167">
        <f t="shared" si="1339"/>
        <v>2054.6529828594935</v>
      </c>
      <c r="PZ35" s="167">
        <f t="shared" si="1339"/>
        <v>2989.4091649839092</v>
      </c>
      <c r="QA35" s="166">
        <f t="shared" si="855"/>
        <v>123333.69934843532</v>
      </c>
      <c r="QB35" s="167">
        <f t="shared" ref="QB35:RE35" si="1340">+QB5*$C$35</f>
        <v>2989.4091649839092</v>
      </c>
      <c r="QC35" s="167">
        <f t="shared" si="1340"/>
        <v>2989.4091649839092</v>
      </c>
      <c r="QD35" s="167">
        <f t="shared" si="1340"/>
        <v>4923.701175386027</v>
      </c>
      <c r="QE35" s="167">
        <f t="shared" si="1340"/>
        <v>0</v>
      </c>
      <c r="QF35" s="167">
        <f t="shared" si="1340"/>
        <v>222.12197235375231</v>
      </c>
      <c r="QG35" s="167">
        <f t="shared" si="1340"/>
        <v>2054.6529828594935</v>
      </c>
      <c r="QH35" s="167">
        <f t="shared" si="1340"/>
        <v>2989.4091649839092</v>
      </c>
      <c r="QI35" s="167">
        <f t="shared" si="1340"/>
        <v>2989.4091649839092</v>
      </c>
      <c r="QJ35" s="167">
        <f t="shared" si="1340"/>
        <v>2989.4091649839092</v>
      </c>
      <c r="QK35" s="167">
        <f t="shared" si="1340"/>
        <v>4923.701175386027</v>
      </c>
      <c r="QL35" s="167">
        <f t="shared" si="1340"/>
        <v>4923.701175386027</v>
      </c>
      <c r="QM35" s="167">
        <f t="shared" si="1340"/>
        <v>222.12197235375231</v>
      </c>
      <c r="QN35" s="167">
        <f t="shared" si="1340"/>
        <v>0</v>
      </c>
      <c r="QO35" s="167">
        <f t="shared" si="1340"/>
        <v>2989.4091649839092</v>
      </c>
      <c r="QP35" s="167">
        <f t="shared" si="1340"/>
        <v>2989.4091649839092</v>
      </c>
      <c r="QQ35" s="167">
        <f t="shared" si="1340"/>
        <v>2989.4091649839092</v>
      </c>
      <c r="QR35" s="167">
        <f t="shared" si="1340"/>
        <v>4923.701175386027</v>
      </c>
      <c r="QS35" s="167">
        <f t="shared" si="1340"/>
        <v>0</v>
      </c>
      <c r="QT35" s="167">
        <f t="shared" si="1340"/>
        <v>0</v>
      </c>
      <c r="QU35" s="167">
        <f t="shared" si="1340"/>
        <v>0</v>
      </c>
      <c r="QV35" s="167">
        <f t="shared" si="1340"/>
        <v>2989.4091649839092</v>
      </c>
      <c r="QW35" s="167">
        <f t="shared" si="1340"/>
        <v>2989.4091649839092</v>
      </c>
      <c r="QX35" s="167">
        <f t="shared" si="1340"/>
        <v>62990.312784304042</v>
      </c>
      <c r="QY35" s="167">
        <f t="shared" si="1340"/>
        <v>0</v>
      </c>
      <c r="QZ35" s="167">
        <f t="shared" si="1340"/>
        <v>0</v>
      </c>
      <c r="RA35" s="167">
        <f t="shared" si="1340"/>
        <v>222.12197235375231</v>
      </c>
      <c r="RB35" s="167">
        <f t="shared" si="1340"/>
        <v>2054.6529828594935</v>
      </c>
      <c r="RC35" s="167">
        <f t="shared" si="1340"/>
        <v>2989.4091649839092</v>
      </c>
      <c r="RD35" s="167">
        <f t="shared" si="1340"/>
        <v>2989.4091649839092</v>
      </c>
      <c r="RE35" s="167">
        <f t="shared" si="1340"/>
        <v>2989.4091649839092</v>
      </c>
      <c r="RF35" s="166">
        <f t="shared" si="728"/>
        <v>126323.10851341921</v>
      </c>
      <c r="RG35" s="167">
        <f t="shared" ref="RG35:SK35" si="1341">+RG5*$C$35</f>
        <v>0</v>
      </c>
      <c r="RH35" s="167">
        <f t="shared" si="1341"/>
        <v>222.12197235375231</v>
      </c>
      <c r="RI35" s="167">
        <f t="shared" si="1341"/>
        <v>2054.6529828594935</v>
      </c>
      <c r="RJ35" s="167">
        <f t="shared" si="1341"/>
        <v>2989.4091649839092</v>
      </c>
      <c r="RK35" s="167">
        <f t="shared" si="1341"/>
        <v>2989.4091649839092</v>
      </c>
      <c r="RL35" s="167">
        <f t="shared" si="1341"/>
        <v>2989.4091649839092</v>
      </c>
      <c r="RM35" s="167">
        <f t="shared" si="1341"/>
        <v>4923.701175386027</v>
      </c>
      <c r="RN35" s="167">
        <f t="shared" si="1341"/>
        <v>4923.701175386027</v>
      </c>
      <c r="RO35" s="167">
        <f t="shared" si="1341"/>
        <v>222.12197235375231</v>
      </c>
      <c r="RP35" s="167">
        <f t="shared" si="1341"/>
        <v>0</v>
      </c>
      <c r="RQ35" s="167">
        <f t="shared" si="1341"/>
        <v>2989.4091649839092</v>
      </c>
      <c r="RR35" s="167">
        <f t="shared" si="1341"/>
        <v>2989.4091649839092</v>
      </c>
      <c r="RS35" s="167">
        <f t="shared" si="1341"/>
        <v>2989.4091649839092</v>
      </c>
      <c r="RT35" s="167">
        <f t="shared" si="1341"/>
        <v>4923.701175386027</v>
      </c>
      <c r="RU35" s="167">
        <f t="shared" si="1341"/>
        <v>0</v>
      </c>
      <c r="RV35" s="167">
        <f t="shared" si="1341"/>
        <v>0</v>
      </c>
      <c r="RW35" s="167">
        <f t="shared" si="1341"/>
        <v>0</v>
      </c>
      <c r="RX35" s="167">
        <f t="shared" si="1341"/>
        <v>2989.4091649839092</v>
      </c>
      <c r="RY35" s="167">
        <f t="shared" si="1341"/>
        <v>2989.4091649839092</v>
      </c>
      <c r="RZ35" s="167">
        <f t="shared" si="1341"/>
        <v>62990.312784304042</v>
      </c>
      <c r="SA35" s="167">
        <f t="shared" si="1341"/>
        <v>0</v>
      </c>
      <c r="SB35" s="167">
        <f t="shared" si="1341"/>
        <v>0</v>
      </c>
      <c r="SC35" s="167">
        <f t="shared" si="1341"/>
        <v>222.12197235375231</v>
      </c>
      <c r="SD35" s="167">
        <f t="shared" si="1341"/>
        <v>2054.6529828594935</v>
      </c>
      <c r="SE35" s="167">
        <f t="shared" si="1341"/>
        <v>2989.4091649839092</v>
      </c>
      <c r="SF35" s="167">
        <f t="shared" si="1341"/>
        <v>2989.4091649839092</v>
      </c>
      <c r="SG35" s="167">
        <f t="shared" si="1341"/>
        <v>2989.4091649839092</v>
      </c>
      <c r="SH35" s="167">
        <f t="shared" si="1341"/>
        <v>4923.701175386027</v>
      </c>
      <c r="SI35" s="167">
        <f t="shared" si="1341"/>
        <v>4923.701175386027</v>
      </c>
      <c r="SJ35" s="167">
        <f t="shared" si="1341"/>
        <v>222.12197235375231</v>
      </c>
      <c r="SK35" s="167">
        <f t="shared" si="1341"/>
        <v>0</v>
      </c>
      <c r="SL35" s="166">
        <f t="shared" si="856"/>
        <v>125490.11333119118</v>
      </c>
      <c r="SM35" s="167">
        <f t="shared" ref="SM35:TP35" si="1342">+SM5*$C$35</f>
        <v>2989.4091649839092</v>
      </c>
      <c r="SN35" s="167">
        <f t="shared" si="1342"/>
        <v>2989.4091649839092</v>
      </c>
      <c r="SO35" s="167">
        <f t="shared" si="1342"/>
        <v>2989.4091649839092</v>
      </c>
      <c r="SP35" s="167">
        <f t="shared" si="1342"/>
        <v>4923.701175386027</v>
      </c>
      <c r="SQ35" s="167">
        <f t="shared" si="1342"/>
        <v>4923.701175386027</v>
      </c>
      <c r="SR35" s="167">
        <f t="shared" si="1342"/>
        <v>222.12197235375231</v>
      </c>
      <c r="SS35" s="167">
        <f t="shared" si="1342"/>
        <v>0</v>
      </c>
      <c r="ST35" s="167">
        <f t="shared" si="1342"/>
        <v>2989.4091649839092</v>
      </c>
      <c r="SU35" s="167">
        <f t="shared" si="1342"/>
        <v>2989.4091649839092</v>
      </c>
      <c r="SV35" s="167">
        <f t="shared" si="1342"/>
        <v>2989.4091649839092</v>
      </c>
      <c r="SW35" s="167">
        <f t="shared" si="1342"/>
        <v>4923.701175386027</v>
      </c>
      <c r="SX35" s="167">
        <f t="shared" si="1342"/>
        <v>0</v>
      </c>
      <c r="SY35" s="167">
        <f t="shared" si="1342"/>
        <v>0</v>
      </c>
      <c r="SZ35" s="167">
        <f t="shared" si="1342"/>
        <v>0</v>
      </c>
      <c r="TA35" s="167">
        <f t="shared" si="1342"/>
        <v>2989.4091649839092</v>
      </c>
      <c r="TB35" s="167">
        <f t="shared" si="1342"/>
        <v>2989.4091649839092</v>
      </c>
      <c r="TC35" s="167">
        <f t="shared" si="1342"/>
        <v>62990.312784304042</v>
      </c>
      <c r="TD35" s="167">
        <f t="shared" si="1342"/>
        <v>0</v>
      </c>
      <c r="TE35" s="167">
        <f t="shared" si="1342"/>
        <v>0</v>
      </c>
      <c r="TF35" s="167">
        <f t="shared" si="1342"/>
        <v>222.12197235375231</v>
      </c>
      <c r="TG35" s="167">
        <f t="shared" si="1342"/>
        <v>2054.6529828594935</v>
      </c>
      <c r="TH35" s="167">
        <f t="shared" si="1342"/>
        <v>2989.4091649839092</v>
      </c>
      <c r="TI35" s="167">
        <f t="shared" si="1342"/>
        <v>2989.4091649839092</v>
      </c>
      <c r="TJ35" s="167">
        <f t="shared" si="1342"/>
        <v>2989.4091649839092</v>
      </c>
      <c r="TK35" s="167">
        <f t="shared" si="1342"/>
        <v>4923.701175386027</v>
      </c>
      <c r="TL35" s="167">
        <f t="shared" si="1342"/>
        <v>4923.701175386027</v>
      </c>
      <c r="TM35" s="167">
        <f t="shared" si="1342"/>
        <v>222.12197235375231</v>
      </c>
      <c r="TN35" s="167">
        <f t="shared" si="1342"/>
        <v>0</v>
      </c>
      <c r="TO35" s="167">
        <f t="shared" si="1342"/>
        <v>2989.4091649839092</v>
      </c>
      <c r="TP35" s="167">
        <f t="shared" si="1342"/>
        <v>2989.4091649839092</v>
      </c>
      <c r="TQ35" s="166">
        <f t="shared" si="757"/>
        <v>129192.15670594574</v>
      </c>
      <c r="TR35" s="167">
        <f t="shared" ref="TR35:UV35" si="1343">+TR5*$C$35</f>
        <v>4923.701175386027</v>
      </c>
      <c r="TS35" s="167">
        <f t="shared" si="1343"/>
        <v>4923.701175386027</v>
      </c>
      <c r="TT35" s="167">
        <f t="shared" si="1343"/>
        <v>222.12197235375231</v>
      </c>
      <c r="TU35" s="167">
        <f t="shared" si="1343"/>
        <v>0</v>
      </c>
      <c r="TV35" s="167">
        <f t="shared" si="1343"/>
        <v>2989.4091649839092</v>
      </c>
      <c r="TW35" s="167">
        <f t="shared" si="1343"/>
        <v>2989.4091649839092</v>
      </c>
      <c r="TX35" s="167">
        <f t="shared" si="1343"/>
        <v>2989.4091649839092</v>
      </c>
      <c r="TY35" s="167">
        <f t="shared" si="1343"/>
        <v>4923.701175386027</v>
      </c>
      <c r="TZ35" s="167">
        <f t="shared" si="1343"/>
        <v>0</v>
      </c>
      <c r="UA35" s="167">
        <f t="shared" si="1343"/>
        <v>0</v>
      </c>
      <c r="UB35" s="167">
        <f t="shared" si="1343"/>
        <v>0</v>
      </c>
      <c r="UC35" s="167">
        <f t="shared" si="1343"/>
        <v>2989.4091649839092</v>
      </c>
      <c r="UD35" s="167">
        <f t="shared" si="1343"/>
        <v>2989.4091649839092</v>
      </c>
      <c r="UE35" s="167">
        <f t="shared" si="1343"/>
        <v>62990.312784304042</v>
      </c>
      <c r="UF35" s="167">
        <f t="shared" si="1343"/>
        <v>0</v>
      </c>
      <c r="UG35" s="167">
        <f t="shared" si="1343"/>
        <v>0</v>
      </c>
      <c r="UH35" s="167">
        <f t="shared" si="1343"/>
        <v>222.12197235375231</v>
      </c>
      <c r="UI35" s="167">
        <f t="shared" si="1343"/>
        <v>2054.6529828594935</v>
      </c>
      <c r="UJ35" s="167">
        <f t="shared" si="1343"/>
        <v>2989.4091649839092</v>
      </c>
      <c r="UK35" s="167">
        <f t="shared" si="1343"/>
        <v>2989.4091649839092</v>
      </c>
      <c r="UL35" s="167">
        <f t="shared" si="1343"/>
        <v>2989.4091649839092</v>
      </c>
      <c r="UM35" s="167">
        <f t="shared" si="1343"/>
        <v>4923.701175386027</v>
      </c>
      <c r="UN35" s="167">
        <f t="shared" si="1343"/>
        <v>4923.701175386027</v>
      </c>
      <c r="UO35" s="167">
        <f t="shared" si="1343"/>
        <v>222.12197235375231</v>
      </c>
      <c r="UP35" s="167">
        <f t="shared" si="1343"/>
        <v>0</v>
      </c>
      <c r="UQ35" s="167">
        <f t="shared" si="1343"/>
        <v>2989.4091649839092</v>
      </c>
      <c r="UR35" s="167">
        <f t="shared" si="1343"/>
        <v>2989.4091649839092</v>
      </c>
      <c r="US35" s="167">
        <f t="shared" si="1343"/>
        <v>2989.4091649839092</v>
      </c>
      <c r="UT35" s="167">
        <f t="shared" si="1343"/>
        <v>4923.701175386027</v>
      </c>
      <c r="UU35" s="167">
        <f t="shared" si="1343"/>
        <v>0</v>
      </c>
      <c r="UV35" s="167">
        <f t="shared" si="1343"/>
        <v>0</v>
      </c>
      <c r="UW35" s="166">
        <f t="shared" si="857"/>
        <v>128137.03955136397</v>
      </c>
      <c r="UX35" s="167">
        <f t="shared" ref="UX35:WB35" si="1344">+UX5*$C$35</f>
        <v>0</v>
      </c>
      <c r="UY35" s="167">
        <f t="shared" si="1344"/>
        <v>2989.4091649839092</v>
      </c>
      <c r="UZ35" s="167">
        <f t="shared" si="1344"/>
        <v>2989.4091649839092</v>
      </c>
      <c r="VA35" s="167">
        <f t="shared" si="1344"/>
        <v>2989.4091649839092</v>
      </c>
      <c r="VB35" s="167">
        <f t="shared" si="1344"/>
        <v>4923.701175386027</v>
      </c>
      <c r="VC35" s="167">
        <f t="shared" si="1344"/>
        <v>0</v>
      </c>
      <c r="VD35" s="167">
        <f t="shared" si="1344"/>
        <v>0</v>
      </c>
      <c r="VE35" s="167">
        <f t="shared" si="1344"/>
        <v>0</v>
      </c>
      <c r="VF35" s="167">
        <f t="shared" si="1344"/>
        <v>2989.4091649839092</v>
      </c>
      <c r="VG35" s="167">
        <f t="shared" si="1344"/>
        <v>2989.4091649839092</v>
      </c>
      <c r="VH35" s="167">
        <f t="shared" si="1344"/>
        <v>62990.312784304042</v>
      </c>
      <c r="VI35" s="167">
        <f t="shared" si="1344"/>
        <v>0</v>
      </c>
      <c r="VJ35" s="167">
        <f t="shared" si="1344"/>
        <v>0</v>
      </c>
      <c r="VK35" s="167">
        <f t="shared" si="1344"/>
        <v>222.12197235375231</v>
      </c>
      <c r="VL35" s="167">
        <f t="shared" si="1344"/>
        <v>2054.6529828594935</v>
      </c>
      <c r="VM35" s="167">
        <f t="shared" si="1344"/>
        <v>2989.4091649839092</v>
      </c>
      <c r="VN35" s="167">
        <f t="shared" si="1344"/>
        <v>2989.4091649839092</v>
      </c>
      <c r="VO35" s="167">
        <f t="shared" si="1344"/>
        <v>2989.4091649839092</v>
      </c>
      <c r="VP35" s="167">
        <f t="shared" si="1344"/>
        <v>4923.701175386027</v>
      </c>
      <c r="VQ35" s="167">
        <f t="shared" si="1344"/>
        <v>4923.701175386027</v>
      </c>
      <c r="VR35" s="167">
        <f t="shared" si="1344"/>
        <v>222.12197235375231</v>
      </c>
      <c r="VS35" s="167">
        <f t="shared" si="1344"/>
        <v>0</v>
      </c>
      <c r="VT35" s="167">
        <f t="shared" si="1344"/>
        <v>2989.4091649839092</v>
      </c>
      <c r="VU35" s="167">
        <f t="shared" si="1344"/>
        <v>2989.4091649839092</v>
      </c>
      <c r="VV35" s="167">
        <f t="shared" si="1344"/>
        <v>2989.4091649839092</v>
      </c>
      <c r="VW35" s="167">
        <f t="shared" si="1344"/>
        <v>4923.701175386027</v>
      </c>
      <c r="VX35" s="167">
        <f t="shared" si="1344"/>
        <v>0</v>
      </c>
      <c r="VY35" s="167">
        <f t="shared" si="1344"/>
        <v>0</v>
      </c>
      <c r="VZ35" s="167">
        <f t="shared" si="1344"/>
        <v>0</v>
      </c>
      <c r="WA35" s="167">
        <f t="shared" si="1344"/>
        <v>2989.4091649839092</v>
      </c>
      <c r="WB35" s="167">
        <f t="shared" si="1344"/>
        <v>2989.4091649839092</v>
      </c>
      <c r="WC35" s="166">
        <f t="shared" si="858"/>
        <v>124046.33355820598</v>
      </c>
    </row>
    <row r="36" spans="1:601" s="105" customFormat="1" ht="18" customHeight="1" outlineLevel="1">
      <c r="A36" s="154"/>
      <c r="B36" s="114" t="s">
        <v>138</v>
      </c>
      <c r="C36" s="151">
        <v>0.12031137086276904</v>
      </c>
      <c r="D36" s="182">
        <f>SUMIFS('Listagem de Pagamentos Efet'!$J:$J,'Listagem de Pagamentos Efet'!$B:$B,'FLUXO DE CAIXA'!D$4,'Listagem de Pagamentos Efet'!$C:$C,'FLUXO DE CAIXA'!$B36)</f>
        <v>0</v>
      </c>
      <c r="E36" s="182">
        <f>SUMIFS('Listagem de Pagamentos Efet'!$J:$J,'Listagem de Pagamentos Efet'!$B:$B,'FLUXO DE CAIXA'!E$4,'Listagem de Pagamentos Efet'!$C:$C,'FLUXO DE CAIXA'!$B36)</f>
        <v>0</v>
      </c>
      <c r="F36" s="182">
        <f>SUMIFS('Listagem de Pagamentos Efet'!$J:$J,'Listagem de Pagamentos Efet'!$B:$B,'FLUXO DE CAIXA'!F$4,'Listagem de Pagamentos Efet'!$C:$C,'FLUXO DE CAIXA'!$B36)</f>
        <v>0</v>
      </c>
      <c r="G36" s="182">
        <f>SUMIFS('Listagem de Pagamentos Efet'!$J:$J,'Listagem de Pagamentos Efet'!$B:$B,'FLUXO DE CAIXA'!G$4,'Listagem de Pagamentos Efet'!$C:$C,'FLUXO DE CAIXA'!$B36)</f>
        <v>0</v>
      </c>
      <c r="H36" s="182">
        <f>SUMIFS('Listagem de Pagamentos Efet'!$J:$J,'Listagem de Pagamentos Efet'!$B:$B,'FLUXO DE CAIXA'!H$4,'Listagem de Pagamentos Efet'!$C:$C,'FLUXO DE CAIXA'!$B36)</f>
        <v>0</v>
      </c>
      <c r="I36" s="182">
        <f>SUMIFS('Listagem de Pagamentos Efet'!$J:$J,'Listagem de Pagamentos Efet'!$B:$B,'FLUXO DE CAIXA'!I$4,'Listagem de Pagamentos Efet'!$C:$C,'FLUXO DE CAIXA'!$B36)</f>
        <v>0</v>
      </c>
      <c r="J36" s="182">
        <f>SUMIFS('Listagem de Pagamentos Efet'!$J:$J,'Listagem de Pagamentos Efet'!$B:$B,'FLUXO DE CAIXA'!J$4,'Listagem de Pagamentos Efet'!$C:$C,'FLUXO DE CAIXA'!$B36)</f>
        <v>0</v>
      </c>
      <c r="K36" s="182">
        <f>SUMIFS('Listagem de Pagamentos Efet'!$J:$J,'Listagem de Pagamentos Efet'!$B:$B,'FLUXO DE CAIXA'!K$4,'Listagem de Pagamentos Efet'!$C:$C,'FLUXO DE CAIXA'!$B36)</f>
        <v>0</v>
      </c>
      <c r="L36" s="182">
        <f>SUMIFS('Listagem de Pagamentos Efet'!$J:$J,'Listagem de Pagamentos Efet'!$B:$B,'FLUXO DE CAIXA'!L$4,'Listagem de Pagamentos Efet'!$C:$C,'FLUXO DE CAIXA'!$B36)</f>
        <v>0</v>
      </c>
      <c r="M36" s="182">
        <f>SUMIFS('Listagem de Pagamentos Efet'!$J:$J,'Listagem de Pagamentos Efet'!$B:$B,'FLUXO DE CAIXA'!M$4,'Listagem de Pagamentos Efet'!$C:$C,'FLUXO DE CAIXA'!$B36)</f>
        <v>0</v>
      </c>
      <c r="N36" s="182">
        <f>SUMIFS('Listagem de Pagamentos Efet'!$J:$J,'Listagem de Pagamentos Efet'!$B:$B,'FLUXO DE CAIXA'!N$4,'Listagem de Pagamentos Efet'!$C:$C,'FLUXO DE CAIXA'!$B36)</f>
        <v>0</v>
      </c>
      <c r="O36" s="182">
        <f>SUMIFS('Listagem de Pagamentos Efet'!$J:$J,'Listagem de Pagamentos Efet'!$B:$B,'FLUXO DE CAIXA'!O$4,'Listagem de Pagamentos Efet'!$C:$C,'FLUXO DE CAIXA'!$B36)</f>
        <v>0</v>
      </c>
      <c r="P36" s="182">
        <f>SUMIFS('Listagem de Pagamentos Efet'!$J:$J,'Listagem de Pagamentos Efet'!$B:$B,'FLUXO DE CAIXA'!P$4,'Listagem de Pagamentos Efet'!$C:$C,'FLUXO DE CAIXA'!$B36)</f>
        <v>0</v>
      </c>
      <c r="Q36" s="182">
        <f>SUMIFS('Listagem de Pagamentos Efet'!$J:$J,'Listagem de Pagamentos Efet'!$B:$B,'FLUXO DE CAIXA'!Q$4,'Listagem de Pagamentos Efet'!$C:$C,'FLUXO DE CAIXA'!$B36)</f>
        <v>0</v>
      </c>
      <c r="R36" s="182">
        <f>SUMIFS('Listagem de Pagamentos Efet'!$J:$J,'Listagem de Pagamentos Efet'!$B:$B,'FLUXO DE CAIXA'!R$4,'Listagem de Pagamentos Efet'!$C:$C,'FLUXO DE CAIXA'!$B36)</f>
        <v>0</v>
      </c>
      <c r="S36" s="182">
        <f>SUMIFS('Listagem de Pagamentos Efet'!$J:$J,'Listagem de Pagamentos Efet'!$B:$B,'FLUXO DE CAIXA'!S$4,'Listagem de Pagamentos Efet'!$C:$C,'FLUXO DE CAIXA'!$B36)</f>
        <v>0</v>
      </c>
      <c r="T36" s="182">
        <f>SUMIFS('Listagem de Pagamentos Efet'!$J:$J,'Listagem de Pagamentos Efet'!$B:$B,'FLUXO DE CAIXA'!T$4,'Listagem de Pagamentos Efet'!$C:$C,'FLUXO DE CAIXA'!$B36)</f>
        <v>0</v>
      </c>
      <c r="U36" s="182">
        <f>SUMIFS('Listagem de Pagamentos Efet'!$J:$J,'Listagem de Pagamentos Efet'!$B:$B,'FLUXO DE CAIXA'!U$4,'Listagem de Pagamentos Efet'!$C:$C,'FLUXO DE CAIXA'!$B36)</f>
        <v>0</v>
      </c>
      <c r="V36" s="182">
        <f>SUMIFS('Listagem de Pagamentos Efet'!$J:$J,'Listagem de Pagamentos Efet'!$B:$B,'FLUXO DE CAIXA'!V$4,'Listagem de Pagamentos Efet'!$C:$C,'FLUXO DE CAIXA'!$B36)</f>
        <v>0</v>
      </c>
      <c r="W36" s="182">
        <f>SUMIFS('Listagem de Pagamentos Efet'!$J:$J,'Listagem de Pagamentos Efet'!$B:$B,'FLUXO DE CAIXA'!W$4,'Listagem de Pagamentos Efet'!$C:$C,'FLUXO DE CAIXA'!$B36)</f>
        <v>0</v>
      </c>
      <c r="X36" s="182">
        <f>SUMIFS('Listagem de Pagamentos Efet'!$J:$J,'Listagem de Pagamentos Efet'!$B:$B,'FLUXO DE CAIXA'!X$4,'Listagem de Pagamentos Efet'!$C:$C,'FLUXO DE CAIXA'!$B36)</f>
        <v>0</v>
      </c>
      <c r="Y36" s="182">
        <f>SUMIFS('Listagem de Pagamentos Efet'!$J:$J,'Listagem de Pagamentos Efet'!$B:$B,'FLUXO DE CAIXA'!Y$4,'Listagem de Pagamentos Efet'!$C:$C,'FLUXO DE CAIXA'!$B36)</f>
        <v>0</v>
      </c>
      <c r="Z36" s="182">
        <f>SUMIFS('Listagem de Pagamentos Efet'!$J:$J,'Listagem de Pagamentos Efet'!$B:$B,'FLUXO DE CAIXA'!Z$4,'Listagem de Pagamentos Efet'!$C:$C,'FLUXO DE CAIXA'!$B36)</f>
        <v>0</v>
      </c>
      <c r="AA36" s="182">
        <f>SUMIFS('Listagem de Pagamentos Efet'!$J:$J,'Listagem de Pagamentos Efet'!$B:$B,'FLUXO DE CAIXA'!AA$4,'Listagem de Pagamentos Efet'!$C:$C,'FLUXO DE CAIXA'!$B36)</f>
        <v>0</v>
      </c>
      <c r="AB36" s="182">
        <f>SUMIFS('Listagem de Pagamentos Efet'!$J:$J,'Listagem de Pagamentos Efet'!$B:$B,'FLUXO DE CAIXA'!AB$4,'Listagem de Pagamentos Efet'!$C:$C,'FLUXO DE CAIXA'!$B36)</f>
        <v>0</v>
      </c>
      <c r="AC36" s="182">
        <f>SUMIFS('Listagem de Pagamentos Efet'!$J:$J,'Listagem de Pagamentos Efet'!$B:$B,'FLUXO DE CAIXA'!AC$4,'Listagem de Pagamentos Efet'!$C:$C,'FLUXO DE CAIXA'!$B36)</f>
        <v>0</v>
      </c>
      <c r="AD36" s="182">
        <f>SUMIFS('Listagem de Pagamentos Efet'!$J:$J,'Listagem de Pagamentos Efet'!$B:$B,'FLUXO DE CAIXA'!AD$4,'Listagem de Pagamentos Efet'!$C:$C,'FLUXO DE CAIXA'!$B36)</f>
        <v>0</v>
      </c>
      <c r="AE36" s="160">
        <f t="shared" ref="AE36:BR36" si="1345">+AE5*$C$36</f>
        <v>9697.9176166453217</v>
      </c>
      <c r="AF36" s="160"/>
      <c r="AG36" s="160"/>
      <c r="AH36" s="166">
        <f t="shared" si="490"/>
        <v>9697.9176166453217</v>
      </c>
      <c r="AI36" s="167">
        <f t="shared" si="1345"/>
        <v>0</v>
      </c>
      <c r="AJ36" s="167">
        <f t="shared" si="1345"/>
        <v>0</v>
      </c>
      <c r="AK36" s="167">
        <f t="shared" si="1345"/>
        <v>5888.0591595174301</v>
      </c>
      <c r="AL36" s="167">
        <f t="shared" si="1345"/>
        <v>5888.0591595174301</v>
      </c>
      <c r="AM36" s="167">
        <f t="shared" si="1345"/>
        <v>5888.0591595174301</v>
      </c>
      <c r="AN36" s="167">
        <f t="shared" si="1345"/>
        <v>9697.9176166453217</v>
      </c>
      <c r="AO36" s="167">
        <f t="shared" si="1345"/>
        <v>9697.9176166453217</v>
      </c>
      <c r="AP36" s="167">
        <f t="shared" si="1345"/>
        <v>437.50026900537335</v>
      </c>
      <c r="AQ36" s="167">
        <f t="shared" si="1345"/>
        <v>0</v>
      </c>
      <c r="AR36" s="167">
        <f t="shared" si="1345"/>
        <v>5888.0591595174301</v>
      </c>
      <c r="AS36" s="167">
        <f t="shared" si="1345"/>
        <v>5888.0591595174301</v>
      </c>
      <c r="AT36" s="167">
        <f t="shared" si="1345"/>
        <v>5888.0591595174301</v>
      </c>
      <c r="AU36" s="167">
        <f t="shared" si="1345"/>
        <v>9697.9176166453217</v>
      </c>
      <c r="AV36" s="167">
        <f t="shared" si="1345"/>
        <v>0</v>
      </c>
      <c r="AW36" s="167">
        <f t="shared" si="1345"/>
        <v>0</v>
      </c>
      <c r="AX36" s="167">
        <f t="shared" si="1345"/>
        <v>0</v>
      </c>
      <c r="AY36" s="167">
        <f t="shared" si="1345"/>
        <v>5888.0591595174301</v>
      </c>
      <c r="AZ36" s="167">
        <f t="shared" si="1345"/>
        <v>5888.0591595174301</v>
      </c>
      <c r="BA36" s="167">
        <f t="shared" si="1345"/>
        <v>5888.0591595174301</v>
      </c>
      <c r="BB36" s="167">
        <f t="shared" si="1345"/>
        <v>9697.9176166453217</v>
      </c>
      <c r="BC36" s="167">
        <f t="shared" si="1345"/>
        <v>0</v>
      </c>
      <c r="BD36" s="167">
        <f t="shared" si="1345"/>
        <v>437.50026900537335</v>
      </c>
      <c r="BE36" s="167">
        <f t="shared" si="1345"/>
        <v>4046.9262144049021</v>
      </c>
      <c r="BF36" s="167">
        <f t="shared" si="1345"/>
        <v>5888.0591595174301</v>
      </c>
      <c r="BG36" s="167">
        <f t="shared" si="1345"/>
        <v>5888.0591595174301</v>
      </c>
      <c r="BH36" s="167">
        <f t="shared" si="1345"/>
        <v>5888.0591595174301</v>
      </c>
      <c r="BI36" s="167">
        <f t="shared" si="1345"/>
        <v>9697.9176166453217</v>
      </c>
      <c r="BJ36" s="167">
        <f t="shared" si="1345"/>
        <v>9697.9176166453217</v>
      </c>
      <c r="BK36" s="167">
        <f t="shared" si="1345"/>
        <v>437.50026900537335</v>
      </c>
      <c r="BL36" s="167">
        <f t="shared" si="1345"/>
        <v>0</v>
      </c>
      <c r="BM36" s="167">
        <f t="shared" si="1345"/>
        <v>5888.0591595174301</v>
      </c>
      <c r="BN36" s="166">
        <f t="shared" si="848"/>
        <v>140091.70179501956</v>
      </c>
      <c r="BO36" s="167">
        <f t="shared" si="1345"/>
        <v>5888.0591595174301</v>
      </c>
      <c r="BP36" s="167">
        <f t="shared" si="1345"/>
        <v>5888.0591595174301</v>
      </c>
      <c r="BQ36" s="167">
        <f t="shared" si="1345"/>
        <v>9697.9176166453217</v>
      </c>
      <c r="BR36" s="167">
        <f t="shared" si="1345"/>
        <v>9697.9176166453217</v>
      </c>
      <c r="BS36" s="167">
        <f t="shared" ref="BS36:CR36" si="1346">+BS5*$C$36</f>
        <v>437.50026900537335</v>
      </c>
      <c r="BT36" s="167">
        <f t="shared" si="1346"/>
        <v>0</v>
      </c>
      <c r="BU36" s="167">
        <f t="shared" si="1346"/>
        <v>5888.0591595174301</v>
      </c>
      <c r="BV36" s="167">
        <f t="shared" si="1346"/>
        <v>5888.0591595174301</v>
      </c>
      <c r="BW36" s="167">
        <f t="shared" si="1346"/>
        <v>5888.0591595174301</v>
      </c>
      <c r="BX36" s="167">
        <f t="shared" si="1346"/>
        <v>9697.9176166453217</v>
      </c>
      <c r="BY36" s="167">
        <f t="shared" si="1346"/>
        <v>0</v>
      </c>
      <c r="BZ36" s="167">
        <f t="shared" si="1346"/>
        <v>0</v>
      </c>
      <c r="CA36" s="167">
        <f t="shared" si="1346"/>
        <v>0</v>
      </c>
      <c r="CB36" s="167">
        <f t="shared" si="1346"/>
        <v>5888.0591595174301</v>
      </c>
      <c r="CC36" s="167">
        <f t="shared" si="1346"/>
        <v>5888.0591595174301</v>
      </c>
      <c r="CD36" s="167">
        <f t="shared" si="1346"/>
        <v>5888.0591595174301</v>
      </c>
      <c r="CE36" s="167">
        <f t="shared" si="1346"/>
        <v>9697.9176166453217</v>
      </c>
      <c r="CF36" s="167">
        <f t="shared" si="1346"/>
        <v>0</v>
      </c>
      <c r="CG36" s="167">
        <f t="shared" si="1346"/>
        <v>437.50026900537335</v>
      </c>
      <c r="CH36" s="167">
        <f t="shared" si="1346"/>
        <v>4046.9262144049021</v>
      </c>
      <c r="CI36" s="167">
        <f t="shared" si="1346"/>
        <v>5888.0591595174301</v>
      </c>
      <c r="CJ36" s="167">
        <f t="shared" si="1346"/>
        <v>5888.0591595174301</v>
      </c>
      <c r="CK36" s="167">
        <f t="shared" si="1346"/>
        <v>5888.0591595174301</v>
      </c>
      <c r="CL36" s="167">
        <f t="shared" si="1346"/>
        <v>9697.9176166453217</v>
      </c>
      <c r="CM36" s="167">
        <f t="shared" si="1346"/>
        <v>9697.9176166453217</v>
      </c>
      <c r="CN36" s="167">
        <f t="shared" si="1346"/>
        <v>437.50026900537335</v>
      </c>
      <c r="CO36" s="167">
        <f t="shared" si="1346"/>
        <v>0</v>
      </c>
      <c r="CP36" s="167">
        <f t="shared" si="1346"/>
        <v>5888.0591595174301</v>
      </c>
      <c r="CQ36" s="167">
        <f t="shared" si="1346"/>
        <v>5888.0591595174301</v>
      </c>
      <c r="CR36" s="167">
        <f t="shared" si="1346"/>
        <v>5888.0591595174301</v>
      </c>
      <c r="CS36" s="166">
        <f t="shared" si="790"/>
        <v>145979.76095453699</v>
      </c>
      <c r="CT36" s="167">
        <f t="shared" ref="CT36:DX36" si="1347">+CT5*$C$36</f>
        <v>9697.9176166453217</v>
      </c>
      <c r="CU36" s="167">
        <f t="shared" si="1347"/>
        <v>9697.9176166453217</v>
      </c>
      <c r="CV36" s="167">
        <f t="shared" si="1347"/>
        <v>437.50026900537335</v>
      </c>
      <c r="CW36" s="167">
        <f t="shared" si="1347"/>
        <v>0</v>
      </c>
      <c r="CX36" s="167">
        <f t="shared" si="1347"/>
        <v>5888.0591595174301</v>
      </c>
      <c r="CY36" s="167">
        <f t="shared" si="1347"/>
        <v>5888.0591595174301</v>
      </c>
      <c r="CZ36" s="167">
        <f t="shared" si="1347"/>
        <v>5888.0591595174301</v>
      </c>
      <c r="DA36" s="167">
        <f t="shared" si="1347"/>
        <v>9697.9176166453217</v>
      </c>
      <c r="DB36" s="167">
        <f t="shared" si="1347"/>
        <v>0</v>
      </c>
      <c r="DC36" s="167">
        <f t="shared" si="1347"/>
        <v>0</v>
      </c>
      <c r="DD36" s="167">
        <f t="shared" si="1347"/>
        <v>0</v>
      </c>
      <c r="DE36" s="167">
        <f t="shared" si="1347"/>
        <v>5888.0591595174301</v>
      </c>
      <c r="DF36" s="167">
        <f t="shared" si="1347"/>
        <v>5888.0591595174301</v>
      </c>
      <c r="DG36" s="167">
        <f t="shared" si="1347"/>
        <v>5888.0591595174301</v>
      </c>
      <c r="DH36" s="167">
        <f t="shared" si="1347"/>
        <v>9697.9176166453217</v>
      </c>
      <c r="DI36" s="167">
        <f t="shared" si="1347"/>
        <v>0</v>
      </c>
      <c r="DJ36" s="167">
        <f t="shared" si="1347"/>
        <v>437.50026900537335</v>
      </c>
      <c r="DK36" s="167">
        <f t="shared" si="1347"/>
        <v>4046.9262144049021</v>
      </c>
      <c r="DL36" s="167">
        <f t="shared" si="1347"/>
        <v>5888.0591595174301</v>
      </c>
      <c r="DM36" s="167">
        <f t="shared" si="1347"/>
        <v>5888.0591595174301</v>
      </c>
      <c r="DN36" s="167">
        <f t="shared" si="1347"/>
        <v>5888.0591595174301</v>
      </c>
      <c r="DO36" s="167">
        <f t="shared" si="1347"/>
        <v>9697.9176166453217</v>
      </c>
      <c r="DP36" s="167">
        <f t="shared" si="1347"/>
        <v>9697.9176166453217</v>
      </c>
      <c r="DQ36" s="167">
        <f t="shared" si="1347"/>
        <v>437.50026900537335</v>
      </c>
      <c r="DR36" s="167">
        <f t="shared" si="1347"/>
        <v>0</v>
      </c>
      <c r="DS36" s="167">
        <f t="shared" si="1347"/>
        <v>5888.0591595174301</v>
      </c>
      <c r="DT36" s="167">
        <f t="shared" si="1347"/>
        <v>5888.0591595174301</v>
      </c>
      <c r="DU36" s="167">
        <f t="shared" si="1347"/>
        <v>5888.0591595174301</v>
      </c>
      <c r="DV36" s="167">
        <f t="shared" si="1347"/>
        <v>9697.9176166453217</v>
      </c>
      <c r="DW36" s="167">
        <f t="shared" si="1347"/>
        <v>0</v>
      </c>
      <c r="DX36" s="167">
        <f t="shared" si="1347"/>
        <v>0</v>
      </c>
      <c r="DY36" s="166">
        <f t="shared" si="849"/>
        <v>143901.56025214744</v>
      </c>
      <c r="DZ36" s="167">
        <f t="shared" ref="DZ36:FC36" si="1348">+DZ5*$C$36</f>
        <v>0</v>
      </c>
      <c r="EA36" s="167">
        <f t="shared" si="1348"/>
        <v>5888.0591595174301</v>
      </c>
      <c r="EB36" s="167">
        <f t="shared" si="1348"/>
        <v>5888.0591595174301</v>
      </c>
      <c r="EC36" s="167">
        <f t="shared" si="1348"/>
        <v>5888.0591595174301</v>
      </c>
      <c r="ED36" s="167">
        <f t="shared" si="1348"/>
        <v>9697.9176166453217</v>
      </c>
      <c r="EE36" s="167">
        <f t="shared" si="1348"/>
        <v>0</v>
      </c>
      <c r="EF36" s="167">
        <f t="shared" si="1348"/>
        <v>0</v>
      </c>
      <c r="EG36" s="167">
        <f t="shared" si="1348"/>
        <v>0</v>
      </c>
      <c r="EH36" s="167">
        <f t="shared" si="1348"/>
        <v>5888.0591595174301</v>
      </c>
      <c r="EI36" s="167">
        <f t="shared" si="1348"/>
        <v>5888.0591595174301</v>
      </c>
      <c r="EJ36" s="167">
        <f t="shared" si="1348"/>
        <v>5888.0591595174301</v>
      </c>
      <c r="EK36" s="167">
        <f t="shared" si="1348"/>
        <v>9697.9176166453217</v>
      </c>
      <c r="EL36" s="167">
        <f t="shared" si="1348"/>
        <v>0</v>
      </c>
      <c r="EM36" s="167">
        <f t="shared" si="1348"/>
        <v>437.50026900537335</v>
      </c>
      <c r="EN36" s="167">
        <f t="shared" si="1348"/>
        <v>4046.9262144049021</v>
      </c>
      <c r="EO36" s="167">
        <f t="shared" si="1348"/>
        <v>5888.0591595174301</v>
      </c>
      <c r="EP36" s="167">
        <f t="shared" si="1348"/>
        <v>5888.0591595174301</v>
      </c>
      <c r="EQ36" s="167">
        <f t="shared" si="1348"/>
        <v>5888.0591595174301</v>
      </c>
      <c r="ER36" s="167">
        <f t="shared" si="1348"/>
        <v>9697.9176166453217</v>
      </c>
      <c r="ES36" s="167">
        <f t="shared" si="1348"/>
        <v>9697.9176166453217</v>
      </c>
      <c r="ET36" s="167">
        <f t="shared" si="1348"/>
        <v>437.50026900537335</v>
      </c>
      <c r="EU36" s="167">
        <f t="shared" si="1348"/>
        <v>0</v>
      </c>
      <c r="EV36" s="167">
        <f t="shared" si="1348"/>
        <v>5888.0591595174301</v>
      </c>
      <c r="EW36" s="167">
        <f t="shared" si="1348"/>
        <v>5888.0591595174301</v>
      </c>
      <c r="EX36" s="167">
        <f t="shared" si="1348"/>
        <v>5888.0591595174301</v>
      </c>
      <c r="EY36" s="167">
        <f t="shared" si="1348"/>
        <v>9697.9176166453217</v>
      </c>
      <c r="EZ36" s="167">
        <f t="shared" si="1348"/>
        <v>0</v>
      </c>
      <c r="FA36" s="167">
        <f t="shared" si="1348"/>
        <v>0</v>
      </c>
      <c r="FB36" s="167">
        <f t="shared" si="1348"/>
        <v>0</v>
      </c>
      <c r="FC36" s="167">
        <f t="shared" si="1348"/>
        <v>5888.0591595174301</v>
      </c>
      <c r="FD36" s="166">
        <f t="shared" si="557"/>
        <v>129956.28390936888</v>
      </c>
      <c r="FE36" s="167">
        <f t="shared" ref="FE36:GI36" si="1349">+FE5*$C$36</f>
        <v>5888.0591595174301</v>
      </c>
      <c r="FF36" s="167">
        <f t="shared" si="1349"/>
        <v>9697.9176166453217</v>
      </c>
      <c r="FG36" s="167">
        <f t="shared" si="1349"/>
        <v>0</v>
      </c>
      <c r="FH36" s="167">
        <f t="shared" si="1349"/>
        <v>0</v>
      </c>
      <c r="FI36" s="167">
        <f t="shared" si="1349"/>
        <v>0</v>
      </c>
      <c r="FJ36" s="167">
        <f t="shared" si="1349"/>
        <v>5888.0591595174301</v>
      </c>
      <c r="FK36" s="167">
        <f t="shared" si="1349"/>
        <v>5888.0591595174301</v>
      </c>
      <c r="FL36" s="167">
        <f t="shared" si="1349"/>
        <v>5888.0591595174301</v>
      </c>
      <c r="FM36" s="167">
        <f t="shared" si="1349"/>
        <v>9697.9176166453217</v>
      </c>
      <c r="FN36" s="167">
        <f t="shared" si="1349"/>
        <v>0</v>
      </c>
      <c r="FO36" s="167">
        <f t="shared" si="1349"/>
        <v>437.50026900537335</v>
      </c>
      <c r="FP36" s="167">
        <f t="shared" si="1349"/>
        <v>4046.9262144049021</v>
      </c>
      <c r="FQ36" s="167">
        <f t="shared" si="1349"/>
        <v>5888.0591595174301</v>
      </c>
      <c r="FR36" s="167">
        <f t="shared" si="1349"/>
        <v>5888.0591595174301</v>
      </c>
      <c r="FS36" s="167">
        <f t="shared" si="1349"/>
        <v>5888.0591595174301</v>
      </c>
      <c r="FT36" s="167">
        <f t="shared" si="1349"/>
        <v>9697.9176166453217</v>
      </c>
      <c r="FU36" s="167">
        <f t="shared" si="1349"/>
        <v>9697.9176166453217</v>
      </c>
      <c r="FV36" s="167">
        <f t="shared" si="1349"/>
        <v>437.50026900537335</v>
      </c>
      <c r="FW36" s="167">
        <f t="shared" si="1349"/>
        <v>0</v>
      </c>
      <c r="FX36" s="167">
        <f t="shared" si="1349"/>
        <v>5888.0591595174301</v>
      </c>
      <c r="FY36" s="167">
        <f t="shared" si="1349"/>
        <v>5888.0591595174301</v>
      </c>
      <c r="FZ36" s="167">
        <f t="shared" si="1349"/>
        <v>5888.0591595174301</v>
      </c>
      <c r="GA36" s="167">
        <f t="shared" si="1349"/>
        <v>9697.9176166453217</v>
      </c>
      <c r="GB36" s="167">
        <f t="shared" si="1349"/>
        <v>0</v>
      </c>
      <c r="GC36" s="167">
        <f t="shared" si="1349"/>
        <v>0</v>
      </c>
      <c r="GD36" s="167">
        <f t="shared" si="1349"/>
        <v>0</v>
      </c>
      <c r="GE36" s="167">
        <f t="shared" si="1349"/>
        <v>5888.0591595174301</v>
      </c>
      <c r="GF36" s="167">
        <f t="shared" si="1349"/>
        <v>5888.0591595174301</v>
      </c>
      <c r="GG36" s="167">
        <f t="shared" si="1349"/>
        <v>5888.0591595174301</v>
      </c>
      <c r="GH36" s="167">
        <f t="shared" si="1349"/>
        <v>9697.9176166453217</v>
      </c>
      <c r="GI36" s="167">
        <f t="shared" si="1349"/>
        <v>0</v>
      </c>
      <c r="GJ36" s="166">
        <f t="shared" si="850"/>
        <v>139654.20152601419</v>
      </c>
      <c r="GK36" s="167">
        <f t="shared" ref="GK36:HO36" si="1350">+GK5*$C$36</f>
        <v>0</v>
      </c>
      <c r="GL36" s="167">
        <f t="shared" si="1350"/>
        <v>0</v>
      </c>
      <c r="GM36" s="167">
        <f t="shared" si="1350"/>
        <v>5888.0591595174301</v>
      </c>
      <c r="GN36" s="167">
        <f t="shared" si="1350"/>
        <v>5888.0591595174301</v>
      </c>
      <c r="GO36" s="167">
        <f t="shared" si="1350"/>
        <v>5888.0591595174301</v>
      </c>
      <c r="GP36" s="167">
        <f t="shared" si="1350"/>
        <v>9697.9176166453217</v>
      </c>
      <c r="GQ36" s="167">
        <f t="shared" si="1350"/>
        <v>0</v>
      </c>
      <c r="GR36" s="167">
        <f t="shared" si="1350"/>
        <v>437.50026900537335</v>
      </c>
      <c r="GS36" s="167">
        <f t="shared" si="1350"/>
        <v>4046.9262144049021</v>
      </c>
      <c r="GT36" s="167">
        <f t="shared" si="1350"/>
        <v>5888.0591595174301</v>
      </c>
      <c r="GU36" s="167">
        <f t="shared" si="1350"/>
        <v>5888.0591595174301</v>
      </c>
      <c r="GV36" s="167">
        <f t="shared" si="1350"/>
        <v>5888.0591595174301</v>
      </c>
      <c r="GW36" s="167">
        <f t="shared" si="1350"/>
        <v>9697.9176166453217</v>
      </c>
      <c r="GX36" s="167">
        <f t="shared" si="1350"/>
        <v>9697.9176166453217</v>
      </c>
      <c r="GY36" s="167">
        <f t="shared" si="1350"/>
        <v>437.50026900537335</v>
      </c>
      <c r="GZ36" s="167">
        <f t="shared" si="1350"/>
        <v>0</v>
      </c>
      <c r="HA36" s="167">
        <f t="shared" si="1350"/>
        <v>5888.0591595174301</v>
      </c>
      <c r="HB36" s="167">
        <f t="shared" si="1350"/>
        <v>5888.0591595174301</v>
      </c>
      <c r="HC36" s="167">
        <f t="shared" si="1350"/>
        <v>5888.0591595174301</v>
      </c>
      <c r="HD36" s="167">
        <f t="shared" si="1350"/>
        <v>9697.9176166453217</v>
      </c>
      <c r="HE36" s="167">
        <f t="shared" si="1350"/>
        <v>0</v>
      </c>
      <c r="HF36" s="167">
        <f t="shared" si="1350"/>
        <v>0</v>
      </c>
      <c r="HG36" s="167">
        <f t="shared" si="1350"/>
        <v>0</v>
      </c>
      <c r="HH36" s="167">
        <f t="shared" si="1350"/>
        <v>5888.0591595174301</v>
      </c>
      <c r="HI36" s="167">
        <f t="shared" si="1350"/>
        <v>5888.0591595174301</v>
      </c>
      <c r="HJ36" s="167">
        <f t="shared" si="1350"/>
        <v>5888.0591595174301</v>
      </c>
      <c r="HK36" s="167">
        <f t="shared" si="1350"/>
        <v>9697.9176166453217</v>
      </c>
      <c r="HL36" s="167">
        <f t="shared" si="1350"/>
        <v>0</v>
      </c>
      <c r="HM36" s="167">
        <f t="shared" si="1350"/>
        <v>437.50026900537335</v>
      </c>
      <c r="HN36" s="167">
        <f t="shared" si="1350"/>
        <v>4046.9262144049021</v>
      </c>
      <c r="HO36" s="167">
        <f t="shared" si="1350"/>
        <v>5888.0591595174301</v>
      </c>
      <c r="HP36" s="166">
        <f t="shared" si="851"/>
        <v>134440.71039277915</v>
      </c>
      <c r="HQ36" s="167">
        <f t="shared" ref="HQ36:IT36" si="1351">+HQ5*$C$36</f>
        <v>5888.0591595174301</v>
      </c>
      <c r="HR36" s="167">
        <f t="shared" si="1351"/>
        <v>5888.0591595174301</v>
      </c>
      <c r="HS36" s="167">
        <f t="shared" si="1351"/>
        <v>9697.9176166453217</v>
      </c>
      <c r="HT36" s="167">
        <f t="shared" si="1351"/>
        <v>0</v>
      </c>
      <c r="HU36" s="167">
        <f t="shared" si="1351"/>
        <v>437.50026900537335</v>
      </c>
      <c r="HV36" s="167">
        <f t="shared" si="1351"/>
        <v>4046.9262144049021</v>
      </c>
      <c r="HW36" s="167">
        <f t="shared" si="1351"/>
        <v>5888.0591595174301</v>
      </c>
      <c r="HX36" s="167">
        <f t="shared" si="1351"/>
        <v>5888.0591595174301</v>
      </c>
      <c r="HY36" s="167">
        <f t="shared" si="1351"/>
        <v>5888.0591595174301</v>
      </c>
      <c r="HZ36" s="167">
        <f t="shared" si="1351"/>
        <v>9697.9176166453217</v>
      </c>
      <c r="IA36" s="167">
        <f t="shared" si="1351"/>
        <v>9697.9176166453217</v>
      </c>
      <c r="IB36" s="167">
        <f t="shared" si="1351"/>
        <v>437.50026900537335</v>
      </c>
      <c r="IC36" s="167">
        <f t="shared" si="1351"/>
        <v>0</v>
      </c>
      <c r="ID36" s="167">
        <f t="shared" si="1351"/>
        <v>5888.0591595174301</v>
      </c>
      <c r="IE36" s="167">
        <f t="shared" si="1351"/>
        <v>5888.0591595174301</v>
      </c>
      <c r="IF36" s="167">
        <f t="shared" si="1351"/>
        <v>5888.0591595174301</v>
      </c>
      <c r="IG36" s="167">
        <f t="shared" si="1351"/>
        <v>9697.9176166453217</v>
      </c>
      <c r="IH36" s="167">
        <f t="shared" si="1351"/>
        <v>0</v>
      </c>
      <c r="II36" s="167">
        <f t="shared" si="1351"/>
        <v>0</v>
      </c>
      <c r="IJ36" s="167">
        <f t="shared" si="1351"/>
        <v>0</v>
      </c>
      <c r="IK36" s="167">
        <f t="shared" si="1351"/>
        <v>5888.0591595174301</v>
      </c>
      <c r="IL36" s="167">
        <f t="shared" si="1351"/>
        <v>5888.0591595174301</v>
      </c>
      <c r="IM36" s="167">
        <f t="shared" si="1351"/>
        <v>5888.0591595174301</v>
      </c>
      <c r="IN36" s="167">
        <f t="shared" si="1351"/>
        <v>9697.9176166453217</v>
      </c>
      <c r="IO36" s="167">
        <f t="shared" si="1351"/>
        <v>0</v>
      </c>
      <c r="IP36" s="167">
        <f t="shared" si="1351"/>
        <v>437.50026900537335</v>
      </c>
      <c r="IQ36" s="167">
        <f t="shared" si="1351"/>
        <v>4046.9262144049021</v>
      </c>
      <c r="IR36" s="167">
        <f t="shared" si="1351"/>
        <v>5888.0591595174301</v>
      </c>
      <c r="IS36" s="167">
        <f t="shared" si="1351"/>
        <v>5888.0591595174301</v>
      </c>
      <c r="IT36" s="167">
        <f t="shared" si="1351"/>
        <v>5888.0591595174301</v>
      </c>
      <c r="IU36" s="166">
        <f t="shared" si="613"/>
        <v>140328.76955229658</v>
      </c>
      <c r="IV36" s="167">
        <f t="shared" ref="IV36:JZ36" si="1352">+IV5*$C$36</f>
        <v>0</v>
      </c>
      <c r="IW36" s="167">
        <f t="shared" si="1352"/>
        <v>437.50026900537335</v>
      </c>
      <c r="IX36" s="167">
        <f t="shared" si="1352"/>
        <v>4046.9262144049021</v>
      </c>
      <c r="IY36" s="167">
        <f t="shared" si="1352"/>
        <v>5888.0591595174301</v>
      </c>
      <c r="IZ36" s="167">
        <f t="shared" si="1352"/>
        <v>5888.0591595174301</v>
      </c>
      <c r="JA36" s="167">
        <f t="shared" si="1352"/>
        <v>5888.0591595174301</v>
      </c>
      <c r="JB36" s="167">
        <f t="shared" si="1352"/>
        <v>9697.9176166453217</v>
      </c>
      <c r="JC36" s="167">
        <f t="shared" si="1352"/>
        <v>9697.9176166453217</v>
      </c>
      <c r="JD36" s="167">
        <f t="shared" si="1352"/>
        <v>437.50026900537335</v>
      </c>
      <c r="JE36" s="167">
        <f t="shared" si="1352"/>
        <v>0</v>
      </c>
      <c r="JF36" s="167">
        <f t="shared" si="1352"/>
        <v>5888.0591595174301</v>
      </c>
      <c r="JG36" s="167">
        <f t="shared" si="1352"/>
        <v>5888.0591595174301</v>
      </c>
      <c r="JH36" s="167">
        <f t="shared" si="1352"/>
        <v>5888.0591595174301</v>
      </c>
      <c r="JI36" s="167">
        <f t="shared" si="1352"/>
        <v>9697.9176166453217</v>
      </c>
      <c r="JJ36" s="167">
        <f t="shared" si="1352"/>
        <v>0</v>
      </c>
      <c r="JK36" s="167">
        <f t="shared" si="1352"/>
        <v>0</v>
      </c>
      <c r="JL36" s="167">
        <f t="shared" si="1352"/>
        <v>0</v>
      </c>
      <c r="JM36" s="167">
        <f t="shared" si="1352"/>
        <v>5888.0591595174301</v>
      </c>
      <c r="JN36" s="167">
        <f t="shared" si="1352"/>
        <v>5888.0591595174301</v>
      </c>
      <c r="JO36" s="167">
        <f t="shared" si="1352"/>
        <v>5888.0591595174301</v>
      </c>
      <c r="JP36" s="167">
        <f t="shared" si="1352"/>
        <v>9697.9176166453217</v>
      </c>
      <c r="JQ36" s="167">
        <f t="shared" si="1352"/>
        <v>0</v>
      </c>
      <c r="JR36" s="167">
        <f t="shared" si="1352"/>
        <v>437.50026900537335</v>
      </c>
      <c r="JS36" s="167">
        <f t="shared" si="1352"/>
        <v>4046.9262144049021</v>
      </c>
      <c r="JT36" s="167">
        <f t="shared" si="1352"/>
        <v>5888.0591595174301</v>
      </c>
      <c r="JU36" s="167">
        <f t="shared" si="1352"/>
        <v>5888.0591595174301</v>
      </c>
      <c r="JV36" s="167">
        <f t="shared" si="1352"/>
        <v>5888.0591595174301</v>
      </c>
      <c r="JW36" s="167">
        <f t="shared" si="1352"/>
        <v>9697.9176166453217</v>
      </c>
      <c r="JX36" s="167">
        <f t="shared" si="1352"/>
        <v>9697.9176166453217</v>
      </c>
      <c r="JY36" s="167">
        <f t="shared" si="1352"/>
        <v>437.50026900537335</v>
      </c>
      <c r="JZ36" s="167">
        <f t="shared" si="1352"/>
        <v>0</v>
      </c>
      <c r="KA36" s="166">
        <f t="shared" si="852"/>
        <v>138688.06911891242</v>
      </c>
      <c r="KB36" s="167">
        <f t="shared" ref="KB36:LE36" si="1353">+KB5*$C$36</f>
        <v>5888.0591595174301</v>
      </c>
      <c r="KC36" s="167">
        <f t="shared" si="1353"/>
        <v>5888.0591595174301</v>
      </c>
      <c r="KD36" s="167">
        <f t="shared" si="1353"/>
        <v>5888.0591595174301</v>
      </c>
      <c r="KE36" s="167">
        <f t="shared" si="1353"/>
        <v>9697.9176166453217</v>
      </c>
      <c r="KF36" s="167">
        <f t="shared" si="1353"/>
        <v>9697.9176166453217</v>
      </c>
      <c r="KG36" s="167">
        <f t="shared" si="1353"/>
        <v>437.50026900537335</v>
      </c>
      <c r="KH36" s="167">
        <f t="shared" si="1353"/>
        <v>0</v>
      </c>
      <c r="KI36" s="167">
        <f t="shared" si="1353"/>
        <v>5888.0591595174301</v>
      </c>
      <c r="KJ36" s="167">
        <f t="shared" si="1353"/>
        <v>5888.0591595174301</v>
      </c>
      <c r="KK36" s="167">
        <f t="shared" si="1353"/>
        <v>5888.0591595174301</v>
      </c>
      <c r="KL36" s="167">
        <f t="shared" si="1353"/>
        <v>9697.9176166453217</v>
      </c>
      <c r="KM36" s="167">
        <f t="shared" si="1353"/>
        <v>0</v>
      </c>
      <c r="KN36" s="167">
        <f t="shared" si="1353"/>
        <v>0</v>
      </c>
      <c r="KO36" s="167">
        <f t="shared" si="1353"/>
        <v>0</v>
      </c>
      <c r="KP36" s="167">
        <f t="shared" si="1353"/>
        <v>5888.0591595174301</v>
      </c>
      <c r="KQ36" s="167">
        <f t="shared" si="1353"/>
        <v>5888.0591595174301</v>
      </c>
      <c r="KR36" s="167">
        <f t="shared" si="1353"/>
        <v>5888.0591595174301</v>
      </c>
      <c r="KS36" s="167">
        <f t="shared" si="1353"/>
        <v>9697.9176166453217</v>
      </c>
      <c r="KT36" s="167">
        <f t="shared" si="1353"/>
        <v>0</v>
      </c>
      <c r="KU36" s="167">
        <f t="shared" si="1353"/>
        <v>437.50026900537335</v>
      </c>
      <c r="KV36" s="167">
        <f t="shared" si="1353"/>
        <v>4046.9262144049021</v>
      </c>
      <c r="KW36" s="167">
        <f t="shared" si="1353"/>
        <v>5888.0591595174301</v>
      </c>
      <c r="KX36" s="167">
        <f t="shared" si="1353"/>
        <v>5888.0591595174301</v>
      </c>
      <c r="KY36" s="167">
        <f t="shared" si="1353"/>
        <v>5888.0591595174301</v>
      </c>
      <c r="KZ36" s="167">
        <f t="shared" si="1353"/>
        <v>9697.9176166453217</v>
      </c>
      <c r="LA36" s="167">
        <f t="shared" si="1353"/>
        <v>9697.9176166453217</v>
      </c>
      <c r="LB36" s="167">
        <f t="shared" si="1353"/>
        <v>437.50026900537335</v>
      </c>
      <c r="LC36" s="167">
        <f t="shared" si="1353"/>
        <v>0</v>
      </c>
      <c r="LD36" s="167">
        <f t="shared" si="1353"/>
        <v>5888.0591595174301</v>
      </c>
      <c r="LE36" s="167">
        <f t="shared" si="1353"/>
        <v>5888.0591595174301</v>
      </c>
      <c r="LF36" s="166">
        <f t="shared" si="642"/>
        <v>145979.76095453699</v>
      </c>
      <c r="LG36" s="167">
        <f t="shared" ref="LG36:MK36" si="1354">+LG5*$C$36</f>
        <v>9697.9176166453217</v>
      </c>
      <c r="LH36" s="167">
        <f t="shared" si="1354"/>
        <v>9697.9176166453217</v>
      </c>
      <c r="LI36" s="167">
        <f t="shared" si="1354"/>
        <v>437.50026900537335</v>
      </c>
      <c r="LJ36" s="167">
        <f t="shared" si="1354"/>
        <v>0</v>
      </c>
      <c r="LK36" s="167">
        <f t="shared" si="1354"/>
        <v>5888.0591595174301</v>
      </c>
      <c r="LL36" s="167">
        <f t="shared" si="1354"/>
        <v>5888.0591595174301</v>
      </c>
      <c r="LM36" s="167">
        <f t="shared" si="1354"/>
        <v>5888.0591595174301</v>
      </c>
      <c r="LN36" s="167">
        <f t="shared" si="1354"/>
        <v>9697.9176166453217</v>
      </c>
      <c r="LO36" s="167">
        <f t="shared" si="1354"/>
        <v>0</v>
      </c>
      <c r="LP36" s="167">
        <f t="shared" si="1354"/>
        <v>0</v>
      </c>
      <c r="LQ36" s="167">
        <f t="shared" si="1354"/>
        <v>0</v>
      </c>
      <c r="LR36" s="167">
        <f t="shared" si="1354"/>
        <v>5888.0591595174301</v>
      </c>
      <c r="LS36" s="167">
        <f t="shared" si="1354"/>
        <v>5888.0591595174301</v>
      </c>
      <c r="LT36" s="167">
        <f t="shared" si="1354"/>
        <v>5888.0591595174301</v>
      </c>
      <c r="LU36" s="167">
        <f t="shared" si="1354"/>
        <v>9697.9176166453217</v>
      </c>
      <c r="LV36" s="167">
        <f t="shared" si="1354"/>
        <v>0</v>
      </c>
      <c r="LW36" s="167">
        <f t="shared" si="1354"/>
        <v>437.50026900537335</v>
      </c>
      <c r="LX36" s="167">
        <f t="shared" si="1354"/>
        <v>4046.9262144049021</v>
      </c>
      <c r="LY36" s="167">
        <f t="shared" si="1354"/>
        <v>5888.0591595174301</v>
      </c>
      <c r="LZ36" s="167">
        <f t="shared" si="1354"/>
        <v>5888.0591595174301</v>
      </c>
      <c r="MA36" s="167">
        <f t="shared" si="1354"/>
        <v>5888.0591595174301</v>
      </c>
      <c r="MB36" s="167">
        <f t="shared" si="1354"/>
        <v>9697.9176166453217</v>
      </c>
      <c r="MC36" s="167">
        <f t="shared" si="1354"/>
        <v>9697.9176166453217</v>
      </c>
      <c r="MD36" s="167">
        <f t="shared" si="1354"/>
        <v>437.50026900537335</v>
      </c>
      <c r="ME36" s="167">
        <f t="shared" si="1354"/>
        <v>0</v>
      </c>
      <c r="MF36" s="167">
        <f t="shared" si="1354"/>
        <v>5888.0591595174301</v>
      </c>
      <c r="MG36" s="167">
        <f t="shared" si="1354"/>
        <v>5888.0591595174301</v>
      </c>
      <c r="MH36" s="167">
        <f t="shared" si="1354"/>
        <v>5888.0591595174301</v>
      </c>
      <c r="MI36" s="167">
        <f t="shared" si="1354"/>
        <v>9697.9176166453217</v>
      </c>
      <c r="MJ36" s="167">
        <f t="shared" si="1354"/>
        <v>0</v>
      </c>
      <c r="MK36" s="167">
        <f t="shared" si="1354"/>
        <v>0</v>
      </c>
      <c r="ML36" s="166">
        <f t="shared" si="853"/>
        <v>143901.56025214744</v>
      </c>
      <c r="MM36" s="167">
        <f t="shared" ref="MM36:NQ36" si="1355">+MM5*$C$36</f>
        <v>0</v>
      </c>
      <c r="MN36" s="167">
        <f t="shared" si="1355"/>
        <v>5888.0591595174301</v>
      </c>
      <c r="MO36" s="167">
        <f t="shared" si="1355"/>
        <v>5888.0591595174301</v>
      </c>
      <c r="MP36" s="167">
        <f t="shared" si="1355"/>
        <v>5888.0591595174301</v>
      </c>
      <c r="MQ36" s="167">
        <f t="shared" si="1355"/>
        <v>9697.9176166453217</v>
      </c>
      <c r="MR36" s="167">
        <f t="shared" si="1355"/>
        <v>0</v>
      </c>
      <c r="MS36" s="167">
        <f t="shared" si="1355"/>
        <v>0</v>
      </c>
      <c r="MT36" s="167">
        <f t="shared" si="1355"/>
        <v>0</v>
      </c>
      <c r="MU36" s="167">
        <f t="shared" si="1355"/>
        <v>5888.0591595174301</v>
      </c>
      <c r="MV36" s="167">
        <f t="shared" si="1355"/>
        <v>5888.0591595174301</v>
      </c>
      <c r="MW36" s="167">
        <f t="shared" si="1355"/>
        <v>5888.0591595174301</v>
      </c>
      <c r="MX36" s="167">
        <f t="shared" si="1355"/>
        <v>9697.9176166453217</v>
      </c>
      <c r="MY36" s="167">
        <f t="shared" si="1355"/>
        <v>0</v>
      </c>
      <c r="MZ36" s="167">
        <f t="shared" si="1355"/>
        <v>437.50026900537335</v>
      </c>
      <c r="NA36" s="167">
        <f t="shared" si="1355"/>
        <v>4046.9262144049021</v>
      </c>
      <c r="NB36" s="167">
        <f t="shared" si="1355"/>
        <v>5888.0591595174301</v>
      </c>
      <c r="NC36" s="167">
        <f t="shared" si="1355"/>
        <v>5888.0591595174301</v>
      </c>
      <c r="ND36" s="167">
        <f t="shared" si="1355"/>
        <v>5888.0591595174301</v>
      </c>
      <c r="NE36" s="167">
        <f t="shared" si="1355"/>
        <v>9697.9176166453217</v>
      </c>
      <c r="NF36" s="167">
        <f t="shared" si="1355"/>
        <v>9697.9176166453217</v>
      </c>
      <c r="NG36" s="167">
        <f t="shared" si="1355"/>
        <v>437.50026900537335</v>
      </c>
      <c r="NH36" s="167">
        <f t="shared" si="1355"/>
        <v>0</v>
      </c>
      <c r="NI36" s="167">
        <f t="shared" si="1355"/>
        <v>5888.0591595174301</v>
      </c>
      <c r="NJ36" s="167">
        <f t="shared" si="1355"/>
        <v>5888.0591595174301</v>
      </c>
      <c r="NK36" s="167">
        <f t="shared" si="1355"/>
        <v>5888.0591595174301</v>
      </c>
      <c r="NL36" s="167">
        <f t="shared" si="1355"/>
        <v>9697.9176166453217</v>
      </c>
      <c r="NM36" s="167">
        <f t="shared" si="1355"/>
        <v>0</v>
      </c>
      <c r="NN36" s="167">
        <f t="shared" si="1355"/>
        <v>0</v>
      </c>
      <c r="NO36" s="167">
        <f t="shared" si="1355"/>
        <v>0</v>
      </c>
      <c r="NP36" s="167">
        <f t="shared" si="1355"/>
        <v>5888.0591595174301</v>
      </c>
      <c r="NQ36" s="167">
        <f t="shared" si="1355"/>
        <v>5888.0591595174301</v>
      </c>
      <c r="NR36" s="166">
        <f t="shared" si="854"/>
        <v>135844.34306888632</v>
      </c>
      <c r="NS36" s="167">
        <f t="shared" ref="NS36:OT36" si="1356">+NS5*$C$36</f>
        <v>5888.0591595174301</v>
      </c>
      <c r="NT36" s="167">
        <f t="shared" si="1356"/>
        <v>9697.9176166453217</v>
      </c>
      <c r="NU36" s="167">
        <f t="shared" si="1356"/>
        <v>0</v>
      </c>
      <c r="NV36" s="167">
        <f t="shared" si="1356"/>
        <v>0</v>
      </c>
      <c r="NW36" s="167">
        <f t="shared" si="1356"/>
        <v>0</v>
      </c>
      <c r="NX36" s="167">
        <f t="shared" si="1356"/>
        <v>5888.0591595174301</v>
      </c>
      <c r="NY36" s="167">
        <f t="shared" si="1356"/>
        <v>5888.0591595174301</v>
      </c>
      <c r="NZ36" s="167">
        <f t="shared" si="1356"/>
        <v>5888.0591595174301</v>
      </c>
      <c r="OA36" s="167">
        <f t="shared" si="1356"/>
        <v>9697.9176166453217</v>
      </c>
      <c r="OB36" s="167">
        <f t="shared" si="1356"/>
        <v>0</v>
      </c>
      <c r="OC36" s="167">
        <f t="shared" si="1356"/>
        <v>437.50026900537335</v>
      </c>
      <c r="OD36" s="167">
        <f t="shared" si="1356"/>
        <v>4046.9262144049021</v>
      </c>
      <c r="OE36" s="167">
        <f t="shared" si="1356"/>
        <v>5888.0591595174301</v>
      </c>
      <c r="OF36" s="167">
        <f t="shared" si="1356"/>
        <v>5888.0591595174301</v>
      </c>
      <c r="OG36" s="167">
        <f t="shared" si="1356"/>
        <v>5888.0591595174301</v>
      </c>
      <c r="OH36" s="167">
        <f t="shared" si="1356"/>
        <v>9697.9176166453217</v>
      </c>
      <c r="OI36" s="167">
        <f t="shared" si="1356"/>
        <v>9697.9176166453217</v>
      </c>
      <c r="OJ36" s="167">
        <f t="shared" si="1356"/>
        <v>437.50026900537335</v>
      </c>
      <c r="OK36" s="167">
        <f t="shared" si="1356"/>
        <v>0</v>
      </c>
      <c r="OL36" s="167">
        <f t="shared" si="1356"/>
        <v>5888.0591595174301</v>
      </c>
      <c r="OM36" s="167">
        <f t="shared" si="1356"/>
        <v>5888.0591595174301</v>
      </c>
      <c r="ON36" s="167">
        <f t="shared" si="1356"/>
        <v>5888.0591595174301</v>
      </c>
      <c r="OO36" s="167">
        <f t="shared" si="1356"/>
        <v>9697.9176166453217</v>
      </c>
      <c r="OP36" s="167">
        <f t="shared" si="1356"/>
        <v>0</v>
      </c>
      <c r="OQ36" s="167">
        <f t="shared" si="1356"/>
        <v>0</v>
      </c>
      <c r="OR36" s="167">
        <f t="shared" si="1356"/>
        <v>0</v>
      </c>
      <c r="OS36" s="167">
        <f t="shared" si="1356"/>
        <v>5888.0591595174301</v>
      </c>
      <c r="OT36" s="167">
        <f t="shared" si="1356"/>
        <v>5888.0591595174301</v>
      </c>
      <c r="OU36" s="166">
        <f t="shared" si="698"/>
        <v>124068.22474985145</v>
      </c>
      <c r="OV36" s="167">
        <f t="shared" ref="OV36:PZ36" si="1357">+OV5*$C$36</f>
        <v>0</v>
      </c>
      <c r="OW36" s="167">
        <f t="shared" si="1357"/>
        <v>0</v>
      </c>
      <c r="OX36" s="167">
        <f t="shared" si="1357"/>
        <v>5888.0591595174301</v>
      </c>
      <c r="OY36" s="167">
        <f t="shared" si="1357"/>
        <v>5888.0591595174301</v>
      </c>
      <c r="OZ36" s="167">
        <f t="shared" si="1357"/>
        <v>5888.0591595174301</v>
      </c>
      <c r="PA36" s="167">
        <f t="shared" si="1357"/>
        <v>9697.9176166453217</v>
      </c>
      <c r="PB36" s="167">
        <f t="shared" si="1357"/>
        <v>0</v>
      </c>
      <c r="PC36" s="167">
        <f t="shared" si="1357"/>
        <v>437.50026900537335</v>
      </c>
      <c r="PD36" s="167">
        <f t="shared" si="1357"/>
        <v>4046.9262144049021</v>
      </c>
      <c r="PE36" s="167">
        <f t="shared" si="1357"/>
        <v>5888.0591595174301</v>
      </c>
      <c r="PF36" s="167">
        <f t="shared" si="1357"/>
        <v>5888.0591595174301</v>
      </c>
      <c r="PG36" s="167">
        <f t="shared" si="1357"/>
        <v>5888.0591595174301</v>
      </c>
      <c r="PH36" s="167">
        <f t="shared" si="1357"/>
        <v>9697.9176166453217</v>
      </c>
      <c r="PI36" s="167">
        <f t="shared" si="1357"/>
        <v>9697.9176166453217</v>
      </c>
      <c r="PJ36" s="167">
        <f t="shared" si="1357"/>
        <v>437.50026900537335</v>
      </c>
      <c r="PK36" s="167">
        <f t="shared" si="1357"/>
        <v>0</v>
      </c>
      <c r="PL36" s="167">
        <f t="shared" si="1357"/>
        <v>5888.0591595174301</v>
      </c>
      <c r="PM36" s="167">
        <f t="shared" si="1357"/>
        <v>5888.0591595174301</v>
      </c>
      <c r="PN36" s="167">
        <f t="shared" si="1357"/>
        <v>5888.0591595174301</v>
      </c>
      <c r="PO36" s="167">
        <f t="shared" si="1357"/>
        <v>9697.9176166453217</v>
      </c>
      <c r="PP36" s="167">
        <f t="shared" si="1357"/>
        <v>0</v>
      </c>
      <c r="PQ36" s="167">
        <f t="shared" si="1357"/>
        <v>0</v>
      </c>
      <c r="PR36" s="167">
        <f t="shared" si="1357"/>
        <v>0</v>
      </c>
      <c r="PS36" s="167">
        <f t="shared" si="1357"/>
        <v>5888.0591595174301</v>
      </c>
      <c r="PT36" s="167">
        <f t="shared" si="1357"/>
        <v>5888.0591595174301</v>
      </c>
      <c r="PU36" s="167">
        <f t="shared" si="1357"/>
        <v>124068.22474985142</v>
      </c>
      <c r="PV36" s="167">
        <f t="shared" si="1357"/>
        <v>0</v>
      </c>
      <c r="PW36" s="167">
        <f t="shared" si="1357"/>
        <v>0</v>
      </c>
      <c r="PX36" s="167">
        <f t="shared" si="1357"/>
        <v>437.50026900537335</v>
      </c>
      <c r="PY36" s="167">
        <f t="shared" si="1357"/>
        <v>4046.9262144049021</v>
      </c>
      <c r="PZ36" s="167">
        <f t="shared" si="1357"/>
        <v>5888.0591595174301</v>
      </c>
      <c r="QA36" s="166">
        <f t="shared" si="855"/>
        <v>242922.95836646779</v>
      </c>
      <c r="QB36" s="167">
        <f t="shared" ref="QB36:RE36" si="1358">+QB5*$C$36</f>
        <v>5888.0591595174301</v>
      </c>
      <c r="QC36" s="167">
        <f t="shared" si="1358"/>
        <v>5888.0591595174301</v>
      </c>
      <c r="QD36" s="167">
        <f t="shared" si="1358"/>
        <v>9697.9176166453217</v>
      </c>
      <c r="QE36" s="167">
        <f t="shared" si="1358"/>
        <v>0</v>
      </c>
      <c r="QF36" s="167">
        <f t="shared" si="1358"/>
        <v>437.50026900537335</v>
      </c>
      <c r="QG36" s="167">
        <f t="shared" si="1358"/>
        <v>4046.9262144049021</v>
      </c>
      <c r="QH36" s="167">
        <f t="shared" si="1358"/>
        <v>5888.0591595174301</v>
      </c>
      <c r="QI36" s="167">
        <f t="shared" si="1358"/>
        <v>5888.0591595174301</v>
      </c>
      <c r="QJ36" s="167">
        <f t="shared" si="1358"/>
        <v>5888.0591595174301</v>
      </c>
      <c r="QK36" s="167">
        <f t="shared" si="1358"/>
        <v>9697.9176166453217</v>
      </c>
      <c r="QL36" s="167">
        <f t="shared" si="1358"/>
        <v>9697.9176166453217</v>
      </c>
      <c r="QM36" s="167">
        <f t="shared" si="1358"/>
        <v>437.50026900537335</v>
      </c>
      <c r="QN36" s="167">
        <f t="shared" si="1358"/>
        <v>0</v>
      </c>
      <c r="QO36" s="167">
        <f t="shared" si="1358"/>
        <v>5888.0591595174301</v>
      </c>
      <c r="QP36" s="167">
        <f t="shared" si="1358"/>
        <v>5888.0591595174301</v>
      </c>
      <c r="QQ36" s="167">
        <f t="shared" si="1358"/>
        <v>5888.0591595174301</v>
      </c>
      <c r="QR36" s="167">
        <f t="shared" si="1358"/>
        <v>9697.9176166453217</v>
      </c>
      <c r="QS36" s="167">
        <f t="shared" si="1358"/>
        <v>0</v>
      </c>
      <c r="QT36" s="167">
        <f t="shared" si="1358"/>
        <v>0</v>
      </c>
      <c r="QU36" s="167">
        <f t="shared" si="1358"/>
        <v>0</v>
      </c>
      <c r="QV36" s="167">
        <f t="shared" si="1358"/>
        <v>5888.0591595174301</v>
      </c>
      <c r="QW36" s="167">
        <f t="shared" si="1358"/>
        <v>5888.0591595174301</v>
      </c>
      <c r="QX36" s="167">
        <f t="shared" si="1358"/>
        <v>124068.22474985142</v>
      </c>
      <c r="QY36" s="167">
        <f t="shared" si="1358"/>
        <v>0</v>
      </c>
      <c r="QZ36" s="167">
        <f t="shared" si="1358"/>
        <v>0</v>
      </c>
      <c r="RA36" s="167">
        <f t="shared" si="1358"/>
        <v>437.50026900537335</v>
      </c>
      <c r="RB36" s="167">
        <f t="shared" si="1358"/>
        <v>4046.9262144049021</v>
      </c>
      <c r="RC36" s="167">
        <f t="shared" si="1358"/>
        <v>5888.0591595174301</v>
      </c>
      <c r="RD36" s="167">
        <f t="shared" si="1358"/>
        <v>5888.0591595174301</v>
      </c>
      <c r="RE36" s="167">
        <f t="shared" si="1358"/>
        <v>5888.0591595174301</v>
      </c>
      <c r="RF36" s="166">
        <f t="shared" si="728"/>
        <v>248811.01752598525</v>
      </c>
      <c r="RG36" s="167">
        <f t="shared" ref="RG36:SK36" si="1359">+RG5*$C$36</f>
        <v>0</v>
      </c>
      <c r="RH36" s="167">
        <f t="shared" si="1359"/>
        <v>437.50026900537335</v>
      </c>
      <c r="RI36" s="167">
        <f t="shared" si="1359"/>
        <v>4046.9262144049021</v>
      </c>
      <c r="RJ36" s="167">
        <f t="shared" si="1359"/>
        <v>5888.0591595174301</v>
      </c>
      <c r="RK36" s="167">
        <f t="shared" si="1359"/>
        <v>5888.0591595174301</v>
      </c>
      <c r="RL36" s="167">
        <f t="shared" si="1359"/>
        <v>5888.0591595174301</v>
      </c>
      <c r="RM36" s="167">
        <f t="shared" si="1359"/>
        <v>9697.9176166453217</v>
      </c>
      <c r="RN36" s="167">
        <f t="shared" si="1359"/>
        <v>9697.9176166453217</v>
      </c>
      <c r="RO36" s="167">
        <f t="shared" si="1359"/>
        <v>437.50026900537335</v>
      </c>
      <c r="RP36" s="167">
        <f t="shared" si="1359"/>
        <v>0</v>
      </c>
      <c r="RQ36" s="167">
        <f t="shared" si="1359"/>
        <v>5888.0591595174301</v>
      </c>
      <c r="RR36" s="167">
        <f t="shared" si="1359"/>
        <v>5888.0591595174301</v>
      </c>
      <c r="RS36" s="167">
        <f t="shared" si="1359"/>
        <v>5888.0591595174301</v>
      </c>
      <c r="RT36" s="167">
        <f t="shared" si="1359"/>
        <v>9697.9176166453217</v>
      </c>
      <c r="RU36" s="167">
        <f t="shared" si="1359"/>
        <v>0</v>
      </c>
      <c r="RV36" s="167">
        <f t="shared" si="1359"/>
        <v>0</v>
      </c>
      <c r="RW36" s="167">
        <f t="shared" si="1359"/>
        <v>0</v>
      </c>
      <c r="RX36" s="167">
        <f t="shared" si="1359"/>
        <v>5888.0591595174301</v>
      </c>
      <c r="RY36" s="167">
        <f t="shared" si="1359"/>
        <v>5888.0591595174301</v>
      </c>
      <c r="RZ36" s="167">
        <f t="shared" si="1359"/>
        <v>124068.22474985142</v>
      </c>
      <c r="SA36" s="167">
        <f t="shared" si="1359"/>
        <v>0</v>
      </c>
      <c r="SB36" s="167">
        <f t="shared" si="1359"/>
        <v>0</v>
      </c>
      <c r="SC36" s="167">
        <f t="shared" si="1359"/>
        <v>437.50026900537335</v>
      </c>
      <c r="SD36" s="167">
        <f t="shared" si="1359"/>
        <v>4046.9262144049021</v>
      </c>
      <c r="SE36" s="167">
        <f t="shared" si="1359"/>
        <v>5888.0591595174301</v>
      </c>
      <c r="SF36" s="167">
        <f t="shared" si="1359"/>
        <v>5888.0591595174301</v>
      </c>
      <c r="SG36" s="167">
        <f t="shared" si="1359"/>
        <v>5888.0591595174301</v>
      </c>
      <c r="SH36" s="167">
        <f t="shared" si="1359"/>
        <v>9697.9176166453217</v>
      </c>
      <c r="SI36" s="167">
        <f t="shared" si="1359"/>
        <v>9697.9176166453217</v>
      </c>
      <c r="SJ36" s="167">
        <f t="shared" si="1359"/>
        <v>437.50026900537335</v>
      </c>
      <c r="SK36" s="167">
        <f t="shared" si="1359"/>
        <v>0</v>
      </c>
      <c r="SL36" s="166">
        <f t="shared" si="856"/>
        <v>247170.31709260104</v>
      </c>
      <c r="SM36" s="167">
        <f t="shared" ref="SM36:TP36" si="1360">+SM5*$C$36</f>
        <v>5888.0591595174301</v>
      </c>
      <c r="SN36" s="167">
        <f t="shared" si="1360"/>
        <v>5888.0591595174301</v>
      </c>
      <c r="SO36" s="167">
        <f t="shared" si="1360"/>
        <v>5888.0591595174301</v>
      </c>
      <c r="SP36" s="167">
        <f t="shared" si="1360"/>
        <v>9697.9176166453217</v>
      </c>
      <c r="SQ36" s="167">
        <f t="shared" si="1360"/>
        <v>9697.9176166453217</v>
      </c>
      <c r="SR36" s="167">
        <f t="shared" si="1360"/>
        <v>437.50026900537335</v>
      </c>
      <c r="SS36" s="167">
        <f t="shared" si="1360"/>
        <v>0</v>
      </c>
      <c r="ST36" s="167">
        <f t="shared" si="1360"/>
        <v>5888.0591595174301</v>
      </c>
      <c r="SU36" s="167">
        <f t="shared" si="1360"/>
        <v>5888.0591595174301</v>
      </c>
      <c r="SV36" s="167">
        <f t="shared" si="1360"/>
        <v>5888.0591595174301</v>
      </c>
      <c r="SW36" s="167">
        <f t="shared" si="1360"/>
        <v>9697.9176166453217</v>
      </c>
      <c r="SX36" s="167">
        <f t="shared" si="1360"/>
        <v>0</v>
      </c>
      <c r="SY36" s="167">
        <f t="shared" si="1360"/>
        <v>0</v>
      </c>
      <c r="SZ36" s="167">
        <f t="shared" si="1360"/>
        <v>0</v>
      </c>
      <c r="TA36" s="167">
        <f t="shared" si="1360"/>
        <v>5888.0591595174301</v>
      </c>
      <c r="TB36" s="167">
        <f t="shared" si="1360"/>
        <v>5888.0591595174301</v>
      </c>
      <c r="TC36" s="167">
        <f t="shared" si="1360"/>
        <v>124068.22474985142</v>
      </c>
      <c r="TD36" s="167">
        <f t="shared" si="1360"/>
        <v>0</v>
      </c>
      <c r="TE36" s="167">
        <f t="shared" si="1360"/>
        <v>0</v>
      </c>
      <c r="TF36" s="167">
        <f t="shared" si="1360"/>
        <v>437.50026900537335</v>
      </c>
      <c r="TG36" s="167">
        <f t="shared" si="1360"/>
        <v>4046.9262144049021</v>
      </c>
      <c r="TH36" s="167">
        <f t="shared" si="1360"/>
        <v>5888.0591595174301</v>
      </c>
      <c r="TI36" s="167">
        <f t="shared" si="1360"/>
        <v>5888.0591595174301</v>
      </c>
      <c r="TJ36" s="167">
        <f t="shared" si="1360"/>
        <v>5888.0591595174301</v>
      </c>
      <c r="TK36" s="167">
        <f t="shared" si="1360"/>
        <v>9697.9176166453217</v>
      </c>
      <c r="TL36" s="167">
        <f t="shared" si="1360"/>
        <v>9697.9176166453217</v>
      </c>
      <c r="TM36" s="167">
        <f t="shared" si="1360"/>
        <v>437.50026900537335</v>
      </c>
      <c r="TN36" s="167">
        <f t="shared" si="1360"/>
        <v>0</v>
      </c>
      <c r="TO36" s="167">
        <f t="shared" si="1360"/>
        <v>5888.0591595174301</v>
      </c>
      <c r="TP36" s="167">
        <f t="shared" si="1360"/>
        <v>5888.0591595174301</v>
      </c>
      <c r="TQ36" s="166">
        <f t="shared" si="757"/>
        <v>254462.00892822564</v>
      </c>
      <c r="TR36" s="167">
        <f t="shared" ref="TR36:UV36" si="1361">+TR5*$C$36</f>
        <v>9697.9176166453217</v>
      </c>
      <c r="TS36" s="167">
        <f t="shared" si="1361"/>
        <v>9697.9176166453217</v>
      </c>
      <c r="TT36" s="167">
        <f t="shared" si="1361"/>
        <v>437.50026900537335</v>
      </c>
      <c r="TU36" s="167">
        <f t="shared" si="1361"/>
        <v>0</v>
      </c>
      <c r="TV36" s="167">
        <f t="shared" si="1361"/>
        <v>5888.0591595174301</v>
      </c>
      <c r="TW36" s="167">
        <f t="shared" si="1361"/>
        <v>5888.0591595174301</v>
      </c>
      <c r="TX36" s="167">
        <f t="shared" si="1361"/>
        <v>5888.0591595174301</v>
      </c>
      <c r="TY36" s="167">
        <f t="shared" si="1361"/>
        <v>9697.9176166453217</v>
      </c>
      <c r="TZ36" s="167">
        <f t="shared" si="1361"/>
        <v>0</v>
      </c>
      <c r="UA36" s="167">
        <f t="shared" si="1361"/>
        <v>0</v>
      </c>
      <c r="UB36" s="167">
        <f t="shared" si="1361"/>
        <v>0</v>
      </c>
      <c r="UC36" s="167">
        <f t="shared" si="1361"/>
        <v>5888.0591595174301</v>
      </c>
      <c r="UD36" s="167">
        <f t="shared" si="1361"/>
        <v>5888.0591595174301</v>
      </c>
      <c r="UE36" s="167">
        <f t="shared" si="1361"/>
        <v>124068.22474985142</v>
      </c>
      <c r="UF36" s="167">
        <f t="shared" si="1361"/>
        <v>0</v>
      </c>
      <c r="UG36" s="167">
        <f t="shared" si="1361"/>
        <v>0</v>
      </c>
      <c r="UH36" s="167">
        <f t="shared" si="1361"/>
        <v>437.50026900537335</v>
      </c>
      <c r="UI36" s="167">
        <f t="shared" si="1361"/>
        <v>4046.9262144049021</v>
      </c>
      <c r="UJ36" s="167">
        <f t="shared" si="1361"/>
        <v>5888.0591595174301</v>
      </c>
      <c r="UK36" s="167">
        <f t="shared" si="1361"/>
        <v>5888.0591595174301</v>
      </c>
      <c r="UL36" s="167">
        <f t="shared" si="1361"/>
        <v>5888.0591595174301</v>
      </c>
      <c r="UM36" s="167">
        <f t="shared" si="1361"/>
        <v>9697.9176166453217</v>
      </c>
      <c r="UN36" s="167">
        <f t="shared" si="1361"/>
        <v>9697.9176166453217</v>
      </c>
      <c r="UO36" s="167">
        <f t="shared" si="1361"/>
        <v>437.50026900537335</v>
      </c>
      <c r="UP36" s="167">
        <f t="shared" si="1361"/>
        <v>0</v>
      </c>
      <c r="UQ36" s="167">
        <f t="shared" si="1361"/>
        <v>5888.0591595174301</v>
      </c>
      <c r="UR36" s="167">
        <f t="shared" si="1361"/>
        <v>5888.0591595174301</v>
      </c>
      <c r="US36" s="167">
        <f t="shared" si="1361"/>
        <v>5888.0591595174301</v>
      </c>
      <c r="UT36" s="167">
        <f t="shared" si="1361"/>
        <v>9697.9176166453217</v>
      </c>
      <c r="UU36" s="167">
        <f t="shared" si="1361"/>
        <v>0</v>
      </c>
      <c r="UV36" s="167">
        <f t="shared" si="1361"/>
        <v>0</v>
      </c>
      <c r="UW36" s="166">
        <f t="shared" si="857"/>
        <v>252383.80822583608</v>
      </c>
      <c r="UX36" s="167">
        <f t="shared" ref="UX36:WB36" si="1362">+UX5*$C$36</f>
        <v>0</v>
      </c>
      <c r="UY36" s="167">
        <f t="shared" si="1362"/>
        <v>5888.0591595174301</v>
      </c>
      <c r="UZ36" s="167">
        <f t="shared" si="1362"/>
        <v>5888.0591595174301</v>
      </c>
      <c r="VA36" s="167">
        <f t="shared" si="1362"/>
        <v>5888.0591595174301</v>
      </c>
      <c r="VB36" s="167">
        <f t="shared" si="1362"/>
        <v>9697.9176166453217</v>
      </c>
      <c r="VC36" s="167">
        <f t="shared" si="1362"/>
        <v>0</v>
      </c>
      <c r="VD36" s="167">
        <f t="shared" si="1362"/>
        <v>0</v>
      </c>
      <c r="VE36" s="167">
        <f t="shared" si="1362"/>
        <v>0</v>
      </c>
      <c r="VF36" s="167">
        <f t="shared" si="1362"/>
        <v>5888.0591595174301</v>
      </c>
      <c r="VG36" s="167">
        <f t="shared" si="1362"/>
        <v>5888.0591595174301</v>
      </c>
      <c r="VH36" s="167">
        <f t="shared" si="1362"/>
        <v>124068.22474985142</v>
      </c>
      <c r="VI36" s="167">
        <f t="shared" si="1362"/>
        <v>0</v>
      </c>
      <c r="VJ36" s="167">
        <f t="shared" si="1362"/>
        <v>0</v>
      </c>
      <c r="VK36" s="167">
        <f t="shared" si="1362"/>
        <v>437.50026900537335</v>
      </c>
      <c r="VL36" s="167">
        <f t="shared" si="1362"/>
        <v>4046.9262144049021</v>
      </c>
      <c r="VM36" s="167">
        <f t="shared" si="1362"/>
        <v>5888.0591595174301</v>
      </c>
      <c r="VN36" s="167">
        <f t="shared" si="1362"/>
        <v>5888.0591595174301</v>
      </c>
      <c r="VO36" s="167">
        <f t="shared" si="1362"/>
        <v>5888.0591595174301</v>
      </c>
      <c r="VP36" s="167">
        <f t="shared" si="1362"/>
        <v>9697.9176166453217</v>
      </c>
      <c r="VQ36" s="167">
        <f t="shared" si="1362"/>
        <v>9697.9176166453217</v>
      </c>
      <c r="VR36" s="167">
        <f t="shared" si="1362"/>
        <v>437.50026900537335</v>
      </c>
      <c r="VS36" s="167">
        <f t="shared" si="1362"/>
        <v>0</v>
      </c>
      <c r="VT36" s="167">
        <f t="shared" si="1362"/>
        <v>5888.0591595174301</v>
      </c>
      <c r="VU36" s="167">
        <f t="shared" si="1362"/>
        <v>5888.0591595174301</v>
      </c>
      <c r="VV36" s="167">
        <f t="shared" si="1362"/>
        <v>5888.0591595174301</v>
      </c>
      <c r="VW36" s="167">
        <f t="shared" si="1362"/>
        <v>9697.9176166453217</v>
      </c>
      <c r="VX36" s="167">
        <f t="shared" si="1362"/>
        <v>0</v>
      </c>
      <c r="VY36" s="167">
        <f t="shared" si="1362"/>
        <v>0</v>
      </c>
      <c r="VZ36" s="167">
        <f t="shared" si="1362"/>
        <v>0</v>
      </c>
      <c r="WA36" s="167">
        <f t="shared" si="1362"/>
        <v>5888.0591595174301</v>
      </c>
      <c r="WB36" s="167">
        <f t="shared" si="1362"/>
        <v>5888.0591595174301</v>
      </c>
      <c r="WC36" s="166">
        <f t="shared" si="858"/>
        <v>244326.59104257493</v>
      </c>
    </row>
    <row r="37" spans="1:601" s="105" customFormat="1" ht="18" customHeight="1" outlineLevel="1">
      <c r="A37" s="154"/>
      <c r="B37" s="114" t="s">
        <v>139</v>
      </c>
      <c r="C37" s="151">
        <v>0.29078401554810257</v>
      </c>
      <c r="D37" s="182">
        <f>SUMIFS('Listagem de Pagamentos Efet'!$J:$J,'Listagem de Pagamentos Efet'!$B:$B,'FLUXO DE CAIXA'!D$4,'Listagem de Pagamentos Efet'!$C:$C,'FLUXO DE CAIXA'!$B37)</f>
        <v>0</v>
      </c>
      <c r="E37" s="182">
        <f>SUMIFS('Listagem de Pagamentos Efet'!$J:$J,'Listagem de Pagamentos Efet'!$B:$B,'FLUXO DE CAIXA'!E$4,'Listagem de Pagamentos Efet'!$C:$C,'FLUXO DE CAIXA'!$B37)</f>
        <v>0</v>
      </c>
      <c r="F37" s="182">
        <f>SUMIFS('Listagem de Pagamentos Efet'!$J:$J,'Listagem de Pagamentos Efet'!$B:$B,'FLUXO DE CAIXA'!F$4,'Listagem de Pagamentos Efet'!$C:$C,'FLUXO DE CAIXA'!$B37)</f>
        <v>0</v>
      </c>
      <c r="G37" s="182">
        <f>SUMIFS('Listagem de Pagamentos Efet'!$J:$J,'Listagem de Pagamentos Efet'!$B:$B,'FLUXO DE CAIXA'!G$4,'Listagem de Pagamentos Efet'!$C:$C,'FLUXO DE CAIXA'!$B37)</f>
        <v>0</v>
      </c>
      <c r="H37" s="182">
        <f>SUMIFS('Listagem de Pagamentos Efet'!$J:$J,'Listagem de Pagamentos Efet'!$B:$B,'FLUXO DE CAIXA'!H$4,'Listagem de Pagamentos Efet'!$C:$C,'FLUXO DE CAIXA'!$B37)</f>
        <v>0</v>
      </c>
      <c r="I37" s="182">
        <f>SUMIFS('Listagem de Pagamentos Efet'!$J:$J,'Listagem de Pagamentos Efet'!$B:$B,'FLUXO DE CAIXA'!I$4,'Listagem de Pagamentos Efet'!$C:$C,'FLUXO DE CAIXA'!$B37)</f>
        <v>0</v>
      </c>
      <c r="J37" s="182">
        <f>SUMIFS('Listagem de Pagamentos Efet'!$J:$J,'Listagem de Pagamentos Efet'!$B:$B,'FLUXO DE CAIXA'!J$4,'Listagem de Pagamentos Efet'!$C:$C,'FLUXO DE CAIXA'!$B37)</f>
        <v>0</v>
      </c>
      <c r="K37" s="182">
        <f>SUMIFS('Listagem de Pagamentos Efet'!$J:$J,'Listagem de Pagamentos Efet'!$B:$B,'FLUXO DE CAIXA'!K$4,'Listagem de Pagamentos Efet'!$C:$C,'FLUXO DE CAIXA'!$B37)</f>
        <v>0</v>
      </c>
      <c r="L37" s="182">
        <f>SUMIFS('Listagem de Pagamentos Efet'!$J:$J,'Listagem de Pagamentos Efet'!$B:$B,'FLUXO DE CAIXA'!L$4,'Listagem de Pagamentos Efet'!$C:$C,'FLUXO DE CAIXA'!$B37)</f>
        <v>0</v>
      </c>
      <c r="M37" s="182">
        <f>SUMIFS('Listagem de Pagamentos Efet'!$J:$J,'Listagem de Pagamentos Efet'!$B:$B,'FLUXO DE CAIXA'!M$4,'Listagem de Pagamentos Efet'!$C:$C,'FLUXO DE CAIXA'!$B37)</f>
        <v>0</v>
      </c>
      <c r="N37" s="182">
        <f>SUMIFS('Listagem de Pagamentos Efet'!$J:$J,'Listagem de Pagamentos Efet'!$B:$B,'FLUXO DE CAIXA'!N$4,'Listagem de Pagamentos Efet'!$C:$C,'FLUXO DE CAIXA'!$B37)</f>
        <v>0</v>
      </c>
      <c r="O37" s="182">
        <f>SUMIFS('Listagem de Pagamentos Efet'!$J:$J,'Listagem de Pagamentos Efet'!$B:$B,'FLUXO DE CAIXA'!O$4,'Listagem de Pagamentos Efet'!$C:$C,'FLUXO DE CAIXA'!$B37)</f>
        <v>0</v>
      </c>
      <c r="P37" s="182">
        <f>SUMIFS('Listagem de Pagamentos Efet'!$J:$J,'Listagem de Pagamentos Efet'!$B:$B,'FLUXO DE CAIXA'!P$4,'Listagem de Pagamentos Efet'!$C:$C,'FLUXO DE CAIXA'!$B37)</f>
        <v>0</v>
      </c>
      <c r="Q37" s="182">
        <f>SUMIFS('Listagem de Pagamentos Efet'!$J:$J,'Listagem de Pagamentos Efet'!$B:$B,'FLUXO DE CAIXA'!Q$4,'Listagem de Pagamentos Efet'!$C:$C,'FLUXO DE CAIXA'!$B37)</f>
        <v>0</v>
      </c>
      <c r="R37" s="182">
        <f>SUMIFS('Listagem de Pagamentos Efet'!$J:$J,'Listagem de Pagamentos Efet'!$B:$B,'FLUXO DE CAIXA'!R$4,'Listagem de Pagamentos Efet'!$C:$C,'FLUXO DE CAIXA'!$B37)</f>
        <v>0</v>
      </c>
      <c r="S37" s="182">
        <f>SUMIFS('Listagem de Pagamentos Efet'!$J:$J,'Listagem de Pagamentos Efet'!$B:$B,'FLUXO DE CAIXA'!S$4,'Listagem de Pagamentos Efet'!$C:$C,'FLUXO DE CAIXA'!$B37)</f>
        <v>0</v>
      </c>
      <c r="T37" s="182">
        <f>SUMIFS('Listagem de Pagamentos Efet'!$J:$J,'Listagem de Pagamentos Efet'!$B:$B,'FLUXO DE CAIXA'!T$4,'Listagem de Pagamentos Efet'!$C:$C,'FLUXO DE CAIXA'!$B37)</f>
        <v>0</v>
      </c>
      <c r="U37" s="182">
        <f>SUMIFS('Listagem de Pagamentos Efet'!$J:$J,'Listagem de Pagamentos Efet'!$B:$B,'FLUXO DE CAIXA'!U$4,'Listagem de Pagamentos Efet'!$C:$C,'FLUXO DE CAIXA'!$B37)</f>
        <v>0</v>
      </c>
      <c r="V37" s="182">
        <f>SUMIFS('Listagem de Pagamentos Efet'!$J:$J,'Listagem de Pagamentos Efet'!$B:$B,'FLUXO DE CAIXA'!V$4,'Listagem de Pagamentos Efet'!$C:$C,'FLUXO DE CAIXA'!$B37)</f>
        <v>0</v>
      </c>
      <c r="W37" s="182">
        <f>SUMIFS('Listagem de Pagamentos Efet'!$J:$J,'Listagem de Pagamentos Efet'!$B:$B,'FLUXO DE CAIXA'!W$4,'Listagem de Pagamentos Efet'!$C:$C,'FLUXO DE CAIXA'!$B37)</f>
        <v>0</v>
      </c>
      <c r="X37" s="182">
        <f>SUMIFS('Listagem de Pagamentos Efet'!$J:$J,'Listagem de Pagamentos Efet'!$B:$B,'FLUXO DE CAIXA'!X$4,'Listagem de Pagamentos Efet'!$C:$C,'FLUXO DE CAIXA'!$B37)</f>
        <v>0</v>
      </c>
      <c r="Y37" s="182">
        <f>SUMIFS('Listagem de Pagamentos Efet'!$J:$J,'Listagem de Pagamentos Efet'!$B:$B,'FLUXO DE CAIXA'!Y$4,'Listagem de Pagamentos Efet'!$C:$C,'FLUXO DE CAIXA'!$B37)</f>
        <v>0</v>
      </c>
      <c r="Z37" s="182">
        <f>SUMIFS('Listagem de Pagamentos Efet'!$J:$J,'Listagem de Pagamentos Efet'!$B:$B,'FLUXO DE CAIXA'!Z$4,'Listagem de Pagamentos Efet'!$C:$C,'FLUXO DE CAIXA'!$B37)</f>
        <v>0</v>
      </c>
      <c r="AA37" s="182">
        <f>SUMIFS('Listagem de Pagamentos Efet'!$J:$J,'Listagem de Pagamentos Efet'!$B:$B,'FLUXO DE CAIXA'!AA$4,'Listagem de Pagamentos Efet'!$C:$C,'FLUXO DE CAIXA'!$B37)</f>
        <v>0</v>
      </c>
      <c r="AB37" s="182">
        <f>SUMIFS('Listagem de Pagamentos Efet'!$J:$J,'Listagem de Pagamentos Efet'!$B:$B,'FLUXO DE CAIXA'!AB$4,'Listagem de Pagamentos Efet'!$C:$C,'FLUXO DE CAIXA'!$B37)</f>
        <v>0</v>
      </c>
      <c r="AC37" s="182">
        <f>SUMIFS('Listagem de Pagamentos Efet'!$J:$J,'Listagem de Pagamentos Efet'!$B:$B,'FLUXO DE CAIXA'!AC$4,'Listagem de Pagamentos Efet'!$C:$C,'FLUXO DE CAIXA'!$B37)</f>
        <v>0</v>
      </c>
      <c r="AD37" s="182">
        <f>SUMIFS('Listagem de Pagamentos Efet'!$J:$J,'Listagem de Pagamentos Efet'!$B:$B,'FLUXO DE CAIXA'!AD$4,'Listagem de Pagamentos Efet'!$C:$C,'FLUXO DE CAIXA'!$B37)</f>
        <v>0</v>
      </c>
      <c r="AE37" s="160">
        <f t="shared" ref="AE37:BR37" si="1363">+AE6*$C$37</f>
        <v>23439.176254083181</v>
      </c>
      <c r="AF37" s="160"/>
      <c r="AG37" s="160"/>
      <c r="AH37" s="166">
        <f t="shared" si="490"/>
        <v>23439.176254083181</v>
      </c>
      <c r="AI37" s="167">
        <f t="shared" si="1363"/>
        <v>0</v>
      </c>
      <c r="AJ37" s="167">
        <f t="shared" si="1363"/>
        <v>0</v>
      </c>
      <c r="AK37" s="167">
        <f t="shared" si="1363"/>
        <v>14231.019677618009</v>
      </c>
      <c r="AL37" s="167">
        <f t="shared" si="1363"/>
        <v>14231.019677618009</v>
      </c>
      <c r="AM37" s="167">
        <f t="shared" si="1363"/>
        <v>14231.019677618009</v>
      </c>
      <c r="AN37" s="167">
        <f t="shared" si="1363"/>
        <v>23439.176254083181</v>
      </c>
      <c r="AO37" s="167">
        <f t="shared" si="1363"/>
        <v>23439.176254083181</v>
      </c>
      <c r="AP37" s="167">
        <f t="shared" si="1363"/>
        <v>1057.4069941391201</v>
      </c>
      <c r="AQ37" s="167">
        <f t="shared" si="1363"/>
        <v>0</v>
      </c>
      <c r="AR37" s="167">
        <f t="shared" si="1363"/>
        <v>14231.019677618009</v>
      </c>
      <c r="AS37" s="167">
        <f t="shared" si="1363"/>
        <v>14231.019677618009</v>
      </c>
      <c r="AT37" s="167">
        <f t="shared" si="1363"/>
        <v>14231.019677618009</v>
      </c>
      <c r="AU37" s="167">
        <f t="shared" si="1363"/>
        <v>23439.176254083181</v>
      </c>
      <c r="AV37" s="167">
        <f t="shared" si="1363"/>
        <v>0</v>
      </c>
      <c r="AW37" s="167">
        <f t="shared" si="1363"/>
        <v>0</v>
      </c>
      <c r="AX37" s="167">
        <f t="shared" si="1363"/>
        <v>0</v>
      </c>
      <c r="AY37" s="167">
        <f t="shared" si="1363"/>
        <v>14231.019677618009</v>
      </c>
      <c r="AZ37" s="167">
        <f t="shared" si="1363"/>
        <v>14231.019677618009</v>
      </c>
      <c r="BA37" s="167">
        <f t="shared" si="1363"/>
        <v>14231.019677618009</v>
      </c>
      <c r="BB37" s="167">
        <f t="shared" si="1363"/>
        <v>23439.176254083181</v>
      </c>
      <c r="BC37" s="167">
        <f t="shared" si="1363"/>
        <v>0</v>
      </c>
      <c r="BD37" s="167">
        <f t="shared" si="1363"/>
        <v>1057.4069941391201</v>
      </c>
      <c r="BE37" s="167">
        <f t="shared" si="1363"/>
        <v>9781.1324633131571</v>
      </c>
      <c r="BF37" s="167">
        <f t="shared" si="1363"/>
        <v>14231.019677618009</v>
      </c>
      <c r="BG37" s="167">
        <f t="shared" si="1363"/>
        <v>14231.019677618009</v>
      </c>
      <c r="BH37" s="167">
        <f t="shared" si="1363"/>
        <v>14231.019677618009</v>
      </c>
      <c r="BI37" s="167">
        <f t="shared" si="1363"/>
        <v>23439.176254083181</v>
      </c>
      <c r="BJ37" s="167">
        <f t="shared" si="1363"/>
        <v>23439.176254083181</v>
      </c>
      <c r="BK37" s="167">
        <f t="shared" si="1363"/>
        <v>1057.4069941391201</v>
      </c>
      <c r="BL37" s="167">
        <f t="shared" si="1363"/>
        <v>0</v>
      </c>
      <c r="BM37" s="167">
        <f t="shared" si="1363"/>
        <v>14231.019677618009</v>
      </c>
      <c r="BN37" s="166">
        <f t="shared" si="848"/>
        <v>338591.66677926359</v>
      </c>
      <c r="BO37" s="167">
        <f t="shared" si="1363"/>
        <v>14231.019677618009</v>
      </c>
      <c r="BP37" s="167">
        <f t="shared" si="1363"/>
        <v>14231.019677618009</v>
      </c>
      <c r="BQ37" s="167">
        <f t="shared" si="1363"/>
        <v>23439.176254083181</v>
      </c>
      <c r="BR37" s="167">
        <f t="shared" si="1363"/>
        <v>23439.176254083181</v>
      </c>
      <c r="BS37" s="167">
        <f t="shared" ref="BS37:CR37" si="1364">+BS6*$C$37</f>
        <v>1057.4069941391201</v>
      </c>
      <c r="BT37" s="167">
        <f t="shared" si="1364"/>
        <v>0</v>
      </c>
      <c r="BU37" s="167">
        <f t="shared" si="1364"/>
        <v>14231.019677618009</v>
      </c>
      <c r="BV37" s="167">
        <f t="shared" si="1364"/>
        <v>14231.019677618009</v>
      </c>
      <c r="BW37" s="167">
        <f t="shared" si="1364"/>
        <v>14231.019677618009</v>
      </c>
      <c r="BX37" s="167">
        <f t="shared" si="1364"/>
        <v>23439.176254083181</v>
      </c>
      <c r="BY37" s="167">
        <f t="shared" si="1364"/>
        <v>0</v>
      </c>
      <c r="BZ37" s="167">
        <f t="shared" si="1364"/>
        <v>0</v>
      </c>
      <c r="CA37" s="167">
        <f t="shared" si="1364"/>
        <v>0</v>
      </c>
      <c r="CB37" s="167">
        <f t="shared" si="1364"/>
        <v>14231.019677618009</v>
      </c>
      <c r="CC37" s="167">
        <f t="shared" si="1364"/>
        <v>14231.019677618009</v>
      </c>
      <c r="CD37" s="167">
        <f t="shared" si="1364"/>
        <v>14231.019677618009</v>
      </c>
      <c r="CE37" s="167">
        <f t="shared" si="1364"/>
        <v>23439.176254083181</v>
      </c>
      <c r="CF37" s="167">
        <f t="shared" si="1364"/>
        <v>0</v>
      </c>
      <c r="CG37" s="167">
        <f t="shared" si="1364"/>
        <v>1057.4069941391201</v>
      </c>
      <c r="CH37" s="167">
        <f t="shared" si="1364"/>
        <v>9781.1324633131571</v>
      </c>
      <c r="CI37" s="167">
        <f t="shared" si="1364"/>
        <v>14231.019677618009</v>
      </c>
      <c r="CJ37" s="167">
        <f t="shared" si="1364"/>
        <v>14231.019677618009</v>
      </c>
      <c r="CK37" s="167">
        <f t="shared" si="1364"/>
        <v>14231.019677618009</v>
      </c>
      <c r="CL37" s="167">
        <f t="shared" si="1364"/>
        <v>23439.176254083181</v>
      </c>
      <c r="CM37" s="167">
        <f t="shared" si="1364"/>
        <v>23439.176254083181</v>
      </c>
      <c r="CN37" s="167">
        <f t="shared" si="1364"/>
        <v>1057.4069941391201</v>
      </c>
      <c r="CO37" s="167">
        <f t="shared" si="1364"/>
        <v>0</v>
      </c>
      <c r="CP37" s="167">
        <f t="shared" si="1364"/>
        <v>14231.019677618009</v>
      </c>
      <c r="CQ37" s="167">
        <f t="shared" si="1364"/>
        <v>14231.019677618009</v>
      </c>
      <c r="CR37" s="167">
        <f t="shared" si="1364"/>
        <v>14231.019677618009</v>
      </c>
      <c r="CS37" s="166">
        <f t="shared" si="790"/>
        <v>352822.68645688158</v>
      </c>
      <c r="CT37" s="167">
        <f t="shared" ref="CT37:DX37" si="1365">+CT6*$C$37</f>
        <v>23439.176254083181</v>
      </c>
      <c r="CU37" s="167">
        <f t="shared" si="1365"/>
        <v>23439.176254083181</v>
      </c>
      <c r="CV37" s="167">
        <f t="shared" si="1365"/>
        <v>1057.4069941391201</v>
      </c>
      <c r="CW37" s="167">
        <f t="shared" si="1365"/>
        <v>0</v>
      </c>
      <c r="CX37" s="167">
        <f t="shared" si="1365"/>
        <v>14231.019677618009</v>
      </c>
      <c r="CY37" s="167">
        <f t="shared" si="1365"/>
        <v>14231.019677618009</v>
      </c>
      <c r="CZ37" s="167">
        <f t="shared" si="1365"/>
        <v>14231.019677618009</v>
      </c>
      <c r="DA37" s="167">
        <f t="shared" si="1365"/>
        <v>23439.176254083181</v>
      </c>
      <c r="DB37" s="167">
        <f t="shared" si="1365"/>
        <v>0</v>
      </c>
      <c r="DC37" s="167">
        <f t="shared" si="1365"/>
        <v>0</v>
      </c>
      <c r="DD37" s="167">
        <f t="shared" si="1365"/>
        <v>0</v>
      </c>
      <c r="DE37" s="167">
        <f t="shared" si="1365"/>
        <v>14231.019677618009</v>
      </c>
      <c r="DF37" s="167">
        <f t="shared" si="1365"/>
        <v>14231.019677618009</v>
      </c>
      <c r="DG37" s="167">
        <f t="shared" si="1365"/>
        <v>14231.019677618009</v>
      </c>
      <c r="DH37" s="167">
        <f t="shared" si="1365"/>
        <v>23439.176254083181</v>
      </c>
      <c r="DI37" s="167">
        <f t="shared" si="1365"/>
        <v>0</v>
      </c>
      <c r="DJ37" s="167">
        <f t="shared" si="1365"/>
        <v>1057.4069941391201</v>
      </c>
      <c r="DK37" s="167">
        <f t="shared" si="1365"/>
        <v>9781.1324633131571</v>
      </c>
      <c r="DL37" s="167">
        <f t="shared" si="1365"/>
        <v>14231.019677618009</v>
      </c>
      <c r="DM37" s="167">
        <f t="shared" si="1365"/>
        <v>14231.019677618009</v>
      </c>
      <c r="DN37" s="167">
        <f t="shared" si="1365"/>
        <v>14231.019677618009</v>
      </c>
      <c r="DO37" s="167">
        <f t="shared" si="1365"/>
        <v>23439.176254083181</v>
      </c>
      <c r="DP37" s="167">
        <f t="shared" si="1365"/>
        <v>23439.176254083181</v>
      </c>
      <c r="DQ37" s="167">
        <f t="shared" si="1365"/>
        <v>1057.4069941391201</v>
      </c>
      <c r="DR37" s="167">
        <f t="shared" si="1365"/>
        <v>0</v>
      </c>
      <c r="DS37" s="167">
        <f t="shared" si="1365"/>
        <v>14231.019677618009</v>
      </c>
      <c r="DT37" s="167">
        <f t="shared" si="1365"/>
        <v>14231.019677618009</v>
      </c>
      <c r="DU37" s="167">
        <f t="shared" si="1365"/>
        <v>14231.019677618009</v>
      </c>
      <c r="DV37" s="167">
        <f t="shared" si="1365"/>
        <v>23439.176254083181</v>
      </c>
      <c r="DW37" s="167">
        <f t="shared" si="1365"/>
        <v>0</v>
      </c>
      <c r="DX37" s="167">
        <f t="shared" si="1365"/>
        <v>0</v>
      </c>
      <c r="DY37" s="166">
        <f t="shared" si="849"/>
        <v>347799.82335572876</v>
      </c>
      <c r="DZ37" s="167">
        <f t="shared" ref="DZ37:FC37" si="1366">+DZ6*$C$37</f>
        <v>0</v>
      </c>
      <c r="EA37" s="167">
        <f t="shared" si="1366"/>
        <v>14231.019677618009</v>
      </c>
      <c r="EB37" s="167">
        <f t="shared" si="1366"/>
        <v>14231.019677618009</v>
      </c>
      <c r="EC37" s="167">
        <f t="shared" si="1366"/>
        <v>14231.019677618009</v>
      </c>
      <c r="ED37" s="167">
        <f t="shared" si="1366"/>
        <v>23439.176254083181</v>
      </c>
      <c r="EE37" s="167">
        <f t="shared" si="1366"/>
        <v>0</v>
      </c>
      <c r="EF37" s="167">
        <f t="shared" si="1366"/>
        <v>0</v>
      </c>
      <c r="EG37" s="167">
        <f t="shared" si="1366"/>
        <v>0</v>
      </c>
      <c r="EH37" s="167">
        <f t="shared" si="1366"/>
        <v>14231.019677618009</v>
      </c>
      <c r="EI37" s="167">
        <f t="shared" si="1366"/>
        <v>14231.019677618009</v>
      </c>
      <c r="EJ37" s="167">
        <f t="shared" si="1366"/>
        <v>14231.019677618009</v>
      </c>
      <c r="EK37" s="167">
        <f t="shared" si="1366"/>
        <v>23439.176254083181</v>
      </c>
      <c r="EL37" s="167">
        <f t="shared" si="1366"/>
        <v>0</v>
      </c>
      <c r="EM37" s="167">
        <f t="shared" si="1366"/>
        <v>1057.4069941391201</v>
      </c>
      <c r="EN37" s="167">
        <f t="shared" si="1366"/>
        <v>9781.1324633131571</v>
      </c>
      <c r="EO37" s="167">
        <f t="shared" si="1366"/>
        <v>14231.019677618009</v>
      </c>
      <c r="EP37" s="167">
        <f t="shared" si="1366"/>
        <v>14231.019677618009</v>
      </c>
      <c r="EQ37" s="167">
        <f t="shared" si="1366"/>
        <v>14231.019677618009</v>
      </c>
      <c r="ER37" s="167">
        <f t="shared" si="1366"/>
        <v>23439.176254083181</v>
      </c>
      <c r="ES37" s="167">
        <f t="shared" si="1366"/>
        <v>23439.176254083181</v>
      </c>
      <c r="ET37" s="167">
        <f t="shared" si="1366"/>
        <v>1057.4069941391201</v>
      </c>
      <c r="EU37" s="167">
        <f t="shared" si="1366"/>
        <v>0</v>
      </c>
      <c r="EV37" s="167">
        <f t="shared" si="1366"/>
        <v>14231.019677618009</v>
      </c>
      <c r="EW37" s="167">
        <f t="shared" si="1366"/>
        <v>14231.019677618009</v>
      </c>
      <c r="EX37" s="167">
        <f t="shared" si="1366"/>
        <v>14231.019677618009</v>
      </c>
      <c r="EY37" s="167">
        <f t="shared" si="1366"/>
        <v>23439.176254083181</v>
      </c>
      <c r="EZ37" s="167">
        <f t="shared" si="1366"/>
        <v>0</v>
      </c>
      <c r="FA37" s="167">
        <f t="shared" si="1366"/>
        <v>0</v>
      </c>
      <c r="FB37" s="167">
        <f t="shared" si="1366"/>
        <v>0</v>
      </c>
      <c r="FC37" s="167">
        <f t="shared" si="1366"/>
        <v>14231.019677618009</v>
      </c>
      <c r="FD37" s="166">
        <f t="shared" ref="FD37:FD68" si="1367">+SUM(DZ37:FC37)</f>
        <v>314095.08353104128</v>
      </c>
      <c r="FE37" s="167">
        <f t="shared" ref="FE37:GI37" si="1368">+FE6*$C$37</f>
        <v>14231.019677618009</v>
      </c>
      <c r="FF37" s="167">
        <f t="shared" si="1368"/>
        <v>23439.176254083181</v>
      </c>
      <c r="FG37" s="167">
        <f t="shared" si="1368"/>
        <v>0</v>
      </c>
      <c r="FH37" s="167">
        <f t="shared" si="1368"/>
        <v>0</v>
      </c>
      <c r="FI37" s="167">
        <f t="shared" si="1368"/>
        <v>0</v>
      </c>
      <c r="FJ37" s="167">
        <f t="shared" si="1368"/>
        <v>14231.019677618009</v>
      </c>
      <c r="FK37" s="167">
        <f t="shared" si="1368"/>
        <v>14231.019677618009</v>
      </c>
      <c r="FL37" s="167">
        <f t="shared" si="1368"/>
        <v>14231.019677618009</v>
      </c>
      <c r="FM37" s="167">
        <f t="shared" si="1368"/>
        <v>23439.176254083181</v>
      </c>
      <c r="FN37" s="167">
        <f t="shared" si="1368"/>
        <v>0</v>
      </c>
      <c r="FO37" s="167">
        <f t="shared" si="1368"/>
        <v>1057.4069941391201</v>
      </c>
      <c r="FP37" s="167">
        <f t="shared" si="1368"/>
        <v>9781.1324633131571</v>
      </c>
      <c r="FQ37" s="167">
        <f t="shared" si="1368"/>
        <v>14231.019677618009</v>
      </c>
      <c r="FR37" s="167">
        <f t="shared" si="1368"/>
        <v>14231.019677618009</v>
      </c>
      <c r="FS37" s="167">
        <f t="shared" si="1368"/>
        <v>14231.019677618009</v>
      </c>
      <c r="FT37" s="167">
        <f t="shared" si="1368"/>
        <v>23439.176254083181</v>
      </c>
      <c r="FU37" s="167">
        <f t="shared" si="1368"/>
        <v>23439.176254083181</v>
      </c>
      <c r="FV37" s="167">
        <f t="shared" si="1368"/>
        <v>1057.4069941391201</v>
      </c>
      <c r="FW37" s="167">
        <f t="shared" si="1368"/>
        <v>0</v>
      </c>
      <c r="FX37" s="167">
        <f t="shared" si="1368"/>
        <v>14231.019677618009</v>
      </c>
      <c r="FY37" s="167">
        <f t="shared" si="1368"/>
        <v>14231.019677618009</v>
      </c>
      <c r="FZ37" s="167">
        <f t="shared" si="1368"/>
        <v>14231.019677618009</v>
      </c>
      <c r="GA37" s="167">
        <f t="shared" si="1368"/>
        <v>23439.176254083181</v>
      </c>
      <c r="GB37" s="167">
        <f t="shared" si="1368"/>
        <v>0</v>
      </c>
      <c r="GC37" s="167">
        <f t="shared" si="1368"/>
        <v>0</v>
      </c>
      <c r="GD37" s="167">
        <f t="shared" si="1368"/>
        <v>0</v>
      </c>
      <c r="GE37" s="167">
        <f t="shared" si="1368"/>
        <v>14231.019677618009</v>
      </c>
      <c r="GF37" s="167">
        <f t="shared" si="1368"/>
        <v>14231.019677618009</v>
      </c>
      <c r="GG37" s="167">
        <f t="shared" si="1368"/>
        <v>14231.019677618009</v>
      </c>
      <c r="GH37" s="167">
        <f t="shared" si="1368"/>
        <v>23439.176254083181</v>
      </c>
      <c r="GI37" s="167">
        <f t="shared" si="1368"/>
        <v>0</v>
      </c>
      <c r="GJ37" s="166">
        <f t="shared" si="850"/>
        <v>337534.25978512451</v>
      </c>
      <c r="GK37" s="167">
        <f t="shared" ref="GK37:HO37" si="1369">+GK6*$C$37</f>
        <v>0</v>
      </c>
      <c r="GL37" s="167">
        <f t="shared" si="1369"/>
        <v>0</v>
      </c>
      <c r="GM37" s="167">
        <f t="shared" si="1369"/>
        <v>14231.019677618009</v>
      </c>
      <c r="GN37" s="167">
        <f t="shared" si="1369"/>
        <v>14231.019677618009</v>
      </c>
      <c r="GO37" s="167">
        <f t="shared" si="1369"/>
        <v>14231.019677618009</v>
      </c>
      <c r="GP37" s="167">
        <f t="shared" si="1369"/>
        <v>23439.176254083181</v>
      </c>
      <c r="GQ37" s="167">
        <f t="shared" si="1369"/>
        <v>0</v>
      </c>
      <c r="GR37" s="167">
        <f t="shared" si="1369"/>
        <v>1057.4069941391201</v>
      </c>
      <c r="GS37" s="167">
        <f t="shared" si="1369"/>
        <v>9781.1324633131571</v>
      </c>
      <c r="GT37" s="167">
        <f t="shared" si="1369"/>
        <v>14231.019677618009</v>
      </c>
      <c r="GU37" s="167">
        <f t="shared" si="1369"/>
        <v>14231.019677618009</v>
      </c>
      <c r="GV37" s="167">
        <f t="shared" si="1369"/>
        <v>14231.019677618009</v>
      </c>
      <c r="GW37" s="167">
        <f t="shared" si="1369"/>
        <v>23439.176254083181</v>
      </c>
      <c r="GX37" s="167">
        <f t="shared" si="1369"/>
        <v>23439.176254083181</v>
      </c>
      <c r="GY37" s="167">
        <f t="shared" si="1369"/>
        <v>1057.4069941391201</v>
      </c>
      <c r="GZ37" s="167">
        <f t="shared" si="1369"/>
        <v>0</v>
      </c>
      <c r="HA37" s="167">
        <f t="shared" si="1369"/>
        <v>14231.019677618009</v>
      </c>
      <c r="HB37" s="167">
        <f t="shared" si="1369"/>
        <v>14231.019677618009</v>
      </c>
      <c r="HC37" s="167">
        <f t="shared" si="1369"/>
        <v>14231.019677618009</v>
      </c>
      <c r="HD37" s="167">
        <f t="shared" si="1369"/>
        <v>23439.176254083181</v>
      </c>
      <c r="HE37" s="167">
        <f t="shared" si="1369"/>
        <v>0</v>
      </c>
      <c r="HF37" s="167">
        <f t="shared" si="1369"/>
        <v>0</v>
      </c>
      <c r="HG37" s="167">
        <f t="shared" si="1369"/>
        <v>0</v>
      </c>
      <c r="HH37" s="167">
        <f t="shared" si="1369"/>
        <v>14231.019677618009</v>
      </c>
      <c r="HI37" s="167">
        <f t="shared" si="1369"/>
        <v>14231.019677618009</v>
      </c>
      <c r="HJ37" s="167">
        <f t="shared" si="1369"/>
        <v>14231.019677618009</v>
      </c>
      <c r="HK37" s="167">
        <f t="shared" si="1369"/>
        <v>23439.176254083181</v>
      </c>
      <c r="HL37" s="167">
        <f t="shared" si="1369"/>
        <v>0</v>
      </c>
      <c r="HM37" s="167">
        <f t="shared" si="1369"/>
        <v>1057.4069941391201</v>
      </c>
      <c r="HN37" s="167">
        <f t="shared" si="1369"/>
        <v>9781.1324633131571</v>
      </c>
      <c r="HO37" s="167">
        <f t="shared" si="1369"/>
        <v>14231.019677618009</v>
      </c>
      <c r="HP37" s="166">
        <f t="shared" si="851"/>
        <v>324933.62298849359</v>
      </c>
      <c r="HQ37" s="167">
        <f t="shared" ref="HQ37:IT37" si="1370">+HQ6*$C$37</f>
        <v>14231.019677618009</v>
      </c>
      <c r="HR37" s="167">
        <f t="shared" si="1370"/>
        <v>14231.019677618009</v>
      </c>
      <c r="HS37" s="167">
        <f t="shared" si="1370"/>
        <v>23439.176254083181</v>
      </c>
      <c r="HT37" s="167">
        <f t="shared" si="1370"/>
        <v>0</v>
      </c>
      <c r="HU37" s="167">
        <f t="shared" si="1370"/>
        <v>1057.4069941391201</v>
      </c>
      <c r="HV37" s="167">
        <f t="shared" si="1370"/>
        <v>9781.1324633131571</v>
      </c>
      <c r="HW37" s="167">
        <f t="shared" si="1370"/>
        <v>14231.019677618009</v>
      </c>
      <c r="HX37" s="167">
        <f t="shared" si="1370"/>
        <v>14231.019677618009</v>
      </c>
      <c r="HY37" s="167">
        <f t="shared" si="1370"/>
        <v>14231.019677618009</v>
      </c>
      <c r="HZ37" s="167">
        <f t="shared" si="1370"/>
        <v>23439.176254083181</v>
      </c>
      <c r="IA37" s="167">
        <f t="shared" si="1370"/>
        <v>23439.176254083181</v>
      </c>
      <c r="IB37" s="167">
        <f t="shared" si="1370"/>
        <v>1057.4069941391201</v>
      </c>
      <c r="IC37" s="167">
        <f t="shared" si="1370"/>
        <v>0</v>
      </c>
      <c r="ID37" s="167">
        <f t="shared" si="1370"/>
        <v>14231.019677618009</v>
      </c>
      <c r="IE37" s="167">
        <f t="shared" si="1370"/>
        <v>14231.019677618009</v>
      </c>
      <c r="IF37" s="167">
        <f t="shared" si="1370"/>
        <v>14231.019677618009</v>
      </c>
      <c r="IG37" s="167">
        <f t="shared" si="1370"/>
        <v>23439.176254083181</v>
      </c>
      <c r="IH37" s="167">
        <f t="shared" si="1370"/>
        <v>0</v>
      </c>
      <c r="II37" s="167">
        <f t="shared" si="1370"/>
        <v>0</v>
      </c>
      <c r="IJ37" s="167">
        <f t="shared" si="1370"/>
        <v>0</v>
      </c>
      <c r="IK37" s="167">
        <f t="shared" si="1370"/>
        <v>14231.019677618009</v>
      </c>
      <c r="IL37" s="167">
        <f t="shared" si="1370"/>
        <v>14231.019677618009</v>
      </c>
      <c r="IM37" s="167">
        <f t="shared" si="1370"/>
        <v>14231.019677618009</v>
      </c>
      <c r="IN37" s="167">
        <f t="shared" si="1370"/>
        <v>23439.176254083181</v>
      </c>
      <c r="IO37" s="167">
        <f t="shared" si="1370"/>
        <v>0</v>
      </c>
      <c r="IP37" s="167">
        <f t="shared" si="1370"/>
        <v>1057.4069941391201</v>
      </c>
      <c r="IQ37" s="167">
        <f t="shared" si="1370"/>
        <v>9781.1324633131571</v>
      </c>
      <c r="IR37" s="167">
        <f t="shared" si="1370"/>
        <v>14231.019677618009</v>
      </c>
      <c r="IS37" s="167">
        <f t="shared" si="1370"/>
        <v>14231.019677618009</v>
      </c>
      <c r="IT37" s="167">
        <f t="shared" si="1370"/>
        <v>14231.019677618009</v>
      </c>
      <c r="IU37" s="166">
        <f t="shared" ref="IU37:IU68" si="1371">+SUM(HQ37:IT37)</f>
        <v>339164.64266611158</v>
      </c>
      <c r="IV37" s="167">
        <f t="shared" ref="IV37:JZ37" si="1372">+IV6*$C$37</f>
        <v>0</v>
      </c>
      <c r="IW37" s="167">
        <f t="shared" si="1372"/>
        <v>1057.4069941391201</v>
      </c>
      <c r="IX37" s="167">
        <f t="shared" si="1372"/>
        <v>9781.1324633131571</v>
      </c>
      <c r="IY37" s="167">
        <f t="shared" si="1372"/>
        <v>14231.019677618009</v>
      </c>
      <c r="IZ37" s="167">
        <f t="shared" si="1372"/>
        <v>14231.019677618009</v>
      </c>
      <c r="JA37" s="167">
        <f t="shared" si="1372"/>
        <v>14231.019677618009</v>
      </c>
      <c r="JB37" s="167">
        <f t="shared" si="1372"/>
        <v>23439.176254083181</v>
      </c>
      <c r="JC37" s="167">
        <f t="shared" si="1372"/>
        <v>23439.176254083181</v>
      </c>
      <c r="JD37" s="167">
        <f t="shared" si="1372"/>
        <v>1057.4069941391201</v>
      </c>
      <c r="JE37" s="167">
        <f t="shared" si="1372"/>
        <v>0</v>
      </c>
      <c r="JF37" s="167">
        <f t="shared" si="1372"/>
        <v>14231.019677618009</v>
      </c>
      <c r="JG37" s="167">
        <f t="shared" si="1372"/>
        <v>14231.019677618009</v>
      </c>
      <c r="JH37" s="167">
        <f t="shared" si="1372"/>
        <v>14231.019677618009</v>
      </c>
      <c r="JI37" s="167">
        <f t="shared" si="1372"/>
        <v>23439.176254083181</v>
      </c>
      <c r="JJ37" s="167">
        <f t="shared" si="1372"/>
        <v>0</v>
      </c>
      <c r="JK37" s="167">
        <f t="shared" si="1372"/>
        <v>0</v>
      </c>
      <c r="JL37" s="167">
        <f t="shared" si="1372"/>
        <v>0</v>
      </c>
      <c r="JM37" s="167">
        <f t="shared" si="1372"/>
        <v>14231.019677618009</v>
      </c>
      <c r="JN37" s="167">
        <f t="shared" si="1372"/>
        <v>14231.019677618009</v>
      </c>
      <c r="JO37" s="167">
        <f t="shared" si="1372"/>
        <v>14231.019677618009</v>
      </c>
      <c r="JP37" s="167">
        <f t="shared" si="1372"/>
        <v>23439.176254083181</v>
      </c>
      <c r="JQ37" s="167">
        <f t="shared" si="1372"/>
        <v>0</v>
      </c>
      <c r="JR37" s="167">
        <f t="shared" si="1372"/>
        <v>1057.4069941391201</v>
      </c>
      <c r="JS37" s="167">
        <f t="shared" si="1372"/>
        <v>9781.1324633131571</v>
      </c>
      <c r="JT37" s="167">
        <f t="shared" si="1372"/>
        <v>14231.019677618009</v>
      </c>
      <c r="JU37" s="167">
        <f t="shared" si="1372"/>
        <v>14231.019677618009</v>
      </c>
      <c r="JV37" s="167">
        <f t="shared" si="1372"/>
        <v>14231.019677618009</v>
      </c>
      <c r="JW37" s="167">
        <f t="shared" si="1372"/>
        <v>23439.176254083181</v>
      </c>
      <c r="JX37" s="167">
        <f t="shared" si="1372"/>
        <v>23439.176254083181</v>
      </c>
      <c r="JY37" s="167">
        <f t="shared" si="1372"/>
        <v>1057.4069941391201</v>
      </c>
      <c r="JZ37" s="167">
        <f t="shared" si="1372"/>
        <v>0</v>
      </c>
      <c r="KA37" s="166">
        <f t="shared" si="852"/>
        <v>335199.18655909784</v>
      </c>
      <c r="KB37" s="167">
        <f t="shared" ref="KB37:LE37" si="1373">+KB6*$C$37</f>
        <v>14231.019677618009</v>
      </c>
      <c r="KC37" s="167">
        <f t="shared" si="1373"/>
        <v>14231.019677618009</v>
      </c>
      <c r="KD37" s="167">
        <f t="shared" si="1373"/>
        <v>14231.019677618009</v>
      </c>
      <c r="KE37" s="167">
        <f t="shared" si="1373"/>
        <v>23439.176254083181</v>
      </c>
      <c r="KF37" s="167">
        <f t="shared" si="1373"/>
        <v>23439.176254083181</v>
      </c>
      <c r="KG37" s="167">
        <f t="shared" si="1373"/>
        <v>1057.4069941391201</v>
      </c>
      <c r="KH37" s="167">
        <f t="shared" si="1373"/>
        <v>0</v>
      </c>
      <c r="KI37" s="167">
        <f t="shared" si="1373"/>
        <v>14231.019677618009</v>
      </c>
      <c r="KJ37" s="167">
        <f t="shared" si="1373"/>
        <v>14231.019677618009</v>
      </c>
      <c r="KK37" s="167">
        <f t="shared" si="1373"/>
        <v>14231.019677618009</v>
      </c>
      <c r="KL37" s="167">
        <f t="shared" si="1373"/>
        <v>23439.176254083181</v>
      </c>
      <c r="KM37" s="167">
        <f t="shared" si="1373"/>
        <v>0</v>
      </c>
      <c r="KN37" s="167">
        <f t="shared" si="1373"/>
        <v>0</v>
      </c>
      <c r="KO37" s="167">
        <f t="shared" si="1373"/>
        <v>0</v>
      </c>
      <c r="KP37" s="167">
        <f t="shared" si="1373"/>
        <v>14231.019677618009</v>
      </c>
      <c r="KQ37" s="167">
        <f t="shared" si="1373"/>
        <v>14231.019677618009</v>
      </c>
      <c r="KR37" s="167">
        <f t="shared" si="1373"/>
        <v>14231.019677618009</v>
      </c>
      <c r="KS37" s="167">
        <f t="shared" si="1373"/>
        <v>23439.176254083181</v>
      </c>
      <c r="KT37" s="167">
        <f t="shared" si="1373"/>
        <v>0</v>
      </c>
      <c r="KU37" s="167">
        <f t="shared" si="1373"/>
        <v>1057.4069941391201</v>
      </c>
      <c r="KV37" s="167">
        <f t="shared" si="1373"/>
        <v>9781.1324633131571</v>
      </c>
      <c r="KW37" s="167">
        <f t="shared" si="1373"/>
        <v>14231.019677618009</v>
      </c>
      <c r="KX37" s="167">
        <f t="shared" si="1373"/>
        <v>14231.019677618009</v>
      </c>
      <c r="KY37" s="167">
        <f t="shared" si="1373"/>
        <v>14231.019677618009</v>
      </c>
      <c r="KZ37" s="167">
        <f t="shared" si="1373"/>
        <v>23439.176254083181</v>
      </c>
      <c r="LA37" s="167">
        <f t="shared" si="1373"/>
        <v>23439.176254083181</v>
      </c>
      <c r="LB37" s="167">
        <f t="shared" si="1373"/>
        <v>1057.4069941391201</v>
      </c>
      <c r="LC37" s="167">
        <f t="shared" si="1373"/>
        <v>0</v>
      </c>
      <c r="LD37" s="167">
        <f t="shared" si="1373"/>
        <v>14231.019677618009</v>
      </c>
      <c r="LE37" s="167">
        <f t="shared" si="1373"/>
        <v>14231.019677618009</v>
      </c>
      <c r="LF37" s="166">
        <f t="shared" ref="LF37:LF68" si="1374">+SUM(KB37:LE37)</f>
        <v>352822.68645688158</v>
      </c>
      <c r="LG37" s="167">
        <f t="shared" ref="LG37:MK37" si="1375">+LG6*$C$37</f>
        <v>23439.176254083181</v>
      </c>
      <c r="LH37" s="167">
        <f t="shared" si="1375"/>
        <v>23439.176254083181</v>
      </c>
      <c r="LI37" s="167">
        <f t="shared" si="1375"/>
        <v>1057.4069941391201</v>
      </c>
      <c r="LJ37" s="167">
        <f t="shared" si="1375"/>
        <v>0</v>
      </c>
      <c r="LK37" s="167">
        <f t="shared" si="1375"/>
        <v>14231.019677618009</v>
      </c>
      <c r="LL37" s="167">
        <f t="shared" si="1375"/>
        <v>14231.019677618009</v>
      </c>
      <c r="LM37" s="167">
        <f t="shared" si="1375"/>
        <v>14231.019677618009</v>
      </c>
      <c r="LN37" s="167">
        <f t="shared" si="1375"/>
        <v>23439.176254083181</v>
      </c>
      <c r="LO37" s="167">
        <f t="shared" si="1375"/>
        <v>0</v>
      </c>
      <c r="LP37" s="167">
        <f t="shared" si="1375"/>
        <v>0</v>
      </c>
      <c r="LQ37" s="167">
        <f t="shared" si="1375"/>
        <v>0</v>
      </c>
      <c r="LR37" s="167">
        <f t="shared" si="1375"/>
        <v>14231.019677618009</v>
      </c>
      <c r="LS37" s="167">
        <f t="shared" si="1375"/>
        <v>14231.019677618009</v>
      </c>
      <c r="LT37" s="167">
        <f t="shared" si="1375"/>
        <v>14231.019677618009</v>
      </c>
      <c r="LU37" s="167">
        <f t="shared" si="1375"/>
        <v>23439.176254083181</v>
      </c>
      <c r="LV37" s="167">
        <f t="shared" si="1375"/>
        <v>0</v>
      </c>
      <c r="LW37" s="167">
        <f t="shared" si="1375"/>
        <v>1057.4069941391201</v>
      </c>
      <c r="LX37" s="167">
        <f t="shared" si="1375"/>
        <v>9781.1324633131571</v>
      </c>
      <c r="LY37" s="167">
        <f t="shared" si="1375"/>
        <v>14231.019677618009</v>
      </c>
      <c r="LZ37" s="167">
        <f t="shared" si="1375"/>
        <v>14231.019677618009</v>
      </c>
      <c r="MA37" s="167">
        <f t="shared" si="1375"/>
        <v>14231.019677618009</v>
      </c>
      <c r="MB37" s="167">
        <f t="shared" si="1375"/>
        <v>23439.176254083181</v>
      </c>
      <c r="MC37" s="167">
        <f t="shared" si="1375"/>
        <v>23439.176254083181</v>
      </c>
      <c r="MD37" s="167">
        <f t="shared" si="1375"/>
        <v>1057.4069941391201</v>
      </c>
      <c r="ME37" s="167">
        <f t="shared" si="1375"/>
        <v>0</v>
      </c>
      <c r="MF37" s="167">
        <f t="shared" si="1375"/>
        <v>14231.019677618009</v>
      </c>
      <c r="MG37" s="167">
        <f t="shared" si="1375"/>
        <v>14231.019677618009</v>
      </c>
      <c r="MH37" s="167">
        <f t="shared" si="1375"/>
        <v>14231.019677618009</v>
      </c>
      <c r="MI37" s="167">
        <f t="shared" si="1375"/>
        <v>23439.176254083181</v>
      </c>
      <c r="MJ37" s="167">
        <f t="shared" si="1375"/>
        <v>0</v>
      </c>
      <c r="MK37" s="167">
        <f t="shared" si="1375"/>
        <v>0</v>
      </c>
      <c r="ML37" s="166">
        <f t="shared" si="853"/>
        <v>347799.82335572876</v>
      </c>
      <c r="MM37" s="167">
        <f t="shared" ref="MM37:NQ37" si="1376">+MM6*$C$37</f>
        <v>0</v>
      </c>
      <c r="MN37" s="167">
        <f t="shared" si="1376"/>
        <v>14231.019677618009</v>
      </c>
      <c r="MO37" s="167">
        <f t="shared" si="1376"/>
        <v>14231.019677618009</v>
      </c>
      <c r="MP37" s="167">
        <f t="shared" si="1376"/>
        <v>14231.019677618009</v>
      </c>
      <c r="MQ37" s="167">
        <f t="shared" si="1376"/>
        <v>23439.176254083181</v>
      </c>
      <c r="MR37" s="167">
        <f t="shared" si="1376"/>
        <v>0</v>
      </c>
      <c r="MS37" s="167">
        <f t="shared" si="1376"/>
        <v>0</v>
      </c>
      <c r="MT37" s="167">
        <f t="shared" si="1376"/>
        <v>0</v>
      </c>
      <c r="MU37" s="167">
        <f t="shared" si="1376"/>
        <v>14231.019677618009</v>
      </c>
      <c r="MV37" s="167">
        <f t="shared" si="1376"/>
        <v>14231.019677618009</v>
      </c>
      <c r="MW37" s="167">
        <f t="shared" si="1376"/>
        <v>14231.019677618009</v>
      </c>
      <c r="MX37" s="167">
        <f t="shared" si="1376"/>
        <v>23439.176254083181</v>
      </c>
      <c r="MY37" s="167">
        <f t="shared" si="1376"/>
        <v>0</v>
      </c>
      <c r="MZ37" s="167">
        <f t="shared" si="1376"/>
        <v>1057.4069941391201</v>
      </c>
      <c r="NA37" s="167">
        <f t="shared" si="1376"/>
        <v>9781.1324633131571</v>
      </c>
      <c r="NB37" s="167">
        <f t="shared" si="1376"/>
        <v>14231.019677618009</v>
      </c>
      <c r="NC37" s="167">
        <f t="shared" si="1376"/>
        <v>14231.019677618009</v>
      </c>
      <c r="ND37" s="167">
        <f t="shared" si="1376"/>
        <v>14231.019677618009</v>
      </c>
      <c r="NE37" s="167">
        <f t="shared" si="1376"/>
        <v>23439.176254083181</v>
      </c>
      <c r="NF37" s="167">
        <f t="shared" si="1376"/>
        <v>23439.176254083181</v>
      </c>
      <c r="NG37" s="167">
        <f t="shared" si="1376"/>
        <v>1057.4069941391201</v>
      </c>
      <c r="NH37" s="167">
        <f t="shared" si="1376"/>
        <v>0</v>
      </c>
      <c r="NI37" s="167">
        <f t="shared" si="1376"/>
        <v>14231.019677618009</v>
      </c>
      <c r="NJ37" s="167">
        <f t="shared" si="1376"/>
        <v>14231.019677618009</v>
      </c>
      <c r="NK37" s="167">
        <f t="shared" si="1376"/>
        <v>14231.019677618009</v>
      </c>
      <c r="NL37" s="167">
        <f t="shared" si="1376"/>
        <v>23439.176254083181</v>
      </c>
      <c r="NM37" s="167">
        <f t="shared" si="1376"/>
        <v>0</v>
      </c>
      <c r="NN37" s="167">
        <f t="shared" si="1376"/>
        <v>0</v>
      </c>
      <c r="NO37" s="167">
        <f t="shared" si="1376"/>
        <v>0</v>
      </c>
      <c r="NP37" s="167">
        <f t="shared" si="1376"/>
        <v>14231.019677618009</v>
      </c>
      <c r="NQ37" s="167">
        <f t="shared" si="1376"/>
        <v>14231.019677618009</v>
      </c>
      <c r="NR37" s="166">
        <f t="shared" si="854"/>
        <v>328326.10320865927</v>
      </c>
      <c r="NS37" s="167">
        <f t="shared" ref="NS37:OT37" si="1377">+NS6*$C$37</f>
        <v>14231.019677618009</v>
      </c>
      <c r="NT37" s="167">
        <f t="shared" si="1377"/>
        <v>23439.176254083181</v>
      </c>
      <c r="NU37" s="167">
        <f t="shared" si="1377"/>
        <v>0</v>
      </c>
      <c r="NV37" s="167">
        <f t="shared" si="1377"/>
        <v>0</v>
      </c>
      <c r="NW37" s="167">
        <f t="shared" si="1377"/>
        <v>0</v>
      </c>
      <c r="NX37" s="167">
        <f t="shared" si="1377"/>
        <v>14231.019677618009</v>
      </c>
      <c r="NY37" s="167">
        <f t="shared" si="1377"/>
        <v>14231.019677618009</v>
      </c>
      <c r="NZ37" s="167">
        <f t="shared" si="1377"/>
        <v>14231.019677618009</v>
      </c>
      <c r="OA37" s="167">
        <f t="shared" si="1377"/>
        <v>23439.176254083181</v>
      </c>
      <c r="OB37" s="167">
        <f t="shared" si="1377"/>
        <v>0</v>
      </c>
      <c r="OC37" s="167">
        <f t="shared" si="1377"/>
        <v>1057.4069941391201</v>
      </c>
      <c r="OD37" s="167">
        <f t="shared" si="1377"/>
        <v>9781.1324633131571</v>
      </c>
      <c r="OE37" s="167">
        <f t="shared" si="1377"/>
        <v>14231.019677618009</v>
      </c>
      <c r="OF37" s="167">
        <f t="shared" si="1377"/>
        <v>14231.019677618009</v>
      </c>
      <c r="OG37" s="167">
        <f t="shared" si="1377"/>
        <v>14231.019677618009</v>
      </c>
      <c r="OH37" s="167">
        <f t="shared" si="1377"/>
        <v>23439.176254083181</v>
      </c>
      <c r="OI37" s="167">
        <f t="shared" si="1377"/>
        <v>23439.176254083181</v>
      </c>
      <c r="OJ37" s="167">
        <f t="shared" si="1377"/>
        <v>1057.4069941391201</v>
      </c>
      <c r="OK37" s="167">
        <f t="shared" si="1377"/>
        <v>0</v>
      </c>
      <c r="OL37" s="167">
        <f t="shared" si="1377"/>
        <v>14231.019677618009</v>
      </c>
      <c r="OM37" s="167">
        <f t="shared" si="1377"/>
        <v>14231.019677618009</v>
      </c>
      <c r="ON37" s="167">
        <f t="shared" si="1377"/>
        <v>14231.019677618009</v>
      </c>
      <c r="OO37" s="167">
        <f t="shared" si="1377"/>
        <v>23439.176254083181</v>
      </c>
      <c r="OP37" s="167">
        <f t="shared" si="1377"/>
        <v>0</v>
      </c>
      <c r="OQ37" s="167">
        <f t="shared" si="1377"/>
        <v>0</v>
      </c>
      <c r="OR37" s="167">
        <f t="shared" si="1377"/>
        <v>0</v>
      </c>
      <c r="OS37" s="167">
        <f t="shared" si="1377"/>
        <v>14231.019677618009</v>
      </c>
      <c r="OT37" s="167">
        <f t="shared" si="1377"/>
        <v>14231.019677618009</v>
      </c>
      <c r="OU37" s="166">
        <f t="shared" ref="OU37:OU68" si="1378">+SUM(NS37:OT37)</f>
        <v>299864.06385342334</v>
      </c>
      <c r="OV37" s="167">
        <f t="shared" ref="OV37:PZ37" si="1379">+OV6*$C$37</f>
        <v>0</v>
      </c>
      <c r="OW37" s="167">
        <f t="shared" si="1379"/>
        <v>0</v>
      </c>
      <c r="OX37" s="167">
        <f t="shared" si="1379"/>
        <v>14231.019677618009</v>
      </c>
      <c r="OY37" s="167">
        <f t="shared" si="1379"/>
        <v>14231.019677618009</v>
      </c>
      <c r="OZ37" s="167">
        <f t="shared" si="1379"/>
        <v>14231.019677618009</v>
      </c>
      <c r="PA37" s="167">
        <f t="shared" si="1379"/>
        <v>23439.176254083181</v>
      </c>
      <c r="PB37" s="167">
        <f t="shared" si="1379"/>
        <v>0</v>
      </c>
      <c r="PC37" s="167">
        <f t="shared" si="1379"/>
        <v>1057.4069941391201</v>
      </c>
      <c r="PD37" s="167">
        <f t="shared" si="1379"/>
        <v>9781.1324633131571</v>
      </c>
      <c r="PE37" s="167">
        <f t="shared" si="1379"/>
        <v>14231.019677618009</v>
      </c>
      <c r="PF37" s="167">
        <f t="shared" si="1379"/>
        <v>14231.019677618009</v>
      </c>
      <c r="PG37" s="167">
        <f t="shared" si="1379"/>
        <v>14231.019677618009</v>
      </c>
      <c r="PH37" s="167">
        <f t="shared" si="1379"/>
        <v>23439.176254083181</v>
      </c>
      <c r="PI37" s="167">
        <f t="shared" si="1379"/>
        <v>23439.176254083181</v>
      </c>
      <c r="PJ37" s="167">
        <f t="shared" si="1379"/>
        <v>1057.4069941391201</v>
      </c>
      <c r="PK37" s="167">
        <f t="shared" si="1379"/>
        <v>0</v>
      </c>
      <c r="PL37" s="167">
        <f t="shared" si="1379"/>
        <v>14231.019677618009</v>
      </c>
      <c r="PM37" s="167">
        <f t="shared" si="1379"/>
        <v>14231.019677618009</v>
      </c>
      <c r="PN37" s="167">
        <f t="shared" si="1379"/>
        <v>14231.019677618009</v>
      </c>
      <c r="PO37" s="167">
        <f t="shared" si="1379"/>
        <v>23439.176254083181</v>
      </c>
      <c r="PP37" s="167">
        <f t="shared" si="1379"/>
        <v>0</v>
      </c>
      <c r="PQ37" s="167">
        <f t="shared" si="1379"/>
        <v>0</v>
      </c>
      <c r="PR37" s="167">
        <f t="shared" si="1379"/>
        <v>0</v>
      </c>
      <c r="PS37" s="167">
        <f t="shared" si="1379"/>
        <v>14231.019677618009</v>
      </c>
      <c r="PT37" s="167">
        <f t="shared" si="1379"/>
        <v>14231.019677618009</v>
      </c>
      <c r="PU37" s="167">
        <f t="shared" si="1379"/>
        <v>299864.0638534234</v>
      </c>
      <c r="PV37" s="167">
        <f t="shared" si="1379"/>
        <v>0</v>
      </c>
      <c r="PW37" s="167">
        <f t="shared" si="1379"/>
        <v>0</v>
      </c>
      <c r="PX37" s="167">
        <f t="shared" si="1379"/>
        <v>1057.4069941391201</v>
      </c>
      <c r="PY37" s="167">
        <f t="shared" si="1379"/>
        <v>9781.1324633131571</v>
      </c>
      <c r="PZ37" s="167">
        <f t="shared" si="1379"/>
        <v>14231.019677618009</v>
      </c>
      <c r="QA37" s="166">
        <f t="shared" si="855"/>
        <v>587127.49091021577</v>
      </c>
      <c r="QB37" s="167">
        <f t="shared" ref="QB37:RE37" si="1380">+QB6*$C$37</f>
        <v>14231.019677618009</v>
      </c>
      <c r="QC37" s="167">
        <f t="shared" si="1380"/>
        <v>14231.019677618009</v>
      </c>
      <c r="QD37" s="167">
        <f t="shared" si="1380"/>
        <v>23439.176254083181</v>
      </c>
      <c r="QE37" s="167">
        <f t="shared" si="1380"/>
        <v>0</v>
      </c>
      <c r="QF37" s="167">
        <f t="shared" si="1380"/>
        <v>1057.4069941391201</v>
      </c>
      <c r="QG37" s="167">
        <f t="shared" si="1380"/>
        <v>9781.1324633131571</v>
      </c>
      <c r="QH37" s="167">
        <f t="shared" si="1380"/>
        <v>14231.019677618009</v>
      </c>
      <c r="QI37" s="167">
        <f t="shared" si="1380"/>
        <v>14231.019677618009</v>
      </c>
      <c r="QJ37" s="167">
        <f t="shared" si="1380"/>
        <v>14231.019677618009</v>
      </c>
      <c r="QK37" s="167">
        <f t="shared" si="1380"/>
        <v>23439.176254083181</v>
      </c>
      <c r="QL37" s="167">
        <f t="shared" si="1380"/>
        <v>23439.176254083181</v>
      </c>
      <c r="QM37" s="167">
        <f t="shared" si="1380"/>
        <v>1057.4069941391201</v>
      </c>
      <c r="QN37" s="167">
        <f t="shared" si="1380"/>
        <v>0</v>
      </c>
      <c r="QO37" s="167">
        <f t="shared" si="1380"/>
        <v>14231.019677618009</v>
      </c>
      <c r="QP37" s="167">
        <f t="shared" si="1380"/>
        <v>14231.019677618009</v>
      </c>
      <c r="QQ37" s="167">
        <f t="shared" si="1380"/>
        <v>14231.019677618009</v>
      </c>
      <c r="QR37" s="167">
        <f t="shared" si="1380"/>
        <v>23439.176254083181</v>
      </c>
      <c r="QS37" s="167">
        <f t="shared" si="1380"/>
        <v>0</v>
      </c>
      <c r="QT37" s="167">
        <f t="shared" si="1380"/>
        <v>0</v>
      </c>
      <c r="QU37" s="167">
        <f t="shared" si="1380"/>
        <v>0</v>
      </c>
      <c r="QV37" s="167">
        <f t="shared" si="1380"/>
        <v>14231.019677618009</v>
      </c>
      <c r="QW37" s="167">
        <f t="shared" si="1380"/>
        <v>14231.019677618009</v>
      </c>
      <c r="QX37" s="167">
        <f t="shared" si="1380"/>
        <v>299864.0638534234</v>
      </c>
      <c r="QY37" s="167">
        <f t="shared" si="1380"/>
        <v>0</v>
      </c>
      <c r="QZ37" s="167">
        <f t="shared" si="1380"/>
        <v>0</v>
      </c>
      <c r="RA37" s="167">
        <f t="shared" si="1380"/>
        <v>1057.4069941391201</v>
      </c>
      <c r="RB37" s="167">
        <f t="shared" si="1380"/>
        <v>9781.1324633131571</v>
      </c>
      <c r="RC37" s="167">
        <f t="shared" si="1380"/>
        <v>14231.019677618009</v>
      </c>
      <c r="RD37" s="167">
        <f t="shared" si="1380"/>
        <v>14231.019677618009</v>
      </c>
      <c r="RE37" s="167">
        <f t="shared" si="1380"/>
        <v>14231.019677618009</v>
      </c>
      <c r="RF37" s="166">
        <f t="shared" ref="RF37:RF68" si="1381">+SUM(QB37:RE37)</f>
        <v>601358.51058783394</v>
      </c>
      <c r="RG37" s="167">
        <f t="shared" ref="RG37:SK37" si="1382">+RG6*$C$37</f>
        <v>0</v>
      </c>
      <c r="RH37" s="167">
        <f t="shared" si="1382"/>
        <v>1057.4069941391201</v>
      </c>
      <c r="RI37" s="167">
        <f t="shared" si="1382"/>
        <v>9781.1324633131571</v>
      </c>
      <c r="RJ37" s="167">
        <f t="shared" si="1382"/>
        <v>14231.019677618009</v>
      </c>
      <c r="RK37" s="167">
        <f t="shared" si="1382"/>
        <v>14231.019677618009</v>
      </c>
      <c r="RL37" s="167">
        <f t="shared" si="1382"/>
        <v>14231.019677618009</v>
      </c>
      <c r="RM37" s="167">
        <f t="shared" si="1382"/>
        <v>23439.176254083181</v>
      </c>
      <c r="RN37" s="167">
        <f t="shared" si="1382"/>
        <v>23439.176254083181</v>
      </c>
      <c r="RO37" s="167">
        <f t="shared" si="1382"/>
        <v>1057.4069941391201</v>
      </c>
      <c r="RP37" s="167">
        <f t="shared" si="1382"/>
        <v>0</v>
      </c>
      <c r="RQ37" s="167">
        <f t="shared" si="1382"/>
        <v>14231.019677618009</v>
      </c>
      <c r="RR37" s="167">
        <f t="shared" si="1382"/>
        <v>14231.019677618009</v>
      </c>
      <c r="RS37" s="167">
        <f t="shared" si="1382"/>
        <v>14231.019677618009</v>
      </c>
      <c r="RT37" s="167">
        <f t="shared" si="1382"/>
        <v>23439.176254083181</v>
      </c>
      <c r="RU37" s="167">
        <f t="shared" si="1382"/>
        <v>0</v>
      </c>
      <c r="RV37" s="167">
        <f t="shared" si="1382"/>
        <v>0</v>
      </c>
      <c r="RW37" s="167">
        <f t="shared" si="1382"/>
        <v>0</v>
      </c>
      <c r="RX37" s="167">
        <f t="shared" si="1382"/>
        <v>14231.019677618009</v>
      </c>
      <c r="RY37" s="167">
        <f t="shared" si="1382"/>
        <v>14231.019677618009</v>
      </c>
      <c r="RZ37" s="167">
        <f t="shared" si="1382"/>
        <v>299864.0638534234</v>
      </c>
      <c r="SA37" s="167">
        <f t="shared" si="1382"/>
        <v>0</v>
      </c>
      <c r="SB37" s="167">
        <f t="shared" si="1382"/>
        <v>0</v>
      </c>
      <c r="SC37" s="167">
        <f t="shared" si="1382"/>
        <v>1057.4069941391201</v>
      </c>
      <c r="SD37" s="167">
        <f t="shared" si="1382"/>
        <v>9781.1324633131571</v>
      </c>
      <c r="SE37" s="167">
        <f t="shared" si="1382"/>
        <v>14231.019677618009</v>
      </c>
      <c r="SF37" s="167">
        <f t="shared" si="1382"/>
        <v>14231.019677618009</v>
      </c>
      <c r="SG37" s="167">
        <f t="shared" si="1382"/>
        <v>14231.019677618009</v>
      </c>
      <c r="SH37" s="167">
        <f t="shared" si="1382"/>
        <v>23439.176254083181</v>
      </c>
      <c r="SI37" s="167">
        <f t="shared" si="1382"/>
        <v>23439.176254083181</v>
      </c>
      <c r="SJ37" s="167">
        <f t="shared" si="1382"/>
        <v>1057.4069941391201</v>
      </c>
      <c r="SK37" s="167">
        <f t="shared" si="1382"/>
        <v>0</v>
      </c>
      <c r="SL37" s="166">
        <f t="shared" si="856"/>
        <v>597393.0544808202</v>
      </c>
      <c r="SM37" s="167">
        <f t="shared" ref="SM37:TP37" si="1383">+SM6*$C$37</f>
        <v>14231.019677618009</v>
      </c>
      <c r="SN37" s="167">
        <f t="shared" si="1383"/>
        <v>14231.019677618009</v>
      </c>
      <c r="SO37" s="167">
        <f t="shared" si="1383"/>
        <v>14231.019677618009</v>
      </c>
      <c r="SP37" s="167">
        <f t="shared" si="1383"/>
        <v>23439.176254083181</v>
      </c>
      <c r="SQ37" s="167">
        <f t="shared" si="1383"/>
        <v>23439.176254083181</v>
      </c>
      <c r="SR37" s="167">
        <f t="shared" si="1383"/>
        <v>1057.4069941391201</v>
      </c>
      <c r="SS37" s="167">
        <f t="shared" si="1383"/>
        <v>0</v>
      </c>
      <c r="ST37" s="167">
        <f t="shared" si="1383"/>
        <v>14231.019677618009</v>
      </c>
      <c r="SU37" s="167">
        <f t="shared" si="1383"/>
        <v>14231.019677618009</v>
      </c>
      <c r="SV37" s="167">
        <f t="shared" si="1383"/>
        <v>14231.019677618009</v>
      </c>
      <c r="SW37" s="167">
        <f t="shared" si="1383"/>
        <v>23439.176254083181</v>
      </c>
      <c r="SX37" s="167">
        <f t="shared" si="1383"/>
        <v>0</v>
      </c>
      <c r="SY37" s="167">
        <f t="shared" si="1383"/>
        <v>0</v>
      </c>
      <c r="SZ37" s="167">
        <f t="shared" si="1383"/>
        <v>0</v>
      </c>
      <c r="TA37" s="167">
        <f t="shared" si="1383"/>
        <v>14231.019677618009</v>
      </c>
      <c r="TB37" s="167">
        <f t="shared" si="1383"/>
        <v>14231.019677618009</v>
      </c>
      <c r="TC37" s="167">
        <f t="shared" si="1383"/>
        <v>299864.0638534234</v>
      </c>
      <c r="TD37" s="167">
        <f t="shared" si="1383"/>
        <v>0</v>
      </c>
      <c r="TE37" s="167">
        <f t="shared" si="1383"/>
        <v>0</v>
      </c>
      <c r="TF37" s="167">
        <f t="shared" si="1383"/>
        <v>1057.4069941391201</v>
      </c>
      <c r="TG37" s="167">
        <f t="shared" si="1383"/>
        <v>9781.1324633131571</v>
      </c>
      <c r="TH37" s="167">
        <f t="shared" si="1383"/>
        <v>14231.019677618009</v>
      </c>
      <c r="TI37" s="167">
        <f t="shared" si="1383"/>
        <v>14231.019677618009</v>
      </c>
      <c r="TJ37" s="167">
        <f t="shared" si="1383"/>
        <v>14231.019677618009</v>
      </c>
      <c r="TK37" s="167">
        <f t="shared" si="1383"/>
        <v>23439.176254083181</v>
      </c>
      <c r="TL37" s="167">
        <f t="shared" si="1383"/>
        <v>23439.176254083181</v>
      </c>
      <c r="TM37" s="167">
        <f t="shared" si="1383"/>
        <v>1057.4069941391201</v>
      </c>
      <c r="TN37" s="167">
        <f t="shared" si="1383"/>
        <v>0</v>
      </c>
      <c r="TO37" s="167">
        <f t="shared" si="1383"/>
        <v>14231.019677618009</v>
      </c>
      <c r="TP37" s="167">
        <f t="shared" si="1383"/>
        <v>14231.019677618009</v>
      </c>
      <c r="TQ37" s="166">
        <f t="shared" ref="TQ37:TQ68" si="1384">+SUM(SM37:TP37)</f>
        <v>615016.55437860405</v>
      </c>
      <c r="TR37" s="167">
        <f t="shared" ref="TR37:UV37" si="1385">+TR6*$C$37</f>
        <v>23439.176254083181</v>
      </c>
      <c r="TS37" s="167">
        <f t="shared" si="1385"/>
        <v>23439.176254083181</v>
      </c>
      <c r="TT37" s="167">
        <f t="shared" si="1385"/>
        <v>1057.4069941391201</v>
      </c>
      <c r="TU37" s="167">
        <f t="shared" si="1385"/>
        <v>0</v>
      </c>
      <c r="TV37" s="167">
        <f t="shared" si="1385"/>
        <v>14231.019677618009</v>
      </c>
      <c r="TW37" s="167">
        <f t="shared" si="1385"/>
        <v>14231.019677618009</v>
      </c>
      <c r="TX37" s="167">
        <f t="shared" si="1385"/>
        <v>14231.019677618009</v>
      </c>
      <c r="TY37" s="167">
        <f t="shared" si="1385"/>
        <v>23439.176254083181</v>
      </c>
      <c r="TZ37" s="167">
        <f t="shared" si="1385"/>
        <v>0</v>
      </c>
      <c r="UA37" s="167">
        <f t="shared" si="1385"/>
        <v>0</v>
      </c>
      <c r="UB37" s="167">
        <f t="shared" si="1385"/>
        <v>0</v>
      </c>
      <c r="UC37" s="167">
        <f t="shared" si="1385"/>
        <v>14231.019677618009</v>
      </c>
      <c r="UD37" s="167">
        <f t="shared" si="1385"/>
        <v>14231.019677618009</v>
      </c>
      <c r="UE37" s="167">
        <f t="shared" si="1385"/>
        <v>299864.0638534234</v>
      </c>
      <c r="UF37" s="167">
        <f t="shared" si="1385"/>
        <v>0</v>
      </c>
      <c r="UG37" s="167">
        <f t="shared" si="1385"/>
        <v>0</v>
      </c>
      <c r="UH37" s="167">
        <f t="shared" si="1385"/>
        <v>1057.4069941391201</v>
      </c>
      <c r="UI37" s="167">
        <f t="shared" si="1385"/>
        <v>9781.1324633131571</v>
      </c>
      <c r="UJ37" s="167">
        <f t="shared" si="1385"/>
        <v>14231.019677618009</v>
      </c>
      <c r="UK37" s="167">
        <f t="shared" si="1385"/>
        <v>14231.019677618009</v>
      </c>
      <c r="UL37" s="167">
        <f t="shared" si="1385"/>
        <v>14231.019677618009</v>
      </c>
      <c r="UM37" s="167">
        <f t="shared" si="1385"/>
        <v>23439.176254083181</v>
      </c>
      <c r="UN37" s="167">
        <f t="shared" si="1385"/>
        <v>23439.176254083181</v>
      </c>
      <c r="UO37" s="167">
        <f t="shared" si="1385"/>
        <v>1057.4069941391201</v>
      </c>
      <c r="UP37" s="167">
        <f t="shared" si="1385"/>
        <v>0</v>
      </c>
      <c r="UQ37" s="167">
        <f t="shared" si="1385"/>
        <v>14231.019677618009</v>
      </c>
      <c r="UR37" s="167">
        <f t="shared" si="1385"/>
        <v>14231.019677618009</v>
      </c>
      <c r="US37" s="167">
        <f t="shared" si="1385"/>
        <v>14231.019677618009</v>
      </c>
      <c r="UT37" s="167">
        <f t="shared" si="1385"/>
        <v>23439.176254083181</v>
      </c>
      <c r="UU37" s="167">
        <f t="shared" si="1385"/>
        <v>0</v>
      </c>
      <c r="UV37" s="167">
        <f t="shared" si="1385"/>
        <v>0</v>
      </c>
      <c r="UW37" s="166">
        <f t="shared" si="857"/>
        <v>609993.69127745111</v>
      </c>
      <c r="UX37" s="167">
        <f t="shared" ref="UX37:WB37" si="1386">+UX6*$C$37</f>
        <v>0</v>
      </c>
      <c r="UY37" s="167">
        <f t="shared" si="1386"/>
        <v>14231.019677618009</v>
      </c>
      <c r="UZ37" s="167">
        <f t="shared" si="1386"/>
        <v>14231.019677618009</v>
      </c>
      <c r="VA37" s="167">
        <f t="shared" si="1386"/>
        <v>14231.019677618009</v>
      </c>
      <c r="VB37" s="167">
        <f t="shared" si="1386"/>
        <v>23439.176254083181</v>
      </c>
      <c r="VC37" s="167">
        <f t="shared" si="1386"/>
        <v>0</v>
      </c>
      <c r="VD37" s="167">
        <f t="shared" si="1386"/>
        <v>0</v>
      </c>
      <c r="VE37" s="167">
        <f t="shared" si="1386"/>
        <v>0</v>
      </c>
      <c r="VF37" s="167">
        <f t="shared" si="1386"/>
        <v>14231.019677618009</v>
      </c>
      <c r="VG37" s="167">
        <f t="shared" si="1386"/>
        <v>14231.019677618009</v>
      </c>
      <c r="VH37" s="167">
        <f t="shared" si="1386"/>
        <v>299864.0638534234</v>
      </c>
      <c r="VI37" s="167">
        <f t="shared" si="1386"/>
        <v>0</v>
      </c>
      <c r="VJ37" s="167">
        <f t="shared" si="1386"/>
        <v>0</v>
      </c>
      <c r="VK37" s="167">
        <f t="shared" si="1386"/>
        <v>1057.4069941391201</v>
      </c>
      <c r="VL37" s="167">
        <f t="shared" si="1386"/>
        <v>9781.1324633131571</v>
      </c>
      <c r="VM37" s="167">
        <f t="shared" si="1386"/>
        <v>14231.019677618009</v>
      </c>
      <c r="VN37" s="167">
        <f t="shared" si="1386"/>
        <v>14231.019677618009</v>
      </c>
      <c r="VO37" s="167">
        <f t="shared" si="1386"/>
        <v>14231.019677618009</v>
      </c>
      <c r="VP37" s="167">
        <f t="shared" si="1386"/>
        <v>23439.176254083181</v>
      </c>
      <c r="VQ37" s="167">
        <f t="shared" si="1386"/>
        <v>23439.176254083181</v>
      </c>
      <c r="VR37" s="167">
        <f t="shared" si="1386"/>
        <v>1057.4069941391201</v>
      </c>
      <c r="VS37" s="167">
        <f t="shared" si="1386"/>
        <v>0</v>
      </c>
      <c r="VT37" s="167">
        <f t="shared" si="1386"/>
        <v>14231.019677618009</v>
      </c>
      <c r="VU37" s="167">
        <f t="shared" si="1386"/>
        <v>14231.019677618009</v>
      </c>
      <c r="VV37" s="167">
        <f t="shared" si="1386"/>
        <v>14231.019677618009</v>
      </c>
      <c r="VW37" s="167">
        <f t="shared" si="1386"/>
        <v>23439.176254083181</v>
      </c>
      <c r="VX37" s="167">
        <f t="shared" si="1386"/>
        <v>0</v>
      </c>
      <c r="VY37" s="167">
        <f t="shared" si="1386"/>
        <v>0</v>
      </c>
      <c r="VZ37" s="167">
        <f t="shared" si="1386"/>
        <v>0</v>
      </c>
      <c r="WA37" s="167">
        <f t="shared" si="1386"/>
        <v>14231.019677618009</v>
      </c>
      <c r="WB37" s="167">
        <f t="shared" si="1386"/>
        <v>14231.019677618009</v>
      </c>
      <c r="WC37" s="166">
        <f t="shared" si="858"/>
        <v>590519.9711303818</v>
      </c>
    </row>
    <row r="38" spans="1:601" s="105" customFormat="1" ht="18" customHeight="1" outlineLevel="1">
      <c r="A38" s="154"/>
      <c r="B38" s="114" t="s">
        <v>76</v>
      </c>
      <c r="C38" s="151">
        <v>4.3438128987153719E-2</v>
      </c>
      <c r="D38" s="182">
        <f>SUMIFS('Listagem de Pagamentos Efet'!$J:$J,'Listagem de Pagamentos Efet'!$B:$B,'FLUXO DE CAIXA'!D$4,'Listagem de Pagamentos Efet'!$C:$C,'FLUXO DE CAIXA'!$B38)</f>
        <v>0</v>
      </c>
      <c r="E38" s="182">
        <f>SUMIFS('Listagem de Pagamentos Efet'!$J:$J,'Listagem de Pagamentos Efet'!$B:$B,'FLUXO DE CAIXA'!E$4,'Listagem de Pagamentos Efet'!$C:$C,'FLUXO DE CAIXA'!$B38)</f>
        <v>0</v>
      </c>
      <c r="F38" s="182">
        <f>SUMIFS('Listagem de Pagamentos Efet'!$J:$J,'Listagem de Pagamentos Efet'!$B:$B,'FLUXO DE CAIXA'!F$4,'Listagem de Pagamentos Efet'!$C:$C,'FLUXO DE CAIXA'!$B38)</f>
        <v>0</v>
      </c>
      <c r="G38" s="182">
        <f>SUMIFS('Listagem de Pagamentos Efet'!$J:$J,'Listagem de Pagamentos Efet'!$B:$B,'FLUXO DE CAIXA'!G$4,'Listagem de Pagamentos Efet'!$C:$C,'FLUXO DE CAIXA'!$B38)</f>
        <v>0</v>
      </c>
      <c r="H38" s="182">
        <f>SUMIFS('Listagem de Pagamentos Efet'!$J:$J,'Listagem de Pagamentos Efet'!$B:$B,'FLUXO DE CAIXA'!H$4,'Listagem de Pagamentos Efet'!$C:$C,'FLUXO DE CAIXA'!$B38)</f>
        <v>0</v>
      </c>
      <c r="I38" s="182">
        <f>SUMIFS('Listagem de Pagamentos Efet'!$J:$J,'Listagem de Pagamentos Efet'!$B:$B,'FLUXO DE CAIXA'!I$4,'Listagem de Pagamentos Efet'!$C:$C,'FLUXO DE CAIXA'!$B38)</f>
        <v>0</v>
      </c>
      <c r="J38" s="182">
        <f>SUMIFS('Listagem de Pagamentos Efet'!$J:$J,'Listagem de Pagamentos Efet'!$B:$B,'FLUXO DE CAIXA'!J$4,'Listagem de Pagamentos Efet'!$C:$C,'FLUXO DE CAIXA'!$B38)</f>
        <v>0</v>
      </c>
      <c r="K38" s="182">
        <f>SUMIFS('Listagem de Pagamentos Efet'!$J:$J,'Listagem de Pagamentos Efet'!$B:$B,'FLUXO DE CAIXA'!K$4,'Listagem de Pagamentos Efet'!$C:$C,'FLUXO DE CAIXA'!$B38)</f>
        <v>0</v>
      </c>
      <c r="L38" s="182">
        <f>SUMIFS('Listagem de Pagamentos Efet'!$J:$J,'Listagem de Pagamentos Efet'!$B:$B,'FLUXO DE CAIXA'!L$4,'Listagem de Pagamentos Efet'!$C:$C,'FLUXO DE CAIXA'!$B38)</f>
        <v>0</v>
      </c>
      <c r="M38" s="182">
        <f>SUMIFS('Listagem de Pagamentos Efet'!$J:$J,'Listagem de Pagamentos Efet'!$B:$B,'FLUXO DE CAIXA'!M$4,'Listagem de Pagamentos Efet'!$C:$C,'FLUXO DE CAIXA'!$B38)</f>
        <v>0</v>
      </c>
      <c r="N38" s="182">
        <f>SUMIFS('Listagem de Pagamentos Efet'!$J:$J,'Listagem de Pagamentos Efet'!$B:$B,'FLUXO DE CAIXA'!N$4,'Listagem de Pagamentos Efet'!$C:$C,'FLUXO DE CAIXA'!$B38)</f>
        <v>0</v>
      </c>
      <c r="O38" s="182">
        <f>SUMIFS('Listagem de Pagamentos Efet'!$J:$J,'Listagem de Pagamentos Efet'!$B:$B,'FLUXO DE CAIXA'!O$4,'Listagem de Pagamentos Efet'!$C:$C,'FLUXO DE CAIXA'!$B38)</f>
        <v>0</v>
      </c>
      <c r="P38" s="182">
        <f>SUMIFS('Listagem de Pagamentos Efet'!$J:$J,'Listagem de Pagamentos Efet'!$B:$B,'FLUXO DE CAIXA'!P$4,'Listagem de Pagamentos Efet'!$C:$C,'FLUXO DE CAIXA'!$B38)</f>
        <v>0</v>
      </c>
      <c r="Q38" s="182">
        <f>SUMIFS('Listagem de Pagamentos Efet'!$J:$J,'Listagem de Pagamentos Efet'!$B:$B,'FLUXO DE CAIXA'!Q$4,'Listagem de Pagamentos Efet'!$C:$C,'FLUXO DE CAIXA'!$B38)</f>
        <v>0</v>
      </c>
      <c r="R38" s="182">
        <f>SUMIFS('Listagem de Pagamentos Efet'!$J:$J,'Listagem de Pagamentos Efet'!$B:$B,'FLUXO DE CAIXA'!R$4,'Listagem de Pagamentos Efet'!$C:$C,'FLUXO DE CAIXA'!$B38)</f>
        <v>0</v>
      </c>
      <c r="S38" s="182">
        <f>SUMIFS('Listagem de Pagamentos Efet'!$J:$J,'Listagem de Pagamentos Efet'!$B:$B,'FLUXO DE CAIXA'!S$4,'Listagem de Pagamentos Efet'!$C:$C,'FLUXO DE CAIXA'!$B38)</f>
        <v>0</v>
      </c>
      <c r="T38" s="182">
        <f>SUMIFS('Listagem de Pagamentos Efet'!$J:$J,'Listagem de Pagamentos Efet'!$B:$B,'FLUXO DE CAIXA'!T$4,'Listagem de Pagamentos Efet'!$C:$C,'FLUXO DE CAIXA'!$B38)</f>
        <v>0</v>
      </c>
      <c r="U38" s="182">
        <f>SUMIFS('Listagem de Pagamentos Efet'!$J:$J,'Listagem de Pagamentos Efet'!$B:$B,'FLUXO DE CAIXA'!U$4,'Listagem de Pagamentos Efet'!$C:$C,'FLUXO DE CAIXA'!$B38)</f>
        <v>0</v>
      </c>
      <c r="V38" s="182">
        <f>SUMIFS('Listagem de Pagamentos Efet'!$J:$J,'Listagem de Pagamentos Efet'!$B:$B,'FLUXO DE CAIXA'!V$4,'Listagem de Pagamentos Efet'!$C:$C,'FLUXO DE CAIXA'!$B38)</f>
        <v>0</v>
      </c>
      <c r="W38" s="182">
        <f>SUMIFS('Listagem de Pagamentos Efet'!$J:$J,'Listagem de Pagamentos Efet'!$B:$B,'FLUXO DE CAIXA'!W$4,'Listagem de Pagamentos Efet'!$C:$C,'FLUXO DE CAIXA'!$B38)</f>
        <v>0</v>
      </c>
      <c r="X38" s="182">
        <f>SUMIFS('Listagem de Pagamentos Efet'!$J:$J,'Listagem de Pagamentos Efet'!$B:$B,'FLUXO DE CAIXA'!X$4,'Listagem de Pagamentos Efet'!$C:$C,'FLUXO DE CAIXA'!$B38)</f>
        <v>0</v>
      </c>
      <c r="Y38" s="182">
        <f>SUMIFS('Listagem de Pagamentos Efet'!$J:$J,'Listagem de Pagamentos Efet'!$B:$B,'FLUXO DE CAIXA'!Y$4,'Listagem de Pagamentos Efet'!$C:$C,'FLUXO DE CAIXA'!$B38)</f>
        <v>0</v>
      </c>
      <c r="Z38" s="182">
        <f>SUMIFS('Listagem de Pagamentos Efet'!$J:$J,'Listagem de Pagamentos Efet'!$B:$B,'FLUXO DE CAIXA'!Z$4,'Listagem de Pagamentos Efet'!$C:$C,'FLUXO DE CAIXA'!$B38)</f>
        <v>0</v>
      </c>
      <c r="AA38" s="182">
        <f>SUMIFS('Listagem de Pagamentos Efet'!$J:$J,'Listagem de Pagamentos Efet'!$B:$B,'FLUXO DE CAIXA'!AA$4,'Listagem de Pagamentos Efet'!$C:$C,'FLUXO DE CAIXA'!$B38)</f>
        <v>0</v>
      </c>
      <c r="AB38" s="182">
        <f>SUMIFS('Listagem de Pagamentos Efet'!$J:$J,'Listagem de Pagamentos Efet'!$B:$B,'FLUXO DE CAIXA'!AB$4,'Listagem de Pagamentos Efet'!$C:$C,'FLUXO DE CAIXA'!$B38)</f>
        <v>0</v>
      </c>
      <c r="AC38" s="182">
        <f>SUMIFS('Listagem de Pagamentos Efet'!$J:$J,'Listagem de Pagamentos Efet'!$B:$B,'FLUXO DE CAIXA'!AC$4,'Listagem de Pagamentos Efet'!$C:$C,'FLUXO DE CAIXA'!$B38)</f>
        <v>0</v>
      </c>
      <c r="AD38" s="182">
        <f>SUMIFS('Listagem de Pagamentos Efet'!$J:$J,'Listagem de Pagamentos Efet'!$B:$B,'FLUXO DE CAIXA'!AD$4,'Listagem de Pagamentos Efet'!$C:$C,'FLUXO DE CAIXA'!$B38)</f>
        <v>0</v>
      </c>
      <c r="AE38" s="160">
        <f t="shared" ref="AE38:BR38" si="1387">+AE6*$C$38</f>
        <v>3501.409661594927</v>
      </c>
      <c r="AF38" s="160"/>
      <c r="AG38" s="160"/>
      <c r="AH38" s="166">
        <f t="shared" si="490"/>
        <v>3501.409661594927</v>
      </c>
      <c r="AI38" s="167">
        <f t="shared" si="1387"/>
        <v>0</v>
      </c>
      <c r="AJ38" s="167">
        <f t="shared" si="1387"/>
        <v>0</v>
      </c>
      <c r="AK38" s="167">
        <f t="shared" si="1387"/>
        <v>2125.869495301863</v>
      </c>
      <c r="AL38" s="167">
        <f t="shared" si="1387"/>
        <v>2125.869495301863</v>
      </c>
      <c r="AM38" s="167">
        <f t="shared" si="1387"/>
        <v>2125.869495301863</v>
      </c>
      <c r="AN38" s="167">
        <f t="shared" si="1387"/>
        <v>3501.409661594927</v>
      </c>
      <c r="AO38" s="167">
        <f t="shared" si="1387"/>
        <v>3501.409661594927</v>
      </c>
      <c r="AP38" s="167">
        <f t="shared" si="1387"/>
        <v>157.95841224888579</v>
      </c>
      <c r="AQ38" s="167">
        <f t="shared" si="1387"/>
        <v>0</v>
      </c>
      <c r="AR38" s="167">
        <f t="shared" si="1387"/>
        <v>2125.869495301863</v>
      </c>
      <c r="AS38" s="167">
        <f t="shared" si="1387"/>
        <v>2125.869495301863</v>
      </c>
      <c r="AT38" s="167">
        <f t="shared" si="1387"/>
        <v>2125.869495301863</v>
      </c>
      <c r="AU38" s="167">
        <f t="shared" si="1387"/>
        <v>3501.409661594927</v>
      </c>
      <c r="AV38" s="167">
        <f t="shared" si="1387"/>
        <v>0</v>
      </c>
      <c r="AW38" s="167">
        <f t="shared" si="1387"/>
        <v>0</v>
      </c>
      <c r="AX38" s="167">
        <f t="shared" si="1387"/>
        <v>0</v>
      </c>
      <c r="AY38" s="167">
        <f t="shared" si="1387"/>
        <v>2125.869495301863</v>
      </c>
      <c r="AZ38" s="167">
        <f t="shared" si="1387"/>
        <v>2125.869495301863</v>
      </c>
      <c r="BA38" s="167">
        <f t="shared" si="1387"/>
        <v>2125.869495301863</v>
      </c>
      <c r="BB38" s="167">
        <f t="shared" si="1387"/>
        <v>3501.409661594927</v>
      </c>
      <c r="BC38" s="167">
        <f t="shared" si="1387"/>
        <v>0</v>
      </c>
      <c r="BD38" s="167">
        <f t="shared" si="1387"/>
        <v>157.95841224888579</v>
      </c>
      <c r="BE38" s="167">
        <f t="shared" si="1387"/>
        <v>1461.1329057444332</v>
      </c>
      <c r="BF38" s="167">
        <f t="shared" si="1387"/>
        <v>2125.869495301863</v>
      </c>
      <c r="BG38" s="167">
        <f t="shared" si="1387"/>
        <v>2125.869495301863</v>
      </c>
      <c r="BH38" s="167">
        <f t="shared" si="1387"/>
        <v>2125.869495301863</v>
      </c>
      <c r="BI38" s="167">
        <f t="shared" si="1387"/>
        <v>3501.409661594927</v>
      </c>
      <c r="BJ38" s="167">
        <f t="shared" si="1387"/>
        <v>3501.409661594927</v>
      </c>
      <c r="BK38" s="167">
        <f t="shared" si="1387"/>
        <v>157.95841224888579</v>
      </c>
      <c r="BL38" s="167">
        <f t="shared" si="1387"/>
        <v>0</v>
      </c>
      <c r="BM38" s="167">
        <f t="shared" si="1387"/>
        <v>2125.869495301863</v>
      </c>
      <c r="BN38" s="166">
        <f t="shared" si="848"/>
        <v>50579.769550984878</v>
      </c>
      <c r="BO38" s="167">
        <f t="shared" si="1387"/>
        <v>2125.869495301863</v>
      </c>
      <c r="BP38" s="167">
        <f t="shared" si="1387"/>
        <v>2125.869495301863</v>
      </c>
      <c r="BQ38" s="167">
        <f t="shared" si="1387"/>
        <v>3501.409661594927</v>
      </c>
      <c r="BR38" s="167">
        <f t="shared" si="1387"/>
        <v>3501.409661594927</v>
      </c>
      <c r="BS38" s="167">
        <f t="shared" ref="BS38:CR38" si="1388">+BS6*$C$38</f>
        <v>157.95841224888579</v>
      </c>
      <c r="BT38" s="167">
        <f t="shared" si="1388"/>
        <v>0</v>
      </c>
      <c r="BU38" s="167">
        <f t="shared" si="1388"/>
        <v>2125.869495301863</v>
      </c>
      <c r="BV38" s="167">
        <f t="shared" si="1388"/>
        <v>2125.869495301863</v>
      </c>
      <c r="BW38" s="167">
        <f t="shared" si="1388"/>
        <v>2125.869495301863</v>
      </c>
      <c r="BX38" s="167">
        <f t="shared" si="1388"/>
        <v>3501.409661594927</v>
      </c>
      <c r="BY38" s="167">
        <f t="shared" si="1388"/>
        <v>0</v>
      </c>
      <c r="BZ38" s="167">
        <f t="shared" si="1388"/>
        <v>0</v>
      </c>
      <c r="CA38" s="167">
        <f t="shared" si="1388"/>
        <v>0</v>
      </c>
      <c r="CB38" s="167">
        <f t="shared" si="1388"/>
        <v>2125.869495301863</v>
      </c>
      <c r="CC38" s="167">
        <f t="shared" si="1388"/>
        <v>2125.869495301863</v>
      </c>
      <c r="CD38" s="167">
        <f t="shared" si="1388"/>
        <v>2125.869495301863</v>
      </c>
      <c r="CE38" s="167">
        <f t="shared" si="1388"/>
        <v>3501.409661594927</v>
      </c>
      <c r="CF38" s="167">
        <f t="shared" si="1388"/>
        <v>0</v>
      </c>
      <c r="CG38" s="167">
        <f t="shared" si="1388"/>
        <v>157.95841224888579</v>
      </c>
      <c r="CH38" s="167">
        <f t="shared" si="1388"/>
        <v>1461.1329057444332</v>
      </c>
      <c r="CI38" s="167">
        <f t="shared" si="1388"/>
        <v>2125.869495301863</v>
      </c>
      <c r="CJ38" s="167">
        <f t="shared" si="1388"/>
        <v>2125.869495301863</v>
      </c>
      <c r="CK38" s="167">
        <f t="shared" si="1388"/>
        <v>2125.869495301863</v>
      </c>
      <c r="CL38" s="167">
        <f t="shared" si="1388"/>
        <v>3501.409661594927</v>
      </c>
      <c r="CM38" s="167">
        <f t="shared" si="1388"/>
        <v>3501.409661594927</v>
      </c>
      <c r="CN38" s="167">
        <f t="shared" si="1388"/>
        <v>157.95841224888579</v>
      </c>
      <c r="CO38" s="167">
        <f t="shared" si="1388"/>
        <v>0</v>
      </c>
      <c r="CP38" s="167">
        <f t="shared" si="1388"/>
        <v>2125.869495301863</v>
      </c>
      <c r="CQ38" s="167">
        <f t="shared" si="1388"/>
        <v>2125.869495301863</v>
      </c>
      <c r="CR38" s="167">
        <f t="shared" si="1388"/>
        <v>2125.869495301863</v>
      </c>
      <c r="CS38" s="166">
        <f t="shared" si="790"/>
        <v>52705.639046286742</v>
      </c>
      <c r="CT38" s="167">
        <f t="shared" ref="CT38:DX38" si="1389">+CT6*$C$38</f>
        <v>3501.409661594927</v>
      </c>
      <c r="CU38" s="167">
        <f t="shared" si="1389"/>
        <v>3501.409661594927</v>
      </c>
      <c r="CV38" s="167">
        <f t="shared" si="1389"/>
        <v>157.95841224888579</v>
      </c>
      <c r="CW38" s="167">
        <f t="shared" si="1389"/>
        <v>0</v>
      </c>
      <c r="CX38" s="167">
        <f t="shared" si="1389"/>
        <v>2125.869495301863</v>
      </c>
      <c r="CY38" s="167">
        <f t="shared" si="1389"/>
        <v>2125.869495301863</v>
      </c>
      <c r="CZ38" s="167">
        <f t="shared" si="1389"/>
        <v>2125.869495301863</v>
      </c>
      <c r="DA38" s="167">
        <f t="shared" si="1389"/>
        <v>3501.409661594927</v>
      </c>
      <c r="DB38" s="167">
        <f t="shared" si="1389"/>
        <v>0</v>
      </c>
      <c r="DC38" s="167">
        <f t="shared" si="1389"/>
        <v>0</v>
      </c>
      <c r="DD38" s="167">
        <f t="shared" si="1389"/>
        <v>0</v>
      </c>
      <c r="DE38" s="167">
        <f t="shared" si="1389"/>
        <v>2125.869495301863</v>
      </c>
      <c r="DF38" s="167">
        <f t="shared" si="1389"/>
        <v>2125.869495301863</v>
      </c>
      <c r="DG38" s="167">
        <f t="shared" si="1389"/>
        <v>2125.869495301863</v>
      </c>
      <c r="DH38" s="167">
        <f t="shared" si="1389"/>
        <v>3501.409661594927</v>
      </c>
      <c r="DI38" s="167">
        <f t="shared" si="1389"/>
        <v>0</v>
      </c>
      <c r="DJ38" s="167">
        <f t="shared" si="1389"/>
        <v>157.95841224888579</v>
      </c>
      <c r="DK38" s="167">
        <f t="shared" si="1389"/>
        <v>1461.1329057444332</v>
      </c>
      <c r="DL38" s="167">
        <f t="shared" si="1389"/>
        <v>2125.869495301863</v>
      </c>
      <c r="DM38" s="167">
        <f t="shared" si="1389"/>
        <v>2125.869495301863</v>
      </c>
      <c r="DN38" s="167">
        <f t="shared" si="1389"/>
        <v>2125.869495301863</v>
      </c>
      <c r="DO38" s="167">
        <f t="shared" si="1389"/>
        <v>3501.409661594927</v>
      </c>
      <c r="DP38" s="167">
        <f t="shared" si="1389"/>
        <v>3501.409661594927</v>
      </c>
      <c r="DQ38" s="167">
        <f t="shared" si="1389"/>
        <v>157.95841224888579</v>
      </c>
      <c r="DR38" s="167">
        <f t="shared" si="1389"/>
        <v>0</v>
      </c>
      <c r="DS38" s="167">
        <f t="shared" si="1389"/>
        <v>2125.869495301863</v>
      </c>
      <c r="DT38" s="167">
        <f t="shared" si="1389"/>
        <v>2125.869495301863</v>
      </c>
      <c r="DU38" s="167">
        <f t="shared" si="1389"/>
        <v>2125.869495301863</v>
      </c>
      <c r="DV38" s="167">
        <f t="shared" si="1389"/>
        <v>3501.409661594927</v>
      </c>
      <c r="DW38" s="167">
        <f t="shared" si="1389"/>
        <v>0</v>
      </c>
      <c r="DX38" s="167">
        <f t="shared" si="1389"/>
        <v>0</v>
      </c>
      <c r="DY38" s="166">
        <f t="shared" si="849"/>
        <v>51955.309717277938</v>
      </c>
      <c r="DZ38" s="167">
        <f t="shared" ref="DZ38:FC38" si="1390">+DZ6*$C$38</f>
        <v>0</v>
      </c>
      <c r="EA38" s="167">
        <f t="shared" si="1390"/>
        <v>2125.869495301863</v>
      </c>
      <c r="EB38" s="167">
        <f t="shared" si="1390"/>
        <v>2125.869495301863</v>
      </c>
      <c r="EC38" s="167">
        <f t="shared" si="1390"/>
        <v>2125.869495301863</v>
      </c>
      <c r="ED38" s="167">
        <f t="shared" si="1390"/>
        <v>3501.409661594927</v>
      </c>
      <c r="EE38" s="167">
        <f t="shared" si="1390"/>
        <v>0</v>
      </c>
      <c r="EF38" s="167">
        <f t="shared" si="1390"/>
        <v>0</v>
      </c>
      <c r="EG38" s="167">
        <f t="shared" si="1390"/>
        <v>0</v>
      </c>
      <c r="EH38" s="167">
        <f t="shared" si="1390"/>
        <v>2125.869495301863</v>
      </c>
      <c r="EI38" s="167">
        <f t="shared" si="1390"/>
        <v>2125.869495301863</v>
      </c>
      <c r="EJ38" s="167">
        <f t="shared" si="1390"/>
        <v>2125.869495301863</v>
      </c>
      <c r="EK38" s="167">
        <f t="shared" si="1390"/>
        <v>3501.409661594927</v>
      </c>
      <c r="EL38" s="167">
        <f t="shared" si="1390"/>
        <v>0</v>
      </c>
      <c r="EM38" s="167">
        <f t="shared" si="1390"/>
        <v>157.95841224888579</v>
      </c>
      <c r="EN38" s="167">
        <f t="shared" si="1390"/>
        <v>1461.1329057444332</v>
      </c>
      <c r="EO38" s="167">
        <f t="shared" si="1390"/>
        <v>2125.869495301863</v>
      </c>
      <c r="EP38" s="167">
        <f t="shared" si="1390"/>
        <v>2125.869495301863</v>
      </c>
      <c r="EQ38" s="167">
        <f t="shared" si="1390"/>
        <v>2125.869495301863</v>
      </c>
      <c r="ER38" s="167">
        <f t="shared" si="1390"/>
        <v>3501.409661594927</v>
      </c>
      <c r="ES38" s="167">
        <f t="shared" si="1390"/>
        <v>3501.409661594927</v>
      </c>
      <c r="ET38" s="167">
        <f t="shared" si="1390"/>
        <v>157.95841224888579</v>
      </c>
      <c r="EU38" s="167">
        <f t="shared" si="1390"/>
        <v>0</v>
      </c>
      <c r="EV38" s="167">
        <f t="shared" si="1390"/>
        <v>2125.869495301863</v>
      </c>
      <c r="EW38" s="167">
        <f t="shared" si="1390"/>
        <v>2125.869495301863</v>
      </c>
      <c r="EX38" s="167">
        <f t="shared" si="1390"/>
        <v>2125.869495301863</v>
      </c>
      <c r="EY38" s="167">
        <f t="shared" si="1390"/>
        <v>3501.409661594927</v>
      </c>
      <c r="EZ38" s="167">
        <f t="shared" si="1390"/>
        <v>0</v>
      </c>
      <c r="FA38" s="167">
        <f t="shared" si="1390"/>
        <v>0</v>
      </c>
      <c r="FB38" s="167">
        <f t="shared" si="1390"/>
        <v>0</v>
      </c>
      <c r="FC38" s="167">
        <f t="shared" si="1390"/>
        <v>2125.869495301863</v>
      </c>
      <c r="FD38" s="166">
        <f t="shared" si="1367"/>
        <v>46920.401477141066</v>
      </c>
      <c r="FE38" s="167">
        <f t="shared" ref="FE38:GI38" si="1391">+FE6*$C$38</f>
        <v>2125.869495301863</v>
      </c>
      <c r="FF38" s="167">
        <f t="shared" si="1391"/>
        <v>3501.409661594927</v>
      </c>
      <c r="FG38" s="167">
        <f t="shared" si="1391"/>
        <v>0</v>
      </c>
      <c r="FH38" s="167">
        <f t="shared" si="1391"/>
        <v>0</v>
      </c>
      <c r="FI38" s="167">
        <f t="shared" si="1391"/>
        <v>0</v>
      </c>
      <c r="FJ38" s="167">
        <f t="shared" si="1391"/>
        <v>2125.869495301863</v>
      </c>
      <c r="FK38" s="167">
        <f t="shared" si="1391"/>
        <v>2125.869495301863</v>
      </c>
      <c r="FL38" s="167">
        <f t="shared" si="1391"/>
        <v>2125.869495301863</v>
      </c>
      <c r="FM38" s="167">
        <f t="shared" si="1391"/>
        <v>3501.409661594927</v>
      </c>
      <c r="FN38" s="167">
        <f t="shared" si="1391"/>
        <v>0</v>
      </c>
      <c r="FO38" s="167">
        <f t="shared" si="1391"/>
        <v>157.95841224888579</v>
      </c>
      <c r="FP38" s="167">
        <f t="shared" si="1391"/>
        <v>1461.1329057444332</v>
      </c>
      <c r="FQ38" s="167">
        <f t="shared" si="1391"/>
        <v>2125.869495301863</v>
      </c>
      <c r="FR38" s="167">
        <f t="shared" si="1391"/>
        <v>2125.869495301863</v>
      </c>
      <c r="FS38" s="167">
        <f t="shared" si="1391"/>
        <v>2125.869495301863</v>
      </c>
      <c r="FT38" s="167">
        <f t="shared" si="1391"/>
        <v>3501.409661594927</v>
      </c>
      <c r="FU38" s="167">
        <f t="shared" si="1391"/>
        <v>3501.409661594927</v>
      </c>
      <c r="FV38" s="167">
        <f t="shared" si="1391"/>
        <v>157.95841224888579</v>
      </c>
      <c r="FW38" s="167">
        <f t="shared" si="1391"/>
        <v>0</v>
      </c>
      <c r="FX38" s="167">
        <f t="shared" si="1391"/>
        <v>2125.869495301863</v>
      </c>
      <c r="FY38" s="167">
        <f t="shared" si="1391"/>
        <v>2125.869495301863</v>
      </c>
      <c r="FZ38" s="167">
        <f t="shared" si="1391"/>
        <v>2125.869495301863</v>
      </c>
      <c r="GA38" s="167">
        <f t="shared" si="1391"/>
        <v>3501.409661594927</v>
      </c>
      <c r="GB38" s="167">
        <f t="shared" si="1391"/>
        <v>0</v>
      </c>
      <c r="GC38" s="167">
        <f t="shared" si="1391"/>
        <v>0</v>
      </c>
      <c r="GD38" s="167">
        <f t="shared" si="1391"/>
        <v>0</v>
      </c>
      <c r="GE38" s="167">
        <f t="shared" si="1391"/>
        <v>2125.869495301863</v>
      </c>
      <c r="GF38" s="167">
        <f t="shared" si="1391"/>
        <v>2125.869495301863</v>
      </c>
      <c r="GG38" s="167">
        <f t="shared" si="1391"/>
        <v>2125.869495301863</v>
      </c>
      <c r="GH38" s="167">
        <f t="shared" si="1391"/>
        <v>3501.409661594927</v>
      </c>
      <c r="GI38" s="167">
        <f t="shared" si="1391"/>
        <v>0</v>
      </c>
      <c r="GJ38" s="166">
        <f t="shared" si="850"/>
        <v>50421.81113873599</v>
      </c>
      <c r="GK38" s="167">
        <f t="shared" ref="GK38:HO38" si="1392">+GK6*$C$38</f>
        <v>0</v>
      </c>
      <c r="GL38" s="167">
        <f t="shared" si="1392"/>
        <v>0</v>
      </c>
      <c r="GM38" s="167">
        <f t="shared" si="1392"/>
        <v>2125.869495301863</v>
      </c>
      <c r="GN38" s="167">
        <f t="shared" si="1392"/>
        <v>2125.869495301863</v>
      </c>
      <c r="GO38" s="167">
        <f t="shared" si="1392"/>
        <v>2125.869495301863</v>
      </c>
      <c r="GP38" s="167">
        <f t="shared" si="1392"/>
        <v>3501.409661594927</v>
      </c>
      <c r="GQ38" s="167">
        <f t="shared" si="1392"/>
        <v>0</v>
      </c>
      <c r="GR38" s="167">
        <f t="shared" si="1392"/>
        <v>157.95841224888579</v>
      </c>
      <c r="GS38" s="167">
        <f t="shared" si="1392"/>
        <v>1461.1329057444332</v>
      </c>
      <c r="GT38" s="167">
        <f t="shared" si="1392"/>
        <v>2125.869495301863</v>
      </c>
      <c r="GU38" s="167">
        <f t="shared" si="1392"/>
        <v>2125.869495301863</v>
      </c>
      <c r="GV38" s="167">
        <f t="shared" si="1392"/>
        <v>2125.869495301863</v>
      </c>
      <c r="GW38" s="167">
        <f t="shared" si="1392"/>
        <v>3501.409661594927</v>
      </c>
      <c r="GX38" s="167">
        <f t="shared" si="1392"/>
        <v>3501.409661594927</v>
      </c>
      <c r="GY38" s="167">
        <f t="shared" si="1392"/>
        <v>157.95841224888579</v>
      </c>
      <c r="GZ38" s="167">
        <f t="shared" si="1392"/>
        <v>0</v>
      </c>
      <c r="HA38" s="167">
        <f t="shared" si="1392"/>
        <v>2125.869495301863</v>
      </c>
      <c r="HB38" s="167">
        <f t="shared" si="1392"/>
        <v>2125.869495301863</v>
      </c>
      <c r="HC38" s="167">
        <f t="shared" si="1392"/>
        <v>2125.869495301863</v>
      </c>
      <c r="HD38" s="167">
        <f t="shared" si="1392"/>
        <v>3501.409661594927</v>
      </c>
      <c r="HE38" s="167">
        <f t="shared" si="1392"/>
        <v>0</v>
      </c>
      <c r="HF38" s="167">
        <f t="shared" si="1392"/>
        <v>0</v>
      </c>
      <c r="HG38" s="167">
        <f t="shared" si="1392"/>
        <v>0</v>
      </c>
      <c r="HH38" s="167">
        <f t="shared" si="1392"/>
        <v>2125.869495301863</v>
      </c>
      <c r="HI38" s="167">
        <f t="shared" si="1392"/>
        <v>2125.869495301863</v>
      </c>
      <c r="HJ38" s="167">
        <f t="shared" si="1392"/>
        <v>2125.869495301863</v>
      </c>
      <c r="HK38" s="167">
        <f t="shared" si="1392"/>
        <v>3501.409661594927</v>
      </c>
      <c r="HL38" s="167">
        <f t="shared" si="1392"/>
        <v>0</v>
      </c>
      <c r="HM38" s="167">
        <f t="shared" si="1392"/>
        <v>157.95841224888579</v>
      </c>
      <c r="HN38" s="167">
        <f t="shared" si="1392"/>
        <v>1461.1329057444332</v>
      </c>
      <c r="HO38" s="167">
        <f t="shared" si="1392"/>
        <v>2125.869495301863</v>
      </c>
      <c r="HP38" s="166">
        <f t="shared" si="851"/>
        <v>48539.492795134378</v>
      </c>
      <c r="HQ38" s="167">
        <f t="shared" ref="HQ38:IT38" si="1393">+HQ6*$C$38</f>
        <v>2125.869495301863</v>
      </c>
      <c r="HR38" s="167">
        <f t="shared" si="1393"/>
        <v>2125.869495301863</v>
      </c>
      <c r="HS38" s="167">
        <f t="shared" si="1393"/>
        <v>3501.409661594927</v>
      </c>
      <c r="HT38" s="167">
        <f t="shared" si="1393"/>
        <v>0</v>
      </c>
      <c r="HU38" s="167">
        <f t="shared" si="1393"/>
        <v>157.95841224888579</v>
      </c>
      <c r="HV38" s="167">
        <f t="shared" si="1393"/>
        <v>1461.1329057444332</v>
      </c>
      <c r="HW38" s="167">
        <f t="shared" si="1393"/>
        <v>2125.869495301863</v>
      </c>
      <c r="HX38" s="167">
        <f t="shared" si="1393"/>
        <v>2125.869495301863</v>
      </c>
      <c r="HY38" s="167">
        <f t="shared" si="1393"/>
        <v>2125.869495301863</v>
      </c>
      <c r="HZ38" s="167">
        <f t="shared" si="1393"/>
        <v>3501.409661594927</v>
      </c>
      <c r="IA38" s="167">
        <f t="shared" si="1393"/>
        <v>3501.409661594927</v>
      </c>
      <c r="IB38" s="167">
        <f t="shared" si="1393"/>
        <v>157.95841224888579</v>
      </c>
      <c r="IC38" s="167">
        <f t="shared" si="1393"/>
        <v>0</v>
      </c>
      <c r="ID38" s="167">
        <f t="shared" si="1393"/>
        <v>2125.869495301863</v>
      </c>
      <c r="IE38" s="167">
        <f t="shared" si="1393"/>
        <v>2125.869495301863</v>
      </c>
      <c r="IF38" s="167">
        <f t="shared" si="1393"/>
        <v>2125.869495301863</v>
      </c>
      <c r="IG38" s="167">
        <f t="shared" si="1393"/>
        <v>3501.409661594927</v>
      </c>
      <c r="IH38" s="167">
        <f t="shared" si="1393"/>
        <v>0</v>
      </c>
      <c r="II38" s="167">
        <f t="shared" si="1393"/>
        <v>0</v>
      </c>
      <c r="IJ38" s="167">
        <f t="shared" si="1393"/>
        <v>0</v>
      </c>
      <c r="IK38" s="167">
        <f t="shared" si="1393"/>
        <v>2125.869495301863</v>
      </c>
      <c r="IL38" s="167">
        <f t="shared" si="1393"/>
        <v>2125.869495301863</v>
      </c>
      <c r="IM38" s="167">
        <f t="shared" si="1393"/>
        <v>2125.869495301863</v>
      </c>
      <c r="IN38" s="167">
        <f t="shared" si="1393"/>
        <v>3501.409661594927</v>
      </c>
      <c r="IO38" s="167">
        <f t="shared" si="1393"/>
        <v>0</v>
      </c>
      <c r="IP38" s="167">
        <f t="shared" si="1393"/>
        <v>157.95841224888579</v>
      </c>
      <c r="IQ38" s="167">
        <f t="shared" si="1393"/>
        <v>1461.1329057444332</v>
      </c>
      <c r="IR38" s="167">
        <f t="shared" si="1393"/>
        <v>2125.869495301863</v>
      </c>
      <c r="IS38" s="167">
        <f t="shared" si="1393"/>
        <v>2125.869495301863</v>
      </c>
      <c r="IT38" s="167">
        <f t="shared" si="1393"/>
        <v>2125.869495301863</v>
      </c>
      <c r="IU38" s="166">
        <f t="shared" si="1371"/>
        <v>50665.362290436249</v>
      </c>
      <c r="IV38" s="167">
        <f t="shared" ref="IV38:JZ38" si="1394">+IV6*$C$38</f>
        <v>0</v>
      </c>
      <c r="IW38" s="167">
        <f t="shared" si="1394"/>
        <v>157.95841224888579</v>
      </c>
      <c r="IX38" s="167">
        <f t="shared" si="1394"/>
        <v>1461.1329057444332</v>
      </c>
      <c r="IY38" s="167">
        <f t="shared" si="1394"/>
        <v>2125.869495301863</v>
      </c>
      <c r="IZ38" s="167">
        <f t="shared" si="1394"/>
        <v>2125.869495301863</v>
      </c>
      <c r="JA38" s="167">
        <f t="shared" si="1394"/>
        <v>2125.869495301863</v>
      </c>
      <c r="JB38" s="167">
        <f t="shared" si="1394"/>
        <v>3501.409661594927</v>
      </c>
      <c r="JC38" s="167">
        <f t="shared" si="1394"/>
        <v>3501.409661594927</v>
      </c>
      <c r="JD38" s="167">
        <f t="shared" si="1394"/>
        <v>157.95841224888579</v>
      </c>
      <c r="JE38" s="167">
        <f t="shared" si="1394"/>
        <v>0</v>
      </c>
      <c r="JF38" s="167">
        <f t="shared" si="1394"/>
        <v>2125.869495301863</v>
      </c>
      <c r="JG38" s="167">
        <f t="shared" si="1394"/>
        <v>2125.869495301863</v>
      </c>
      <c r="JH38" s="167">
        <f t="shared" si="1394"/>
        <v>2125.869495301863</v>
      </c>
      <c r="JI38" s="167">
        <f t="shared" si="1394"/>
        <v>3501.409661594927</v>
      </c>
      <c r="JJ38" s="167">
        <f t="shared" si="1394"/>
        <v>0</v>
      </c>
      <c r="JK38" s="167">
        <f t="shared" si="1394"/>
        <v>0</v>
      </c>
      <c r="JL38" s="167">
        <f t="shared" si="1394"/>
        <v>0</v>
      </c>
      <c r="JM38" s="167">
        <f t="shared" si="1394"/>
        <v>2125.869495301863</v>
      </c>
      <c r="JN38" s="167">
        <f t="shared" si="1394"/>
        <v>2125.869495301863</v>
      </c>
      <c r="JO38" s="167">
        <f t="shared" si="1394"/>
        <v>2125.869495301863</v>
      </c>
      <c r="JP38" s="167">
        <f t="shared" si="1394"/>
        <v>3501.409661594927</v>
      </c>
      <c r="JQ38" s="167">
        <f t="shared" si="1394"/>
        <v>0</v>
      </c>
      <c r="JR38" s="167">
        <f t="shared" si="1394"/>
        <v>157.95841224888579</v>
      </c>
      <c r="JS38" s="167">
        <f t="shared" si="1394"/>
        <v>1461.1329057444332</v>
      </c>
      <c r="JT38" s="167">
        <f t="shared" si="1394"/>
        <v>2125.869495301863</v>
      </c>
      <c r="JU38" s="167">
        <f t="shared" si="1394"/>
        <v>2125.869495301863</v>
      </c>
      <c r="JV38" s="167">
        <f t="shared" si="1394"/>
        <v>2125.869495301863</v>
      </c>
      <c r="JW38" s="167">
        <f t="shared" si="1394"/>
        <v>3501.409661594927</v>
      </c>
      <c r="JX38" s="167">
        <f t="shared" si="1394"/>
        <v>3501.409661594927</v>
      </c>
      <c r="JY38" s="167">
        <f t="shared" si="1394"/>
        <v>157.95841224888579</v>
      </c>
      <c r="JZ38" s="167">
        <f t="shared" si="1394"/>
        <v>0</v>
      </c>
      <c r="KA38" s="166">
        <f t="shared" si="852"/>
        <v>50072.991373676334</v>
      </c>
      <c r="KB38" s="167">
        <f t="shared" ref="KB38:LE38" si="1395">+KB6*$C$38</f>
        <v>2125.869495301863</v>
      </c>
      <c r="KC38" s="167">
        <f t="shared" si="1395"/>
        <v>2125.869495301863</v>
      </c>
      <c r="KD38" s="167">
        <f t="shared" si="1395"/>
        <v>2125.869495301863</v>
      </c>
      <c r="KE38" s="167">
        <f t="shared" si="1395"/>
        <v>3501.409661594927</v>
      </c>
      <c r="KF38" s="167">
        <f t="shared" si="1395"/>
        <v>3501.409661594927</v>
      </c>
      <c r="KG38" s="167">
        <f t="shared" si="1395"/>
        <v>157.95841224888579</v>
      </c>
      <c r="KH38" s="167">
        <f t="shared" si="1395"/>
        <v>0</v>
      </c>
      <c r="KI38" s="167">
        <f t="shared" si="1395"/>
        <v>2125.869495301863</v>
      </c>
      <c r="KJ38" s="167">
        <f t="shared" si="1395"/>
        <v>2125.869495301863</v>
      </c>
      <c r="KK38" s="167">
        <f t="shared" si="1395"/>
        <v>2125.869495301863</v>
      </c>
      <c r="KL38" s="167">
        <f t="shared" si="1395"/>
        <v>3501.409661594927</v>
      </c>
      <c r="KM38" s="167">
        <f t="shared" si="1395"/>
        <v>0</v>
      </c>
      <c r="KN38" s="167">
        <f t="shared" si="1395"/>
        <v>0</v>
      </c>
      <c r="KO38" s="167">
        <f t="shared" si="1395"/>
        <v>0</v>
      </c>
      <c r="KP38" s="167">
        <f t="shared" si="1395"/>
        <v>2125.869495301863</v>
      </c>
      <c r="KQ38" s="167">
        <f t="shared" si="1395"/>
        <v>2125.869495301863</v>
      </c>
      <c r="KR38" s="167">
        <f t="shared" si="1395"/>
        <v>2125.869495301863</v>
      </c>
      <c r="KS38" s="167">
        <f t="shared" si="1395"/>
        <v>3501.409661594927</v>
      </c>
      <c r="KT38" s="167">
        <f t="shared" si="1395"/>
        <v>0</v>
      </c>
      <c r="KU38" s="167">
        <f t="shared" si="1395"/>
        <v>157.95841224888579</v>
      </c>
      <c r="KV38" s="167">
        <f t="shared" si="1395"/>
        <v>1461.1329057444332</v>
      </c>
      <c r="KW38" s="167">
        <f t="shared" si="1395"/>
        <v>2125.869495301863</v>
      </c>
      <c r="KX38" s="167">
        <f t="shared" si="1395"/>
        <v>2125.869495301863</v>
      </c>
      <c r="KY38" s="167">
        <f t="shared" si="1395"/>
        <v>2125.869495301863</v>
      </c>
      <c r="KZ38" s="167">
        <f t="shared" si="1395"/>
        <v>3501.409661594927</v>
      </c>
      <c r="LA38" s="167">
        <f t="shared" si="1395"/>
        <v>3501.409661594927</v>
      </c>
      <c r="LB38" s="167">
        <f t="shared" si="1395"/>
        <v>157.95841224888579</v>
      </c>
      <c r="LC38" s="167">
        <f t="shared" si="1395"/>
        <v>0</v>
      </c>
      <c r="LD38" s="167">
        <f t="shared" si="1395"/>
        <v>2125.869495301863</v>
      </c>
      <c r="LE38" s="167">
        <f t="shared" si="1395"/>
        <v>2125.869495301863</v>
      </c>
      <c r="LF38" s="166">
        <f t="shared" si="1374"/>
        <v>52705.639046286742</v>
      </c>
      <c r="LG38" s="167">
        <f t="shared" ref="LG38:MK38" si="1396">+LG6*$C$38</f>
        <v>3501.409661594927</v>
      </c>
      <c r="LH38" s="167">
        <f t="shared" si="1396"/>
        <v>3501.409661594927</v>
      </c>
      <c r="LI38" s="167">
        <f t="shared" si="1396"/>
        <v>157.95841224888579</v>
      </c>
      <c r="LJ38" s="167">
        <f t="shared" si="1396"/>
        <v>0</v>
      </c>
      <c r="LK38" s="167">
        <f t="shared" si="1396"/>
        <v>2125.869495301863</v>
      </c>
      <c r="LL38" s="167">
        <f t="shared" si="1396"/>
        <v>2125.869495301863</v>
      </c>
      <c r="LM38" s="167">
        <f t="shared" si="1396"/>
        <v>2125.869495301863</v>
      </c>
      <c r="LN38" s="167">
        <f t="shared" si="1396"/>
        <v>3501.409661594927</v>
      </c>
      <c r="LO38" s="167">
        <f t="shared" si="1396"/>
        <v>0</v>
      </c>
      <c r="LP38" s="167">
        <f t="shared" si="1396"/>
        <v>0</v>
      </c>
      <c r="LQ38" s="167">
        <f t="shared" si="1396"/>
        <v>0</v>
      </c>
      <c r="LR38" s="167">
        <f t="shared" si="1396"/>
        <v>2125.869495301863</v>
      </c>
      <c r="LS38" s="167">
        <f t="shared" si="1396"/>
        <v>2125.869495301863</v>
      </c>
      <c r="LT38" s="167">
        <f t="shared" si="1396"/>
        <v>2125.869495301863</v>
      </c>
      <c r="LU38" s="167">
        <f t="shared" si="1396"/>
        <v>3501.409661594927</v>
      </c>
      <c r="LV38" s="167">
        <f t="shared" si="1396"/>
        <v>0</v>
      </c>
      <c r="LW38" s="167">
        <f t="shared" si="1396"/>
        <v>157.95841224888579</v>
      </c>
      <c r="LX38" s="167">
        <f t="shared" si="1396"/>
        <v>1461.1329057444332</v>
      </c>
      <c r="LY38" s="167">
        <f t="shared" si="1396"/>
        <v>2125.869495301863</v>
      </c>
      <c r="LZ38" s="167">
        <f t="shared" si="1396"/>
        <v>2125.869495301863</v>
      </c>
      <c r="MA38" s="167">
        <f t="shared" si="1396"/>
        <v>2125.869495301863</v>
      </c>
      <c r="MB38" s="167">
        <f t="shared" si="1396"/>
        <v>3501.409661594927</v>
      </c>
      <c r="MC38" s="167">
        <f t="shared" si="1396"/>
        <v>3501.409661594927</v>
      </c>
      <c r="MD38" s="167">
        <f t="shared" si="1396"/>
        <v>157.95841224888579</v>
      </c>
      <c r="ME38" s="167">
        <f t="shared" si="1396"/>
        <v>0</v>
      </c>
      <c r="MF38" s="167">
        <f t="shared" si="1396"/>
        <v>2125.869495301863</v>
      </c>
      <c r="MG38" s="167">
        <f t="shared" si="1396"/>
        <v>2125.869495301863</v>
      </c>
      <c r="MH38" s="167">
        <f t="shared" si="1396"/>
        <v>2125.869495301863</v>
      </c>
      <c r="MI38" s="167">
        <f t="shared" si="1396"/>
        <v>3501.409661594927</v>
      </c>
      <c r="MJ38" s="167">
        <f t="shared" si="1396"/>
        <v>0</v>
      </c>
      <c r="MK38" s="167">
        <f t="shared" si="1396"/>
        <v>0</v>
      </c>
      <c r="ML38" s="166">
        <f t="shared" si="853"/>
        <v>51955.309717277938</v>
      </c>
      <c r="MM38" s="167">
        <f t="shared" ref="MM38:NQ38" si="1397">+MM6*$C$38</f>
        <v>0</v>
      </c>
      <c r="MN38" s="167">
        <f t="shared" si="1397"/>
        <v>2125.869495301863</v>
      </c>
      <c r="MO38" s="167">
        <f t="shared" si="1397"/>
        <v>2125.869495301863</v>
      </c>
      <c r="MP38" s="167">
        <f t="shared" si="1397"/>
        <v>2125.869495301863</v>
      </c>
      <c r="MQ38" s="167">
        <f t="shared" si="1397"/>
        <v>3501.409661594927</v>
      </c>
      <c r="MR38" s="167">
        <f t="shared" si="1397"/>
        <v>0</v>
      </c>
      <c r="MS38" s="167">
        <f t="shared" si="1397"/>
        <v>0</v>
      </c>
      <c r="MT38" s="167">
        <f t="shared" si="1397"/>
        <v>0</v>
      </c>
      <c r="MU38" s="167">
        <f t="shared" si="1397"/>
        <v>2125.869495301863</v>
      </c>
      <c r="MV38" s="167">
        <f t="shared" si="1397"/>
        <v>2125.869495301863</v>
      </c>
      <c r="MW38" s="167">
        <f t="shared" si="1397"/>
        <v>2125.869495301863</v>
      </c>
      <c r="MX38" s="167">
        <f t="shared" si="1397"/>
        <v>3501.409661594927</v>
      </c>
      <c r="MY38" s="167">
        <f t="shared" si="1397"/>
        <v>0</v>
      </c>
      <c r="MZ38" s="167">
        <f t="shared" si="1397"/>
        <v>157.95841224888579</v>
      </c>
      <c r="NA38" s="167">
        <f t="shared" si="1397"/>
        <v>1461.1329057444332</v>
      </c>
      <c r="NB38" s="167">
        <f t="shared" si="1397"/>
        <v>2125.869495301863</v>
      </c>
      <c r="NC38" s="167">
        <f t="shared" si="1397"/>
        <v>2125.869495301863</v>
      </c>
      <c r="ND38" s="167">
        <f t="shared" si="1397"/>
        <v>2125.869495301863</v>
      </c>
      <c r="NE38" s="167">
        <f t="shared" si="1397"/>
        <v>3501.409661594927</v>
      </c>
      <c r="NF38" s="167">
        <f t="shared" si="1397"/>
        <v>3501.409661594927</v>
      </c>
      <c r="NG38" s="167">
        <f t="shared" si="1397"/>
        <v>157.95841224888579</v>
      </c>
      <c r="NH38" s="167">
        <f t="shared" si="1397"/>
        <v>0</v>
      </c>
      <c r="NI38" s="167">
        <f t="shared" si="1397"/>
        <v>2125.869495301863</v>
      </c>
      <c r="NJ38" s="167">
        <f t="shared" si="1397"/>
        <v>2125.869495301863</v>
      </c>
      <c r="NK38" s="167">
        <f t="shared" si="1397"/>
        <v>2125.869495301863</v>
      </c>
      <c r="NL38" s="167">
        <f t="shared" si="1397"/>
        <v>3501.409661594927</v>
      </c>
      <c r="NM38" s="167">
        <f t="shared" si="1397"/>
        <v>0</v>
      </c>
      <c r="NN38" s="167">
        <f t="shared" si="1397"/>
        <v>0</v>
      </c>
      <c r="NO38" s="167">
        <f t="shared" si="1397"/>
        <v>0</v>
      </c>
      <c r="NP38" s="167">
        <f t="shared" si="1397"/>
        <v>2125.869495301863</v>
      </c>
      <c r="NQ38" s="167">
        <f t="shared" si="1397"/>
        <v>2125.869495301863</v>
      </c>
      <c r="NR38" s="166">
        <f t="shared" si="854"/>
        <v>49046.27097244293</v>
      </c>
      <c r="NS38" s="167">
        <f t="shared" ref="NS38:OT38" si="1398">+NS6*$C$38</f>
        <v>2125.869495301863</v>
      </c>
      <c r="NT38" s="167">
        <f t="shared" si="1398"/>
        <v>3501.409661594927</v>
      </c>
      <c r="NU38" s="167">
        <f t="shared" si="1398"/>
        <v>0</v>
      </c>
      <c r="NV38" s="167">
        <f t="shared" si="1398"/>
        <v>0</v>
      </c>
      <c r="NW38" s="167">
        <f t="shared" si="1398"/>
        <v>0</v>
      </c>
      <c r="NX38" s="167">
        <f t="shared" si="1398"/>
        <v>2125.869495301863</v>
      </c>
      <c r="NY38" s="167">
        <f t="shared" si="1398"/>
        <v>2125.869495301863</v>
      </c>
      <c r="NZ38" s="167">
        <f t="shared" si="1398"/>
        <v>2125.869495301863</v>
      </c>
      <c r="OA38" s="167">
        <f t="shared" si="1398"/>
        <v>3501.409661594927</v>
      </c>
      <c r="OB38" s="167">
        <f t="shared" si="1398"/>
        <v>0</v>
      </c>
      <c r="OC38" s="167">
        <f t="shared" si="1398"/>
        <v>157.95841224888579</v>
      </c>
      <c r="OD38" s="167">
        <f t="shared" si="1398"/>
        <v>1461.1329057444332</v>
      </c>
      <c r="OE38" s="167">
        <f t="shared" si="1398"/>
        <v>2125.869495301863</v>
      </c>
      <c r="OF38" s="167">
        <f t="shared" si="1398"/>
        <v>2125.869495301863</v>
      </c>
      <c r="OG38" s="167">
        <f t="shared" si="1398"/>
        <v>2125.869495301863</v>
      </c>
      <c r="OH38" s="167">
        <f t="shared" si="1398"/>
        <v>3501.409661594927</v>
      </c>
      <c r="OI38" s="167">
        <f t="shared" si="1398"/>
        <v>3501.409661594927</v>
      </c>
      <c r="OJ38" s="167">
        <f t="shared" si="1398"/>
        <v>157.95841224888579</v>
      </c>
      <c r="OK38" s="167">
        <f t="shared" si="1398"/>
        <v>0</v>
      </c>
      <c r="OL38" s="167">
        <f t="shared" si="1398"/>
        <v>2125.869495301863</v>
      </c>
      <c r="OM38" s="167">
        <f t="shared" si="1398"/>
        <v>2125.869495301863</v>
      </c>
      <c r="ON38" s="167">
        <f t="shared" si="1398"/>
        <v>2125.869495301863</v>
      </c>
      <c r="OO38" s="167">
        <f t="shared" si="1398"/>
        <v>3501.409661594927</v>
      </c>
      <c r="OP38" s="167">
        <f t="shared" si="1398"/>
        <v>0</v>
      </c>
      <c r="OQ38" s="167">
        <f t="shared" si="1398"/>
        <v>0</v>
      </c>
      <c r="OR38" s="167">
        <f t="shared" si="1398"/>
        <v>0</v>
      </c>
      <c r="OS38" s="167">
        <f t="shared" si="1398"/>
        <v>2125.869495301863</v>
      </c>
      <c r="OT38" s="167">
        <f t="shared" si="1398"/>
        <v>2125.869495301863</v>
      </c>
      <c r="OU38" s="166">
        <f t="shared" si="1378"/>
        <v>44794.531981839202</v>
      </c>
      <c r="OV38" s="167">
        <f t="shared" ref="OV38:PZ38" si="1399">+OV6*$C$38</f>
        <v>0</v>
      </c>
      <c r="OW38" s="167">
        <f t="shared" si="1399"/>
        <v>0</v>
      </c>
      <c r="OX38" s="167">
        <f t="shared" si="1399"/>
        <v>2125.869495301863</v>
      </c>
      <c r="OY38" s="167">
        <f t="shared" si="1399"/>
        <v>2125.869495301863</v>
      </c>
      <c r="OZ38" s="167">
        <f t="shared" si="1399"/>
        <v>2125.869495301863</v>
      </c>
      <c r="PA38" s="167">
        <f t="shared" si="1399"/>
        <v>3501.409661594927</v>
      </c>
      <c r="PB38" s="167">
        <f t="shared" si="1399"/>
        <v>0</v>
      </c>
      <c r="PC38" s="167">
        <f t="shared" si="1399"/>
        <v>157.95841224888579</v>
      </c>
      <c r="PD38" s="167">
        <f t="shared" si="1399"/>
        <v>1461.1329057444332</v>
      </c>
      <c r="PE38" s="167">
        <f t="shared" si="1399"/>
        <v>2125.869495301863</v>
      </c>
      <c r="PF38" s="167">
        <f t="shared" si="1399"/>
        <v>2125.869495301863</v>
      </c>
      <c r="PG38" s="167">
        <f t="shared" si="1399"/>
        <v>2125.869495301863</v>
      </c>
      <c r="PH38" s="167">
        <f t="shared" si="1399"/>
        <v>3501.409661594927</v>
      </c>
      <c r="PI38" s="167">
        <f t="shared" si="1399"/>
        <v>3501.409661594927</v>
      </c>
      <c r="PJ38" s="167">
        <f t="shared" si="1399"/>
        <v>157.95841224888579</v>
      </c>
      <c r="PK38" s="167">
        <f t="shared" si="1399"/>
        <v>0</v>
      </c>
      <c r="PL38" s="167">
        <f t="shared" si="1399"/>
        <v>2125.869495301863</v>
      </c>
      <c r="PM38" s="167">
        <f t="shared" si="1399"/>
        <v>2125.869495301863</v>
      </c>
      <c r="PN38" s="167">
        <f t="shared" si="1399"/>
        <v>2125.869495301863</v>
      </c>
      <c r="PO38" s="167">
        <f t="shared" si="1399"/>
        <v>3501.409661594927</v>
      </c>
      <c r="PP38" s="167">
        <f t="shared" si="1399"/>
        <v>0</v>
      </c>
      <c r="PQ38" s="167">
        <f t="shared" si="1399"/>
        <v>0</v>
      </c>
      <c r="PR38" s="167">
        <f t="shared" si="1399"/>
        <v>0</v>
      </c>
      <c r="PS38" s="167">
        <f t="shared" si="1399"/>
        <v>2125.869495301863</v>
      </c>
      <c r="PT38" s="167">
        <f t="shared" si="1399"/>
        <v>2125.869495301863</v>
      </c>
      <c r="PU38" s="167">
        <f t="shared" si="1399"/>
        <v>44794.531981839194</v>
      </c>
      <c r="PV38" s="167">
        <f t="shared" si="1399"/>
        <v>0</v>
      </c>
      <c r="PW38" s="167">
        <f t="shared" si="1399"/>
        <v>0</v>
      </c>
      <c r="PX38" s="167">
        <f t="shared" si="1399"/>
        <v>157.95841224888579</v>
      </c>
      <c r="PY38" s="167">
        <f t="shared" si="1399"/>
        <v>1461.1329057444332</v>
      </c>
      <c r="PZ38" s="167">
        <f t="shared" si="1399"/>
        <v>2125.869495301863</v>
      </c>
      <c r="QA38" s="166">
        <f t="shared" si="855"/>
        <v>87706.745620076777</v>
      </c>
      <c r="QB38" s="167">
        <f t="shared" ref="QB38:RE38" si="1400">+QB6*$C$38</f>
        <v>2125.869495301863</v>
      </c>
      <c r="QC38" s="167">
        <f t="shared" si="1400"/>
        <v>2125.869495301863</v>
      </c>
      <c r="QD38" s="167">
        <f t="shared" si="1400"/>
        <v>3501.409661594927</v>
      </c>
      <c r="QE38" s="167">
        <f t="shared" si="1400"/>
        <v>0</v>
      </c>
      <c r="QF38" s="167">
        <f t="shared" si="1400"/>
        <v>157.95841224888579</v>
      </c>
      <c r="QG38" s="167">
        <f t="shared" si="1400"/>
        <v>1461.1329057444332</v>
      </c>
      <c r="QH38" s="167">
        <f t="shared" si="1400"/>
        <v>2125.869495301863</v>
      </c>
      <c r="QI38" s="167">
        <f t="shared" si="1400"/>
        <v>2125.869495301863</v>
      </c>
      <c r="QJ38" s="167">
        <f t="shared" si="1400"/>
        <v>2125.869495301863</v>
      </c>
      <c r="QK38" s="167">
        <f t="shared" si="1400"/>
        <v>3501.409661594927</v>
      </c>
      <c r="QL38" s="167">
        <f t="shared" si="1400"/>
        <v>3501.409661594927</v>
      </c>
      <c r="QM38" s="167">
        <f t="shared" si="1400"/>
        <v>157.95841224888579</v>
      </c>
      <c r="QN38" s="167">
        <f t="shared" si="1400"/>
        <v>0</v>
      </c>
      <c r="QO38" s="167">
        <f t="shared" si="1400"/>
        <v>2125.869495301863</v>
      </c>
      <c r="QP38" s="167">
        <f t="shared" si="1400"/>
        <v>2125.869495301863</v>
      </c>
      <c r="QQ38" s="167">
        <f t="shared" si="1400"/>
        <v>2125.869495301863</v>
      </c>
      <c r="QR38" s="167">
        <f t="shared" si="1400"/>
        <v>3501.409661594927</v>
      </c>
      <c r="QS38" s="167">
        <f t="shared" si="1400"/>
        <v>0</v>
      </c>
      <c r="QT38" s="167">
        <f t="shared" si="1400"/>
        <v>0</v>
      </c>
      <c r="QU38" s="167">
        <f t="shared" si="1400"/>
        <v>0</v>
      </c>
      <c r="QV38" s="167">
        <f t="shared" si="1400"/>
        <v>2125.869495301863</v>
      </c>
      <c r="QW38" s="167">
        <f t="shared" si="1400"/>
        <v>2125.869495301863</v>
      </c>
      <c r="QX38" s="167">
        <f t="shared" si="1400"/>
        <v>44794.531981839194</v>
      </c>
      <c r="QY38" s="167">
        <f t="shared" si="1400"/>
        <v>0</v>
      </c>
      <c r="QZ38" s="167">
        <f t="shared" si="1400"/>
        <v>0</v>
      </c>
      <c r="RA38" s="167">
        <f t="shared" si="1400"/>
        <v>157.95841224888579</v>
      </c>
      <c r="RB38" s="167">
        <f t="shared" si="1400"/>
        <v>1461.1329057444332</v>
      </c>
      <c r="RC38" s="167">
        <f t="shared" si="1400"/>
        <v>2125.869495301863</v>
      </c>
      <c r="RD38" s="167">
        <f t="shared" si="1400"/>
        <v>2125.869495301863</v>
      </c>
      <c r="RE38" s="167">
        <f t="shared" si="1400"/>
        <v>2125.869495301863</v>
      </c>
      <c r="RF38" s="166">
        <f t="shared" si="1381"/>
        <v>89832.615115378634</v>
      </c>
      <c r="RG38" s="167">
        <f t="shared" ref="RG38:SK38" si="1401">+RG6*$C$38</f>
        <v>0</v>
      </c>
      <c r="RH38" s="167">
        <f t="shared" si="1401"/>
        <v>157.95841224888579</v>
      </c>
      <c r="RI38" s="167">
        <f t="shared" si="1401"/>
        <v>1461.1329057444332</v>
      </c>
      <c r="RJ38" s="167">
        <f t="shared" si="1401"/>
        <v>2125.869495301863</v>
      </c>
      <c r="RK38" s="167">
        <f t="shared" si="1401"/>
        <v>2125.869495301863</v>
      </c>
      <c r="RL38" s="167">
        <f t="shared" si="1401"/>
        <v>2125.869495301863</v>
      </c>
      <c r="RM38" s="167">
        <f t="shared" si="1401"/>
        <v>3501.409661594927</v>
      </c>
      <c r="RN38" s="167">
        <f t="shared" si="1401"/>
        <v>3501.409661594927</v>
      </c>
      <c r="RO38" s="167">
        <f t="shared" si="1401"/>
        <v>157.95841224888579</v>
      </c>
      <c r="RP38" s="167">
        <f t="shared" si="1401"/>
        <v>0</v>
      </c>
      <c r="RQ38" s="167">
        <f t="shared" si="1401"/>
        <v>2125.869495301863</v>
      </c>
      <c r="RR38" s="167">
        <f t="shared" si="1401"/>
        <v>2125.869495301863</v>
      </c>
      <c r="RS38" s="167">
        <f t="shared" si="1401"/>
        <v>2125.869495301863</v>
      </c>
      <c r="RT38" s="167">
        <f t="shared" si="1401"/>
        <v>3501.409661594927</v>
      </c>
      <c r="RU38" s="167">
        <f t="shared" si="1401"/>
        <v>0</v>
      </c>
      <c r="RV38" s="167">
        <f t="shared" si="1401"/>
        <v>0</v>
      </c>
      <c r="RW38" s="167">
        <f t="shared" si="1401"/>
        <v>0</v>
      </c>
      <c r="RX38" s="167">
        <f t="shared" si="1401"/>
        <v>2125.869495301863</v>
      </c>
      <c r="RY38" s="167">
        <f t="shared" si="1401"/>
        <v>2125.869495301863</v>
      </c>
      <c r="RZ38" s="167">
        <f t="shared" si="1401"/>
        <v>44794.531981839194</v>
      </c>
      <c r="SA38" s="167">
        <f t="shared" si="1401"/>
        <v>0</v>
      </c>
      <c r="SB38" s="167">
        <f t="shared" si="1401"/>
        <v>0</v>
      </c>
      <c r="SC38" s="167">
        <f t="shared" si="1401"/>
        <v>157.95841224888579</v>
      </c>
      <c r="SD38" s="167">
        <f t="shared" si="1401"/>
        <v>1461.1329057444332</v>
      </c>
      <c r="SE38" s="167">
        <f t="shared" si="1401"/>
        <v>2125.869495301863</v>
      </c>
      <c r="SF38" s="167">
        <f t="shared" si="1401"/>
        <v>2125.869495301863</v>
      </c>
      <c r="SG38" s="167">
        <f t="shared" si="1401"/>
        <v>2125.869495301863</v>
      </c>
      <c r="SH38" s="167">
        <f t="shared" si="1401"/>
        <v>3501.409661594927</v>
      </c>
      <c r="SI38" s="167">
        <f t="shared" si="1401"/>
        <v>3501.409661594927</v>
      </c>
      <c r="SJ38" s="167">
        <f t="shared" si="1401"/>
        <v>157.95841224888579</v>
      </c>
      <c r="SK38" s="167">
        <f t="shared" si="1401"/>
        <v>0</v>
      </c>
      <c r="SL38" s="166">
        <f t="shared" si="856"/>
        <v>89240.244198618719</v>
      </c>
      <c r="SM38" s="167">
        <f t="shared" ref="SM38:TP38" si="1402">+SM6*$C$38</f>
        <v>2125.869495301863</v>
      </c>
      <c r="SN38" s="167">
        <f t="shared" si="1402"/>
        <v>2125.869495301863</v>
      </c>
      <c r="SO38" s="167">
        <f t="shared" si="1402"/>
        <v>2125.869495301863</v>
      </c>
      <c r="SP38" s="167">
        <f t="shared" si="1402"/>
        <v>3501.409661594927</v>
      </c>
      <c r="SQ38" s="167">
        <f t="shared" si="1402"/>
        <v>3501.409661594927</v>
      </c>
      <c r="SR38" s="167">
        <f t="shared" si="1402"/>
        <v>157.95841224888579</v>
      </c>
      <c r="SS38" s="167">
        <f t="shared" si="1402"/>
        <v>0</v>
      </c>
      <c r="ST38" s="167">
        <f t="shared" si="1402"/>
        <v>2125.869495301863</v>
      </c>
      <c r="SU38" s="167">
        <f t="shared" si="1402"/>
        <v>2125.869495301863</v>
      </c>
      <c r="SV38" s="167">
        <f t="shared" si="1402"/>
        <v>2125.869495301863</v>
      </c>
      <c r="SW38" s="167">
        <f t="shared" si="1402"/>
        <v>3501.409661594927</v>
      </c>
      <c r="SX38" s="167">
        <f t="shared" si="1402"/>
        <v>0</v>
      </c>
      <c r="SY38" s="167">
        <f t="shared" si="1402"/>
        <v>0</v>
      </c>
      <c r="SZ38" s="167">
        <f t="shared" si="1402"/>
        <v>0</v>
      </c>
      <c r="TA38" s="167">
        <f t="shared" si="1402"/>
        <v>2125.869495301863</v>
      </c>
      <c r="TB38" s="167">
        <f t="shared" si="1402"/>
        <v>2125.869495301863</v>
      </c>
      <c r="TC38" s="167">
        <f t="shared" si="1402"/>
        <v>44794.531981839194</v>
      </c>
      <c r="TD38" s="167">
        <f t="shared" si="1402"/>
        <v>0</v>
      </c>
      <c r="TE38" s="167">
        <f t="shared" si="1402"/>
        <v>0</v>
      </c>
      <c r="TF38" s="167">
        <f t="shared" si="1402"/>
        <v>157.95841224888579</v>
      </c>
      <c r="TG38" s="167">
        <f t="shared" si="1402"/>
        <v>1461.1329057444332</v>
      </c>
      <c r="TH38" s="167">
        <f t="shared" si="1402"/>
        <v>2125.869495301863</v>
      </c>
      <c r="TI38" s="167">
        <f t="shared" si="1402"/>
        <v>2125.869495301863</v>
      </c>
      <c r="TJ38" s="167">
        <f t="shared" si="1402"/>
        <v>2125.869495301863</v>
      </c>
      <c r="TK38" s="167">
        <f t="shared" si="1402"/>
        <v>3501.409661594927</v>
      </c>
      <c r="TL38" s="167">
        <f t="shared" si="1402"/>
        <v>3501.409661594927</v>
      </c>
      <c r="TM38" s="167">
        <f t="shared" si="1402"/>
        <v>157.95841224888579</v>
      </c>
      <c r="TN38" s="167">
        <f t="shared" si="1402"/>
        <v>0</v>
      </c>
      <c r="TO38" s="167">
        <f t="shared" si="1402"/>
        <v>2125.869495301863</v>
      </c>
      <c r="TP38" s="167">
        <f t="shared" si="1402"/>
        <v>2125.869495301863</v>
      </c>
      <c r="TQ38" s="166">
        <f t="shared" si="1384"/>
        <v>91872.89187122912</v>
      </c>
      <c r="TR38" s="167">
        <f t="shared" ref="TR38:UV38" si="1403">+TR6*$C$38</f>
        <v>3501.409661594927</v>
      </c>
      <c r="TS38" s="167">
        <f t="shared" si="1403"/>
        <v>3501.409661594927</v>
      </c>
      <c r="TT38" s="167">
        <f t="shared" si="1403"/>
        <v>157.95841224888579</v>
      </c>
      <c r="TU38" s="167">
        <f t="shared" si="1403"/>
        <v>0</v>
      </c>
      <c r="TV38" s="167">
        <f t="shared" si="1403"/>
        <v>2125.869495301863</v>
      </c>
      <c r="TW38" s="167">
        <f t="shared" si="1403"/>
        <v>2125.869495301863</v>
      </c>
      <c r="TX38" s="167">
        <f t="shared" si="1403"/>
        <v>2125.869495301863</v>
      </c>
      <c r="TY38" s="167">
        <f t="shared" si="1403"/>
        <v>3501.409661594927</v>
      </c>
      <c r="TZ38" s="167">
        <f t="shared" si="1403"/>
        <v>0</v>
      </c>
      <c r="UA38" s="167">
        <f t="shared" si="1403"/>
        <v>0</v>
      </c>
      <c r="UB38" s="167">
        <f t="shared" si="1403"/>
        <v>0</v>
      </c>
      <c r="UC38" s="167">
        <f t="shared" si="1403"/>
        <v>2125.869495301863</v>
      </c>
      <c r="UD38" s="167">
        <f t="shared" si="1403"/>
        <v>2125.869495301863</v>
      </c>
      <c r="UE38" s="167">
        <f t="shared" si="1403"/>
        <v>44794.531981839194</v>
      </c>
      <c r="UF38" s="167">
        <f t="shared" si="1403"/>
        <v>0</v>
      </c>
      <c r="UG38" s="167">
        <f t="shared" si="1403"/>
        <v>0</v>
      </c>
      <c r="UH38" s="167">
        <f t="shared" si="1403"/>
        <v>157.95841224888579</v>
      </c>
      <c r="UI38" s="167">
        <f t="shared" si="1403"/>
        <v>1461.1329057444332</v>
      </c>
      <c r="UJ38" s="167">
        <f t="shared" si="1403"/>
        <v>2125.869495301863</v>
      </c>
      <c r="UK38" s="167">
        <f t="shared" si="1403"/>
        <v>2125.869495301863</v>
      </c>
      <c r="UL38" s="167">
        <f t="shared" si="1403"/>
        <v>2125.869495301863</v>
      </c>
      <c r="UM38" s="167">
        <f t="shared" si="1403"/>
        <v>3501.409661594927</v>
      </c>
      <c r="UN38" s="167">
        <f t="shared" si="1403"/>
        <v>3501.409661594927</v>
      </c>
      <c r="UO38" s="167">
        <f t="shared" si="1403"/>
        <v>157.95841224888579</v>
      </c>
      <c r="UP38" s="167">
        <f t="shared" si="1403"/>
        <v>0</v>
      </c>
      <c r="UQ38" s="167">
        <f t="shared" si="1403"/>
        <v>2125.869495301863</v>
      </c>
      <c r="UR38" s="167">
        <f t="shared" si="1403"/>
        <v>2125.869495301863</v>
      </c>
      <c r="US38" s="167">
        <f t="shared" si="1403"/>
        <v>2125.869495301863</v>
      </c>
      <c r="UT38" s="167">
        <f t="shared" si="1403"/>
        <v>3501.409661594927</v>
      </c>
      <c r="UU38" s="167">
        <f t="shared" si="1403"/>
        <v>0</v>
      </c>
      <c r="UV38" s="167">
        <f t="shared" si="1403"/>
        <v>0</v>
      </c>
      <c r="UW38" s="166">
        <f t="shared" si="857"/>
        <v>91122.562542220301</v>
      </c>
      <c r="UX38" s="167">
        <f t="shared" ref="UX38:WB38" si="1404">+UX6*$C$38</f>
        <v>0</v>
      </c>
      <c r="UY38" s="167">
        <f t="shared" si="1404"/>
        <v>2125.869495301863</v>
      </c>
      <c r="UZ38" s="167">
        <f t="shared" si="1404"/>
        <v>2125.869495301863</v>
      </c>
      <c r="VA38" s="167">
        <f t="shared" si="1404"/>
        <v>2125.869495301863</v>
      </c>
      <c r="VB38" s="167">
        <f t="shared" si="1404"/>
        <v>3501.409661594927</v>
      </c>
      <c r="VC38" s="167">
        <f t="shared" si="1404"/>
        <v>0</v>
      </c>
      <c r="VD38" s="167">
        <f t="shared" si="1404"/>
        <v>0</v>
      </c>
      <c r="VE38" s="167">
        <f t="shared" si="1404"/>
        <v>0</v>
      </c>
      <c r="VF38" s="167">
        <f t="shared" si="1404"/>
        <v>2125.869495301863</v>
      </c>
      <c r="VG38" s="167">
        <f t="shared" si="1404"/>
        <v>2125.869495301863</v>
      </c>
      <c r="VH38" s="167">
        <f t="shared" si="1404"/>
        <v>44794.531981839194</v>
      </c>
      <c r="VI38" s="167">
        <f t="shared" si="1404"/>
        <v>0</v>
      </c>
      <c r="VJ38" s="167">
        <f t="shared" si="1404"/>
        <v>0</v>
      </c>
      <c r="VK38" s="167">
        <f t="shared" si="1404"/>
        <v>157.95841224888579</v>
      </c>
      <c r="VL38" s="167">
        <f t="shared" si="1404"/>
        <v>1461.1329057444332</v>
      </c>
      <c r="VM38" s="167">
        <f t="shared" si="1404"/>
        <v>2125.869495301863</v>
      </c>
      <c r="VN38" s="167">
        <f t="shared" si="1404"/>
        <v>2125.869495301863</v>
      </c>
      <c r="VO38" s="167">
        <f t="shared" si="1404"/>
        <v>2125.869495301863</v>
      </c>
      <c r="VP38" s="167">
        <f t="shared" si="1404"/>
        <v>3501.409661594927</v>
      </c>
      <c r="VQ38" s="167">
        <f t="shared" si="1404"/>
        <v>3501.409661594927</v>
      </c>
      <c r="VR38" s="167">
        <f t="shared" si="1404"/>
        <v>157.95841224888579</v>
      </c>
      <c r="VS38" s="167">
        <f t="shared" si="1404"/>
        <v>0</v>
      </c>
      <c r="VT38" s="167">
        <f t="shared" si="1404"/>
        <v>2125.869495301863</v>
      </c>
      <c r="VU38" s="167">
        <f t="shared" si="1404"/>
        <v>2125.869495301863</v>
      </c>
      <c r="VV38" s="167">
        <f t="shared" si="1404"/>
        <v>2125.869495301863</v>
      </c>
      <c r="VW38" s="167">
        <f t="shared" si="1404"/>
        <v>3501.409661594927</v>
      </c>
      <c r="VX38" s="167">
        <f t="shared" si="1404"/>
        <v>0</v>
      </c>
      <c r="VY38" s="167">
        <f t="shared" si="1404"/>
        <v>0</v>
      </c>
      <c r="VZ38" s="167">
        <f t="shared" si="1404"/>
        <v>0</v>
      </c>
      <c r="WA38" s="167">
        <f t="shared" si="1404"/>
        <v>2125.869495301863</v>
      </c>
      <c r="WB38" s="167">
        <f t="shared" si="1404"/>
        <v>2125.869495301863</v>
      </c>
      <c r="WC38" s="166">
        <f t="shared" si="858"/>
        <v>88213.523797385293</v>
      </c>
    </row>
    <row r="39" spans="1:601" s="105" customFormat="1" ht="18" customHeight="1" outlineLevel="1">
      <c r="A39" s="154"/>
      <c r="B39" s="114" t="s">
        <v>140</v>
      </c>
      <c r="C39" s="151">
        <v>2.8515159767732858E-2</v>
      </c>
      <c r="D39" s="182">
        <f>SUMIFS('Listagem de Pagamentos Efet'!$J:$J,'Listagem de Pagamentos Efet'!$B:$B,'FLUXO DE CAIXA'!D$4,'Listagem de Pagamentos Efet'!$C:$C,'FLUXO DE CAIXA'!$B39)</f>
        <v>0</v>
      </c>
      <c r="E39" s="182">
        <f>SUMIFS('Listagem de Pagamentos Efet'!$J:$J,'Listagem de Pagamentos Efet'!$B:$B,'FLUXO DE CAIXA'!E$4,'Listagem de Pagamentos Efet'!$C:$C,'FLUXO DE CAIXA'!$B39)</f>
        <v>0</v>
      </c>
      <c r="F39" s="182">
        <f>SUMIFS('Listagem de Pagamentos Efet'!$J:$J,'Listagem de Pagamentos Efet'!$B:$B,'FLUXO DE CAIXA'!F$4,'Listagem de Pagamentos Efet'!$C:$C,'FLUXO DE CAIXA'!$B39)</f>
        <v>0</v>
      </c>
      <c r="G39" s="182">
        <f>SUMIFS('Listagem de Pagamentos Efet'!$J:$J,'Listagem de Pagamentos Efet'!$B:$B,'FLUXO DE CAIXA'!G$4,'Listagem de Pagamentos Efet'!$C:$C,'FLUXO DE CAIXA'!$B39)</f>
        <v>0</v>
      </c>
      <c r="H39" s="182">
        <f>SUMIFS('Listagem de Pagamentos Efet'!$J:$J,'Listagem de Pagamentos Efet'!$B:$B,'FLUXO DE CAIXA'!H$4,'Listagem de Pagamentos Efet'!$C:$C,'FLUXO DE CAIXA'!$B39)</f>
        <v>0</v>
      </c>
      <c r="I39" s="182">
        <f>SUMIFS('Listagem de Pagamentos Efet'!$J:$J,'Listagem de Pagamentos Efet'!$B:$B,'FLUXO DE CAIXA'!I$4,'Listagem de Pagamentos Efet'!$C:$C,'FLUXO DE CAIXA'!$B39)</f>
        <v>0</v>
      </c>
      <c r="J39" s="182">
        <f>SUMIFS('Listagem de Pagamentos Efet'!$J:$J,'Listagem de Pagamentos Efet'!$B:$B,'FLUXO DE CAIXA'!J$4,'Listagem de Pagamentos Efet'!$C:$C,'FLUXO DE CAIXA'!$B39)</f>
        <v>0</v>
      </c>
      <c r="K39" s="182">
        <f>SUMIFS('Listagem de Pagamentos Efet'!$J:$J,'Listagem de Pagamentos Efet'!$B:$B,'FLUXO DE CAIXA'!K$4,'Listagem de Pagamentos Efet'!$C:$C,'FLUXO DE CAIXA'!$B39)</f>
        <v>0</v>
      </c>
      <c r="L39" s="182">
        <f>SUMIFS('Listagem de Pagamentos Efet'!$J:$J,'Listagem de Pagamentos Efet'!$B:$B,'FLUXO DE CAIXA'!L$4,'Listagem de Pagamentos Efet'!$C:$C,'FLUXO DE CAIXA'!$B39)</f>
        <v>0</v>
      </c>
      <c r="M39" s="182">
        <f>SUMIFS('Listagem de Pagamentos Efet'!$J:$J,'Listagem de Pagamentos Efet'!$B:$B,'FLUXO DE CAIXA'!M$4,'Listagem de Pagamentos Efet'!$C:$C,'FLUXO DE CAIXA'!$B39)</f>
        <v>0</v>
      </c>
      <c r="N39" s="182">
        <f>SUMIFS('Listagem de Pagamentos Efet'!$J:$J,'Listagem de Pagamentos Efet'!$B:$B,'FLUXO DE CAIXA'!N$4,'Listagem de Pagamentos Efet'!$C:$C,'FLUXO DE CAIXA'!$B39)</f>
        <v>0</v>
      </c>
      <c r="O39" s="182">
        <f>SUMIFS('Listagem de Pagamentos Efet'!$J:$J,'Listagem de Pagamentos Efet'!$B:$B,'FLUXO DE CAIXA'!O$4,'Listagem de Pagamentos Efet'!$C:$C,'FLUXO DE CAIXA'!$B39)</f>
        <v>0</v>
      </c>
      <c r="P39" s="182">
        <f>SUMIFS('Listagem de Pagamentos Efet'!$J:$J,'Listagem de Pagamentos Efet'!$B:$B,'FLUXO DE CAIXA'!P$4,'Listagem de Pagamentos Efet'!$C:$C,'FLUXO DE CAIXA'!$B39)</f>
        <v>0</v>
      </c>
      <c r="Q39" s="182">
        <f>SUMIFS('Listagem de Pagamentos Efet'!$J:$J,'Listagem de Pagamentos Efet'!$B:$B,'FLUXO DE CAIXA'!Q$4,'Listagem de Pagamentos Efet'!$C:$C,'FLUXO DE CAIXA'!$B39)</f>
        <v>0</v>
      </c>
      <c r="R39" s="182">
        <f>SUMIFS('Listagem de Pagamentos Efet'!$J:$J,'Listagem de Pagamentos Efet'!$B:$B,'FLUXO DE CAIXA'!R$4,'Listagem de Pagamentos Efet'!$C:$C,'FLUXO DE CAIXA'!$B39)</f>
        <v>0</v>
      </c>
      <c r="S39" s="182">
        <f>SUMIFS('Listagem de Pagamentos Efet'!$J:$J,'Listagem de Pagamentos Efet'!$B:$B,'FLUXO DE CAIXA'!S$4,'Listagem de Pagamentos Efet'!$C:$C,'FLUXO DE CAIXA'!$B39)</f>
        <v>0</v>
      </c>
      <c r="T39" s="182">
        <f>SUMIFS('Listagem de Pagamentos Efet'!$J:$J,'Listagem de Pagamentos Efet'!$B:$B,'FLUXO DE CAIXA'!T$4,'Listagem de Pagamentos Efet'!$C:$C,'FLUXO DE CAIXA'!$B39)</f>
        <v>0</v>
      </c>
      <c r="U39" s="182">
        <f>SUMIFS('Listagem de Pagamentos Efet'!$J:$J,'Listagem de Pagamentos Efet'!$B:$B,'FLUXO DE CAIXA'!U$4,'Listagem de Pagamentos Efet'!$C:$C,'FLUXO DE CAIXA'!$B39)</f>
        <v>0</v>
      </c>
      <c r="V39" s="182">
        <f>SUMIFS('Listagem de Pagamentos Efet'!$J:$J,'Listagem de Pagamentos Efet'!$B:$B,'FLUXO DE CAIXA'!V$4,'Listagem de Pagamentos Efet'!$C:$C,'FLUXO DE CAIXA'!$B39)</f>
        <v>0</v>
      </c>
      <c r="W39" s="182">
        <f>SUMIFS('Listagem de Pagamentos Efet'!$J:$J,'Listagem de Pagamentos Efet'!$B:$B,'FLUXO DE CAIXA'!W$4,'Listagem de Pagamentos Efet'!$C:$C,'FLUXO DE CAIXA'!$B39)</f>
        <v>0</v>
      </c>
      <c r="X39" s="182">
        <f>SUMIFS('Listagem de Pagamentos Efet'!$J:$J,'Listagem de Pagamentos Efet'!$B:$B,'FLUXO DE CAIXA'!X$4,'Listagem de Pagamentos Efet'!$C:$C,'FLUXO DE CAIXA'!$B39)</f>
        <v>0</v>
      </c>
      <c r="Y39" s="182">
        <f>SUMIFS('Listagem de Pagamentos Efet'!$J:$J,'Listagem de Pagamentos Efet'!$B:$B,'FLUXO DE CAIXA'!Y$4,'Listagem de Pagamentos Efet'!$C:$C,'FLUXO DE CAIXA'!$B39)</f>
        <v>0</v>
      </c>
      <c r="Z39" s="182">
        <f>SUMIFS('Listagem de Pagamentos Efet'!$J:$J,'Listagem de Pagamentos Efet'!$B:$B,'FLUXO DE CAIXA'!Z$4,'Listagem de Pagamentos Efet'!$C:$C,'FLUXO DE CAIXA'!$B39)</f>
        <v>0</v>
      </c>
      <c r="AA39" s="182">
        <f>SUMIFS('Listagem de Pagamentos Efet'!$J:$J,'Listagem de Pagamentos Efet'!$B:$B,'FLUXO DE CAIXA'!AA$4,'Listagem de Pagamentos Efet'!$C:$C,'FLUXO DE CAIXA'!$B39)</f>
        <v>0</v>
      </c>
      <c r="AB39" s="182">
        <f>SUMIFS('Listagem de Pagamentos Efet'!$J:$J,'Listagem de Pagamentos Efet'!$B:$B,'FLUXO DE CAIXA'!AB$4,'Listagem de Pagamentos Efet'!$C:$C,'FLUXO DE CAIXA'!$B39)</f>
        <v>0</v>
      </c>
      <c r="AC39" s="182">
        <f>SUMIFS('Listagem de Pagamentos Efet'!$J:$J,'Listagem de Pagamentos Efet'!$B:$B,'FLUXO DE CAIXA'!AC$4,'Listagem de Pagamentos Efet'!$C:$C,'FLUXO DE CAIXA'!$B39)</f>
        <v>0</v>
      </c>
      <c r="AD39" s="182">
        <f>SUMIFS('Listagem de Pagamentos Efet'!$J:$J,'Listagem de Pagamentos Efet'!$B:$B,'FLUXO DE CAIXA'!AD$4,'Listagem de Pagamentos Efet'!$C:$C,'FLUXO DE CAIXA'!$B39)</f>
        <v>0</v>
      </c>
      <c r="AE39" s="160">
        <f t="shared" ref="AE39:BR39" si="1405">+AE5*$C$39</f>
        <v>2298.5164932446833</v>
      </c>
      <c r="AF39" s="160"/>
      <c r="AG39" s="160"/>
      <c r="AH39" s="166">
        <f t="shared" si="490"/>
        <v>2298.5164932446833</v>
      </c>
      <c r="AI39" s="167">
        <f t="shared" si="1405"/>
        <v>0</v>
      </c>
      <c r="AJ39" s="167">
        <f t="shared" si="1405"/>
        <v>0</v>
      </c>
      <c r="AK39" s="167">
        <f t="shared" si="1405"/>
        <v>1395.536817937294</v>
      </c>
      <c r="AL39" s="167">
        <f t="shared" si="1405"/>
        <v>1395.536817937294</v>
      </c>
      <c r="AM39" s="167">
        <f t="shared" si="1405"/>
        <v>1395.536817937294</v>
      </c>
      <c r="AN39" s="167">
        <f t="shared" si="1405"/>
        <v>2298.5164932446833</v>
      </c>
      <c r="AO39" s="167">
        <f t="shared" si="1405"/>
        <v>2298.5164932446833</v>
      </c>
      <c r="AP39" s="167">
        <f t="shared" si="1405"/>
        <v>103.69252697938377</v>
      </c>
      <c r="AQ39" s="167">
        <f t="shared" si="1405"/>
        <v>0</v>
      </c>
      <c r="AR39" s="167">
        <f t="shared" si="1405"/>
        <v>1395.536817937294</v>
      </c>
      <c r="AS39" s="167">
        <f t="shared" si="1405"/>
        <v>1395.536817937294</v>
      </c>
      <c r="AT39" s="167">
        <f t="shared" si="1405"/>
        <v>1395.536817937294</v>
      </c>
      <c r="AU39" s="167">
        <f t="shared" si="1405"/>
        <v>2298.5164932446833</v>
      </c>
      <c r="AV39" s="167">
        <f t="shared" si="1405"/>
        <v>0</v>
      </c>
      <c r="AW39" s="167">
        <f t="shared" si="1405"/>
        <v>0</v>
      </c>
      <c r="AX39" s="167">
        <f t="shared" si="1405"/>
        <v>0</v>
      </c>
      <c r="AY39" s="167">
        <f t="shared" si="1405"/>
        <v>1395.536817937294</v>
      </c>
      <c r="AZ39" s="167">
        <f t="shared" si="1405"/>
        <v>1395.536817937294</v>
      </c>
      <c r="BA39" s="167">
        <f t="shared" si="1405"/>
        <v>1395.536817937294</v>
      </c>
      <c r="BB39" s="167">
        <f t="shared" si="1405"/>
        <v>2298.5164932446833</v>
      </c>
      <c r="BC39" s="167">
        <f t="shared" si="1405"/>
        <v>0</v>
      </c>
      <c r="BD39" s="167">
        <f t="shared" si="1405"/>
        <v>103.69252697938377</v>
      </c>
      <c r="BE39" s="167">
        <f t="shared" si="1405"/>
        <v>959.16742319900561</v>
      </c>
      <c r="BF39" s="167">
        <f t="shared" si="1405"/>
        <v>1395.536817937294</v>
      </c>
      <c r="BG39" s="167">
        <f t="shared" si="1405"/>
        <v>1395.536817937294</v>
      </c>
      <c r="BH39" s="167">
        <f t="shared" si="1405"/>
        <v>1395.536817937294</v>
      </c>
      <c r="BI39" s="167">
        <f t="shared" si="1405"/>
        <v>2298.5164932446833</v>
      </c>
      <c r="BJ39" s="167">
        <f t="shared" si="1405"/>
        <v>2298.5164932446833</v>
      </c>
      <c r="BK39" s="167">
        <f t="shared" si="1405"/>
        <v>103.69252697938377</v>
      </c>
      <c r="BL39" s="167">
        <f t="shared" si="1405"/>
        <v>0</v>
      </c>
      <c r="BM39" s="167">
        <f t="shared" si="1405"/>
        <v>1395.536817937294</v>
      </c>
      <c r="BN39" s="166">
        <f t="shared" si="848"/>
        <v>33203.322596790073</v>
      </c>
      <c r="BO39" s="167">
        <f t="shared" si="1405"/>
        <v>1395.536817937294</v>
      </c>
      <c r="BP39" s="167">
        <f t="shared" si="1405"/>
        <v>1395.536817937294</v>
      </c>
      <c r="BQ39" s="167">
        <f t="shared" si="1405"/>
        <v>2298.5164932446833</v>
      </c>
      <c r="BR39" s="167">
        <f t="shared" si="1405"/>
        <v>2298.5164932446833</v>
      </c>
      <c r="BS39" s="167">
        <f t="shared" ref="BS39:CR39" si="1406">+BS5*$C$39</f>
        <v>103.69252697938377</v>
      </c>
      <c r="BT39" s="167">
        <f t="shared" si="1406"/>
        <v>0</v>
      </c>
      <c r="BU39" s="167">
        <f t="shared" si="1406"/>
        <v>1395.536817937294</v>
      </c>
      <c r="BV39" s="167">
        <f t="shared" si="1406"/>
        <v>1395.536817937294</v>
      </c>
      <c r="BW39" s="167">
        <f t="shared" si="1406"/>
        <v>1395.536817937294</v>
      </c>
      <c r="BX39" s="167">
        <f t="shared" si="1406"/>
        <v>2298.5164932446833</v>
      </c>
      <c r="BY39" s="167">
        <f t="shared" si="1406"/>
        <v>0</v>
      </c>
      <c r="BZ39" s="167">
        <f t="shared" si="1406"/>
        <v>0</v>
      </c>
      <c r="CA39" s="167">
        <f t="shared" si="1406"/>
        <v>0</v>
      </c>
      <c r="CB39" s="167">
        <f t="shared" si="1406"/>
        <v>1395.536817937294</v>
      </c>
      <c r="CC39" s="167">
        <f t="shared" si="1406"/>
        <v>1395.536817937294</v>
      </c>
      <c r="CD39" s="167">
        <f t="shared" si="1406"/>
        <v>1395.536817937294</v>
      </c>
      <c r="CE39" s="167">
        <f t="shared" si="1406"/>
        <v>2298.5164932446833</v>
      </c>
      <c r="CF39" s="167">
        <f t="shared" si="1406"/>
        <v>0</v>
      </c>
      <c r="CG39" s="167">
        <f t="shared" si="1406"/>
        <v>103.69252697938377</v>
      </c>
      <c r="CH39" s="167">
        <f t="shared" si="1406"/>
        <v>959.16742319900561</v>
      </c>
      <c r="CI39" s="167">
        <f t="shared" si="1406"/>
        <v>1395.536817937294</v>
      </c>
      <c r="CJ39" s="167">
        <f t="shared" si="1406"/>
        <v>1395.536817937294</v>
      </c>
      <c r="CK39" s="167">
        <f t="shared" si="1406"/>
        <v>1395.536817937294</v>
      </c>
      <c r="CL39" s="167">
        <f t="shared" si="1406"/>
        <v>2298.5164932446833</v>
      </c>
      <c r="CM39" s="167">
        <f t="shared" si="1406"/>
        <v>2298.5164932446833</v>
      </c>
      <c r="CN39" s="167">
        <f t="shared" si="1406"/>
        <v>103.69252697938377</v>
      </c>
      <c r="CO39" s="167">
        <f t="shared" si="1406"/>
        <v>0</v>
      </c>
      <c r="CP39" s="167">
        <f t="shared" si="1406"/>
        <v>1395.536817937294</v>
      </c>
      <c r="CQ39" s="167">
        <f t="shared" si="1406"/>
        <v>1395.536817937294</v>
      </c>
      <c r="CR39" s="167">
        <f t="shared" si="1406"/>
        <v>1395.536817937294</v>
      </c>
      <c r="CS39" s="166">
        <f t="shared" si="790"/>
        <v>34598.859414727369</v>
      </c>
      <c r="CT39" s="167">
        <f t="shared" ref="CT39:DX39" si="1407">+CT5*$C$39</f>
        <v>2298.5164932446833</v>
      </c>
      <c r="CU39" s="167">
        <f t="shared" si="1407"/>
        <v>2298.5164932446833</v>
      </c>
      <c r="CV39" s="167">
        <f t="shared" si="1407"/>
        <v>103.69252697938377</v>
      </c>
      <c r="CW39" s="167">
        <f t="shared" si="1407"/>
        <v>0</v>
      </c>
      <c r="CX39" s="167">
        <f t="shared" si="1407"/>
        <v>1395.536817937294</v>
      </c>
      <c r="CY39" s="167">
        <f t="shared" si="1407"/>
        <v>1395.536817937294</v>
      </c>
      <c r="CZ39" s="167">
        <f t="shared" si="1407"/>
        <v>1395.536817937294</v>
      </c>
      <c r="DA39" s="167">
        <f t="shared" si="1407"/>
        <v>2298.5164932446833</v>
      </c>
      <c r="DB39" s="167">
        <f t="shared" si="1407"/>
        <v>0</v>
      </c>
      <c r="DC39" s="167">
        <f t="shared" si="1407"/>
        <v>0</v>
      </c>
      <c r="DD39" s="167">
        <f t="shared" si="1407"/>
        <v>0</v>
      </c>
      <c r="DE39" s="167">
        <f t="shared" si="1407"/>
        <v>1395.536817937294</v>
      </c>
      <c r="DF39" s="167">
        <f t="shared" si="1407"/>
        <v>1395.536817937294</v>
      </c>
      <c r="DG39" s="167">
        <f t="shared" si="1407"/>
        <v>1395.536817937294</v>
      </c>
      <c r="DH39" s="167">
        <f t="shared" si="1407"/>
        <v>2298.5164932446833</v>
      </c>
      <c r="DI39" s="167">
        <f t="shared" si="1407"/>
        <v>0</v>
      </c>
      <c r="DJ39" s="167">
        <f t="shared" si="1407"/>
        <v>103.69252697938377</v>
      </c>
      <c r="DK39" s="167">
        <f t="shared" si="1407"/>
        <v>959.16742319900561</v>
      </c>
      <c r="DL39" s="167">
        <f t="shared" si="1407"/>
        <v>1395.536817937294</v>
      </c>
      <c r="DM39" s="167">
        <f t="shared" si="1407"/>
        <v>1395.536817937294</v>
      </c>
      <c r="DN39" s="167">
        <f t="shared" si="1407"/>
        <v>1395.536817937294</v>
      </c>
      <c r="DO39" s="167">
        <f t="shared" si="1407"/>
        <v>2298.5164932446833</v>
      </c>
      <c r="DP39" s="167">
        <f t="shared" si="1407"/>
        <v>2298.5164932446833</v>
      </c>
      <c r="DQ39" s="167">
        <f t="shared" si="1407"/>
        <v>103.69252697938377</v>
      </c>
      <c r="DR39" s="167">
        <f t="shared" si="1407"/>
        <v>0</v>
      </c>
      <c r="DS39" s="167">
        <f t="shared" si="1407"/>
        <v>1395.536817937294</v>
      </c>
      <c r="DT39" s="167">
        <f t="shared" si="1407"/>
        <v>1395.536817937294</v>
      </c>
      <c r="DU39" s="167">
        <f t="shared" si="1407"/>
        <v>1395.536817937294</v>
      </c>
      <c r="DV39" s="167">
        <f t="shared" si="1407"/>
        <v>2298.5164932446833</v>
      </c>
      <c r="DW39" s="167">
        <f t="shared" si="1407"/>
        <v>0</v>
      </c>
      <c r="DX39" s="167">
        <f t="shared" si="1407"/>
        <v>0</v>
      </c>
      <c r="DY39" s="166">
        <f t="shared" si="849"/>
        <v>34106.302272097462</v>
      </c>
      <c r="DZ39" s="167">
        <f t="shared" ref="DZ39:FC39" si="1408">+DZ5*$C$39</f>
        <v>0</v>
      </c>
      <c r="EA39" s="167">
        <f t="shared" si="1408"/>
        <v>1395.536817937294</v>
      </c>
      <c r="EB39" s="167">
        <f t="shared" si="1408"/>
        <v>1395.536817937294</v>
      </c>
      <c r="EC39" s="167">
        <f t="shared" si="1408"/>
        <v>1395.536817937294</v>
      </c>
      <c r="ED39" s="167">
        <f t="shared" si="1408"/>
        <v>2298.5164932446833</v>
      </c>
      <c r="EE39" s="167">
        <f t="shared" si="1408"/>
        <v>0</v>
      </c>
      <c r="EF39" s="167">
        <f t="shared" si="1408"/>
        <v>0</v>
      </c>
      <c r="EG39" s="167">
        <f t="shared" si="1408"/>
        <v>0</v>
      </c>
      <c r="EH39" s="167">
        <f t="shared" si="1408"/>
        <v>1395.536817937294</v>
      </c>
      <c r="EI39" s="167">
        <f t="shared" si="1408"/>
        <v>1395.536817937294</v>
      </c>
      <c r="EJ39" s="167">
        <f t="shared" si="1408"/>
        <v>1395.536817937294</v>
      </c>
      <c r="EK39" s="167">
        <f t="shared" si="1408"/>
        <v>2298.5164932446833</v>
      </c>
      <c r="EL39" s="167">
        <f t="shared" si="1408"/>
        <v>0</v>
      </c>
      <c r="EM39" s="167">
        <f t="shared" si="1408"/>
        <v>103.69252697938377</v>
      </c>
      <c r="EN39" s="167">
        <f t="shared" si="1408"/>
        <v>959.16742319900561</v>
      </c>
      <c r="EO39" s="167">
        <f t="shared" si="1408"/>
        <v>1395.536817937294</v>
      </c>
      <c r="EP39" s="167">
        <f t="shared" si="1408"/>
        <v>1395.536817937294</v>
      </c>
      <c r="EQ39" s="167">
        <f t="shared" si="1408"/>
        <v>1395.536817937294</v>
      </c>
      <c r="ER39" s="167">
        <f t="shared" si="1408"/>
        <v>2298.5164932446833</v>
      </c>
      <c r="ES39" s="167">
        <f t="shared" si="1408"/>
        <v>2298.5164932446833</v>
      </c>
      <c r="ET39" s="167">
        <f t="shared" si="1408"/>
        <v>103.69252697938377</v>
      </c>
      <c r="EU39" s="167">
        <f t="shared" si="1408"/>
        <v>0</v>
      </c>
      <c r="EV39" s="167">
        <f t="shared" si="1408"/>
        <v>1395.536817937294</v>
      </c>
      <c r="EW39" s="167">
        <f t="shared" si="1408"/>
        <v>1395.536817937294</v>
      </c>
      <c r="EX39" s="167">
        <f t="shared" si="1408"/>
        <v>1395.536817937294</v>
      </c>
      <c r="EY39" s="167">
        <f t="shared" si="1408"/>
        <v>2298.5164932446833</v>
      </c>
      <c r="EZ39" s="167">
        <f t="shared" si="1408"/>
        <v>0</v>
      </c>
      <c r="FA39" s="167">
        <f t="shared" si="1408"/>
        <v>0</v>
      </c>
      <c r="FB39" s="167">
        <f t="shared" si="1408"/>
        <v>0</v>
      </c>
      <c r="FC39" s="167">
        <f t="shared" si="1408"/>
        <v>1395.536817937294</v>
      </c>
      <c r="FD39" s="166">
        <f t="shared" si="1367"/>
        <v>30801.113576566004</v>
      </c>
      <c r="FE39" s="167">
        <f t="shared" ref="FE39:GI39" si="1409">+FE5*$C$39</f>
        <v>1395.536817937294</v>
      </c>
      <c r="FF39" s="167">
        <f t="shared" si="1409"/>
        <v>2298.5164932446833</v>
      </c>
      <c r="FG39" s="167">
        <f t="shared" si="1409"/>
        <v>0</v>
      </c>
      <c r="FH39" s="167">
        <f t="shared" si="1409"/>
        <v>0</v>
      </c>
      <c r="FI39" s="167">
        <f t="shared" si="1409"/>
        <v>0</v>
      </c>
      <c r="FJ39" s="167">
        <f t="shared" si="1409"/>
        <v>1395.536817937294</v>
      </c>
      <c r="FK39" s="167">
        <f t="shared" si="1409"/>
        <v>1395.536817937294</v>
      </c>
      <c r="FL39" s="167">
        <f t="shared" si="1409"/>
        <v>1395.536817937294</v>
      </c>
      <c r="FM39" s="167">
        <f t="shared" si="1409"/>
        <v>2298.5164932446833</v>
      </c>
      <c r="FN39" s="167">
        <f t="shared" si="1409"/>
        <v>0</v>
      </c>
      <c r="FO39" s="167">
        <f t="shared" si="1409"/>
        <v>103.69252697938377</v>
      </c>
      <c r="FP39" s="167">
        <f t="shared" si="1409"/>
        <v>959.16742319900561</v>
      </c>
      <c r="FQ39" s="167">
        <f t="shared" si="1409"/>
        <v>1395.536817937294</v>
      </c>
      <c r="FR39" s="167">
        <f t="shared" si="1409"/>
        <v>1395.536817937294</v>
      </c>
      <c r="FS39" s="167">
        <f t="shared" si="1409"/>
        <v>1395.536817937294</v>
      </c>
      <c r="FT39" s="167">
        <f t="shared" si="1409"/>
        <v>2298.5164932446833</v>
      </c>
      <c r="FU39" s="167">
        <f t="shared" si="1409"/>
        <v>2298.5164932446833</v>
      </c>
      <c r="FV39" s="167">
        <f t="shared" si="1409"/>
        <v>103.69252697938377</v>
      </c>
      <c r="FW39" s="167">
        <f t="shared" si="1409"/>
        <v>0</v>
      </c>
      <c r="FX39" s="167">
        <f t="shared" si="1409"/>
        <v>1395.536817937294</v>
      </c>
      <c r="FY39" s="167">
        <f t="shared" si="1409"/>
        <v>1395.536817937294</v>
      </c>
      <c r="FZ39" s="167">
        <f t="shared" si="1409"/>
        <v>1395.536817937294</v>
      </c>
      <c r="GA39" s="167">
        <f t="shared" si="1409"/>
        <v>2298.5164932446833</v>
      </c>
      <c r="GB39" s="167">
        <f t="shared" si="1409"/>
        <v>0</v>
      </c>
      <c r="GC39" s="167">
        <f t="shared" si="1409"/>
        <v>0</v>
      </c>
      <c r="GD39" s="167">
        <f t="shared" si="1409"/>
        <v>0</v>
      </c>
      <c r="GE39" s="167">
        <f t="shared" si="1409"/>
        <v>1395.536817937294</v>
      </c>
      <c r="GF39" s="167">
        <f t="shared" si="1409"/>
        <v>1395.536817937294</v>
      </c>
      <c r="GG39" s="167">
        <f t="shared" si="1409"/>
        <v>1395.536817937294</v>
      </c>
      <c r="GH39" s="167">
        <f t="shared" si="1409"/>
        <v>2298.5164932446833</v>
      </c>
      <c r="GI39" s="167">
        <f t="shared" si="1409"/>
        <v>0</v>
      </c>
      <c r="GJ39" s="166">
        <f t="shared" si="850"/>
        <v>33099.630069810686</v>
      </c>
      <c r="GK39" s="167">
        <f t="shared" ref="GK39:HO39" si="1410">+GK5*$C$39</f>
        <v>0</v>
      </c>
      <c r="GL39" s="167">
        <f t="shared" si="1410"/>
        <v>0</v>
      </c>
      <c r="GM39" s="167">
        <f t="shared" si="1410"/>
        <v>1395.536817937294</v>
      </c>
      <c r="GN39" s="167">
        <f t="shared" si="1410"/>
        <v>1395.536817937294</v>
      </c>
      <c r="GO39" s="167">
        <f t="shared" si="1410"/>
        <v>1395.536817937294</v>
      </c>
      <c r="GP39" s="167">
        <f t="shared" si="1410"/>
        <v>2298.5164932446833</v>
      </c>
      <c r="GQ39" s="167">
        <f t="shared" si="1410"/>
        <v>0</v>
      </c>
      <c r="GR39" s="167">
        <f t="shared" si="1410"/>
        <v>103.69252697938377</v>
      </c>
      <c r="GS39" s="167">
        <f t="shared" si="1410"/>
        <v>959.16742319900561</v>
      </c>
      <c r="GT39" s="167">
        <f t="shared" si="1410"/>
        <v>1395.536817937294</v>
      </c>
      <c r="GU39" s="167">
        <f t="shared" si="1410"/>
        <v>1395.536817937294</v>
      </c>
      <c r="GV39" s="167">
        <f t="shared" si="1410"/>
        <v>1395.536817937294</v>
      </c>
      <c r="GW39" s="167">
        <f t="shared" si="1410"/>
        <v>2298.5164932446833</v>
      </c>
      <c r="GX39" s="167">
        <f t="shared" si="1410"/>
        <v>2298.5164932446833</v>
      </c>
      <c r="GY39" s="167">
        <f t="shared" si="1410"/>
        <v>103.69252697938377</v>
      </c>
      <c r="GZ39" s="167">
        <f t="shared" si="1410"/>
        <v>0</v>
      </c>
      <c r="HA39" s="167">
        <f t="shared" si="1410"/>
        <v>1395.536817937294</v>
      </c>
      <c r="HB39" s="167">
        <f t="shared" si="1410"/>
        <v>1395.536817937294</v>
      </c>
      <c r="HC39" s="167">
        <f t="shared" si="1410"/>
        <v>1395.536817937294</v>
      </c>
      <c r="HD39" s="167">
        <f t="shared" si="1410"/>
        <v>2298.5164932446833</v>
      </c>
      <c r="HE39" s="167">
        <f t="shared" si="1410"/>
        <v>0</v>
      </c>
      <c r="HF39" s="167">
        <f t="shared" si="1410"/>
        <v>0</v>
      </c>
      <c r="HG39" s="167">
        <f t="shared" si="1410"/>
        <v>0</v>
      </c>
      <c r="HH39" s="167">
        <f t="shared" si="1410"/>
        <v>1395.536817937294</v>
      </c>
      <c r="HI39" s="167">
        <f t="shared" si="1410"/>
        <v>1395.536817937294</v>
      </c>
      <c r="HJ39" s="167">
        <f t="shared" si="1410"/>
        <v>1395.536817937294</v>
      </c>
      <c r="HK39" s="167">
        <f t="shared" si="1410"/>
        <v>2298.5164932446833</v>
      </c>
      <c r="HL39" s="167">
        <f t="shared" si="1410"/>
        <v>0</v>
      </c>
      <c r="HM39" s="167">
        <f t="shared" si="1410"/>
        <v>103.69252697938377</v>
      </c>
      <c r="HN39" s="167">
        <f t="shared" si="1410"/>
        <v>959.16742319900561</v>
      </c>
      <c r="HO39" s="167">
        <f t="shared" si="1410"/>
        <v>1395.536817937294</v>
      </c>
      <c r="HP39" s="166">
        <f t="shared" si="851"/>
        <v>31863.97352674439</v>
      </c>
      <c r="HQ39" s="167">
        <f t="shared" ref="HQ39:IT39" si="1411">+HQ5*$C$39</f>
        <v>1395.536817937294</v>
      </c>
      <c r="HR39" s="167">
        <f t="shared" si="1411"/>
        <v>1395.536817937294</v>
      </c>
      <c r="HS39" s="167">
        <f t="shared" si="1411"/>
        <v>2298.5164932446833</v>
      </c>
      <c r="HT39" s="167">
        <f t="shared" si="1411"/>
        <v>0</v>
      </c>
      <c r="HU39" s="167">
        <f t="shared" si="1411"/>
        <v>103.69252697938377</v>
      </c>
      <c r="HV39" s="167">
        <f t="shared" si="1411"/>
        <v>959.16742319900561</v>
      </c>
      <c r="HW39" s="167">
        <f t="shared" si="1411"/>
        <v>1395.536817937294</v>
      </c>
      <c r="HX39" s="167">
        <f t="shared" si="1411"/>
        <v>1395.536817937294</v>
      </c>
      <c r="HY39" s="167">
        <f t="shared" si="1411"/>
        <v>1395.536817937294</v>
      </c>
      <c r="HZ39" s="167">
        <f t="shared" si="1411"/>
        <v>2298.5164932446833</v>
      </c>
      <c r="IA39" s="167">
        <f t="shared" si="1411"/>
        <v>2298.5164932446833</v>
      </c>
      <c r="IB39" s="167">
        <f t="shared" si="1411"/>
        <v>103.69252697938377</v>
      </c>
      <c r="IC39" s="167">
        <f t="shared" si="1411"/>
        <v>0</v>
      </c>
      <c r="ID39" s="167">
        <f t="shared" si="1411"/>
        <v>1395.536817937294</v>
      </c>
      <c r="IE39" s="167">
        <f t="shared" si="1411"/>
        <v>1395.536817937294</v>
      </c>
      <c r="IF39" s="167">
        <f t="shared" si="1411"/>
        <v>1395.536817937294</v>
      </c>
      <c r="IG39" s="167">
        <f t="shared" si="1411"/>
        <v>2298.5164932446833</v>
      </c>
      <c r="IH39" s="167">
        <f t="shared" si="1411"/>
        <v>0</v>
      </c>
      <c r="II39" s="167">
        <f t="shared" si="1411"/>
        <v>0</v>
      </c>
      <c r="IJ39" s="167">
        <f t="shared" si="1411"/>
        <v>0</v>
      </c>
      <c r="IK39" s="167">
        <f t="shared" si="1411"/>
        <v>1395.536817937294</v>
      </c>
      <c r="IL39" s="167">
        <f t="shared" si="1411"/>
        <v>1395.536817937294</v>
      </c>
      <c r="IM39" s="167">
        <f t="shared" si="1411"/>
        <v>1395.536817937294</v>
      </c>
      <c r="IN39" s="167">
        <f t="shared" si="1411"/>
        <v>2298.5164932446833</v>
      </c>
      <c r="IO39" s="167">
        <f t="shared" si="1411"/>
        <v>0</v>
      </c>
      <c r="IP39" s="167">
        <f t="shared" si="1411"/>
        <v>103.69252697938377</v>
      </c>
      <c r="IQ39" s="167">
        <f t="shared" si="1411"/>
        <v>959.16742319900561</v>
      </c>
      <c r="IR39" s="167">
        <f t="shared" si="1411"/>
        <v>1395.536817937294</v>
      </c>
      <c r="IS39" s="167">
        <f t="shared" si="1411"/>
        <v>1395.536817937294</v>
      </c>
      <c r="IT39" s="167">
        <f t="shared" si="1411"/>
        <v>1395.536817937294</v>
      </c>
      <c r="IU39" s="166">
        <f t="shared" si="1371"/>
        <v>33259.510344681687</v>
      </c>
      <c r="IV39" s="167">
        <f t="shared" ref="IV39:JZ39" si="1412">+IV5*$C$39</f>
        <v>0</v>
      </c>
      <c r="IW39" s="167">
        <f t="shared" si="1412"/>
        <v>103.69252697938377</v>
      </c>
      <c r="IX39" s="167">
        <f t="shared" si="1412"/>
        <v>959.16742319900561</v>
      </c>
      <c r="IY39" s="167">
        <f t="shared" si="1412"/>
        <v>1395.536817937294</v>
      </c>
      <c r="IZ39" s="167">
        <f t="shared" si="1412"/>
        <v>1395.536817937294</v>
      </c>
      <c r="JA39" s="167">
        <f t="shared" si="1412"/>
        <v>1395.536817937294</v>
      </c>
      <c r="JB39" s="167">
        <f t="shared" si="1412"/>
        <v>2298.5164932446833</v>
      </c>
      <c r="JC39" s="167">
        <f t="shared" si="1412"/>
        <v>2298.5164932446833</v>
      </c>
      <c r="JD39" s="167">
        <f t="shared" si="1412"/>
        <v>103.69252697938377</v>
      </c>
      <c r="JE39" s="167">
        <f t="shared" si="1412"/>
        <v>0</v>
      </c>
      <c r="JF39" s="167">
        <f t="shared" si="1412"/>
        <v>1395.536817937294</v>
      </c>
      <c r="JG39" s="167">
        <f t="shared" si="1412"/>
        <v>1395.536817937294</v>
      </c>
      <c r="JH39" s="167">
        <f t="shared" si="1412"/>
        <v>1395.536817937294</v>
      </c>
      <c r="JI39" s="167">
        <f t="shared" si="1412"/>
        <v>2298.5164932446833</v>
      </c>
      <c r="JJ39" s="167">
        <f t="shared" si="1412"/>
        <v>0</v>
      </c>
      <c r="JK39" s="167">
        <f t="shared" si="1412"/>
        <v>0</v>
      </c>
      <c r="JL39" s="167">
        <f t="shared" si="1412"/>
        <v>0</v>
      </c>
      <c r="JM39" s="167">
        <f t="shared" si="1412"/>
        <v>1395.536817937294</v>
      </c>
      <c r="JN39" s="167">
        <f t="shared" si="1412"/>
        <v>1395.536817937294</v>
      </c>
      <c r="JO39" s="167">
        <f t="shared" si="1412"/>
        <v>1395.536817937294</v>
      </c>
      <c r="JP39" s="167">
        <f t="shared" si="1412"/>
        <v>2298.5164932446833</v>
      </c>
      <c r="JQ39" s="167">
        <f t="shared" si="1412"/>
        <v>0</v>
      </c>
      <c r="JR39" s="167">
        <f t="shared" si="1412"/>
        <v>103.69252697938377</v>
      </c>
      <c r="JS39" s="167">
        <f t="shared" si="1412"/>
        <v>959.16742319900561</v>
      </c>
      <c r="JT39" s="167">
        <f t="shared" si="1412"/>
        <v>1395.536817937294</v>
      </c>
      <c r="JU39" s="167">
        <f t="shared" si="1412"/>
        <v>1395.536817937294</v>
      </c>
      <c r="JV39" s="167">
        <f t="shared" si="1412"/>
        <v>1395.536817937294</v>
      </c>
      <c r="JW39" s="167">
        <f t="shared" si="1412"/>
        <v>2298.5164932446833</v>
      </c>
      <c r="JX39" s="167">
        <f t="shared" si="1412"/>
        <v>2298.5164932446833</v>
      </c>
      <c r="JY39" s="167">
        <f t="shared" si="1412"/>
        <v>103.69252697938377</v>
      </c>
      <c r="JZ39" s="167">
        <f t="shared" si="1412"/>
        <v>0</v>
      </c>
      <c r="KA39" s="166">
        <f t="shared" si="852"/>
        <v>32870.645729031166</v>
      </c>
      <c r="KB39" s="167">
        <f t="shared" ref="KB39:LE39" si="1413">+KB5*$C$39</f>
        <v>1395.536817937294</v>
      </c>
      <c r="KC39" s="167">
        <f t="shared" si="1413"/>
        <v>1395.536817937294</v>
      </c>
      <c r="KD39" s="167">
        <f t="shared" si="1413"/>
        <v>1395.536817937294</v>
      </c>
      <c r="KE39" s="167">
        <f t="shared" si="1413"/>
        <v>2298.5164932446833</v>
      </c>
      <c r="KF39" s="167">
        <f t="shared" si="1413"/>
        <v>2298.5164932446833</v>
      </c>
      <c r="KG39" s="167">
        <f t="shared" si="1413"/>
        <v>103.69252697938377</v>
      </c>
      <c r="KH39" s="167">
        <f t="shared" si="1413"/>
        <v>0</v>
      </c>
      <c r="KI39" s="167">
        <f t="shared" si="1413"/>
        <v>1395.536817937294</v>
      </c>
      <c r="KJ39" s="167">
        <f t="shared" si="1413"/>
        <v>1395.536817937294</v>
      </c>
      <c r="KK39" s="167">
        <f t="shared" si="1413"/>
        <v>1395.536817937294</v>
      </c>
      <c r="KL39" s="167">
        <f t="shared" si="1413"/>
        <v>2298.5164932446833</v>
      </c>
      <c r="KM39" s="167">
        <f t="shared" si="1413"/>
        <v>0</v>
      </c>
      <c r="KN39" s="167">
        <f t="shared" si="1413"/>
        <v>0</v>
      </c>
      <c r="KO39" s="167">
        <f t="shared" si="1413"/>
        <v>0</v>
      </c>
      <c r="KP39" s="167">
        <f t="shared" si="1413"/>
        <v>1395.536817937294</v>
      </c>
      <c r="KQ39" s="167">
        <f t="shared" si="1413"/>
        <v>1395.536817937294</v>
      </c>
      <c r="KR39" s="167">
        <f t="shared" si="1413"/>
        <v>1395.536817937294</v>
      </c>
      <c r="KS39" s="167">
        <f t="shared" si="1413"/>
        <v>2298.5164932446833</v>
      </c>
      <c r="KT39" s="167">
        <f t="shared" si="1413"/>
        <v>0</v>
      </c>
      <c r="KU39" s="167">
        <f t="shared" si="1413"/>
        <v>103.69252697938377</v>
      </c>
      <c r="KV39" s="167">
        <f t="shared" si="1413"/>
        <v>959.16742319900561</v>
      </c>
      <c r="KW39" s="167">
        <f t="shared" si="1413"/>
        <v>1395.536817937294</v>
      </c>
      <c r="KX39" s="167">
        <f t="shared" si="1413"/>
        <v>1395.536817937294</v>
      </c>
      <c r="KY39" s="167">
        <f t="shared" si="1413"/>
        <v>1395.536817937294</v>
      </c>
      <c r="KZ39" s="167">
        <f t="shared" si="1413"/>
        <v>2298.5164932446833</v>
      </c>
      <c r="LA39" s="167">
        <f t="shared" si="1413"/>
        <v>2298.5164932446833</v>
      </c>
      <c r="LB39" s="167">
        <f t="shared" si="1413"/>
        <v>103.69252697938377</v>
      </c>
      <c r="LC39" s="167">
        <f t="shared" si="1413"/>
        <v>0</v>
      </c>
      <c r="LD39" s="167">
        <f t="shared" si="1413"/>
        <v>1395.536817937294</v>
      </c>
      <c r="LE39" s="167">
        <f t="shared" si="1413"/>
        <v>1395.536817937294</v>
      </c>
      <c r="LF39" s="166">
        <f t="shared" si="1374"/>
        <v>34598.859414727369</v>
      </c>
      <c r="LG39" s="167">
        <f t="shared" ref="LG39:MK39" si="1414">+LG5*$C$39</f>
        <v>2298.5164932446833</v>
      </c>
      <c r="LH39" s="167">
        <f t="shared" si="1414"/>
        <v>2298.5164932446833</v>
      </c>
      <c r="LI39" s="167">
        <f t="shared" si="1414"/>
        <v>103.69252697938377</v>
      </c>
      <c r="LJ39" s="167">
        <f t="shared" si="1414"/>
        <v>0</v>
      </c>
      <c r="LK39" s="167">
        <f t="shared" si="1414"/>
        <v>1395.536817937294</v>
      </c>
      <c r="LL39" s="167">
        <f t="shared" si="1414"/>
        <v>1395.536817937294</v>
      </c>
      <c r="LM39" s="167">
        <f t="shared" si="1414"/>
        <v>1395.536817937294</v>
      </c>
      <c r="LN39" s="167">
        <f t="shared" si="1414"/>
        <v>2298.5164932446833</v>
      </c>
      <c r="LO39" s="167">
        <f t="shared" si="1414"/>
        <v>0</v>
      </c>
      <c r="LP39" s="167">
        <f t="shared" si="1414"/>
        <v>0</v>
      </c>
      <c r="LQ39" s="167">
        <f t="shared" si="1414"/>
        <v>0</v>
      </c>
      <c r="LR39" s="167">
        <f t="shared" si="1414"/>
        <v>1395.536817937294</v>
      </c>
      <c r="LS39" s="167">
        <f t="shared" si="1414"/>
        <v>1395.536817937294</v>
      </c>
      <c r="LT39" s="167">
        <f t="shared" si="1414"/>
        <v>1395.536817937294</v>
      </c>
      <c r="LU39" s="167">
        <f t="shared" si="1414"/>
        <v>2298.5164932446833</v>
      </c>
      <c r="LV39" s="167">
        <f t="shared" si="1414"/>
        <v>0</v>
      </c>
      <c r="LW39" s="167">
        <f t="shared" si="1414"/>
        <v>103.69252697938377</v>
      </c>
      <c r="LX39" s="167">
        <f t="shared" si="1414"/>
        <v>959.16742319900561</v>
      </c>
      <c r="LY39" s="167">
        <f t="shared" si="1414"/>
        <v>1395.536817937294</v>
      </c>
      <c r="LZ39" s="167">
        <f t="shared" si="1414"/>
        <v>1395.536817937294</v>
      </c>
      <c r="MA39" s="167">
        <f t="shared" si="1414"/>
        <v>1395.536817937294</v>
      </c>
      <c r="MB39" s="167">
        <f t="shared" si="1414"/>
        <v>2298.5164932446833</v>
      </c>
      <c r="MC39" s="167">
        <f t="shared" si="1414"/>
        <v>2298.5164932446833</v>
      </c>
      <c r="MD39" s="167">
        <f t="shared" si="1414"/>
        <v>103.69252697938377</v>
      </c>
      <c r="ME39" s="167">
        <f t="shared" si="1414"/>
        <v>0</v>
      </c>
      <c r="MF39" s="167">
        <f t="shared" si="1414"/>
        <v>1395.536817937294</v>
      </c>
      <c r="MG39" s="167">
        <f t="shared" si="1414"/>
        <v>1395.536817937294</v>
      </c>
      <c r="MH39" s="167">
        <f t="shared" si="1414"/>
        <v>1395.536817937294</v>
      </c>
      <c r="MI39" s="167">
        <f t="shared" si="1414"/>
        <v>2298.5164932446833</v>
      </c>
      <c r="MJ39" s="167">
        <f t="shared" si="1414"/>
        <v>0</v>
      </c>
      <c r="MK39" s="167">
        <f t="shared" si="1414"/>
        <v>0</v>
      </c>
      <c r="ML39" s="166">
        <f t="shared" si="853"/>
        <v>34106.302272097462</v>
      </c>
      <c r="MM39" s="167">
        <f t="shared" ref="MM39:NQ39" si="1415">+MM5*$C$39</f>
        <v>0</v>
      </c>
      <c r="MN39" s="167">
        <f t="shared" si="1415"/>
        <v>1395.536817937294</v>
      </c>
      <c r="MO39" s="167">
        <f t="shared" si="1415"/>
        <v>1395.536817937294</v>
      </c>
      <c r="MP39" s="167">
        <f t="shared" si="1415"/>
        <v>1395.536817937294</v>
      </c>
      <c r="MQ39" s="167">
        <f t="shared" si="1415"/>
        <v>2298.5164932446833</v>
      </c>
      <c r="MR39" s="167">
        <f t="shared" si="1415"/>
        <v>0</v>
      </c>
      <c r="MS39" s="167">
        <f t="shared" si="1415"/>
        <v>0</v>
      </c>
      <c r="MT39" s="167">
        <f t="shared" si="1415"/>
        <v>0</v>
      </c>
      <c r="MU39" s="167">
        <f t="shared" si="1415"/>
        <v>1395.536817937294</v>
      </c>
      <c r="MV39" s="167">
        <f t="shared" si="1415"/>
        <v>1395.536817937294</v>
      </c>
      <c r="MW39" s="167">
        <f t="shared" si="1415"/>
        <v>1395.536817937294</v>
      </c>
      <c r="MX39" s="167">
        <f t="shared" si="1415"/>
        <v>2298.5164932446833</v>
      </c>
      <c r="MY39" s="167">
        <f t="shared" si="1415"/>
        <v>0</v>
      </c>
      <c r="MZ39" s="167">
        <f t="shared" si="1415"/>
        <v>103.69252697938377</v>
      </c>
      <c r="NA39" s="167">
        <f t="shared" si="1415"/>
        <v>959.16742319900561</v>
      </c>
      <c r="NB39" s="167">
        <f t="shared" si="1415"/>
        <v>1395.536817937294</v>
      </c>
      <c r="NC39" s="167">
        <f t="shared" si="1415"/>
        <v>1395.536817937294</v>
      </c>
      <c r="ND39" s="167">
        <f t="shared" si="1415"/>
        <v>1395.536817937294</v>
      </c>
      <c r="NE39" s="167">
        <f t="shared" si="1415"/>
        <v>2298.5164932446833</v>
      </c>
      <c r="NF39" s="167">
        <f t="shared" si="1415"/>
        <v>2298.5164932446833</v>
      </c>
      <c r="NG39" s="167">
        <f t="shared" si="1415"/>
        <v>103.69252697938377</v>
      </c>
      <c r="NH39" s="167">
        <f t="shared" si="1415"/>
        <v>0</v>
      </c>
      <c r="NI39" s="167">
        <f t="shared" si="1415"/>
        <v>1395.536817937294</v>
      </c>
      <c r="NJ39" s="167">
        <f t="shared" si="1415"/>
        <v>1395.536817937294</v>
      </c>
      <c r="NK39" s="167">
        <f t="shared" si="1415"/>
        <v>1395.536817937294</v>
      </c>
      <c r="NL39" s="167">
        <f t="shared" si="1415"/>
        <v>2298.5164932446833</v>
      </c>
      <c r="NM39" s="167">
        <f t="shared" si="1415"/>
        <v>0</v>
      </c>
      <c r="NN39" s="167">
        <f t="shared" si="1415"/>
        <v>0</v>
      </c>
      <c r="NO39" s="167">
        <f t="shared" si="1415"/>
        <v>0</v>
      </c>
      <c r="NP39" s="167">
        <f t="shared" si="1415"/>
        <v>1395.536817937294</v>
      </c>
      <c r="NQ39" s="167">
        <f t="shared" si="1415"/>
        <v>1395.536817937294</v>
      </c>
      <c r="NR39" s="166">
        <f t="shared" si="854"/>
        <v>32196.650394503296</v>
      </c>
      <c r="NS39" s="167">
        <f t="shared" ref="NS39:OT39" si="1416">+NS5*$C$39</f>
        <v>1395.536817937294</v>
      </c>
      <c r="NT39" s="167">
        <f t="shared" si="1416"/>
        <v>2298.5164932446833</v>
      </c>
      <c r="NU39" s="167">
        <f t="shared" si="1416"/>
        <v>0</v>
      </c>
      <c r="NV39" s="167">
        <f t="shared" si="1416"/>
        <v>0</v>
      </c>
      <c r="NW39" s="167">
        <f t="shared" si="1416"/>
        <v>0</v>
      </c>
      <c r="NX39" s="167">
        <f t="shared" si="1416"/>
        <v>1395.536817937294</v>
      </c>
      <c r="NY39" s="167">
        <f t="shared" si="1416"/>
        <v>1395.536817937294</v>
      </c>
      <c r="NZ39" s="167">
        <f t="shared" si="1416"/>
        <v>1395.536817937294</v>
      </c>
      <c r="OA39" s="167">
        <f t="shared" si="1416"/>
        <v>2298.5164932446833</v>
      </c>
      <c r="OB39" s="167">
        <f t="shared" si="1416"/>
        <v>0</v>
      </c>
      <c r="OC39" s="167">
        <f t="shared" si="1416"/>
        <v>103.69252697938377</v>
      </c>
      <c r="OD39" s="167">
        <f t="shared" si="1416"/>
        <v>959.16742319900561</v>
      </c>
      <c r="OE39" s="167">
        <f t="shared" si="1416"/>
        <v>1395.536817937294</v>
      </c>
      <c r="OF39" s="167">
        <f t="shared" si="1416"/>
        <v>1395.536817937294</v>
      </c>
      <c r="OG39" s="167">
        <f t="shared" si="1416"/>
        <v>1395.536817937294</v>
      </c>
      <c r="OH39" s="167">
        <f t="shared" si="1416"/>
        <v>2298.5164932446833</v>
      </c>
      <c r="OI39" s="167">
        <f t="shared" si="1416"/>
        <v>2298.5164932446833</v>
      </c>
      <c r="OJ39" s="167">
        <f t="shared" si="1416"/>
        <v>103.69252697938377</v>
      </c>
      <c r="OK39" s="167">
        <f t="shared" si="1416"/>
        <v>0</v>
      </c>
      <c r="OL39" s="167">
        <f t="shared" si="1416"/>
        <v>1395.536817937294</v>
      </c>
      <c r="OM39" s="167">
        <f t="shared" si="1416"/>
        <v>1395.536817937294</v>
      </c>
      <c r="ON39" s="167">
        <f t="shared" si="1416"/>
        <v>1395.536817937294</v>
      </c>
      <c r="OO39" s="167">
        <f t="shared" si="1416"/>
        <v>2298.5164932446833</v>
      </c>
      <c r="OP39" s="167">
        <f t="shared" si="1416"/>
        <v>0</v>
      </c>
      <c r="OQ39" s="167">
        <f t="shared" si="1416"/>
        <v>0</v>
      </c>
      <c r="OR39" s="167">
        <f t="shared" si="1416"/>
        <v>0</v>
      </c>
      <c r="OS39" s="167">
        <f t="shared" si="1416"/>
        <v>1395.536817937294</v>
      </c>
      <c r="OT39" s="167">
        <f t="shared" si="1416"/>
        <v>1395.536817937294</v>
      </c>
      <c r="OU39" s="166">
        <f t="shared" si="1378"/>
        <v>29405.576758628711</v>
      </c>
      <c r="OV39" s="167">
        <f t="shared" ref="OV39:PZ39" si="1417">+OV5*$C$39</f>
        <v>0</v>
      </c>
      <c r="OW39" s="167">
        <f t="shared" si="1417"/>
        <v>0</v>
      </c>
      <c r="OX39" s="167">
        <f t="shared" si="1417"/>
        <v>1395.536817937294</v>
      </c>
      <c r="OY39" s="167">
        <f t="shared" si="1417"/>
        <v>1395.536817937294</v>
      </c>
      <c r="OZ39" s="167">
        <f t="shared" si="1417"/>
        <v>1395.536817937294</v>
      </c>
      <c r="PA39" s="167">
        <f t="shared" si="1417"/>
        <v>2298.5164932446833</v>
      </c>
      <c r="PB39" s="167">
        <f t="shared" si="1417"/>
        <v>0</v>
      </c>
      <c r="PC39" s="167">
        <f t="shared" si="1417"/>
        <v>103.69252697938377</v>
      </c>
      <c r="PD39" s="167">
        <f t="shared" si="1417"/>
        <v>959.16742319900561</v>
      </c>
      <c r="PE39" s="167">
        <f t="shared" si="1417"/>
        <v>1395.536817937294</v>
      </c>
      <c r="PF39" s="167">
        <f t="shared" si="1417"/>
        <v>1395.536817937294</v>
      </c>
      <c r="PG39" s="167">
        <f t="shared" si="1417"/>
        <v>1395.536817937294</v>
      </c>
      <c r="PH39" s="167">
        <f t="shared" si="1417"/>
        <v>2298.5164932446833</v>
      </c>
      <c r="PI39" s="167">
        <f t="shared" si="1417"/>
        <v>2298.5164932446833</v>
      </c>
      <c r="PJ39" s="167">
        <f t="shared" si="1417"/>
        <v>103.69252697938377</v>
      </c>
      <c r="PK39" s="167">
        <f t="shared" si="1417"/>
        <v>0</v>
      </c>
      <c r="PL39" s="167">
        <f t="shared" si="1417"/>
        <v>1395.536817937294</v>
      </c>
      <c r="PM39" s="167">
        <f t="shared" si="1417"/>
        <v>1395.536817937294</v>
      </c>
      <c r="PN39" s="167">
        <f t="shared" si="1417"/>
        <v>1395.536817937294</v>
      </c>
      <c r="PO39" s="167">
        <f t="shared" si="1417"/>
        <v>2298.5164932446833</v>
      </c>
      <c r="PP39" s="167">
        <f t="shared" si="1417"/>
        <v>0</v>
      </c>
      <c r="PQ39" s="167">
        <f t="shared" si="1417"/>
        <v>0</v>
      </c>
      <c r="PR39" s="167">
        <f t="shared" si="1417"/>
        <v>0</v>
      </c>
      <c r="PS39" s="167">
        <f t="shared" si="1417"/>
        <v>1395.536817937294</v>
      </c>
      <c r="PT39" s="167">
        <f t="shared" si="1417"/>
        <v>1395.536817937294</v>
      </c>
      <c r="PU39" s="167">
        <f t="shared" si="1417"/>
        <v>29405.576758628718</v>
      </c>
      <c r="PV39" s="167">
        <f t="shared" si="1417"/>
        <v>0</v>
      </c>
      <c r="PW39" s="167">
        <f t="shared" si="1417"/>
        <v>0</v>
      </c>
      <c r="PX39" s="167">
        <f t="shared" si="1417"/>
        <v>103.69252697938377</v>
      </c>
      <c r="PY39" s="167">
        <f t="shared" si="1417"/>
        <v>959.16742319900561</v>
      </c>
      <c r="PZ39" s="167">
        <f t="shared" si="1417"/>
        <v>1395.536817937294</v>
      </c>
      <c r="QA39" s="166">
        <f t="shared" si="855"/>
        <v>57575.496974191141</v>
      </c>
      <c r="QB39" s="167">
        <f t="shared" ref="QB39:RE39" si="1418">+QB5*$C$39</f>
        <v>1395.536817937294</v>
      </c>
      <c r="QC39" s="167">
        <f t="shared" si="1418"/>
        <v>1395.536817937294</v>
      </c>
      <c r="QD39" s="167">
        <f t="shared" si="1418"/>
        <v>2298.5164932446833</v>
      </c>
      <c r="QE39" s="167">
        <f t="shared" si="1418"/>
        <v>0</v>
      </c>
      <c r="QF39" s="167">
        <f t="shared" si="1418"/>
        <v>103.69252697938377</v>
      </c>
      <c r="QG39" s="167">
        <f t="shared" si="1418"/>
        <v>959.16742319900561</v>
      </c>
      <c r="QH39" s="167">
        <f t="shared" si="1418"/>
        <v>1395.536817937294</v>
      </c>
      <c r="QI39" s="167">
        <f t="shared" si="1418"/>
        <v>1395.536817937294</v>
      </c>
      <c r="QJ39" s="167">
        <f t="shared" si="1418"/>
        <v>1395.536817937294</v>
      </c>
      <c r="QK39" s="167">
        <f t="shared" si="1418"/>
        <v>2298.5164932446833</v>
      </c>
      <c r="QL39" s="167">
        <f t="shared" si="1418"/>
        <v>2298.5164932446833</v>
      </c>
      <c r="QM39" s="167">
        <f t="shared" si="1418"/>
        <v>103.69252697938377</v>
      </c>
      <c r="QN39" s="167">
        <f t="shared" si="1418"/>
        <v>0</v>
      </c>
      <c r="QO39" s="167">
        <f t="shared" si="1418"/>
        <v>1395.536817937294</v>
      </c>
      <c r="QP39" s="167">
        <f t="shared" si="1418"/>
        <v>1395.536817937294</v>
      </c>
      <c r="QQ39" s="167">
        <f t="shared" si="1418"/>
        <v>1395.536817937294</v>
      </c>
      <c r="QR39" s="167">
        <f t="shared" si="1418"/>
        <v>2298.5164932446833</v>
      </c>
      <c r="QS39" s="167">
        <f t="shared" si="1418"/>
        <v>0</v>
      </c>
      <c r="QT39" s="167">
        <f t="shared" si="1418"/>
        <v>0</v>
      </c>
      <c r="QU39" s="167">
        <f t="shared" si="1418"/>
        <v>0</v>
      </c>
      <c r="QV39" s="167">
        <f t="shared" si="1418"/>
        <v>1395.536817937294</v>
      </c>
      <c r="QW39" s="167">
        <f t="shared" si="1418"/>
        <v>1395.536817937294</v>
      </c>
      <c r="QX39" s="167">
        <f t="shared" si="1418"/>
        <v>29405.576758628718</v>
      </c>
      <c r="QY39" s="167">
        <f t="shared" si="1418"/>
        <v>0</v>
      </c>
      <c r="QZ39" s="167">
        <f t="shared" si="1418"/>
        <v>0</v>
      </c>
      <c r="RA39" s="167">
        <f t="shared" si="1418"/>
        <v>103.69252697938377</v>
      </c>
      <c r="RB39" s="167">
        <f t="shared" si="1418"/>
        <v>959.16742319900561</v>
      </c>
      <c r="RC39" s="167">
        <f t="shared" si="1418"/>
        <v>1395.536817937294</v>
      </c>
      <c r="RD39" s="167">
        <f t="shared" si="1418"/>
        <v>1395.536817937294</v>
      </c>
      <c r="RE39" s="167">
        <f t="shared" si="1418"/>
        <v>1395.536817937294</v>
      </c>
      <c r="RF39" s="166">
        <f t="shared" si="1381"/>
        <v>58971.033792128437</v>
      </c>
      <c r="RG39" s="167">
        <f t="shared" ref="RG39:SK39" si="1419">+RG5*$C$39</f>
        <v>0</v>
      </c>
      <c r="RH39" s="167">
        <f t="shared" si="1419"/>
        <v>103.69252697938377</v>
      </c>
      <c r="RI39" s="167">
        <f t="shared" si="1419"/>
        <v>959.16742319900561</v>
      </c>
      <c r="RJ39" s="167">
        <f t="shared" si="1419"/>
        <v>1395.536817937294</v>
      </c>
      <c r="RK39" s="167">
        <f t="shared" si="1419"/>
        <v>1395.536817937294</v>
      </c>
      <c r="RL39" s="167">
        <f t="shared" si="1419"/>
        <v>1395.536817937294</v>
      </c>
      <c r="RM39" s="167">
        <f t="shared" si="1419"/>
        <v>2298.5164932446833</v>
      </c>
      <c r="RN39" s="167">
        <f t="shared" si="1419"/>
        <v>2298.5164932446833</v>
      </c>
      <c r="RO39" s="167">
        <f t="shared" si="1419"/>
        <v>103.69252697938377</v>
      </c>
      <c r="RP39" s="167">
        <f t="shared" si="1419"/>
        <v>0</v>
      </c>
      <c r="RQ39" s="167">
        <f t="shared" si="1419"/>
        <v>1395.536817937294</v>
      </c>
      <c r="RR39" s="167">
        <f t="shared" si="1419"/>
        <v>1395.536817937294</v>
      </c>
      <c r="RS39" s="167">
        <f t="shared" si="1419"/>
        <v>1395.536817937294</v>
      </c>
      <c r="RT39" s="167">
        <f t="shared" si="1419"/>
        <v>2298.5164932446833</v>
      </c>
      <c r="RU39" s="167">
        <f t="shared" si="1419"/>
        <v>0</v>
      </c>
      <c r="RV39" s="167">
        <f t="shared" si="1419"/>
        <v>0</v>
      </c>
      <c r="RW39" s="167">
        <f t="shared" si="1419"/>
        <v>0</v>
      </c>
      <c r="RX39" s="167">
        <f t="shared" si="1419"/>
        <v>1395.536817937294</v>
      </c>
      <c r="RY39" s="167">
        <f t="shared" si="1419"/>
        <v>1395.536817937294</v>
      </c>
      <c r="RZ39" s="167">
        <f t="shared" si="1419"/>
        <v>29405.576758628718</v>
      </c>
      <c r="SA39" s="167">
        <f t="shared" si="1419"/>
        <v>0</v>
      </c>
      <c r="SB39" s="167">
        <f t="shared" si="1419"/>
        <v>0</v>
      </c>
      <c r="SC39" s="167">
        <f t="shared" si="1419"/>
        <v>103.69252697938377</v>
      </c>
      <c r="SD39" s="167">
        <f t="shared" si="1419"/>
        <v>959.16742319900561</v>
      </c>
      <c r="SE39" s="167">
        <f t="shared" si="1419"/>
        <v>1395.536817937294</v>
      </c>
      <c r="SF39" s="167">
        <f t="shared" si="1419"/>
        <v>1395.536817937294</v>
      </c>
      <c r="SG39" s="167">
        <f t="shared" si="1419"/>
        <v>1395.536817937294</v>
      </c>
      <c r="SH39" s="167">
        <f t="shared" si="1419"/>
        <v>2298.5164932446833</v>
      </c>
      <c r="SI39" s="167">
        <f t="shared" si="1419"/>
        <v>2298.5164932446833</v>
      </c>
      <c r="SJ39" s="167">
        <f t="shared" si="1419"/>
        <v>103.69252697938377</v>
      </c>
      <c r="SK39" s="167">
        <f t="shared" si="1419"/>
        <v>0</v>
      </c>
      <c r="SL39" s="166">
        <f t="shared" si="856"/>
        <v>58582.169176477932</v>
      </c>
      <c r="SM39" s="167">
        <f t="shared" ref="SM39:TP39" si="1420">+SM5*$C$39</f>
        <v>1395.536817937294</v>
      </c>
      <c r="SN39" s="167">
        <f t="shared" si="1420"/>
        <v>1395.536817937294</v>
      </c>
      <c r="SO39" s="167">
        <f t="shared" si="1420"/>
        <v>1395.536817937294</v>
      </c>
      <c r="SP39" s="167">
        <f t="shared" si="1420"/>
        <v>2298.5164932446833</v>
      </c>
      <c r="SQ39" s="167">
        <f t="shared" si="1420"/>
        <v>2298.5164932446833</v>
      </c>
      <c r="SR39" s="167">
        <f t="shared" si="1420"/>
        <v>103.69252697938377</v>
      </c>
      <c r="SS39" s="167">
        <f t="shared" si="1420"/>
        <v>0</v>
      </c>
      <c r="ST39" s="167">
        <f t="shared" si="1420"/>
        <v>1395.536817937294</v>
      </c>
      <c r="SU39" s="167">
        <f t="shared" si="1420"/>
        <v>1395.536817937294</v>
      </c>
      <c r="SV39" s="167">
        <f t="shared" si="1420"/>
        <v>1395.536817937294</v>
      </c>
      <c r="SW39" s="167">
        <f t="shared" si="1420"/>
        <v>2298.5164932446833</v>
      </c>
      <c r="SX39" s="167">
        <f t="shared" si="1420"/>
        <v>0</v>
      </c>
      <c r="SY39" s="167">
        <f t="shared" si="1420"/>
        <v>0</v>
      </c>
      <c r="SZ39" s="167">
        <f t="shared" si="1420"/>
        <v>0</v>
      </c>
      <c r="TA39" s="167">
        <f t="shared" si="1420"/>
        <v>1395.536817937294</v>
      </c>
      <c r="TB39" s="167">
        <f t="shared" si="1420"/>
        <v>1395.536817937294</v>
      </c>
      <c r="TC39" s="167">
        <f t="shared" si="1420"/>
        <v>29405.576758628718</v>
      </c>
      <c r="TD39" s="167">
        <f t="shared" si="1420"/>
        <v>0</v>
      </c>
      <c r="TE39" s="167">
        <f t="shared" si="1420"/>
        <v>0</v>
      </c>
      <c r="TF39" s="167">
        <f t="shared" si="1420"/>
        <v>103.69252697938377</v>
      </c>
      <c r="TG39" s="167">
        <f t="shared" si="1420"/>
        <v>959.16742319900561</v>
      </c>
      <c r="TH39" s="167">
        <f t="shared" si="1420"/>
        <v>1395.536817937294</v>
      </c>
      <c r="TI39" s="167">
        <f t="shared" si="1420"/>
        <v>1395.536817937294</v>
      </c>
      <c r="TJ39" s="167">
        <f t="shared" si="1420"/>
        <v>1395.536817937294</v>
      </c>
      <c r="TK39" s="167">
        <f t="shared" si="1420"/>
        <v>2298.5164932446833</v>
      </c>
      <c r="TL39" s="167">
        <f t="shared" si="1420"/>
        <v>2298.5164932446833</v>
      </c>
      <c r="TM39" s="167">
        <f t="shared" si="1420"/>
        <v>103.69252697938377</v>
      </c>
      <c r="TN39" s="167">
        <f t="shared" si="1420"/>
        <v>0</v>
      </c>
      <c r="TO39" s="167">
        <f t="shared" si="1420"/>
        <v>1395.536817937294</v>
      </c>
      <c r="TP39" s="167">
        <f t="shared" si="1420"/>
        <v>1395.536817937294</v>
      </c>
      <c r="TQ39" s="166">
        <f t="shared" si="1384"/>
        <v>60310.382862174134</v>
      </c>
      <c r="TR39" s="167">
        <f t="shared" ref="TR39:UV39" si="1421">+TR5*$C$39</f>
        <v>2298.5164932446833</v>
      </c>
      <c r="TS39" s="167">
        <f t="shared" si="1421"/>
        <v>2298.5164932446833</v>
      </c>
      <c r="TT39" s="167">
        <f t="shared" si="1421"/>
        <v>103.69252697938377</v>
      </c>
      <c r="TU39" s="167">
        <f t="shared" si="1421"/>
        <v>0</v>
      </c>
      <c r="TV39" s="167">
        <f t="shared" si="1421"/>
        <v>1395.536817937294</v>
      </c>
      <c r="TW39" s="167">
        <f t="shared" si="1421"/>
        <v>1395.536817937294</v>
      </c>
      <c r="TX39" s="167">
        <f t="shared" si="1421"/>
        <v>1395.536817937294</v>
      </c>
      <c r="TY39" s="167">
        <f t="shared" si="1421"/>
        <v>2298.5164932446833</v>
      </c>
      <c r="TZ39" s="167">
        <f t="shared" si="1421"/>
        <v>0</v>
      </c>
      <c r="UA39" s="167">
        <f t="shared" si="1421"/>
        <v>0</v>
      </c>
      <c r="UB39" s="167">
        <f t="shared" si="1421"/>
        <v>0</v>
      </c>
      <c r="UC39" s="167">
        <f t="shared" si="1421"/>
        <v>1395.536817937294</v>
      </c>
      <c r="UD39" s="167">
        <f t="shared" si="1421"/>
        <v>1395.536817937294</v>
      </c>
      <c r="UE39" s="167">
        <f t="shared" si="1421"/>
        <v>29405.576758628718</v>
      </c>
      <c r="UF39" s="167">
        <f t="shared" si="1421"/>
        <v>0</v>
      </c>
      <c r="UG39" s="167">
        <f t="shared" si="1421"/>
        <v>0</v>
      </c>
      <c r="UH39" s="167">
        <f t="shared" si="1421"/>
        <v>103.69252697938377</v>
      </c>
      <c r="UI39" s="167">
        <f t="shared" si="1421"/>
        <v>959.16742319900561</v>
      </c>
      <c r="UJ39" s="167">
        <f t="shared" si="1421"/>
        <v>1395.536817937294</v>
      </c>
      <c r="UK39" s="167">
        <f t="shared" si="1421"/>
        <v>1395.536817937294</v>
      </c>
      <c r="UL39" s="167">
        <f t="shared" si="1421"/>
        <v>1395.536817937294</v>
      </c>
      <c r="UM39" s="167">
        <f t="shared" si="1421"/>
        <v>2298.5164932446833</v>
      </c>
      <c r="UN39" s="167">
        <f t="shared" si="1421"/>
        <v>2298.5164932446833</v>
      </c>
      <c r="UO39" s="167">
        <f t="shared" si="1421"/>
        <v>103.69252697938377</v>
      </c>
      <c r="UP39" s="167">
        <f t="shared" si="1421"/>
        <v>0</v>
      </c>
      <c r="UQ39" s="167">
        <f t="shared" si="1421"/>
        <v>1395.536817937294</v>
      </c>
      <c r="UR39" s="167">
        <f t="shared" si="1421"/>
        <v>1395.536817937294</v>
      </c>
      <c r="US39" s="167">
        <f t="shared" si="1421"/>
        <v>1395.536817937294</v>
      </c>
      <c r="UT39" s="167">
        <f t="shared" si="1421"/>
        <v>2298.5164932446833</v>
      </c>
      <c r="UU39" s="167">
        <f t="shared" si="1421"/>
        <v>0</v>
      </c>
      <c r="UV39" s="167">
        <f t="shared" si="1421"/>
        <v>0</v>
      </c>
      <c r="UW39" s="166">
        <f t="shared" si="857"/>
        <v>59817.825719544235</v>
      </c>
      <c r="UX39" s="167">
        <f t="shared" ref="UX39:WB39" si="1422">+UX5*$C$39</f>
        <v>0</v>
      </c>
      <c r="UY39" s="167">
        <f t="shared" si="1422"/>
        <v>1395.536817937294</v>
      </c>
      <c r="UZ39" s="167">
        <f t="shared" si="1422"/>
        <v>1395.536817937294</v>
      </c>
      <c r="VA39" s="167">
        <f t="shared" si="1422"/>
        <v>1395.536817937294</v>
      </c>
      <c r="VB39" s="167">
        <f t="shared" si="1422"/>
        <v>2298.5164932446833</v>
      </c>
      <c r="VC39" s="167">
        <f t="shared" si="1422"/>
        <v>0</v>
      </c>
      <c r="VD39" s="167">
        <f t="shared" si="1422"/>
        <v>0</v>
      </c>
      <c r="VE39" s="167">
        <f t="shared" si="1422"/>
        <v>0</v>
      </c>
      <c r="VF39" s="167">
        <f t="shared" si="1422"/>
        <v>1395.536817937294</v>
      </c>
      <c r="VG39" s="167">
        <f t="shared" si="1422"/>
        <v>1395.536817937294</v>
      </c>
      <c r="VH39" s="167">
        <f t="shared" si="1422"/>
        <v>29405.576758628718</v>
      </c>
      <c r="VI39" s="167">
        <f t="shared" si="1422"/>
        <v>0</v>
      </c>
      <c r="VJ39" s="167">
        <f t="shared" si="1422"/>
        <v>0</v>
      </c>
      <c r="VK39" s="167">
        <f t="shared" si="1422"/>
        <v>103.69252697938377</v>
      </c>
      <c r="VL39" s="167">
        <f t="shared" si="1422"/>
        <v>959.16742319900561</v>
      </c>
      <c r="VM39" s="167">
        <f t="shared" si="1422"/>
        <v>1395.536817937294</v>
      </c>
      <c r="VN39" s="167">
        <f t="shared" si="1422"/>
        <v>1395.536817937294</v>
      </c>
      <c r="VO39" s="167">
        <f t="shared" si="1422"/>
        <v>1395.536817937294</v>
      </c>
      <c r="VP39" s="167">
        <f t="shared" si="1422"/>
        <v>2298.5164932446833</v>
      </c>
      <c r="VQ39" s="167">
        <f t="shared" si="1422"/>
        <v>2298.5164932446833</v>
      </c>
      <c r="VR39" s="167">
        <f t="shared" si="1422"/>
        <v>103.69252697938377</v>
      </c>
      <c r="VS39" s="167">
        <f t="shared" si="1422"/>
        <v>0</v>
      </c>
      <c r="VT39" s="167">
        <f t="shared" si="1422"/>
        <v>1395.536817937294</v>
      </c>
      <c r="VU39" s="167">
        <f t="shared" si="1422"/>
        <v>1395.536817937294</v>
      </c>
      <c r="VV39" s="167">
        <f t="shared" si="1422"/>
        <v>1395.536817937294</v>
      </c>
      <c r="VW39" s="167">
        <f t="shared" si="1422"/>
        <v>2298.5164932446833</v>
      </c>
      <c r="VX39" s="167">
        <f t="shared" si="1422"/>
        <v>0</v>
      </c>
      <c r="VY39" s="167">
        <f t="shared" si="1422"/>
        <v>0</v>
      </c>
      <c r="VZ39" s="167">
        <f t="shared" si="1422"/>
        <v>0</v>
      </c>
      <c r="WA39" s="167">
        <f t="shared" si="1422"/>
        <v>1395.536817937294</v>
      </c>
      <c r="WB39" s="167">
        <f t="shared" si="1422"/>
        <v>1395.536817937294</v>
      </c>
      <c r="WC39" s="166">
        <f t="shared" si="858"/>
        <v>57908.173841950076</v>
      </c>
    </row>
    <row r="40" spans="1:601" s="99" customFormat="1" ht="18" customHeight="1">
      <c r="A40" s="154"/>
      <c r="B40" s="124" t="s">
        <v>63</v>
      </c>
      <c r="C40" s="125"/>
      <c r="D40" s="126">
        <f t="shared" ref="D40:AJ40" si="1423">+D32-D33</f>
        <v>0</v>
      </c>
      <c r="E40" s="126">
        <f t="shared" si="1423"/>
        <v>0</v>
      </c>
      <c r="F40" s="126" t="e">
        <f t="shared" si="1423"/>
        <v>#REF!</v>
      </c>
      <c r="G40" s="126">
        <f t="shared" si="1423"/>
        <v>0</v>
      </c>
      <c r="H40" s="126">
        <f t="shared" si="1423"/>
        <v>0</v>
      </c>
      <c r="I40" s="126">
        <f t="shared" si="1423"/>
        <v>0</v>
      </c>
      <c r="J40" s="126">
        <f t="shared" si="1423"/>
        <v>0</v>
      </c>
      <c r="K40" s="126">
        <f t="shared" si="1423"/>
        <v>0</v>
      </c>
      <c r="L40" s="126">
        <f t="shared" si="1423"/>
        <v>0</v>
      </c>
      <c r="M40" s="126">
        <f t="shared" si="1423"/>
        <v>0</v>
      </c>
      <c r="N40" s="126">
        <f t="shared" si="1423"/>
        <v>0</v>
      </c>
      <c r="O40" s="126">
        <f t="shared" si="1423"/>
        <v>4644.51</v>
      </c>
      <c r="P40" s="126">
        <f t="shared" si="1423"/>
        <v>0</v>
      </c>
      <c r="Q40" s="126">
        <f t="shared" si="1423"/>
        <v>0</v>
      </c>
      <c r="R40" s="126">
        <f t="shared" si="1423"/>
        <v>0</v>
      </c>
      <c r="S40" s="126">
        <f t="shared" si="1423"/>
        <v>0</v>
      </c>
      <c r="T40" s="126">
        <f t="shared" si="1423"/>
        <v>0</v>
      </c>
      <c r="U40" s="126">
        <f t="shared" si="1423"/>
        <v>0</v>
      </c>
      <c r="V40" s="126">
        <f t="shared" si="1423"/>
        <v>0</v>
      </c>
      <c r="W40" s="126">
        <f t="shared" si="1423"/>
        <v>0</v>
      </c>
      <c r="X40" s="126">
        <f t="shared" si="1423"/>
        <v>0</v>
      </c>
      <c r="Y40" s="126">
        <f t="shared" si="1423"/>
        <v>0</v>
      </c>
      <c r="Z40" s="126">
        <f t="shared" si="1423"/>
        <v>0</v>
      </c>
      <c r="AA40" s="126">
        <f t="shared" si="1423"/>
        <v>0</v>
      </c>
      <c r="AB40" s="126">
        <f t="shared" si="1423"/>
        <v>0</v>
      </c>
      <c r="AC40" s="126">
        <f t="shared" si="1423"/>
        <v>0</v>
      </c>
      <c r="AD40" s="126">
        <f t="shared" si="1423"/>
        <v>0</v>
      </c>
      <c r="AE40" s="126" t="e">
        <f t="shared" si="1423"/>
        <v>#REF!</v>
      </c>
      <c r="AF40" s="126"/>
      <c r="AG40" s="126"/>
      <c r="AH40" s="177" t="e">
        <f t="shared" si="490"/>
        <v>#REF!</v>
      </c>
      <c r="AI40" s="169">
        <f t="shared" si="1423"/>
        <v>0</v>
      </c>
      <c r="AJ40" s="169">
        <f t="shared" si="1423"/>
        <v>0</v>
      </c>
      <c r="AK40" s="169">
        <f t="shared" ref="AK40:BM40" si="1424">+AK32-AK33</f>
        <v>-26629.894315358506</v>
      </c>
      <c r="AL40" s="169">
        <f t="shared" si="1424"/>
        <v>-26629.894315358506</v>
      </c>
      <c r="AM40" s="169">
        <f t="shared" si="1424"/>
        <v>-26629.894315358506</v>
      </c>
      <c r="AN40" s="169">
        <f t="shared" si="1424"/>
        <v>-43860.72120095414</v>
      </c>
      <c r="AO40" s="169">
        <f t="shared" si="1424"/>
        <v>-43860.72120095414</v>
      </c>
      <c r="AP40" s="169">
        <f t="shared" si="1424"/>
        <v>-1978.6801747265154</v>
      </c>
      <c r="AQ40" s="169">
        <f t="shared" si="1424"/>
        <v>0</v>
      </c>
      <c r="AR40" s="169">
        <f t="shared" si="1424"/>
        <v>-26629.894315358506</v>
      </c>
      <c r="AS40" s="169">
        <f t="shared" si="1424"/>
        <v>-26629.894315358506</v>
      </c>
      <c r="AT40" s="169">
        <f t="shared" si="1424"/>
        <v>-26629.894315358506</v>
      </c>
      <c r="AU40" s="169">
        <f t="shared" si="1424"/>
        <v>-43860.72120095414</v>
      </c>
      <c r="AV40" s="169">
        <f t="shared" si="1424"/>
        <v>0</v>
      </c>
      <c r="AW40" s="169">
        <f t="shared" si="1424"/>
        <v>0</v>
      </c>
      <c r="AX40" s="169">
        <f t="shared" si="1424"/>
        <v>0</v>
      </c>
      <c r="AY40" s="169">
        <f t="shared" si="1424"/>
        <v>-26629.894315358506</v>
      </c>
      <c r="AZ40" s="169">
        <f t="shared" si="1424"/>
        <v>-26629.894315358506</v>
      </c>
      <c r="BA40" s="169">
        <f t="shared" si="1424"/>
        <v>-26629.894315358506</v>
      </c>
      <c r="BB40" s="169" t="e">
        <f t="shared" si="1424"/>
        <v>#DIV/0!</v>
      </c>
      <c r="BC40" s="169">
        <f t="shared" si="1424"/>
        <v>0</v>
      </c>
      <c r="BD40" s="169">
        <f t="shared" si="1424"/>
        <v>-1978.6801747265154</v>
      </c>
      <c r="BE40" s="169">
        <f t="shared" si="1424"/>
        <v>-18303.011989520994</v>
      </c>
      <c r="BF40" s="169">
        <f t="shared" si="1424"/>
        <v>-26629.894315358506</v>
      </c>
      <c r="BG40" s="169">
        <f t="shared" si="1424"/>
        <v>-26629.894315358506</v>
      </c>
      <c r="BH40" s="169">
        <f t="shared" si="1424"/>
        <v>-26629.894315358506</v>
      </c>
      <c r="BI40" s="169">
        <f t="shared" si="1424"/>
        <v>-43860.72120095414</v>
      </c>
      <c r="BJ40" s="169">
        <f t="shared" si="1424"/>
        <v>-43860.72120095414</v>
      </c>
      <c r="BK40" s="169">
        <f t="shared" si="1424"/>
        <v>-1978.6801747265154</v>
      </c>
      <c r="BL40" s="169">
        <f t="shared" si="1424"/>
        <v>0</v>
      </c>
      <c r="BM40" s="169">
        <f t="shared" si="1424"/>
        <v>-26629.894315358506</v>
      </c>
      <c r="BN40" s="177" t="e">
        <f t="shared" si="848"/>
        <v>#DIV/0!</v>
      </c>
      <c r="BO40" s="169">
        <f>+BO32-BO33</f>
        <v>-26629.894315358506</v>
      </c>
      <c r="BP40" s="169">
        <f>+BP32-BP33</f>
        <v>-26629.894315358506</v>
      </c>
      <c r="BQ40" s="169">
        <f t="shared" ref="BQ40:CF40" si="1425">+BQ32-BQ33</f>
        <v>50778.241091863907</v>
      </c>
      <c r="BR40" s="169">
        <f t="shared" si="1425"/>
        <v>3599.9092849292647</v>
      </c>
      <c r="BS40" s="169">
        <f t="shared" si="1425"/>
        <v>75958.789097896501</v>
      </c>
      <c r="BT40" s="169">
        <f t="shared" si="1425"/>
        <v>32617.920968042083</v>
      </c>
      <c r="BU40" s="169">
        <f t="shared" si="1425"/>
        <v>-25254.998621797818</v>
      </c>
      <c r="BV40" s="169">
        <f t="shared" si="1425"/>
        <v>-26629.894315358506</v>
      </c>
      <c r="BW40" s="169">
        <f t="shared" si="1425"/>
        <v>-26629.894315358506</v>
      </c>
      <c r="BX40" s="169">
        <f t="shared" si="1425"/>
        <v>9535.8042616468956</v>
      </c>
      <c r="BY40" s="169">
        <f t="shared" si="1425"/>
        <v>47460.630485883405</v>
      </c>
      <c r="BZ40" s="169">
        <f t="shared" si="1425"/>
        <v>30476.838786739612</v>
      </c>
      <c r="CA40" s="169">
        <f t="shared" si="1425"/>
        <v>0</v>
      </c>
      <c r="CB40" s="169">
        <f t="shared" si="1425"/>
        <v>-26629.894315358506</v>
      </c>
      <c r="CC40" s="169">
        <f t="shared" si="1425"/>
        <v>-26629.894315358506</v>
      </c>
      <c r="CD40" s="169">
        <f t="shared" si="1425"/>
        <v>-26629.894315358506</v>
      </c>
      <c r="CE40" s="169">
        <f t="shared" si="1425"/>
        <v>25093.123889524461</v>
      </c>
      <c r="CF40" s="169">
        <f t="shared" si="1425"/>
        <v>47460.630485883405</v>
      </c>
      <c r="CG40" s="169">
        <f t="shared" ref="CG40:CR40" si="1426">+CG32-CG33</f>
        <v>28498.158612013096</v>
      </c>
      <c r="CH40" s="169" t="e">
        <f t="shared" si="1426"/>
        <v>#DIV/0!</v>
      </c>
      <c r="CI40" s="169">
        <f t="shared" si="1426"/>
        <v>7268.1883088062968</v>
      </c>
      <c r="CJ40" s="169">
        <f t="shared" si="1426"/>
        <v>-26629.894315358506</v>
      </c>
      <c r="CK40" s="169">
        <f t="shared" si="1426"/>
        <v>-26629.894315358506</v>
      </c>
      <c r="CL40" s="169">
        <f t="shared" si="1426"/>
        <v>42746.780435789347</v>
      </c>
      <c r="CM40" s="169">
        <f t="shared" si="1426"/>
        <v>3599.9092849292647</v>
      </c>
      <c r="CN40" s="169">
        <f t="shared" si="1426"/>
        <v>75958.789097896501</v>
      </c>
      <c r="CO40" s="169">
        <f t="shared" si="1426"/>
        <v>32617.920968042083</v>
      </c>
      <c r="CP40" s="169">
        <f t="shared" si="1426"/>
        <v>-25254.998621797818</v>
      </c>
      <c r="CQ40" s="169">
        <f t="shared" si="1426"/>
        <v>-26629.894315358506</v>
      </c>
      <c r="CR40" s="169">
        <f t="shared" si="1426"/>
        <v>-26629.894315358506</v>
      </c>
      <c r="CS40" s="177" t="e">
        <f t="shared" si="790"/>
        <v>#DIV/0!</v>
      </c>
      <c r="CT40" s="169">
        <f t="shared" ref="CT40:DX40" si="1427">+CT32-CT33</f>
        <v>45851.256779600182</v>
      </c>
      <c r="CU40" s="169">
        <f t="shared" si="1427"/>
        <v>3599.9092849292647</v>
      </c>
      <c r="CV40" s="169">
        <f t="shared" si="1427"/>
        <v>106435.62788463611</v>
      </c>
      <c r="CW40" s="169">
        <f t="shared" si="1427"/>
        <v>0</v>
      </c>
      <c r="CX40" s="169">
        <f t="shared" si="1427"/>
        <v>-26629.894315358506</v>
      </c>
      <c r="CY40" s="169">
        <f t="shared" si="1427"/>
        <v>-23113.916440495348</v>
      </c>
      <c r="CZ40" s="169">
        <f t="shared" si="1427"/>
        <v>2185.6732214530675</v>
      </c>
      <c r="DA40" s="169">
        <f t="shared" si="1427"/>
        <v>3458.7599454548836</v>
      </c>
      <c r="DB40" s="169">
        <f t="shared" si="1427"/>
        <v>65964.544095480858</v>
      </c>
      <c r="DC40" s="169">
        <f t="shared" si="1427"/>
        <v>10670.727473758165</v>
      </c>
      <c r="DD40" s="169">
        <f t="shared" si="1427"/>
        <v>0</v>
      </c>
      <c r="DE40" s="169">
        <f t="shared" si="1427"/>
        <v>-26629.894315358506</v>
      </c>
      <c r="DF40" s="169">
        <f t="shared" si="1427"/>
        <v>-26629.894315358506</v>
      </c>
      <c r="DG40" s="169">
        <f t="shared" si="1427"/>
        <v>2185.6732214530675</v>
      </c>
      <c r="DH40" s="169">
        <f t="shared" si="1427"/>
        <v>3458.7599454548836</v>
      </c>
      <c r="DI40" s="169">
        <f t="shared" si="1427"/>
        <v>65964.544095480858</v>
      </c>
      <c r="DJ40" s="169">
        <f t="shared" si="1427"/>
        <v>28498.158612013096</v>
      </c>
      <c r="DK40" s="169">
        <f t="shared" si="1427"/>
        <v>-18303.011989520994</v>
      </c>
      <c r="DL40" s="169">
        <f t="shared" si="1427"/>
        <v>-26629.894315358506</v>
      </c>
      <c r="DM40" s="169" t="e">
        <f t="shared" si="1427"/>
        <v>#DIV/0!</v>
      </c>
      <c r="DN40" s="169">
        <f t="shared" si="1427"/>
        <v>2185.6732214530675</v>
      </c>
      <c r="DO40" s="169">
        <f t="shared" si="1427"/>
        <v>3458.7599454548836</v>
      </c>
      <c r="DP40" s="169">
        <f t="shared" si="1427"/>
        <v>22103.822894526718</v>
      </c>
      <c r="DQ40" s="169">
        <f t="shared" si="1427"/>
        <v>106435.62788463611</v>
      </c>
      <c r="DR40" s="169">
        <f t="shared" si="1427"/>
        <v>0</v>
      </c>
      <c r="DS40" s="169">
        <f t="shared" si="1427"/>
        <v>-26629.894315358506</v>
      </c>
      <c r="DT40" s="169">
        <f t="shared" si="1427"/>
        <v>-23113.916440495348</v>
      </c>
      <c r="DU40" s="169">
        <f t="shared" si="1427"/>
        <v>2185.6732214530675</v>
      </c>
      <c r="DV40" s="169">
        <f t="shared" si="1427"/>
        <v>3458.7599454548836</v>
      </c>
      <c r="DW40" s="169">
        <f t="shared" si="1427"/>
        <v>65964.544095480858</v>
      </c>
      <c r="DX40" s="169">
        <f t="shared" si="1427"/>
        <v>30476.838786739612</v>
      </c>
      <c r="DY40" s="177" t="e">
        <f t="shared" si="849"/>
        <v>#DIV/0!</v>
      </c>
      <c r="DZ40" s="169">
        <f t="shared" ref="DZ40:FC40" si="1428">+DZ32-DZ33</f>
        <v>77133.696009820924</v>
      </c>
      <c r="EA40" s="169">
        <f t="shared" si="1428"/>
        <v>-26629.894315358506</v>
      </c>
      <c r="EB40" s="169">
        <f t="shared" si="1428"/>
        <v>20689.586831050518</v>
      </c>
      <c r="EC40" s="169">
        <f t="shared" si="1428"/>
        <v>-26629.894315358506</v>
      </c>
      <c r="ED40" s="169">
        <f t="shared" si="1428"/>
        <v>-43860.72120095414</v>
      </c>
      <c r="EE40" s="169">
        <f t="shared" si="1428"/>
        <v>94638.962292818047</v>
      </c>
      <c r="EF40" s="169">
        <f t="shared" si="1428"/>
        <v>0</v>
      </c>
      <c r="EG40" s="169">
        <f t="shared" si="1428"/>
        <v>0</v>
      </c>
      <c r="EH40" s="169">
        <f t="shared" si="1428"/>
        <v>-26629.894315358506</v>
      </c>
      <c r="EI40" s="169">
        <f t="shared" si="1428"/>
        <v>6404.3591415681731</v>
      </c>
      <c r="EJ40" s="169">
        <f t="shared" si="1428"/>
        <v>-26629.894315358506</v>
      </c>
      <c r="EK40" s="169">
        <f t="shared" si="1428"/>
        <v>-43860.72120095414</v>
      </c>
      <c r="EL40" s="169">
        <f t="shared" si="1428"/>
        <v>94638.962292818047</v>
      </c>
      <c r="EM40" s="169">
        <f t="shared" si="1428"/>
        <v>-1978.6801747265154</v>
      </c>
      <c r="EN40" s="169">
        <f t="shared" si="1428"/>
        <v>-16161.929808218525</v>
      </c>
      <c r="EO40" s="169">
        <f t="shared" si="1428"/>
        <v>-5449.7499841066419</v>
      </c>
      <c r="EP40" s="169">
        <f t="shared" si="1428"/>
        <v>33407.525123963467</v>
      </c>
      <c r="EQ40" s="169">
        <f t="shared" si="1428"/>
        <v>-26629.894315358506</v>
      </c>
      <c r="ER40" s="169">
        <f t="shared" si="1428"/>
        <v>-43860.72120095414</v>
      </c>
      <c r="ES40" s="169" t="e">
        <f t="shared" si="1428"/>
        <v>#DIV/0!</v>
      </c>
      <c r="ET40" s="169">
        <f t="shared" si="1428"/>
        <v>45481.950311156892</v>
      </c>
      <c r="EU40" s="169">
        <f t="shared" si="1428"/>
        <v>32617.920968042083</v>
      </c>
      <c r="EV40" s="169">
        <f t="shared" si="1428"/>
        <v>-25254.998621797818</v>
      </c>
      <c r="EW40" s="169">
        <f t="shared" si="1428"/>
        <v>20689.586831050518</v>
      </c>
      <c r="EX40" s="169">
        <f t="shared" si="1428"/>
        <v>-26629.894315358506</v>
      </c>
      <c r="EY40" s="169">
        <f t="shared" si="1428"/>
        <v>-43860.72120095414</v>
      </c>
      <c r="EZ40" s="169">
        <f t="shared" si="1428"/>
        <v>94638.962292818047</v>
      </c>
      <c r="FA40" s="169">
        <f t="shared" si="1428"/>
        <v>0</v>
      </c>
      <c r="FB40" s="169">
        <f t="shared" si="1428"/>
        <v>0</v>
      </c>
      <c r="FC40" s="169">
        <f t="shared" si="1428"/>
        <v>-26629.894315358506</v>
      </c>
      <c r="FD40" s="177" t="e">
        <f t="shared" si="1367"/>
        <v>#DIV/0!</v>
      </c>
      <c r="FE40" s="169">
        <f t="shared" ref="FE40:GI40" si="1429">+FE32-FE33</f>
        <v>78720.986748141237</v>
      </c>
      <c r="FF40" s="169">
        <f t="shared" si="1429"/>
        <v>3458.7599454548836</v>
      </c>
      <c r="FG40" s="169">
        <f t="shared" si="1429"/>
        <v>96441.382882220467</v>
      </c>
      <c r="FH40" s="169">
        <f t="shared" si="1429"/>
        <v>0</v>
      </c>
      <c r="FI40" s="169">
        <f t="shared" si="1429"/>
        <v>0</v>
      </c>
      <c r="FJ40" s="169">
        <f t="shared" si="1429"/>
        <v>-26629.894315358506</v>
      </c>
      <c r="FK40" s="169">
        <f t="shared" si="1429"/>
        <v>2185.6732214530675</v>
      </c>
      <c r="FL40" s="169">
        <f t="shared" si="1429"/>
        <v>20689.586831050518</v>
      </c>
      <c r="FM40" s="169">
        <f t="shared" si="1429"/>
        <v>3458.7599454548836</v>
      </c>
      <c r="FN40" s="169">
        <f t="shared" si="1429"/>
        <v>73690.904647022558</v>
      </c>
      <c r="FO40" s="169">
        <f t="shared" si="1429"/>
        <v>-1978.6801747265154</v>
      </c>
      <c r="FP40" s="169">
        <f t="shared" si="1429"/>
        <v>-18303.011989520994</v>
      </c>
      <c r="FQ40" s="169">
        <f t="shared" si="1429"/>
        <v>-23113.916440495348</v>
      </c>
      <c r="FR40" s="169">
        <f t="shared" si="1429"/>
        <v>2185.6732214530675</v>
      </c>
      <c r="FS40" s="169">
        <f t="shared" si="1429"/>
        <v>20689.586831050518</v>
      </c>
      <c r="FT40" s="169">
        <f t="shared" si="1429"/>
        <v>3458.7599454548836</v>
      </c>
      <c r="FU40" s="169">
        <f t="shared" si="1429"/>
        <v>52580.661681266327</v>
      </c>
      <c r="FV40" s="169">
        <f t="shared" si="1429"/>
        <v>-1978.6801747265154</v>
      </c>
      <c r="FW40" s="169">
        <f t="shared" si="1429"/>
        <v>0</v>
      </c>
      <c r="FX40" s="169" t="e">
        <f t="shared" si="1429"/>
        <v>#DIV/0!</v>
      </c>
      <c r="FY40" s="169">
        <f t="shared" si="1429"/>
        <v>2185.6732214530675</v>
      </c>
      <c r="FZ40" s="169">
        <f t="shared" si="1429"/>
        <v>20689.586831050518</v>
      </c>
      <c r="GA40" s="169">
        <f t="shared" si="1429"/>
        <v>3458.7599454548836</v>
      </c>
      <c r="GB40" s="169">
        <f t="shared" si="1429"/>
        <v>96441.382882220467</v>
      </c>
      <c r="GC40" s="169">
        <f t="shared" si="1429"/>
        <v>0</v>
      </c>
      <c r="GD40" s="169">
        <f t="shared" si="1429"/>
        <v>0</v>
      </c>
      <c r="GE40" s="169">
        <f t="shared" si="1429"/>
        <v>-26629.894315358506</v>
      </c>
      <c r="GF40" s="169">
        <f t="shared" si="1429"/>
        <v>2185.6732214530675</v>
      </c>
      <c r="GG40" s="169">
        <f t="shared" si="1429"/>
        <v>20689.586831050518</v>
      </c>
      <c r="GH40" s="169">
        <f t="shared" si="1429"/>
        <v>3458.7599454548836</v>
      </c>
      <c r="GI40" s="169">
        <f t="shared" si="1429"/>
        <v>96441.382882220467</v>
      </c>
      <c r="GJ40" s="177" t="e">
        <f t="shared" si="850"/>
        <v>#DIV/0!</v>
      </c>
      <c r="GK40" s="169">
        <f t="shared" ref="GK40:HO40" si="1430">+GK32-GK33</f>
        <v>113335.73621307028</v>
      </c>
      <c r="GL40" s="169">
        <f t="shared" si="1430"/>
        <v>0</v>
      </c>
      <c r="GM40" s="169">
        <f t="shared" si="1430"/>
        <v>-26629.894315358506</v>
      </c>
      <c r="GN40" s="169">
        <f t="shared" si="1430"/>
        <v>-26629.894315358506</v>
      </c>
      <c r="GO40" s="169">
        <f t="shared" si="1430"/>
        <v>-26629.894315358506</v>
      </c>
      <c r="GP40" s="169">
        <f t="shared" si="1430"/>
        <v>50778.241091863907</v>
      </c>
      <c r="GQ40" s="169">
        <f t="shared" si="1430"/>
        <v>47460.630485883405</v>
      </c>
      <c r="GR40" s="169">
        <f t="shared" si="1430"/>
        <v>28498.158612013096</v>
      </c>
      <c r="GS40" s="169">
        <f t="shared" si="1430"/>
        <v>-16161.929808218525</v>
      </c>
      <c r="GT40" s="169">
        <f t="shared" si="1430"/>
        <v>-10660.983832350597</v>
      </c>
      <c r="GU40" s="169">
        <f t="shared" si="1430"/>
        <v>-26629.894315358506</v>
      </c>
      <c r="GV40" s="169">
        <f t="shared" si="1430"/>
        <v>-26629.894315358506</v>
      </c>
      <c r="GW40" s="169">
        <f t="shared" si="1430"/>
        <v>50778.241091863907</v>
      </c>
      <c r="GX40" s="169">
        <f t="shared" si="1430"/>
        <v>3599.9092849292647</v>
      </c>
      <c r="GY40" s="169">
        <f t="shared" si="1430"/>
        <v>75958.789097896501</v>
      </c>
      <c r="GZ40" s="169">
        <f t="shared" si="1430"/>
        <v>32617.920968042083</v>
      </c>
      <c r="HA40" s="169">
        <f t="shared" si="1430"/>
        <v>-25254.998621797818</v>
      </c>
      <c r="HB40" s="169">
        <f t="shared" si="1430"/>
        <v>-26629.894315358506</v>
      </c>
      <c r="HC40" s="169">
        <f t="shared" si="1430"/>
        <v>-26629.894315358506</v>
      </c>
      <c r="HD40" s="169" t="e">
        <f t="shared" si="1430"/>
        <v>#DIV/0!</v>
      </c>
      <c r="HE40" s="169">
        <f t="shared" si="1430"/>
        <v>47460.630485883405</v>
      </c>
      <c r="HF40" s="169">
        <f t="shared" si="1430"/>
        <v>30476.838786739612</v>
      </c>
      <c r="HG40" s="169">
        <f t="shared" si="1430"/>
        <v>0</v>
      </c>
      <c r="HH40" s="169">
        <f t="shared" si="1430"/>
        <v>-26629.894315358506</v>
      </c>
      <c r="HI40" s="169">
        <f t="shared" si="1430"/>
        <v>-26629.894315358506</v>
      </c>
      <c r="HJ40" s="169">
        <f t="shared" si="1430"/>
        <v>-26629.894315358506</v>
      </c>
      <c r="HK40" s="169">
        <f t="shared" si="1430"/>
        <v>50778.241091863907</v>
      </c>
      <c r="HL40" s="169">
        <f t="shared" si="1430"/>
        <v>47460.630485883405</v>
      </c>
      <c r="HM40" s="169">
        <f t="shared" si="1430"/>
        <v>28498.158612013096</v>
      </c>
      <c r="HN40" s="169">
        <f t="shared" si="1430"/>
        <v>-16161.929808218525</v>
      </c>
      <c r="HO40" s="169">
        <f t="shared" si="1430"/>
        <v>7268.1883088062968</v>
      </c>
      <c r="HP40" s="177" t="e">
        <f t="shared" si="851"/>
        <v>#DIV/0!</v>
      </c>
      <c r="HQ40" s="169">
        <f t="shared" ref="HQ40:IT40" si="1431">+HQ32-HQ33</f>
        <v>82658.801281955442</v>
      </c>
      <c r="HR40" s="169">
        <f t="shared" si="1431"/>
        <v>20689.586831050518</v>
      </c>
      <c r="HS40" s="169">
        <f t="shared" si="1431"/>
        <v>21962.67355505233</v>
      </c>
      <c r="HT40" s="169">
        <f t="shared" si="1431"/>
        <v>0</v>
      </c>
      <c r="HU40" s="169">
        <f t="shared" si="1431"/>
        <v>-1978.6801747265154</v>
      </c>
      <c r="HV40" s="169">
        <f t="shared" si="1431"/>
        <v>59634.45728310202</v>
      </c>
      <c r="HW40" s="169">
        <f t="shared" si="1431"/>
        <v>-6824.6456776673294</v>
      </c>
      <c r="HX40" s="169">
        <f t="shared" si="1431"/>
        <v>14903.611514366014</v>
      </c>
      <c r="HY40" s="169">
        <f t="shared" si="1431"/>
        <v>20689.586831050518</v>
      </c>
      <c r="HZ40" s="169">
        <f t="shared" si="1431"/>
        <v>-144.40741911783698</v>
      </c>
      <c r="IA40" s="169">
        <f t="shared" si="1431"/>
        <v>-43860.72120095414</v>
      </c>
      <c r="IB40" s="169">
        <f t="shared" si="1431"/>
        <v>-1978.6801747265154</v>
      </c>
      <c r="IC40" s="169">
        <f t="shared" si="1431"/>
        <v>155874.93854524603</v>
      </c>
      <c r="ID40" s="169">
        <f t="shared" si="1431"/>
        <v>-26629.894315358506</v>
      </c>
      <c r="IE40" s="169">
        <f t="shared" si="1431"/>
        <v>2185.6732214530675</v>
      </c>
      <c r="IF40" s="169">
        <f t="shared" si="1431"/>
        <v>20689.586831050518</v>
      </c>
      <c r="IG40" s="169">
        <f t="shared" si="1431"/>
        <v>21962.67355505233</v>
      </c>
      <c r="IH40" s="169">
        <f t="shared" si="1431"/>
        <v>0</v>
      </c>
      <c r="II40" s="169">
        <f t="shared" si="1431"/>
        <v>0</v>
      </c>
      <c r="IJ40" s="169" t="e">
        <f t="shared" si="1431"/>
        <v>#DIV/0!</v>
      </c>
      <c r="IK40" s="169">
        <f t="shared" si="1431"/>
        <v>-26629.894315358506</v>
      </c>
      <c r="IL40" s="169">
        <f t="shared" si="1431"/>
        <v>2185.6732214530675</v>
      </c>
      <c r="IM40" s="169">
        <f t="shared" si="1431"/>
        <v>20689.586831050518</v>
      </c>
      <c r="IN40" s="169">
        <f t="shared" si="1431"/>
        <v>21962.67355505233</v>
      </c>
      <c r="IO40" s="169">
        <f t="shared" si="1431"/>
        <v>0</v>
      </c>
      <c r="IP40" s="169">
        <f t="shared" si="1431"/>
        <v>-1978.6801747265154</v>
      </c>
      <c r="IQ40" s="169">
        <f t="shared" si="1431"/>
        <v>59634.45728310202</v>
      </c>
      <c r="IR40" s="169">
        <f t="shared" si="1431"/>
        <v>-6824.6456776673294</v>
      </c>
      <c r="IS40" s="169">
        <f t="shared" si="1431"/>
        <v>14903.611514366014</v>
      </c>
      <c r="IT40" s="169">
        <f t="shared" si="1431"/>
        <v>20689.586831050518</v>
      </c>
      <c r="IU40" s="177" t="e">
        <f t="shared" si="1371"/>
        <v>#DIV/0!</v>
      </c>
      <c r="IV40" s="169">
        <f t="shared" ref="IV40:JZ40" si="1432">+IV32-IV33</f>
        <v>103713.0995910866</v>
      </c>
      <c r="IW40" s="169">
        <f t="shared" si="1432"/>
        <v>-1978.6801747265154</v>
      </c>
      <c r="IX40" s="169">
        <f t="shared" si="1432"/>
        <v>-14787.034114657838</v>
      </c>
      <c r="IY40" s="169">
        <f t="shared" si="1432"/>
        <v>-26629.894315358506</v>
      </c>
      <c r="IZ40" s="169">
        <f t="shared" si="1432"/>
        <v>-26629.894315358506</v>
      </c>
      <c r="JA40" s="169">
        <f t="shared" si="1432"/>
        <v>53212.773761654644</v>
      </c>
      <c r="JB40" s="169">
        <f t="shared" si="1432"/>
        <v>-15045.153664142566</v>
      </c>
      <c r="JC40" s="169">
        <f t="shared" si="1432"/>
        <v>22103.822894526718</v>
      </c>
      <c r="JD40" s="169">
        <f t="shared" si="1432"/>
        <v>75958.789097896501</v>
      </c>
      <c r="JE40" s="169">
        <f t="shared" si="1432"/>
        <v>14713.602886337023</v>
      </c>
      <c r="JF40" s="169">
        <f t="shared" si="1432"/>
        <v>-26629.894315358506</v>
      </c>
      <c r="JG40" s="169">
        <f t="shared" si="1432"/>
        <v>-26629.894315358506</v>
      </c>
      <c r="JH40" s="169">
        <f t="shared" si="1432"/>
        <v>20689.586831050518</v>
      </c>
      <c r="JI40" s="169">
        <f t="shared" si="1432"/>
        <v>-15045.153664142566</v>
      </c>
      <c r="JJ40" s="169">
        <f t="shared" si="1432"/>
        <v>65964.544095480858</v>
      </c>
      <c r="JK40" s="169">
        <f t="shared" si="1432"/>
        <v>30476.838786739612</v>
      </c>
      <c r="JL40" s="169">
        <f t="shared" si="1432"/>
        <v>0</v>
      </c>
      <c r="JM40" s="169">
        <f t="shared" si="1432"/>
        <v>-26629.894315358506</v>
      </c>
      <c r="JN40" s="169">
        <f t="shared" si="1432"/>
        <v>-26629.894315358506</v>
      </c>
      <c r="JO40" s="169" t="e">
        <f t="shared" si="1432"/>
        <v>#DIV/0!</v>
      </c>
      <c r="JP40" s="169">
        <f t="shared" si="1432"/>
        <v>-15045.153664142566</v>
      </c>
      <c r="JQ40" s="169">
        <f t="shared" si="1432"/>
        <v>65964.544095480858</v>
      </c>
      <c r="JR40" s="169">
        <f t="shared" si="1432"/>
        <v>28498.158612013096</v>
      </c>
      <c r="JS40" s="169">
        <f t="shared" si="1432"/>
        <v>-14787.034114657838</v>
      </c>
      <c r="JT40" s="169">
        <f t="shared" si="1432"/>
        <v>-26629.894315358506</v>
      </c>
      <c r="JU40" s="169">
        <f t="shared" si="1432"/>
        <v>-26629.894315358506</v>
      </c>
      <c r="JV40" s="169">
        <f t="shared" si="1432"/>
        <v>53212.773761654644</v>
      </c>
      <c r="JW40" s="169">
        <f t="shared" si="1432"/>
        <v>-15045.153664142566</v>
      </c>
      <c r="JX40" s="169">
        <f t="shared" si="1432"/>
        <v>22103.822894526718</v>
      </c>
      <c r="JY40" s="169">
        <f t="shared" si="1432"/>
        <v>75958.789097896501</v>
      </c>
      <c r="JZ40" s="169">
        <f t="shared" si="1432"/>
        <v>33992.816661602767</v>
      </c>
      <c r="KA40" s="177" t="e">
        <f t="shared" si="852"/>
        <v>#DIV/0!</v>
      </c>
      <c r="KB40" s="169">
        <f t="shared" ref="KB40:LE40" si="1433">+KB32-KB33</f>
        <v>48693.144650906623</v>
      </c>
      <c r="KC40" s="169">
        <f t="shared" si="1433"/>
        <v>2185.6732214530675</v>
      </c>
      <c r="KD40" s="169">
        <f t="shared" si="1433"/>
        <v>39193.500440647964</v>
      </c>
      <c r="KE40" s="169">
        <f t="shared" si="1433"/>
        <v>-43860.72120095414</v>
      </c>
      <c r="KF40" s="169">
        <f t="shared" si="1433"/>
        <v>-43860.72120095414</v>
      </c>
      <c r="KG40" s="169">
        <f t="shared" si="1433"/>
        <v>123278.27024430553</v>
      </c>
      <c r="KH40" s="169">
        <f t="shared" si="1433"/>
        <v>2141.0821813024691</v>
      </c>
      <c r="KI40" s="169">
        <f t="shared" si="1433"/>
        <v>-25254.998621797818</v>
      </c>
      <c r="KJ40" s="169">
        <f t="shared" si="1433"/>
        <v>2185.6732214530675</v>
      </c>
      <c r="KK40" s="169">
        <f t="shared" si="1433"/>
        <v>19943.986811114111</v>
      </c>
      <c r="KL40" s="169">
        <f t="shared" si="1433"/>
        <v>-43860.72120095414</v>
      </c>
      <c r="KM40" s="169">
        <f t="shared" si="1433"/>
        <v>0</v>
      </c>
      <c r="KN40" s="169">
        <f t="shared" si="1433"/>
        <v>125256.95041903204</v>
      </c>
      <c r="KO40" s="169">
        <f t="shared" si="1433"/>
        <v>0</v>
      </c>
      <c r="KP40" s="169">
        <f t="shared" si="1433"/>
        <v>-26629.894315358506</v>
      </c>
      <c r="KQ40" s="169">
        <f t="shared" si="1433"/>
        <v>2185.6732214530675</v>
      </c>
      <c r="KR40" s="169">
        <f t="shared" si="1433"/>
        <v>39193.500440647964</v>
      </c>
      <c r="KS40" s="169">
        <f t="shared" si="1433"/>
        <v>-43860.72120095414</v>
      </c>
      <c r="KT40" s="169">
        <f t="shared" si="1433"/>
        <v>0</v>
      </c>
      <c r="KU40" s="169" t="e">
        <f t="shared" si="1433"/>
        <v>#DIV/0!</v>
      </c>
      <c r="KV40" s="169">
        <f t="shared" si="1433"/>
        <v>-16161.929808218525</v>
      </c>
      <c r="KW40" s="169">
        <f t="shared" si="1433"/>
        <v>-5449.7499841066419</v>
      </c>
      <c r="KX40" s="169">
        <f t="shared" si="1433"/>
        <v>14903.611514366014</v>
      </c>
      <c r="KY40" s="169">
        <f t="shared" si="1433"/>
        <v>39193.500440647964</v>
      </c>
      <c r="KZ40" s="169">
        <f t="shared" si="1433"/>
        <v>-43860.72120095414</v>
      </c>
      <c r="LA40" s="169">
        <f t="shared" si="1433"/>
        <v>-43860.72120095414</v>
      </c>
      <c r="LB40" s="169">
        <f t="shared" si="1433"/>
        <v>123278.27024430553</v>
      </c>
      <c r="LC40" s="169">
        <f t="shared" si="1433"/>
        <v>2141.0821813024691</v>
      </c>
      <c r="LD40" s="169">
        <f t="shared" si="1433"/>
        <v>-25254.998621797818</v>
      </c>
      <c r="LE40" s="169">
        <f t="shared" si="1433"/>
        <v>2185.6732214530675</v>
      </c>
      <c r="LF40" s="177" t="e">
        <f t="shared" si="1374"/>
        <v>#DIV/0!</v>
      </c>
      <c r="LG40" s="169">
        <f t="shared" ref="LG40:MK40" si="1434">+LG32-LG33</f>
        <v>57914.265087137828</v>
      </c>
      <c r="LH40" s="169">
        <f t="shared" si="1434"/>
        <v>3599.9092849292647</v>
      </c>
      <c r="LI40" s="169">
        <f t="shared" si="1434"/>
        <v>106435.62788463611</v>
      </c>
      <c r="LJ40" s="169">
        <f t="shared" si="1434"/>
        <v>0</v>
      </c>
      <c r="LK40" s="169">
        <f t="shared" si="1434"/>
        <v>-26629.894315358506</v>
      </c>
      <c r="LL40" s="169">
        <f t="shared" si="1434"/>
        <v>-23113.916440495348</v>
      </c>
      <c r="LM40" s="169">
        <f t="shared" si="1434"/>
        <v>2185.6732214530675</v>
      </c>
      <c r="LN40" s="169">
        <f t="shared" si="1434"/>
        <v>3458.7599454548836</v>
      </c>
      <c r="LO40" s="169">
        <f t="shared" si="1434"/>
        <v>65964.544095480858</v>
      </c>
      <c r="LP40" s="169">
        <f t="shared" si="1434"/>
        <v>10447.440960896321</v>
      </c>
      <c r="LQ40" s="169">
        <f t="shared" si="1434"/>
        <v>0</v>
      </c>
      <c r="LR40" s="169">
        <f t="shared" si="1434"/>
        <v>-26629.894315358506</v>
      </c>
      <c r="LS40" s="169">
        <f t="shared" si="1434"/>
        <v>-26629.894315358506</v>
      </c>
      <c r="LT40" s="169">
        <f t="shared" si="1434"/>
        <v>2185.6732214530675</v>
      </c>
      <c r="LU40" s="169">
        <f t="shared" si="1434"/>
        <v>3458.7599454548836</v>
      </c>
      <c r="LV40" s="169">
        <f t="shared" si="1434"/>
        <v>65964.544095480858</v>
      </c>
      <c r="LW40" s="169">
        <f t="shared" si="1434"/>
        <v>28498.158612013096</v>
      </c>
      <c r="LX40" s="169">
        <f t="shared" si="1434"/>
        <v>-18303.011989520994</v>
      </c>
      <c r="LY40" s="169">
        <f t="shared" si="1434"/>
        <v>-26629.894315358506</v>
      </c>
      <c r="LZ40" s="169" t="e">
        <f t="shared" si="1434"/>
        <v>#DIV/0!</v>
      </c>
      <c r="MA40" s="169">
        <f t="shared" si="1434"/>
        <v>2185.6732214530675</v>
      </c>
      <c r="MB40" s="169">
        <f t="shared" si="1434"/>
        <v>3458.7599454548836</v>
      </c>
      <c r="MC40" s="169">
        <f t="shared" si="1434"/>
        <v>22103.822894526718</v>
      </c>
      <c r="MD40" s="169">
        <f t="shared" si="1434"/>
        <v>106435.62788463611</v>
      </c>
      <c r="ME40" s="169">
        <f t="shared" si="1434"/>
        <v>0</v>
      </c>
      <c r="MF40" s="169">
        <f t="shared" si="1434"/>
        <v>-26629.894315358506</v>
      </c>
      <c r="MG40" s="169">
        <f t="shared" si="1434"/>
        <v>-23113.916440495348</v>
      </c>
      <c r="MH40" s="169">
        <f t="shared" si="1434"/>
        <v>2185.6732214530675</v>
      </c>
      <c r="MI40" s="169">
        <f t="shared" si="1434"/>
        <v>3458.7599454548836</v>
      </c>
      <c r="MJ40" s="169">
        <f t="shared" si="1434"/>
        <v>65964.544095480858</v>
      </c>
      <c r="MK40" s="169">
        <f t="shared" si="1434"/>
        <v>30476.838786739612</v>
      </c>
      <c r="ML40" s="177" t="e">
        <f t="shared" si="853"/>
        <v>#DIV/0!</v>
      </c>
      <c r="MM40" s="169">
        <f t="shared" ref="MM40:NQ40" si="1435">+MM32-MM33</f>
        <v>77133.696009820924</v>
      </c>
      <c r="MN40" s="169">
        <f t="shared" si="1435"/>
        <v>-26629.894315358506</v>
      </c>
      <c r="MO40" s="169">
        <f t="shared" si="1435"/>
        <v>20689.586831050518</v>
      </c>
      <c r="MP40" s="169">
        <f t="shared" si="1435"/>
        <v>-26629.894315358506</v>
      </c>
      <c r="MQ40" s="169">
        <f t="shared" si="1435"/>
        <v>-43860.72120095414</v>
      </c>
      <c r="MR40" s="169">
        <f t="shared" si="1435"/>
        <v>94638.962292818047</v>
      </c>
      <c r="MS40" s="169">
        <f t="shared" si="1435"/>
        <v>0</v>
      </c>
      <c r="MT40" s="169">
        <f t="shared" si="1435"/>
        <v>0</v>
      </c>
      <c r="MU40" s="169">
        <f t="shared" si="1435"/>
        <v>-26629.894315358506</v>
      </c>
      <c r="MV40" s="169">
        <f t="shared" si="1435"/>
        <v>5516.5933023132748</v>
      </c>
      <c r="MW40" s="169">
        <f t="shared" si="1435"/>
        <v>-26629.894315358506</v>
      </c>
      <c r="MX40" s="169">
        <f t="shared" si="1435"/>
        <v>-43860.72120095414</v>
      </c>
      <c r="MY40" s="169">
        <f t="shared" si="1435"/>
        <v>94638.962292818047</v>
      </c>
      <c r="MZ40" s="169">
        <f t="shared" si="1435"/>
        <v>-1978.6801747265154</v>
      </c>
      <c r="NA40" s="169">
        <f t="shared" si="1435"/>
        <v>-16161.929808218525</v>
      </c>
      <c r="NB40" s="169">
        <f t="shared" si="1435"/>
        <v>-5449.7499841066419</v>
      </c>
      <c r="NC40" s="169">
        <f t="shared" si="1435"/>
        <v>33407.525123963467</v>
      </c>
      <c r="ND40" s="169">
        <f t="shared" si="1435"/>
        <v>-26629.894315358506</v>
      </c>
      <c r="NE40" s="169">
        <f t="shared" si="1435"/>
        <v>-43860.72120095414</v>
      </c>
      <c r="NF40" s="169" t="e">
        <f t="shared" si="1435"/>
        <v>#DIV/0!</v>
      </c>
      <c r="NG40" s="169">
        <f t="shared" si="1435"/>
        <v>45481.950311156892</v>
      </c>
      <c r="NH40" s="169">
        <f t="shared" si="1435"/>
        <v>32617.920968042083</v>
      </c>
      <c r="NI40" s="169">
        <f t="shared" si="1435"/>
        <v>-25254.998621797818</v>
      </c>
      <c r="NJ40" s="169">
        <f t="shared" si="1435"/>
        <v>20689.586831050518</v>
      </c>
      <c r="NK40" s="169">
        <f t="shared" si="1435"/>
        <v>-26629.894315358506</v>
      </c>
      <c r="NL40" s="169">
        <f t="shared" si="1435"/>
        <v>-43860.72120095414</v>
      </c>
      <c r="NM40" s="169">
        <f t="shared" si="1435"/>
        <v>94638.962292818047</v>
      </c>
      <c r="NN40" s="169">
        <f t="shared" si="1435"/>
        <v>0</v>
      </c>
      <c r="NO40" s="169">
        <f t="shared" si="1435"/>
        <v>0</v>
      </c>
      <c r="NP40" s="169">
        <f t="shared" si="1435"/>
        <v>-26629.894315358506</v>
      </c>
      <c r="NQ40" s="169">
        <f t="shared" si="1435"/>
        <v>20689.586831050518</v>
      </c>
      <c r="NR40" s="177" t="e">
        <f t="shared" si="854"/>
        <v>#DIV/0!</v>
      </c>
      <c r="NS40" s="169">
        <f t="shared" ref="NS40:OT40" si="1436">+NS32-NS33</f>
        <v>82318.714737421571</v>
      </c>
      <c r="NT40" s="169">
        <f t="shared" si="1436"/>
        <v>3458.7599454548836</v>
      </c>
      <c r="NU40" s="169">
        <f t="shared" si="1436"/>
        <v>96441.382882220467</v>
      </c>
      <c r="NV40" s="169">
        <f t="shared" si="1436"/>
        <v>0</v>
      </c>
      <c r="NW40" s="169">
        <f t="shared" si="1436"/>
        <v>0</v>
      </c>
      <c r="NX40" s="169">
        <f t="shared" si="1436"/>
        <v>-26629.894315358506</v>
      </c>
      <c r="NY40" s="169">
        <f t="shared" si="1436"/>
        <v>2185.6732214530675</v>
      </c>
      <c r="NZ40" s="169">
        <f t="shared" si="1436"/>
        <v>20689.586831050518</v>
      </c>
      <c r="OA40" s="169">
        <f t="shared" si="1436"/>
        <v>3458.7599454548836</v>
      </c>
      <c r="OB40" s="169">
        <f t="shared" si="1436"/>
        <v>77204.543288776651</v>
      </c>
      <c r="OC40" s="169">
        <f t="shared" si="1436"/>
        <v>-1978.6801747265154</v>
      </c>
      <c r="OD40" s="169">
        <f t="shared" si="1436"/>
        <v>-18303.011989520994</v>
      </c>
      <c r="OE40" s="169">
        <f t="shared" si="1436"/>
        <v>-23113.916440495348</v>
      </c>
      <c r="OF40" s="169">
        <f t="shared" si="1436"/>
        <v>2185.6732214530675</v>
      </c>
      <c r="OG40" s="169">
        <f t="shared" si="1436"/>
        <v>20689.586831050518</v>
      </c>
      <c r="OH40" s="169">
        <f t="shared" si="1436"/>
        <v>3458.7599454548836</v>
      </c>
      <c r="OI40" s="169">
        <f t="shared" si="1436"/>
        <v>52580.661681266327</v>
      </c>
      <c r="OJ40" s="169">
        <f t="shared" si="1436"/>
        <v>-1978.6801747265154</v>
      </c>
      <c r="OK40" s="169">
        <f t="shared" si="1436"/>
        <v>0</v>
      </c>
      <c r="OL40" s="169" t="e">
        <f t="shared" si="1436"/>
        <v>#DIV/0!</v>
      </c>
      <c r="OM40" s="169">
        <f t="shared" si="1436"/>
        <v>2185.6732214530675</v>
      </c>
      <c r="ON40" s="169">
        <f t="shared" si="1436"/>
        <v>20689.586831050518</v>
      </c>
      <c r="OO40" s="169">
        <f t="shared" si="1436"/>
        <v>3458.7599454548836</v>
      </c>
      <c r="OP40" s="169">
        <f t="shared" si="1436"/>
        <v>96441.382882220467</v>
      </c>
      <c r="OQ40" s="169">
        <f t="shared" si="1436"/>
        <v>0</v>
      </c>
      <c r="OR40" s="169">
        <f t="shared" si="1436"/>
        <v>0</v>
      </c>
      <c r="OS40" s="169">
        <f t="shared" si="1436"/>
        <v>-26629.894315358506</v>
      </c>
      <c r="OT40" s="169">
        <f t="shared" si="1436"/>
        <v>2185.6732214530675</v>
      </c>
      <c r="OU40" s="177" t="e">
        <f t="shared" si="1378"/>
        <v>#DIV/0!</v>
      </c>
      <c r="OV40" s="169">
        <f t="shared" ref="OV40:PZ40" si="1437">+OV32-OV33</f>
        <v>73335.537798186284</v>
      </c>
      <c r="OW40" s="169">
        <f t="shared" si="1437"/>
        <v>0</v>
      </c>
      <c r="OX40" s="169">
        <f t="shared" si="1437"/>
        <v>-26629.894315358506</v>
      </c>
      <c r="OY40" s="169">
        <f t="shared" si="1437"/>
        <v>-26629.894315358506</v>
      </c>
      <c r="OZ40" s="169">
        <f t="shared" si="1437"/>
        <v>-26629.894315358506</v>
      </c>
      <c r="PA40" s="169">
        <f t="shared" si="1437"/>
        <v>50778.241091863907</v>
      </c>
      <c r="PB40" s="169">
        <f t="shared" si="1437"/>
        <v>47460.630485883405</v>
      </c>
      <c r="PC40" s="169">
        <f t="shared" si="1437"/>
        <v>28498.158612013096</v>
      </c>
      <c r="PD40" s="169">
        <f t="shared" si="1437"/>
        <v>-16161.929808218525</v>
      </c>
      <c r="PE40" s="169">
        <f t="shared" si="1437"/>
        <v>-8458.3862157169569</v>
      </c>
      <c r="PF40" s="169">
        <f t="shared" si="1437"/>
        <v>-26629.894315358506</v>
      </c>
      <c r="PG40" s="169">
        <f t="shared" si="1437"/>
        <v>-26629.894315358506</v>
      </c>
      <c r="PH40" s="169">
        <f t="shared" si="1437"/>
        <v>50778.241091863907</v>
      </c>
      <c r="PI40" s="169">
        <f t="shared" si="1437"/>
        <v>3599.9092849292647</v>
      </c>
      <c r="PJ40" s="169">
        <f t="shared" si="1437"/>
        <v>75958.789097896501</v>
      </c>
      <c r="PK40" s="169">
        <f t="shared" si="1437"/>
        <v>32617.920968042083</v>
      </c>
      <c r="PL40" s="169">
        <f t="shared" si="1437"/>
        <v>-25254.998621797818</v>
      </c>
      <c r="PM40" s="169">
        <f t="shared" si="1437"/>
        <v>-26629.894315358506</v>
      </c>
      <c r="PN40" s="169">
        <f t="shared" si="1437"/>
        <v>-26629.894315358506</v>
      </c>
      <c r="PO40" s="169" t="e">
        <f t="shared" si="1437"/>
        <v>#DIV/0!</v>
      </c>
      <c r="PP40" s="169">
        <f t="shared" si="1437"/>
        <v>47460.630485883405</v>
      </c>
      <c r="PQ40" s="169">
        <f t="shared" si="1437"/>
        <v>30476.838786739612</v>
      </c>
      <c r="PR40" s="169">
        <f t="shared" si="1437"/>
        <v>0</v>
      </c>
      <c r="PS40" s="169">
        <f t="shared" si="1437"/>
        <v>-26629.894315358506</v>
      </c>
      <c r="PT40" s="169">
        <f t="shared" si="1437"/>
        <v>-26629.894315358506</v>
      </c>
      <c r="PU40" s="169">
        <f t="shared" si="1437"/>
        <v>-561122.71012804681</v>
      </c>
      <c r="PV40" s="169">
        <f t="shared" si="1437"/>
        <v>94638.962292818047</v>
      </c>
      <c r="PW40" s="169">
        <f t="shared" si="1437"/>
        <v>0</v>
      </c>
      <c r="PX40" s="169">
        <f t="shared" si="1437"/>
        <v>-1978.6801747265154</v>
      </c>
      <c r="PY40" s="169">
        <f t="shared" si="1437"/>
        <v>-16161.929808218525</v>
      </c>
      <c r="PZ40" s="169">
        <f t="shared" si="1437"/>
        <v>7268.1883088062968</v>
      </c>
      <c r="QA40" s="177" t="e">
        <f t="shared" si="855"/>
        <v>#DIV/0!</v>
      </c>
      <c r="QB40" s="169">
        <f t="shared" ref="QB40:RE40" si="1438">+QB32-QB33</f>
        <v>11305.883525085672</v>
      </c>
      <c r="QC40" s="169">
        <f t="shared" si="1438"/>
        <v>20689.586831050518</v>
      </c>
      <c r="QD40" s="169">
        <f t="shared" si="1438"/>
        <v>21962.67355505233</v>
      </c>
      <c r="QE40" s="169">
        <f t="shared" si="1438"/>
        <v>0</v>
      </c>
      <c r="QF40" s="169">
        <f t="shared" si="1438"/>
        <v>-1978.6801747265154</v>
      </c>
      <c r="QG40" s="169">
        <f t="shared" si="1438"/>
        <v>59634.45728310202</v>
      </c>
      <c r="QH40" s="169">
        <f t="shared" si="1438"/>
        <v>-6824.6456776673294</v>
      </c>
      <c r="QI40" s="169">
        <f t="shared" si="1438"/>
        <v>14903.611514366014</v>
      </c>
      <c r="QJ40" s="169">
        <f t="shared" si="1438"/>
        <v>20689.586831050518</v>
      </c>
      <c r="QK40" s="169">
        <f t="shared" si="1438"/>
        <v>3868.8032595348559</v>
      </c>
      <c r="QL40" s="169">
        <f t="shared" si="1438"/>
        <v>-43860.72120095414</v>
      </c>
      <c r="QM40" s="169">
        <f t="shared" si="1438"/>
        <v>-1978.6801747265154</v>
      </c>
      <c r="QN40" s="169">
        <f t="shared" si="1438"/>
        <v>155874.93854524603</v>
      </c>
      <c r="QO40" s="169">
        <f t="shared" si="1438"/>
        <v>-26629.894315358506</v>
      </c>
      <c r="QP40" s="169">
        <f t="shared" si="1438"/>
        <v>2185.6732214530675</v>
      </c>
      <c r="QQ40" s="169">
        <f t="shared" si="1438"/>
        <v>20689.586831050518</v>
      </c>
      <c r="QR40" s="169">
        <f t="shared" si="1438"/>
        <v>21962.67355505233</v>
      </c>
      <c r="QS40" s="169">
        <f t="shared" si="1438"/>
        <v>0</v>
      </c>
      <c r="QT40" s="169">
        <f t="shared" si="1438"/>
        <v>0</v>
      </c>
      <c r="QU40" s="169" t="e">
        <f t="shared" si="1438"/>
        <v>#DIV/0!</v>
      </c>
      <c r="QV40" s="169">
        <f t="shared" si="1438"/>
        <v>-26629.894315358506</v>
      </c>
      <c r="QW40" s="169">
        <f t="shared" si="1438"/>
        <v>2185.6732214530675</v>
      </c>
      <c r="QX40" s="169">
        <f t="shared" si="1438"/>
        <v>-513803.2289816378</v>
      </c>
      <c r="QY40" s="169">
        <f t="shared" si="1438"/>
        <v>0</v>
      </c>
      <c r="QZ40" s="169">
        <f t="shared" si="1438"/>
        <v>0</v>
      </c>
      <c r="RA40" s="169">
        <f t="shared" si="1438"/>
        <v>-1978.6801747265154</v>
      </c>
      <c r="RB40" s="169">
        <f t="shared" si="1438"/>
        <v>-18303.011989520994</v>
      </c>
      <c r="RC40" s="169">
        <f t="shared" si="1438"/>
        <v>-6824.6456776673294</v>
      </c>
      <c r="RD40" s="169">
        <f t="shared" si="1438"/>
        <v>14903.611514366014</v>
      </c>
      <c r="RE40" s="169">
        <f t="shared" si="1438"/>
        <v>20689.586831050518</v>
      </c>
      <c r="RF40" s="177" t="e">
        <f t="shared" si="1381"/>
        <v>#DIV/0!</v>
      </c>
      <c r="RG40" s="169">
        <f t="shared" ref="RG40:SK40" si="1439">+RG32-RG33</f>
        <v>0</v>
      </c>
      <c r="RH40" s="169">
        <f t="shared" si="1439"/>
        <v>-1978.6801747265154</v>
      </c>
      <c r="RI40" s="169">
        <f t="shared" si="1439"/>
        <v>-14787.034114657838</v>
      </c>
      <c r="RJ40" s="169">
        <f t="shared" si="1439"/>
        <v>-26629.894315358506</v>
      </c>
      <c r="RK40" s="169">
        <f t="shared" si="1439"/>
        <v>-26629.894315358506</v>
      </c>
      <c r="RL40" s="169">
        <f t="shared" si="1439"/>
        <v>53212.773761654644</v>
      </c>
      <c r="RM40" s="169">
        <f t="shared" si="1439"/>
        <v>-15045.153664142566</v>
      </c>
      <c r="RN40" s="169">
        <f t="shared" si="1439"/>
        <v>22103.822894526718</v>
      </c>
      <c r="RO40" s="169">
        <f t="shared" si="1439"/>
        <v>75958.789097896501</v>
      </c>
      <c r="RP40" s="169">
        <f t="shared" si="1439"/>
        <v>18983.293352972662</v>
      </c>
      <c r="RQ40" s="169">
        <f t="shared" si="1439"/>
        <v>-26629.894315358506</v>
      </c>
      <c r="RR40" s="169">
        <f t="shared" si="1439"/>
        <v>-26629.894315358506</v>
      </c>
      <c r="RS40" s="169">
        <f t="shared" si="1439"/>
        <v>20689.586831050518</v>
      </c>
      <c r="RT40" s="169">
        <f t="shared" si="1439"/>
        <v>-15045.153664142566</v>
      </c>
      <c r="RU40" s="169">
        <f t="shared" si="1439"/>
        <v>65964.544095480858</v>
      </c>
      <c r="RV40" s="169">
        <f t="shared" si="1439"/>
        <v>30476.838786739612</v>
      </c>
      <c r="RW40" s="169">
        <f t="shared" si="1439"/>
        <v>0</v>
      </c>
      <c r="RX40" s="169">
        <f t="shared" si="1439"/>
        <v>-26629.894315358506</v>
      </c>
      <c r="RY40" s="169">
        <f t="shared" si="1439"/>
        <v>-26629.894315358506</v>
      </c>
      <c r="RZ40" s="169" t="e">
        <f t="shared" si="1439"/>
        <v>#DIV/0!</v>
      </c>
      <c r="SA40" s="169">
        <f t="shared" si="1439"/>
        <v>0</v>
      </c>
      <c r="SB40" s="169">
        <f t="shared" si="1439"/>
        <v>0</v>
      </c>
      <c r="SC40" s="169">
        <f t="shared" si="1439"/>
        <v>-1978.6801747265154</v>
      </c>
      <c r="SD40" s="169">
        <f t="shared" si="1439"/>
        <v>-14787.034114657838</v>
      </c>
      <c r="SE40" s="169">
        <f t="shared" si="1439"/>
        <v>-26629.894315358506</v>
      </c>
      <c r="SF40" s="169">
        <f t="shared" si="1439"/>
        <v>-26629.894315358506</v>
      </c>
      <c r="SG40" s="169">
        <f t="shared" si="1439"/>
        <v>53212.773761654644</v>
      </c>
      <c r="SH40" s="169">
        <f t="shared" si="1439"/>
        <v>-15045.153664142566</v>
      </c>
      <c r="SI40" s="169">
        <f t="shared" si="1439"/>
        <v>22103.822894526718</v>
      </c>
      <c r="SJ40" s="169">
        <f t="shared" si="1439"/>
        <v>75958.789097896501</v>
      </c>
      <c r="SK40" s="169">
        <f t="shared" si="1439"/>
        <v>33992.816661602767</v>
      </c>
      <c r="SL40" s="177" t="e">
        <f t="shared" si="856"/>
        <v>#DIV/0!</v>
      </c>
      <c r="SM40" s="169">
        <f t="shared" ref="SM40:TP40" si="1440">+SM32-SM33</f>
        <v>114978.07985644508</v>
      </c>
      <c r="SN40" s="169">
        <f t="shared" si="1440"/>
        <v>2185.6732214530675</v>
      </c>
      <c r="SO40" s="169">
        <f t="shared" si="1440"/>
        <v>39193.500440647964</v>
      </c>
      <c r="SP40" s="169">
        <f t="shared" si="1440"/>
        <v>-43860.72120095414</v>
      </c>
      <c r="SQ40" s="169">
        <f t="shared" si="1440"/>
        <v>-43860.72120095414</v>
      </c>
      <c r="SR40" s="169">
        <f t="shared" si="1440"/>
        <v>123278.27024430553</v>
      </c>
      <c r="SS40" s="169">
        <f t="shared" si="1440"/>
        <v>2141.0821813024691</v>
      </c>
      <c r="ST40" s="169">
        <f t="shared" si="1440"/>
        <v>-25254.998621797818</v>
      </c>
      <c r="SU40" s="169">
        <f t="shared" si="1440"/>
        <v>2185.6732214530675</v>
      </c>
      <c r="SV40" s="169">
        <f t="shared" si="1440"/>
        <v>2360.7561764195998</v>
      </c>
      <c r="SW40" s="169">
        <f t="shared" si="1440"/>
        <v>-43860.72120095414</v>
      </c>
      <c r="SX40" s="169">
        <f t="shared" si="1440"/>
        <v>0</v>
      </c>
      <c r="SY40" s="169">
        <f t="shared" si="1440"/>
        <v>125256.95041903204</v>
      </c>
      <c r="SZ40" s="169">
        <f t="shared" si="1440"/>
        <v>0</v>
      </c>
      <c r="TA40" s="169">
        <f t="shared" si="1440"/>
        <v>-26629.894315358506</v>
      </c>
      <c r="TB40" s="169">
        <f t="shared" si="1440"/>
        <v>2185.6732214530675</v>
      </c>
      <c r="TC40" s="169">
        <f t="shared" si="1440"/>
        <v>-495299.31537204032</v>
      </c>
      <c r="TD40" s="169">
        <f t="shared" si="1440"/>
        <v>0</v>
      </c>
      <c r="TE40" s="169">
        <f t="shared" si="1440"/>
        <v>0</v>
      </c>
      <c r="TF40" s="169" t="e">
        <f t="shared" si="1440"/>
        <v>#DIV/0!</v>
      </c>
      <c r="TG40" s="169">
        <f t="shared" si="1440"/>
        <v>-16161.929808218525</v>
      </c>
      <c r="TH40" s="169">
        <f t="shared" si="1440"/>
        <v>-5449.7499841066419</v>
      </c>
      <c r="TI40" s="169">
        <f t="shared" si="1440"/>
        <v>14903.611514366014</v>
      </c>
      <c r="TJ40" s="169">
        <f t="shared" si="1440"/>
        <v>39193.500440647964</v>
      </c>
      <c r="TK40" s="169">
        <f t="shared" si="1440"/>
        <v>-43860.72120095414</v>
      </c>
      <c r="TL40" s="169">
        <f t="shared" si="1440"/>
        <v>-43860.72120095414</v>
      </c>
      <c r="TM40" s="169">
        <f t="shared" si="1440"/>
        <v>123278.27024430553</v>
      </c>
      <c r="TN40" s="169">
        <f t="shared" si="1440"/>
        <v>2141.0821813024691</v>
      </c>
      <c r="TO40" s="169">
        <f t="shared" si="1440"/>
        <v>-25254.998621797818</v>
      </c>
      <c r="TP40" s="169">
        <f t="shared" si="1440"/>
        <v>2185.6732214530675</v>
      </c>
      <c r="TQ40" s="177" t="e">
        <f t="shared" si="1384"/>
        <v>#DIV/0!</v>
      </c>
      <c r="TR40" s="169" t="e">
        <f t="shared" ref="TR40:UV40" si="1441">+TR32-TR33</f>
        <v>#REF!</v>
      </c>
      <c r="TS40" s="169" t="e">
        <f t="shared" si="1441"/>
        <v>#REF!</v>
      </c>
      <c r="TT40" s="169">
        <f t="shared" si="1441"/>
        <v>106435.62788463611</v>
      </c>
      <c r="TU40" s="169">
        <f t="shared" si="1441"/>
        <v>0</v>
      </c>
      <c r="TV40" s="169">
        <f t="shared" si="1441"/>
        <v>-26629.894315358506</v>
      </c>
      <c r="TW40" s="169">
        <f t="shared" si="1441"/>
        <v>-23113.916440495348</v>
      </c>
      <c r="TX40" s="169">
        <f t="shared" si="1441"/>
        <v>2185.6732214530675</v>
      </c>
      <c r="TY40" s="169">
        <f t="shared" si="1441"/>
        <v>3458.7599454548836</v>
      </c>
      <c r="TZ40" s="169">
        <f t="shared" si="1441"/>
        <v>65964.544095480858</v>
      </c>
      <c r="UA40" s="169" t="e">
        <f t="shared" si="1441"/>
        <v>#REF!</v>
      </c>
      <c r="UB40" s="169">
        <f t="shared" si="1441"/>
        <v>0</v>
      </c>
      <c r="UC40" s="169">
        <f t="shared" si="1441"/>
        <v>-26629.894315358506</v>
      </c>
      <c r="UD40" s="169">
        <f t="shared" si="1441"/>
        <v>-26629.894315358506</v>
      </c>
      <c r="UE40" s="169">
        <f t="shared" si="1441"/>
        <v>-532307.14259123523</v>
      </c>
      <c r="UF40" s="169">
        <f t="shared" si="1441"/>
        <v>625681.2894810494</v>
      </c>
      <c r="UG40" s="169">
        <f t="shared" si="1441"/>
        <v>389898.88692890177</v>
      </c>
      <c r="UH40" s="169">
        <f t="shared" si="1441"/>
        <v>-1978.6801747265154</v>
      </c>
      <c r="UI40" s="169">
        <f t="shared" si="1441"/>
        <v>-18303.011989520994</v>
      </c>
      <c r="UJ40" s="169">
        <f t="shared" si="1441"/>
        <v>-26629.894315358506</v>
      </c>
      <c r="UK40" s="169" t="e">
        <f t="shared" si="1441"/>
        <v>#DIV/0!</v>
      </c>
      <c r="UL40" s="169">
        <f t="shared" si="1441"/>
        <v>2185.6732214530675</v>
      </c>
      <c r="UM40" s="169">
        <f t="shared" si="1441"/>
        <v>3458.7599454548836</v>
      </c>
      <c r="UN40" s="169">
        <f t="shared" si="1441"/>
        <v>22103.822894526718</v>
      </c>
      <c r="UO40" s="169">
        <f t="shared" si="1441"/>
        <v>106435.62788463611</v>
      </c>
      <c r="UP40" s="169">
        <f t="shared" si="1441"/>
        <v>0</v>
      </c>
      <c r="UQ40" s="169">
        <f t="shared" si="1441"/>
        <v>-26629.894315358506</v>
      </c>
      <c r="UR40" s="169">
        <f t="shared" si="1441"/>
        <v>-23113.916440495348</v>
      </c>
      <c r="US40" s="169">
        <f t="shared" si="1441"/>
        <v>2185.6732214530675</v>
      </c>
      <c r="UT40" s="169">
        <f t="shared" si="1441"/>
        <v>3458.7599454548836</v>
      </c>
      <c r="UU40" s="169">
        <f t="shared" si="1441"/>
        <v>65964.544095480858</v>
      </c>
      <c r="UV40" s="169">
        <f t="shared" si="1441"/>
        <v>30476.838786739612</v>
      </c>
      <c r="UW40" s="177" t="e">
        <f t="shared" si="857"/>
        <v>#REF!</v>
      </c>
      <c r="UX40" s="169">
        <f t="shared" ref="UX40:WB40" si="1442">+UX32-UX33</f>
        <v>143418.6312153594</v>
      </c>
      <c r="UY40" s="169">
        <f t="shared" si="1442"/>
        <v>-26629.894315358506</v>
      </c>
      <c r="UZ40" s="169">
        <f t="shared" si="1442"/>
        <v>20689.586831050518</v>
      </c>
      <c r="VA40" s="169">
        <f t="shared" si="1442"/>
        <v>-26629.894315358506</v>
      </c>
      <c r="VB40" s="169">
        <f t="shared" si="1442"/>
        <v>-43860.72120095414</v>
      </c>
      <c r="VC40" s="169">
        <f t="shared" si="1442"/>
        <v>94638.962292818047</v>
      </c>
      <c r="VD40" s="169">
        <f t="shared" si="1442"/>
        <v>0</v>
      </c>
      <c r="VE40" s="169">
        <f t="shared" si="1442"/>
        <v>0</v>
      </c>
      <c r="VF40" s="169">
        <f t="shared" si="1442"/>
        <v>-26629.894315358506</v>
      </c>
      <c r="VG40" s="169">
        <f t="shared" si="1442"/>
        <v>-13528.830516709168</v>
      </c>
      <c r="VH40" s="169">
        <f t="shared" si="1442"/>
        <v>-561122.71012804681</v>
      </c>
      <c r="VI40" s="169">
        <f t="shared" si="1442"/>
        <v>0</v>
      </c>
      <c r="VJ40" s="169">
        <f t="shared" si="1442"/>
        <v>1044395.7439467626</v>
      </c>
      <c r="VK40" s="169">
        <f t="shared" si="1442"/>
        <v>-1978.6801747265154</v>
      </c>
      <c r="VL40" s="169">
        <f t="shared" si="1442"/>
        <v>-16161.929808218525</v>
      </c>
      <c r="VM40" s="169">
        <f t="shared" si="1442"/>
        <v>-5449.7499841066419</v>
      </c>
      <c r="VN40" s="169">
        <f t="shared" si="1442"/>
        <v>33407.525123963467</v>
      </c>
      <c r="VO40" s="169">
        <f t="shared" si="1442"/>
        <v>-26629.894315358506</v>
      </c>
      <c r="VP40" s="169">
        <f t="shared" si="1442"/>
        <v>-43860.72120095414</v>
      </c>
      <c r="VQ40" s="169" t="e">
        <f t="shared" si="1442"/>
        <v>#DIV/0!</v>
      </c>
      <c r="VR40" s="169">
        <f t="shared" si="1442"/>
        <v>45481.950311156892</v>
      </c>
      <c r="VS40" s="169">
        <f t="shared" si="1442"/>
        <v>32617.920968042083</v>
      </c>
      <c r="VT40" s="169">
        <f t="shared" si="1442"/>
        <v>-25254.998621797818</v>
      </c>
      <c r="VU40" s="169">
        <f t="shared" si="1442"/>
        <v>20689.586831050518</v>
      </c>
      <c r="VV40" s="169">
        <f t="shared" si="1442"/>
        <v>-26629.894315358506</v>
      </c>
      <c r="VW40" s="169">
        <f t="shared" si="1442"/>
        <v>-43860.72120095414</v>
      </c>
      <c r="VX40" s="169">
        <f t="shared" si="1442"/>
        <v>94638.962292818047</v>
      </c>
      <c r="VY40" s="169">
        <f t="shared" si="1442"/>
        <v>0</v>
      </c>
      <c r="VZ40" s="169">
        <f t="shared" si="1442"/>
        <v>0</v>
      </c>
      <c r="WA40" s="169">
        <f t="shared" si="1442"/>
        <v>-26629.894315358506</v>
      </c>
      <c r="WB40" s="169">
        <f t="shared" si="1442"/>
        <v>20689.586831050518</v>
      </c>
      <c r="WC40" s="177" t="e">
        <f t="shared" si="858"/>
        <v>#DIV/0!</v>
      </c>
    </row>
    <row r="41" spans="1:601" s="99" customFormat="1" ht="18" customHeight="1">
      <c r="A41" s="154"/>
      <c r="B41" s="127" t="s">
        <v>4</v>
      </c>
      <c r="C41" s="128"/>
      <c r="D41" s="129">
        <f>+D42+D55+D60+D67+D77+D83+D90</f>
        <v>0</v>
      </c>
      <c r="E41" s="129">
        <f t="shared" ref="E41:AJ41" si="1443">+E42+E55+E60+E67+E77+E83+E90</f>
        <v>0</v>
      </c>
      <c r="F41" s="129">
        <f t="shared" si="1443"/>
        <v>0</v>
      </c>
      <c r="G41" s="129">
        <f t="shared" si="1443"/>
        <v>0</v>
      </c>
      <c r="H41" s="129">
        <f t="shared" si="1443"/>
        <v>0</v>
      </c>
      <c r="I41" s="129">
        <f t="shared" si="1443"/>
        <v>0</v>
      </c>
      <c r="J41" s="129">
        <f t="shared" si="1443"/>
        <v>0</v>
      </c>
      <c r="K41" s="129">
        <f t="shared" si="1443"/>
        <v>0</v>
      </c>
      <c r="L41" s="129">
        <f t="shared" si="1443"/>
        <v>0</v>
      </c>
      <c r="M41" s="129">
        <f t="shared" si="1443"/>
        <v>0</v>
      </c>
      <c r="N41" s="129">
        <f t="shared" si="1443"/>
        <v>0</v>
      </c>
      <c r="O41" s="129">
        <f t="shared" si="1443"/>
        <v>0</v>
      </c>
      <c r="P41" s="129">
        <f t="shared" si="1443"/>
        <v>0</v>
      </c>
      <c r="Q41" s="129">
        <f t="shared" si="1443"/>
        <v>0</v>
      </c>
      <c r="R41" s="129">
        <f t="shared" si="1443"/>
        <v>0</v>
      </c>
      <c r="S41" s="129">
        <f t="shared" si="1443"/>
        <v>0</v>
      </c>
      <c r="T41" s="129">
        <f t="shared" si="1443"/>
        <v>0</v>
      </c>
      <c r="U41" s="129">
        <f t="shared" si="1443"/>
        <v>0</v>
      </c>
      <c r="V41" s="129">
        <f t="shared" si="1443"/>
        <v>0</v>
      </c>
      <c r="W41" s="129">
        <f t="shared" si="1443"/>
        <v>0</v>
      </c>
      <c r="X41" s="129">
        <f t="shared" si="1443"/>
        <v>0</v>
      </c>
      <c r="Y41" s="129">
        <f t="shared" si="1443"/>
        <v>0</v>
      </c>
      <c r="Z41" s="129">
        <f t="shared" si="1443"/>
        <v>0</v>
      </c>
      <c r="AA41" s="129">
        <f t="shared" si="1443"/>
        <v>0</v>
      </c>
      <c r="AB41" s="129">
        <f t="shared" si="1443"/>
        <v>0</v>
      </c>
      <c r="AC41" s="129">
        <f t="shared" si="1443"/>
        <v>0</v>
      </c>
      <c r="AD41" s="129">
        <f t="shared" si="1443"/>
        <v>0</v>
      </c>
      <c r="AE41" s="129">
        <f t="shared" si="1443"/>
        <v>0</v>
      </c>
      <c r="AF41" s="129"/>
      <c r="AG41" s="129"/>
      <c r="AH41" s="177">
        <f t="shared" si="490"/>
        <v>0</v>
      </c>
      <c r="AI41" s="170">
        <f t="shared" si="1443"/>
        <v>0</v>
      </c>
      <c r="AJ41" s="170">
        <f t="shared" si="1443"/>
        <v>0</v>
      </c>
      <c r="AK41" s="170">
        <f t="shared" ref="AK41:BM41" si="1444">+AK42+AK55+AK60+AK67+AK77+AK83+AK90</f>
        <v>0</v>
      </c>
      <c r="AL41" s="170">
        <f t="shared" si="1444"/>
        <v>0</v>
      </c>
      <c r="AM41" s="170">
        <f t="shared" si="1444"/>
        <v>0</v>
      </c>
      <c r="AN41" s="170">
        <f t="shared" si="1444"/>
        <v>0</v>
      </c>
      <c r="AO41" s="170">
        <f t="shared" si="1444"/>
        <v>0</v>
      </c>
      <c r="AP41" s="170">
        <f t="shared" si="1444"/>
        <v>0</v>
      </c>
      <c r="AQ41" s="170">
        <f t="shared" si="1444"/>
        <v>0</v>
      </c>
      <c r="AR41" s="170">
        <f t="shared" si="1444"/>
        <v>0</v>
      </c>
      <c r="AS41" s="170">
        <f t="shared" si="1444"/>
        <v>0</v>
      </c>
      <c r="AT41" s="170">
        <f t="shared" si="1444"/>
        <v>0</v>
      </c>
      <c r="AU41" s="170">
        <f t="shared" si="1444"/>
        <v>0</v>
      </c>
      <c r="AV41" s="170">
        <f t="shared" si="1444"/>
        <v>4573.9233333333341</v>
      </c>
      <c r="AW41" s="170">
        <f t="shared" si="1444"/>
        <v>0</v>
      </c>
      <c r="AX41" s="170">
        <f t="shared" si="1444"/>
        <v>0</v>
      </c>
      <c r="AY41" s="170">
        <f t="shared" si="1444"/>
        <v>0</v>
      </c>
      <c r="AZ41" s="170">
        <f t="shared" si="1444"/>
        <v>0</v>
      </c>
      <c r="BA41" s="170">
        <f t="shared" si="1444"/>
        <v>0</v>
      </c>
      <c r="BB41" s="170">
        <f t="shared" si="1444"/>
        <v>2301.52</v>
      </c>
      <c r="BC41" s="170">
        <f t="shared" si="1444"/>
        <v>0</v>
      </c>
      <c r="BD41" s="170">
        <f t="shared" si="1444"/>
        <v>0</v>
      </c>
      <c r="BE41" s="170">
        <f t="shared" si="1444"/>
        <v>2889.51</v>
      </c>
      <c r="BF41" s="170">
        <f t="shared" si="1444"/>
        <v>0</v>
      </c>
      <c r="BG41" s="170">
        <f t="shared" si="1444"/>
        <v>0</v>
      </c>
      <c r="BH41" s="170">
        <f t="shared" si="1444"/>
        <v>0</v>
      </c>
      <c r="BI41" s="170">
        <f t="shared" si="1444"/>
        <v>0</v>
      </c>
      <c r="BJ41" s="170">
        <f t="shared" si="1444"/>
        <v>0</v>
      </c>
      <c r="BK41" s="170">
        <f t="shared" si="1444"/>
        <v>0</v>
      </c>
      <c r="BL41" s="170">
        <f t="shared" si="1444"/>
        <v>0</v>
      </c>
      <c r="BM41" s="170">
        <f t="shared" si="1444"/>
        <v>0</v>
      </c>
      <c r="BN41" s="177">
        <f t="shared" si="848"/>
        <v>9764.9533333333347</v>
      </c>
      <c r="BO41" s="170">
        <f>+BO42+BO55+BO60+BO67+BO77+BO83+BO90</f>
        <v>0</v>
      </c>
      <c r="BP41" s="170">
        <f>+BP42+BP55+BP60+BP67+BP77+BP83+BP90</f>
        <v>0</v>
      </c>
      <c r="BQ41" s="170">
        <f t="shared" ref="BQ41:CF41" si="1445">+BQ42+BQ55+BQ60+BQ67+BQ77+BQ83+BQ90</f>
        <v>0</v>
      </c>
      <c r="BR41" s="170">
        <f t="shared" si="1445"/>
        <v>0</v>
      </c>
      <c r="BS41" s="170">
        <f t="shared" si="1445"/>
        <v>0</v>
      </c>
      <c r="BT41" s="170">
        <f t="shared" si="1445"/>
        <v>0</v>
      </c>
      <c r="BU41" s="170">
        <f t="shared" si="1445"/>
        <v>0</v>
      </c>
      <c r="BV41" s="170">
        <f t="shared" si="1445"/>
        <v>0</v>
      </c>
      <c r="BW41" s="170">
        <f t="shared" si="1445"/>
        <v>0</v>
      </c>
      <c r="BX41" s="170">
        <f t="shared" si="1445"/>
        <v>0</v>
      </c>
      <c r="BY41" s="170">
        <f t="shared" si="1445"/>
        <v>0</v>
      </c>
      <c r="BZ41" s="170">
        <f t="shared" si="1445"/>
        <v>0</v>
      </c>
      <c r="CA41" s="170">
        <f t="shared" si="1445"/>
        <v>0</v>
      </c>
      <c r="CB41" s="170">
        <f t="shared" si="1445"/>
        <v>4573.9233333333341</v>
      </c>
      <c r="CC41" s="170">
        <f t="shared" si="1445"/>
        <v>0</v>
      </c>
      <c r="CD41" s="170">
        <f t="shared" si="1445"/>
        <v>0</v>
      </c>
      <c r="CE41" s="170">
        <f t="shared" si="1445"/>
        <v>0</v>
      </c>
      <c r="CF41" s="170">
        <f t="shared" si="1445"/>
        <v>0</v>
      </c>
      <c r="CG41" s="170">
        <f t="shared" ref="CG41:CR41" si="1446">+CG42+CG55+CG60+CG67+CG77+CG83+CG90</f>
        <v>0</v>
      </c>
      <c r="CH41" s="170">
        <f t="shared" si="1446"/>
        <v>2301.52</v>
      </c>
      <c r="CI41" s="170">
        <f t="shared" si="1446"/>
        <v>0</v>
      </c>
      <c r="CJ41" s="170">
        <f t="shared" si="1446"/>
        <v>0</v>
      </c>
      <c r="CK41" s="170">
        <f t="shared" si="1446"/>
        <v>2889.51</v>
      </c>
      <c r="CL41" s="170">
        <f t="shared" si="1446"/>
        <v>0</v>
      </c>
      <c r="CM41" s="170">
        <f t="shared" si="1446"/>
        <v>0</v>
      </c>
      <c r="CN41" s="170">
        <f t="shared" si="1446"/>
        <v>0</v>
      </c>
      <c r="CO41" s="170">
        <f t="shared" si="1446"/>
        <v>0</v>
      </c>
      <c r="CP41" s="170">
        <f t="shared" si="1446"/>
        <v>0</v>
      </c>
      <c r="CQ41" s="170">
        <f t="shared" si="1446"/>
        <v>0</v>
      </c>
      <c r="CR41" s="170">
        <f t="shared" si="1446"/>
        <v>0</v>
      </c>
      <c r="CS41" s="177">
        <f t="shared" si="790"/>
        <v>9764.9533333333347</v>
      </c>
      <c r="CT41" s="170">
        <f t="shared" ref="CT41:DX41" si="1447">+CT42+CT55+CT60+CT67+CT77+CT83+CT90</f>
        <v>0</v>
      </c>
      <c r="CU41" s="170">
        <f t="shared" si="1447"/>
        <v>0</v>
      </c>
      <c r="CV41" s="170">
        <f t="shared" si="1447"/>
        <v>0</v>
      </c>
      <c r="CW41" s="170">
        <f t="shared" si="1447"/>
        <v>0</v>
      </c>
      <c r="CX41" s="170">
        <f t="shared" si="1447"/>
        <v>0</v>
      </c>
      <c r="CY41" s="170">
        <f t="shared" si="1447"/>
        <v>0</v>
      </c>
      <c r="CZ41" s="170">
        <f t="shared" si="1447"/>
        <v>0</v>
      </c>
      <c r="DA41" s="170">
        <f t="shared" si="1447"/>
        <v>0</v>
      </c>
      <c r="DB41" s="170">
        <f t="shared" si="1447"/>
        <v>0</v>
      </c>
      <c r="DC41" s="170">
        <f t="shared" si="1447"/>
        <v>0</v>
      </c>
      <c r="DD41" s="170">
        <f t="shared" si="1447"/>
        <v>0</v>
      </c>
      <c r="DE41" s="170">
        <f t="shared" si="1447"/>
        <v>0</v>
      </c>
      <c r="DF41" s="170">
        <f t="shared" si="1447"/>
        <v>0</v>
      </c>
      <c r="DG41" s="170">
        <f t="shared" si="1447"/>
        <v>4573.9233333333341</v>
      </c>
      <c r="DH41" s="170">
        <f t="shared" si="1447"/>
        <v>0</v>
      </c>
      <c r="DI41" s="170">
        <f t="shared" si="1447"/>
        <v>0</v>
      </c>
      <c r="DJ41" s="170">
        <f t="shared" si="1447"/>
        <v>0</v>
      </c>
      <c r="DK41" s="170">
        <f t="shared" si="1447"/>
        <v>0</v>
      </c>
      <c r="DL41" s="170">
        <f t="shared" si="1447"/>
        <v>0</v>
      </c>
      <c r="DM41" s="170">
        <f t="shared" si="1447"/>
        <v>2301.52</v>
      </c>
      <c r="DN41" s="170">
        <f t="shared" si="1447"/>
        <v>0</v>
      </c>
      <c r="DO41" s="170">
        <f t="shared" si="1447"/>
        <v>0</v>
      </c>
      <c r="DP41" s="170">
        <f t="shared" si="1447"/>
        <v>2889.51</v>
      </c>
      <c r="DQ41" s="170">
        <f t="shared" si="1447"/>
        <v>0</v>
      </c>
      <c r="DR41" s="170">
        <f t="shared" si="1447"/>
        <v>0</v>
      </c>
      <c r="DS41" s="170">
        <f t="shared" si="1447"/>
        <v>0</v>
      </c>
      <c r="DT41" s="170">
        <f t="shared" si="1447"/>
        <v>0</v>
      </c>
      <c r="DU41" s="170">
        <f t="shared" si="1447"/>
        <v>0</v>
      </c>
      <c r="DV41" s="170">
        <f t="shared" si="1447"/>
        <v>0</v>
      </c>
      <c r="DW41" s="170">
        <f t="shared" si="1447"/>
        <v>0</v>
      </c>
      <c r="DX41" s="170">
        <f t="shared" si="1447"/>
        <v>0</v>
      </c>
      <c r="DY41" s="177">
        <f t="shared" si="849"/>
        <v>9764.9533333333347</v>
      </c>
      <c r="DZ41" s="170">
        <f t="shared" ref="DZ41:FC41" si="1448">+DZ42+DZ55+DZ60+DZ67+DZ77+DZ83+DZ90</f>
        <v>0</v>
      </c>
      <c r="EA41" s="170">
        <f t="shared" si="1448"/>
        <v>0</v>
      </c>
      <c r="EB41" s="170">
        <f t="shared" si="1448"/>
        <v>0</v>
      </c>
      <c r="EC41" s="170">
        <f t="shared" si="1448"/>
        <v>0</v>
      </c>
      <c r="ED41" s="170">
        <f t="shared" si="1448"/>
        <v>0</v>
      </c>
      <c r="EE41" s="170">
        <f t="shared" si="1448"/>
        <v>0</v>
      </c>
      <c r="EF41" s="170">
        <f t="shared" si="1448"/>
        <v>0</v>
      </c>
      <c r="EG41" s="170">
        <f t="shared" si="1448"/>
        <v>0</v>
      </c>
      <c r="EH41" s="170">
        <f t="shared" si="1448"/>
        <v>0</v>
      </c>
      <c r="EI41" s="170">
        <f t="shared" si="1448"/>
        <v>0</v>
      </c>
      <c r="EJ41" s="170">
        <f t="shared" si="1448"/>
        <v>0</v>
      </c>
      <c r="EK41" s="170">
        <f t="shared" si="1448"/>
        <v>0</v>
      </c>
      <c r="EL41" s="170">
        <f t="shared" si="1448"/>
        <v>0</v>
      </c>
      <c r="EM41" s="170">
        <f t="shared" si="1448"/>
        <v>4573.9233333333341</v>
      </c>
      <c r="EN41" s="170">
        <f t="shared" si="1448"/>
        <v>0</v>
      </c>
      <c r="EO41" s="170">
        <f t="shared" si="1448"/>
        <v>0</v>
      </c>
      <c r="EP41" s="170">
        <f t="shared" si="1448"/>
        <v>0</v>
      </c>
      <c r="EQ41" s="170">
        <f t="shared" si="1448"/>
        <v>0</v>
      </c>
      <c r="ER41" s="170">
        <f t="shared" si="1448"/>
        <v>0</v>
      </c>
      <c r="ES41" s="170">
        <f t="shared" si="1448"/>
        <v>2301.52</v>
      </c>
      <c r="ET41" s="170">
        <f t="shared" si="1448"/>
        <v>0</v>
      </c>
      <c r="EU41" s="170">
        <f t="shared" si="1448"/>
        <v>0</v>
      </c>
      <c r="EV41" s="170">
        <f t="shared" si="1448"/>
        <v>2889.51</v>
      </c>
      <c r="EW41" s="170">
        <f t="shared" si="1448"/>
        <v>0</v>
      </c>
      <c r="EX41" s="170">
        <f t="shared" si="1448"/>
        <v>0</v>
      </c>
      <c r="EY41" s="170">
        <f t="shared" si="1448"/>
        <v>0</v>
      </c>
      <c r="EZ41" s="170">
        <f t="shared" si="1448"/>
        <v>0</v>
      </c>
      <c r="FA41" s="170">
        <f t="shared" si="1448"/>
        <v>0</v>
      </c>
      <c r="FB41" s="170">
        <f t="shared" si="1448"/>
        <v>0</v>
      </c>
      <c r="FC41" s="170">
        <f t="shared" si="1448"/>
        <v>0</v>
      </c>
      <c r="FD41" s="177">
        <f t="shared" si="1367"/>
        <v>9764.9533333333347</v>
      </c>
      <c r="FE41" s="170">
        <f t="shared" ref="FE41:GI41" si="1449">+FE42+FE55+FE60+FE67+FE77+FE83+FE90</f>
        <v>0</v>
      </c>
      <c r="FF41" s="170">
        <f t="shared" si="1449"/>
        <v>0</v>
      </c>
      <c r="FG41" s="170">
        <f t="shared" si="1449"/>
        <v>0</v>
      </c>
      <c r="FH41" s="170">
        <f t="shared" si="1449"/>
        <v>0</v>
      </c>
      <c r="FI41" s="170">
        <f t="shared" si="1449"/>
        <v>0</v>
      </c>
      <c r="FJ41" s="170">
        <f t="shared" si="1449"/>
        <v>0</v>
      </c>
      <c r="FK41" s="170">
        <f t="shared" si="1449"/>
        <v>0</v>
      </c>
      <c r="FL41" s="170">
        <f t="shared" si="1449"/>
        <v>0</v>
      </c>
      <c r="FM41" s="170">
        <f t="shared" si="1449"/>
        <v>0</v>
      </c>
      <c r="FN41" s="170">
        <f t="shared" si="1449"/>
        <v>0</v>
      </c>
      <c r="FO41" s="170">
        <f t="shared" si="1449"/>
        <v>0</v>
      </c>
      <c r="FP41" s="170">
        <f t="shared" si="1449"/>
        <v>0</v>
      </c>
      <c r="FQ41" s="170">
        <f t="shared" si="1449"/>
        <v>0</v>
      </c>
      <c r="FR41" s="170">
        <f t="shared" si="1449"/>
        <v>4573.9233333333341</v>
      </c>
      <c r="FS41" s="170">
        <f t="shared" si="1449"/>
        <v>0</v>
      </c>
      <c r="FT41" s="170">
        <f t="shared" si="1449"/>
        <v>0</v>
      </c>
      <c r="FU41" s="170">
        <f t="shared" si="1449"/>
        <v>0</v>
      </c>
      <c r="FV41" s="170">
        <f t="shared" si="1449"/>
        <v>0</v>
      </c>
      <c r="FW41" s="170">
        <f t="shared" si="1449"/>
        <v>0</v>
      </c>
      <c r="FX41" s="170">
        <f t="shared" si="1449"/>
        <v>2301.52</v>
      </c>
      <c r="FY41" s="170">
        <f t="shared" si="1449"/>
        <v>0</v>
      </c>
      <c r="FZ41" s="170">
        <f t="shared" si="1449"/>
        <v>0</v>
      </c>
      <c r="GA41" s="170">
        <f t="shared" si="1449"/>
        <v>2889.51</v>
      </c>
      <c r="GB41" s="170">
        <f t="shared" si="1449"/>
        <v>0</v>
      </c>
      <c r="GC41" s="170">
        <f t="shared" si="1449"/>
        <v>0</v>
      </c>
      <c r="GD41" s="170">
        <f t="shared" si="1449"/>
        <v>0</v>
      </c>
      <c r="GE41" s="170">
        <f t="shared" si="1449"/>
        <v>0</v>
      </c>
      <c r="GF41" s="170">
        <f t="shared" si="1449"/>
        <v>0</v>
      </c>
      <c r="GG41" s="170">
        <f t="shared" si="1449"/>
        <v>0</v>
      </c>
      <c r="GH41" s="170">
        <f t="shared" si="1449"/>
        <v>0</v>
      </c>
      <c r="GI41" s="170">
        <f t="shared" si="1449"/>
        <v>0</v>
      </c>
      <c r="GJ41" s="177">
        <f t="shared" si="850"/>
        <v>9764.9533333333347</v>
      </c>
      <c r="GK41" s="170">
        <f t="shared" ref="GK41:HO41" si="1450">+GK42+GK55+GK60+GK67+GK77+GK83+GK90</f>
        <v>0</v>
      </c>
      <c r="GL41" s="170">
        <f t="shared" si="1450"/>
        <v>0</v>
      </c>
      <c r="GM41" s="170">
        <f t="shared" si="1450"/>
        <v>0</v>
      </c>
      <c r="GN41" s="170">
        <f t="shared" si="1450"/>
        <v>0</v>
      </c>
      <c r="GO41" s="170">
        <f t="shared" si="1450"/>
        <v>0</v>
      </c>
      <c r="GP41" s="170">
        <f t="shared" si="1450"/>
        <v>0</v>
      </c>
      <c r="GQ41" s="170">
        <f t="shared" si="1450"/>
        <v>0</v>
      </c>
      <c r="GR41" s="170">
        <f t="shared" si="1450"/>
        <v>0</v>
      </c>
      <c r="GS41" s="170">
        <f t="shared" si="1450"/>
        <v>0</v>
      </c>
      <c r="GT41" s="170">
        <f t="shared" si="1450"/>
        <v>0</v>
      </c>
      <c r="GU41" s="170">
        <f t="shared" si="1450"/>
        <v>0</v>
      </c>
      <c r="GV41" s="170">
        <f t="shared" si="1450"/>
        <v>0</v>
      </c>
      <c r="GW41" s="170">
        <f t="shared" si="1450"/>
        <v>0</v>
      </c>
      <c r="GX41" s="170">
        <f t="shared" si="1450"/>
        <v>4573.9233333333341</v>
      </c>
      <c r="GY41" s="170">
        <f t="shared" si="1450"/>
        <v>0</v>
      </c>
      <c r="GZ41" s="170">
        <f t="shared" si="1450"/>
        <v>0</v>
      </c>
      <c r="HA41" s="170">
        <f t="shared" si="1450"/>
        <v>0</v>
      </c>
      <c r="HB41" s="170">
        <f t="shared" si="1450"/>
        <v>0</v>
      </c>
      <c r="HC41" s="170">
        <f t="shared" si="1450"/>
        <v>0</v>
      </c>
      <c r="HD41" s="170">
        <f t="shared" si="1450"/>
        <v>2301.52</v>
      </c>
      <c r="HE41" s="170">
        <f t="shared" si="1450"/>
        <v>0</v>
      </c>
      <c r="HF41" s="170">
        <f t="shared" si="1450"/>
        <v>0</v>
      </c>
      <c r="HG41" s="170">
        <f t="shared" si="1450"/>
        <v>2889.51</v>
      </c>
      <c r="HH41" s="170">
        <f t="shared" si="1450"/>
        <v>0</v>
      </c>
      <c r="HI41" s="170">
        <f t="shared" si="1450"/>
        <v>0</v>
      </c>
      <c r="HJ41" s="170">
        <f t="shared" si="1450"/>
        <v>0</v>
      </c>
      <c r="HK41" s="170">
        <f t="shared" si="1450"/>
        <v>0</v>
      </c>
      <c r="HL41" s="170">
        <f t="shared" si="1450"/>
        <v>0</v>
      </c>
      <c r="HM41" s="170">
        <f t="shared" si="1450"/>
        <v>0</v>
      </c>
      <c r="HN41" s="170">
        <f t="shared" si="1450"/>
        <v>0</v>
      </c>
      <c r="HO41" s="170">
        <f t="shared" si="1450"/>
        <v>0</v>
      </c>
      <c r="HP41" s="177">
        <f t="shared" si="851"/>
        <v>9764.9533333333347</v>
      </c>
      <c r="HQ41" s="170">
        <f t="shared" ref="HQ41:IT41" si="1451">+HQ42+HQ55+HQ60+HQ67+HQ77+HQ83+HQ90</f>
        <v>0</v>
      </c>
      <c r="HR41" s="170">
        <f t="shared" si="1451"/>
        <v>0</v>
      </c>
      <c r="HS41" s="170">
        <f t="shared" si="1451"/>
        <v>0</v>
      </c>
      <c r="HT41" s="170">
        <f t="shared" si="1451"/>
        <v>0</v>
      </c>
      <c r="HU41" s="170">
        <f t="shared" si="1451"/>
        <v>0</v>
      </c>
      <c r="HV41" s="170">
        <f t="shared" si="1451"/>
        <v>0</v>
      </c>
      <c r="HW41" s="170">
        <f t="shared" si="1451"/>
        <v>0</v>
      </c>
      <c r="HX41" s="170">
        <f t="shared" si="1451"/>
        <v>0</v>
      </c>
      <c r="HY41" s="170">
        <f t="shared" si="1451"/>
        <v>0</v>
      </c>
      <c r="HZ41" s="170">
        <f t="shared" si="1451"/>
        <v>0</v>
      </c>
      <c r="IA41" s="170">
        <f t="shared" si="1451"/>
        <v>0</v>
      </c>
      <c r="IB41" s="170">
        <f t="shared" si="1451"/>
        <v>0</v>
      </c>
      <c r="IC41" s="170">
        <f t="shared" si="1451"/>
        <v>0</v>
      </c>
      <c r="ID41" s="170">
        <f t="shared" si="1451"/>
        <v>4573.9233333333341</v>
      </c>
      <c r="IE41" s="170">
        <f t="shared" si="1451"/>
        <v>0</v>
      </c>
      <c r="IF41" s="170">
        <f t="shared" si="1451"/>
        <v>0</v>
      </c>
      <c r="IG41" s="170">
        <f t="shared" si="1451"/>
        <v>0</v>
      </c>
      <c r="IH41" s="170">
        <f t="shared" si="1451"/>
        <v>0</v>
      </c>
      <c r="II41" s="170">
        <f t="shared" si="1451"/>
        <v>0</v>
      </c>
      <c r="IJ41" s="170">
        <f t="shared" si="1451"/>
        <v>2301.52</v>
      </c>
      <c r="IK41" s="170">
        <f t="shared" si="1451"/>
        <v>0</v>
      </c>
      <c r="IL41" s="170">
        <f t="shared" si="1451"/>
        <v>0</v>
      </c>
      <c r="IM41" s="170">
        <f t="shared" si="1451"/>
        <v>2889.51</v>
      </c>
      <c r="IN41" s="170">
        <f t="shared" si="1451"/>
        <v>0</v>
      </c>
      <c r="IO41" s="170">
        <f t="shared" si="1451"/>
        <v>0</v>
      </c>
      <c r="IP41" s="170">
        <f t="shared" si="1451"/>
        <v>0</v>
      </c>
      <c r="IQ41" s="170">
        <f t="shared" si="1451"/>
        <v>0</v>
      </c>
      <c r="IR41" s="170">
        <f t="shared" si="1451"/>
        <v>0</v>
      </c>
      <c r="IS41" s="170">
        <f t="shared" si="1451"/>
        <v>0</v>
      </c>
      <c r="IT41" s="170">
        <f t="shared" si="1451"/>
        <v>0</v>
      </c>
      <c r="IU41" s="177">
        <f t="shared" si="1371"/>
        <v>9764.9533333333347</v>
      </c>
      <c r="IV41" s="170">
        <f t="shared" ref="IV41:JZ41" si="1452">+IV42+IV55+IV60+IV67+IV77+IV83+IV90</f>
        <v>0</v>
      </c>
      <c r="IW41" s="170">
        <f t="shared" si="1452"/>
        <v>0</v>
      </c>
      <c r="IX41" s="170">
        <f t="shared" si="1452"/>
        <v>0</v>
      </c>
      <c r="IY41" s="170">
        <f t="shared" si="1452"/>
        <v>0</v>
      </c>
      <c r="IZ41" s="170">
        <f t="shared" si="1452"/>
        <v>0</v>
      </c>
      <c r="JA41" s="170">
        <f t="shared" si="1452"/>
        <v>0</v>
      </c>
      <c r="JB41" s="170">
        <f t="shared" si="1452"/>
        <v>0</v>
      </c>
      <c r="JC41" s="170">
        <f t="shared" si="1452"/>
        <v>0</v>
      </c>
      <c r="JD41" s="170">
        <f t="shared" si="1452"/>
        <v>0</v>
      </c>
      <c r="JE41" s="170">
        <f t="shared" si="1452"/>
        <v>0</v>
      </c>
      <c r="JF41" s="170">
        <f t="shared" si="1452"/>
        <v>0</v>
      </c>
      <c r="JG41" s="170">
        <f t="shared" si="1452"/>
        <v>0</v>
      </c>
      <c r="JH41" s="170">
        <f t="shared" si="1452"/>
        <v>0</v>
      </c>
      <c r="JI41" s="170">
        <f t="shared" si="1452"/>
        <v>4573.9233333333341</v>
      </c>
      <c r="JJ41" s="170">
        <f t="shared" si="1452"/>
        <v>0</v>
      </c>
      <c r="JK41" s="170">
        <f t="shared" si="1452"/>
        <v>0</v>
      </c>
      <c r="JL41" s="170">
        <f t="shared" si="1452"/>
        <v>0</v>
      </c>
      <c r="JM41" s="170">
        <f t="shared" si="1452"/>
        <v>0</v>
      </c>
      <c r="JN41" s="170">
        <f t="shared" si="1452"/>
        <v>0</v>
      </c>
      <c r="JO41" s="170">
        <f t="shared" si="1452"/>
        <v>2301.52</v>
      </c>
      <c r="JP41" s="170">
        <f t="shared" si="1452"/>
        <v>0</v>
      </c>
      <c r="JQ41" s="170">
        <f t="shared" si="1452"/>
        <v>0</v>
      </c>
      <c r="JR41" s="170">
        <f t="shared" si="1452"/>
        <v>2889.51</v>
      </c>
      <c r="JS41" s="170">
        <f t="shared" si="1452"/>
        <v>0</v>
      </c>
      <c r="JT41" s="170">
        <f t="shared" si="1452"/>
        <v>0</v>
      </c>
      <c r="JU41" s="170">
        <f t="shared" si="1452"/>
        <v>0</v>
      </c>
      <c r="JV41" s="170">
        <f t="shared" si="1452"/>
        <v>0</v>
      </c>
      <c r="JW41" s="170">
        <f t="shared" si="1452"/>
        <v>0</v>
      </c>
      <c r="JX41" s="170">
        <f t="shared" si="1452"/>
        <v>0</v>
      </c>
      <c r="JY41" s="170">
        <f t="shared" si="1452"/>
        <v>0</v>
      </c>
      <c r="JZ41" s="170">
        <f t="shared" si="1452"/>
        <v>0</v>
      </c>
      <c r="KA41" s="177">
        <f t="shared" si="852"/>
        <v>9764.9533333333347</v>
      </c>
      <c r="KB41" s="170">
        <f t="shared" ref="KB41:LE41" si="1453">+KB42+KB55+KB60+KB67+KB77+KB83+KB90</f>
        <v>0</v>
      </c>
      <c r="KC41" s="170">
        <f t="shared" si="1453"/>
        <v>0</v>
      </c>
      <c r="KD41" s="170">
        <f t="shared" si="1453"/>
        <v>0</v>
      </c>
      <c r="KE41" s="170">
        <f t="shared" si="1453"/>
        <v>0</v>
      </c>
      <c r="KF41" s="170">
        <f t="shared" si="1453"/>
        <v>0</v>
      </c>
      <c r="KG41" s="170">
        <f t="shared" si="1453"/>
        <v>0</v>
      </c>
      <c r="KH41" s="170">
        <f t="shared" si="1453"/>
        <v>0</v>
      </c>
      <c r="KI41" s="170">
        <f t="shared" si="1453"/>
        <v>0</v>
      </c>
      <c r="KJ41" s="170">
        <f t="shared" si="1453"/>
        <v>0</v>
      </c>
      <c r="KK41" s="170">
        <f t="shared" si="1453"/>
        <v>0</v>
      </c>
      <c r="KL41" s="170">
        <f t="shared" si="1453"/>
        <v>0</v>
      </c>
      <c r="KM41" s="170">
        <f t="shared" si="1453"/>
        <v>0</v>
      </c>
      <c r="KN41" s="170">
        <f t="shared" si="1453"/>
        <v>0</v>
      </c>
      <c r="KO41" s="170">
        <f t="shared" si="1453"/>
        <v>4573.9233333333341</v>
      </c>
      <c r="KP41" s="170">
        <f t="shared" si="1453"/>
        <v>0</v>
      </c>
      <c r="KQ41" s="170">
        <f t="shared" si="1453"/>
        <v>0</v>
      </c>
      <c r="KR41" s="170">
        <f t="shared" si="1453"/>
        <v>0</v>
      </c>
      <c r="KS41" s="170">
        <f t="shared" si="1453"/>
        <v>0</v>
      </c>
      <c r="KT41" s="170">
        <f t="shared" si="1453"/>
        <v>0</v>
      </c>
      <c r="KU41" s="170">
        <f t="shared" si="1453"/>
        <v>2301.52</v>
      </c>
      <c r="KV41" s="170">
        <f t="shared" si="1453"/>
        <v>0</v>
      </c>
      <c r="KW41" s="170">
        <f t="shared" si="1453"/>
        <v>0</v>
      </c>
      <c r="KX41" s="170">
        <f t="shared" si="1453"/>
        <v>2889.51</v>
      </c>
      <c r="KY41" s="170">
        <f t="shared" si="1453"/>
        <v>0</v>
      </c>
      <c r="KZ41" s="170">
        <f t="shared" si="1453"/>
        <v>0</v>
      </c>
      <c r="LA41" s="170">
        <f t="shared" si="1453"/>
        <v>0</v>
      </c>
      <c r="LB41" s="170">
        <f t="shared" si="1453"/>
        <v>0</v>
      </c>
      <c r="LC41" s="170">
        <f t="shared" si="1453"/>
        <v>0</v>
      </c>
      <c r="LD41" s="170">
        <f t="shared" si="1453"/>
        <v>0</v>
      </c>
      <c r="LE41" s="170">
        <f t="shared" si="1453"/>
        <v>0</v>
      </c>
      <c r="LF41" s="177">
        <f t="shared" si="1374"/>
        <v>9764.9533333333347</v>
      </c>
      <c r="LG41" s="170">
        <f t="shared" ref="LG41:MK41" si="1454">+LG42+LG55+LG60+LG67+LG77+LG83+LG90</f>
        <v>0</v>
      </c>
      <c r="LH41" s="170">
        <f t="shared" si="1454"/>
        <v>0</v>
      </c>
      <c r="LI41" s="170">
        <f t="shared" si="1454"/>
        <v>0</v>
      </c>
      <c r="LJ41" s="170">
        <f t="shared" si="1454"/>
        <v>0</v>
      </c>
      <c r="LK41" s="170">
        <f t="shared" si="1454"/>
        <v>0</v>
      </c>
      <c r="LL41" s="170">
        <f t="shared" si="1454"/>
        <v>0</v>
      </c>
      <c r="LM41" s="170">
        <f t="shared" si="1454"/>
        <v>0</v>
      </c>
      <c r="LN41" s="170">
        <f t="shared" si="1454"/>
        <v>0</v>
      </c>
      <c r="LO41" s="170">
        <f t="shared" si="1454"/>
        <v>0</v>
      </c>
      <c r="LP41" s="170">
        <f t="shared" si="1454"/>
        <v>0</v>
      </c>
      <c r="LQ41" s="170">
        <f t="shared" si="1454"/>
        <v>0</v>
      </c>
      <c r="LR41" s="170">
        <f t="shared" si="1454"/>
        <v>0</v>
      </c>
      <c r="LS41" s="170">
        <f t="shared" si="1454"/>
        <v>0</v>
      </c>
      <c r="LT41" s="170">
        <f t="shared" si="1454"/>
        <v>4573.9233333333341</v>
      </c>
      <c r="LU41" s="170">
        <f t="shared" si="1454"/>
        <v>0</v>
      </c>
      <c r="LV41" s="170">
        <f t="shared" si="1454"/>
        <v>0</v>
      </c>
      <c r="LW41" s="170">
        <f t="shared" si="1454"/>
        <v>0</v>
      </c>
      <c r="LX41" s="170">
        <f t="shared" si="1454"/>
        <v>0</v>
      </c>
      <c r="LY41" s="170">
        <f t="shared" si="1454"/>
        <v>0</v>
      </c>
      <c r="LZ41" s="170">
        <f t="shared" si="1454"/>
        <v>2301.52</v>
      </c>
      <c r="MA41" s="170">
        <f t="shared" si="1454"/>
        <v>0</v>
      </c>
      <c r="MB41" s="170">
        <f t="shared" si="1454"/>
        <v>0</v>
      </c>
      <c r="MC41" s="170">
        <f t="shared" si="1454"/>
        <v>2889.51</v>
      </c>
      <c r="MD41" s="170">
        <f t="shared" si="1454"/>
        <v>0</v>
      </c>
      <c r="ME41" s="170">
        <f t="shared" si="1454"/>
        <v>0</v>
      </c>
      <c r="MF41" s="170">
        <f t="shared" si="1454"/>
        <v>0</v>
      </c>
      <c r="MG41" s="170">
        <f t="shared" si="1454"/>
        <v>0</v>
      </c>
      <c r="MH41" s="170">
        <f t="shared" si="1454"/>
        <v>0</v>
      </c>
      <c r="MI41" s="170">
        <f t="shared" si="1454"/>
        <v>0</v>
      </c>
      <c r="MJ41" s="170">
        <f t="shared" si="1454"/>
        <v>0</v>
      </c>
      <c r="MK41" s="170">
        <f t="shared" si="1454"/>
        <v>0</v>
      </c>
      <c r="ML41" s="177">
        <f t="shared" si="853"/>
        <v>9764.9533333333347</v>
      </c>
      <c r="MM41" s="170">
        <f t="shared" ref="MM41:NQ41" si="1455">+MM42+MM55+MM60+MM67+MM77+MM83+MM90</f>
        <v>0</v>
      </c>
      <c r="MN41" s="170">
        <f t="shared" si="1455"/>
        <v>0</v>
      </c>
      <c r="MO41" s="170">
        <f t="shared" si="1455"/>
        <v>0</v>
      </c>
      <c r="MP41" s="170">
        <f t="shared" si="1455"/>
        <v>0</v>
      </c>
      <c r="MQ41" s="170">
        <f t="shared" si="1455"/>
        <v>0</v>
      </c>
      <c r="MR41" s="170">
        <f t="shared" si="1455"/>
        <v>0</v>
      </c>
      <c r="MS41" s="170">
        <f t="shared" si="1455"/>
        <v>0</v>
      </c>
      <c r="MT41" s="170">
        <f t="shared" si="1455"/>
        <v>0</v>
      </c>
      <c r="MU41" s="170">
        <f t="shared" si="1455"/>
        <v>0</v>
      </c>
      <c r="MV41" s="170">
        <f t="shared" si="1455"/>
        <v>0</v>
      </c>
      <c r="MW41" s="170">
        <f t="shared" si="1455"/>
        <v>0</v>
      </c>
      <c r="MX41" s="170">
        <f t="shared" si="1455"/>
        <v>0</v>
      </c>
      <c r="MY41" s="170">
        <f t="shared" si="1455"/>
        <v>0</v>
      </c>
      <c r="MZ41" s="170">
        <f t="shared" si="1455"/>
        <v>4573.9233333333341</v>
      </c>
      <c r="NA41" s="170">
        <f t="shared" si="1455"/>
        <v>0</v>
      </c>
      <c r="NB41" s="170">
        <f t="shared" si="1455"/>
        <v>0</v>
      </c>
      <c r="NC41" s="170">
        <f t="shared" si="1455"/>
        <v>0</v>
      </c>
      <c r="ND41" s="170">
        <f t="shared" si="1455"/>
        <v>0</v>
      </c>
      <c r="NE41" s="170">
        <f t="shared" si="1455"/>
        <v>0</v>
      </c>
      <c r="NF41" s="170">
        <f t="shared" si="1455"/>
        <v>2301.52</v>
      </c>
      <c r="NG41" s="170">
        <f t="shared" si="1455"/>
        <v>0</v>
      </c>
      <c r="NH41" s="170">
        <f t="shared" si="1455"/>
        <v>0</v>
      </c>
      <c r="NI41" s="170">
        <f t="shared" si="1455"/>
        <v>2889.51</v>
      </c>
      <c r="NJ41" s="170">
        <f t="shared" si="1455"/>
        <v>0</v>
      </c>
      <c r="NK41" s="170">
        <f t="shared" si="1455"/>
        <v>0</v>
      </c>
      <c r="NL41" s="170">
        <f t="shared" si="1455"/>
        <v>0</v>
      </c>
      <c r="NM41" s="170">
        <f t="shared" si="1455"/>
        <v>0</v>
      </c>
      <c r="NN41" s="170">
        <f t="shared" si="1455"/>
        <v>0</v>
      </c>
      <c r="NO41" s="170">
        <f t="shared" si="1455"/>
        <v>0</v>
      </c>
      <c r="NP41" s="170">
        <f t="shared" si="1455"/>
        <v>0</v>
      </c>
      <c r="NQ41" s="170">
        <f t="shared" si="1455"/>
        <v>0</v>
      </c>
      <c r="NR41" s="177">
        <f t="shared" si="854"/>
        <v>9764.9533333333347</v>
      </c>
      <c r="NS41" s="170">
        <f t="shared" ref="NS41:OT41" si="1456">+NS42+NS55+NS60+NS67+NS77+NS83+NS90</f>
        <v>0</v>
      </c>
      <c r="NT41" s="170">
        <f t="shared" si="1456"/>
        <v>0</v>
      </c>
      <c r="NU41" s="170">
        <f t="shared" si="1456"/>
        <v>0</v>
      </c>
      <c r="NV41" s="170">
        <f t="shared" si="1456"/>
        <v>0</v>
      </c>
      <c r="NW41" s="170">
        <f t="shared" si="1456"/>
        <v>0</v>
      </c>
      <c r="NX41" s="170">
        <f t="shared" si="1456"/>
        <v>0</v>
      </c>
      <c r="NY41" s="170">
        <f t="shared" si="1456"/>
        <v>0</v>
      </c>
      <c r="NZ41" s="170">
        <f t="shared" si="1456"/>
        <v>0</v>
      </c>
      <c r="OA41" s="170">
        <f t="shared" si="1456"/>
        <v>0</v>
      </c>
      <c r="OB41" s="170">
        <f t="shared" si="1456"/>
        <v>0</v>
      </c>
      <c r="OC41" s="170">
        <f t="shared" si="1456"/>
        <v>0</v>
      </c>
      <c r="OD41" s="170">
        <f t="shared" si="1456"/>
        <v>0</v>
      </c>
      <c r="OE41" s="170">
        <f t="shared" si="1456"/>
        <v>0</v>
      </c>
      <c r="OF41" s="170">
        <f t="shared" si="1456"/>
        <v>4573.9233333333341</v>
      </c>
      <c r="OG41" s="170">
        <f t="shared" si="1456"/>
        <v>0</v>
      </c>
      <c r="OH41" s="170">
        <f t="shared" si="1456"/>
        <v>0</v>
      </c>
      <c r="OI41" s="170">
        <f t="shared" si="1456"/>
        <v>0</v>
      </c>
      <c r="OJ41" s="170">
        <f t="shared" si="1456"/>
        <v>0</v>
      </c>
      <c r="OK41" s="170">
        <f t="shared" si="1456"/>
        <v>0</v>
      </c>
      <c r="OL41" s="170">
        <f t="shared" si="1456"/>
        <v>2301.52</v>
      </c>
      <c r="OM41" s="170">
        <f t="shared" si="1456"/>
        <v>0</v>
      </c>
      <c r="ON41" s="170">
        <f t="shared" si="1456"/>
        <v>0</v>
      </c>
      <c r="OO41" s="170">
        <f t="shared" si="1456"/>
        <v>2889.51</v>
      </c>
      <c r="OP41" s="170">
        <f t="shared" si="1456"/>
        <v>0</v>
      </c>
      <c r="OQ41" s="170">
        <f t="shared" si="1456"/>
        <v>0</v>
      </c>
      <c r="OR41" s="170">
        <f t="shared" si="1456"/>
        <v>0</v>
      </c>
      <c r="OS41" s="170">
        <f t="shared" si="1456"/>
        <v>0</v>
      </c>
      <c r="OT41" s="170">
        <f t="shared" si="1456"/>
        <v>0</v>
      </c>
      <c r="OU41" s="177">
        <f t="shared" si="1378"/>
        <v>9764.9533333333347</v>
      </c>
      <c r="OV41" s="170">
        <f t="shared" ref="OV41:PZ41" si="1457">+OV42+OV55+OV60+OV67+OV77+OV83+OV90</f>
        <v>0</v>
      </c>
      <c r="OW41" s="170">
        <f t="shared" si="1457"/>
        <v>0</v>
      </c>
      <c r="OX41" s="170">
        <f t="shared" si="1457"/>
        <v>0</v>
      </c>
      <c r="OY41" s="170">
        <f t="shared" si="1457"/>
        <v>0</v>
      </c>
      <c r="OZ41" s="170">
        <f t="shared" si="1457"/>
        <v>0</v>
      </c>
      <c r="PA41" s="170">
        <f t="shared" si="1457"/>
        <v>0</v>
      </c>
      <c r="PB41" s="170">
        <f t="shared" si="1457"/>
        <v>0</v>
      </c>
      <c r="PC41" s="170">
        <f t="shared" si="1457"/>
        <v>0</v>
      </c>
      <c r="PD41" s="170">
        <f t="shared" si="1457"/>
        <v>0</v>
      </c>
      <c r="PE41" s="170">
        <f t="shared" si="1457"/>
        <v>0</v>
      </c>
      <c r="PF41" s="170">
        <f t="shared" si="1457"/>
        <v>0</v>
      </c>
      <c r="PG41" s="170">
        <f t="shared" si="1457"/>
        <v>0</v>
      </c>
      <c r="PH41" s="170">
        <f t="shared" si="1457"/>
        <v>0</v>
      </c>
      <c r="PI41" s="170">
        <f t="shared" si="1457"/>
        <v>4573.9233333333341</v>
      </c>
      <c r="PJ41" s="170">
        <f t="shared" si="1457"/>
        <v>0</v>
      </c>
      <c r="PK41" s="170">
        <f t="shared" si="1457"/>
        <v>0</v>
      </c>
      <c r="PL41" s="170">
        <f t="shared" si="1457"/>
        <v>0</v>
      </c>
      <c r="PM41" s="170">
        <f t="shared" si="1457"/>
        <v>0</v>
      </c>
      <c r="PN41" s="170">
        <f t="shared" si="1457"/>
        <v>0</v>
      </c>
      <c r="PO41" s="170">
        <f t="shared" si="1457"/>
        <v>2301.52</v>
      </c>
      <c r="PP41" s="170">
        <f t="shared" si="1457"/>
        <v>0</v>
      </c>
      <c r="PQ41" s="170">
        <f t="shared" si="1457"/>
        <v>0</v>
      </c>
      <c r="PR41" s="170">
        <f t="shared" si="1457"/>
        <v>2889.51</v>
      </c>
      <c r="PS41" s="170">
        <f t="shared" si="1457"/>
        <v>0</v>
      </c>
      <c r="PT41" s="170">
        <f t="shared" si="1457"/>
        <v>0</v>
      </c>
      <c r="PU41" s="170">
        <f t="shared" si="1457"/>
        <v>0</v>
      </c>
      <c r="PV41" s="170">
        <f t="shared" si="1457"/>
        <v>0</v>
      </c>
      <c r="PW41" s="170">
        <f t="shared" si="1457"/>
        <v>0</v>
      </c>
      <c r="PX41" s="170">
        <f t="shared" si="1457"/>
        <v>0</v>
      </c>
      <c r="PY41" s="170">
        <f t="shared" si="1457"/>
        <v>0</v>
      </c>
      <c r="PZ41" s="170">
        <f t="shared" si="1457"/>
        <v>0</v>
      </c>
      <c r="QA41" s="177">
        <f t="shared" si="855"/>
        <v>9764.9533333333347</v>
      </c>
      <c r="QB41" s="170">
        <f t="shared" ref="QB41:RE41" si="1458">+QB42+QB55+QB60+QB67+QB77+QB83+QB90</f>
        <v>0</v>
      </c>
      <c r="QC41" s="170">
        <f t="shared" si="1458"/>
        <v>0</v>
      </c>
      <c r="QD41" s="170">
        <f t="shared" si="1458"/>
        <v>0</v>
      </c>
      <c r="QE41" s="170">
        <f t="shared" si="1458"/>
        <v>0</v>
      </c>
      <c r="QF41" s="170">
        <f t="shared" si="1458"/>
        <v>0</v>
      </c>
      <c r="QG41" s="170">
        <f t="shared" si="1458"/>
        <v>0</v>
      </c>
      <c r="QH41" s="170">
        <f t="shared" si="1458"/>
        <v>0</v>
      </c>
      <c r="QI41" s="170">
        <f t="shared" si="1458"/>
        <v>0</v>
      </c>
      <c r="QJ41" s="170">
        <f t="shared" si="1458"/>
        <v>0</v>
      </c>
      <c r="QK41" s="170">
        <f t="shared" si="1458"/>
        <v>0</v>
      </c>
      <c r="QL41" s="170">
        <f t="shared" si="1458"/>
        <v>0</v>
      </c>
      <c r="QM41" s="170">
        <f t="shared" si="1458"/>
        <v>0</v>
      </c>
      <c r="QN41" s="170">
        <f t="shared" si="1458"/>
        <v>0</v>
      </c>
      <c r="QO41" s="170">
        <f t="shared" si="1458"/>
        <v>4573.9233333333341</v>
      </c>
      <c r="QP41" s="170">
        <f t="shared" si="1458"/>
        <v>0</v>
      </c>
      <c r="QQ41" s="170">
        <f t="shared" si="1458"/>
        <v>0</v>
      </c>
      <c r="QR41" s="170">
        <f t="shared" si="1458"/>
        <v>0</v>
      </c>
      <c r="QS41" s="170">
        <f t="shared" si="1458"/>
        <v>0</v>
      </c>
      <c r="QT41" s="170">
        <f t="shared" si="1458"/>
        <v>0</v>
      </c>
      <c r="QU41" s="170">
        <f t="shared" si="1458"/>
        <v>2301.52</v>
      </c>
      <c r="QV41" s="170">
        <f t="shared" si="1458"/>
        <v>0</v>
      </c>
      <c r="QW41" s="170">
        <f t="shared" si="1458"/>
        <v>0</v>
      </c>
      <c r="QX41" s="170">
        <f t="shared" si="1458"/>
        <v>2889.51</v>
      </c>
      <c r="QY41" s="170">
        <f t="shared" si="1458"/>
        <v>0</v>
      </c>
      <c r="QZ41" s="170">
        <f t="shared" si="1458"/>
        <v>0</v>
      </c>
      <c r="RA41" s="170">
        <f t="shared" si="1458"/>
        <v>0</v>
      </c>
      <c r="RB41" s="170">
        <f t="shared" si="1458"/>
        <v>0</v>
      </c>
      <c r="RC41" s="170">
        <f t="shared" si="1458"/>
        <v>0</v>
      </c>
      <c r="RD41" s="170">
        <f t="shared" si="1458"/>
        <v>0</v>
      </c>
      <c r="RE41" s="170">
        <f t="shared" si="1458"/>
        <v>0</v>
      </c>
      <c r="RF41" s="177">
        <f t="shared" si="1381"/>
        <v>9764.9533333333347</v>
      </c>
      <c r="RG41" s="170">
        <f t="shared" ref="RG41:SK41" si="1459">+RG42+RG55+RG60+RG67+RG77+RG83+RG90</f>
        <v>0</v>
      </c>
      <c r="RH41" s="170">
        <f t="shared" si="1459"/>
        <v>0</v>
      </c>
      <c r="RI41" s="170">
        <f t="shared" si="1459"/>
        <v>0</v>
      </c>
      <c r="RJ41" s="170">
        <f t="shared" si="1459"/>
        <v>0</v>
      </c>
      <c r="RK41" s="170">
        <f t="shared" si="1459"/>
        <v>0</v>
      </c>
      <c r="RL41" s="170">
        <f t="shared" si="1459"/>
        <v>0</v>
      </c>
      <c r="RM41" s="170">
        <f t="shared" si="1459"/>
        <v>0</v>
      </c>
      <c r="RN41" s="170">
        <f t="shared" si="1459"/>
        <v>0</v>
      </c>
      <c r="RO41" s="170">
        <f t="shared" si="1459"/>
        <v>0</v>
      </c>
      <c r="RP41" s="170">
        <f t="shared" si="1459"/>
        <v>0</v>
      </c>
      <c r="RQ41" s="170">
        <f t="shared" si="1459"/>
        <v>0</v>
      </c>
      <c r="RR41" s="170">
        <f t="shared" si="1459"/>
        <v>0</v>
      </c>
      <c r="RS41" s="170">
        <f t="shared" si="1459"/>
        <v>0</v>
      </c>
      <c r="RT41" s="170">
        <f t="shared" si="1459"/>
        <v>4573.9233333333341</v>
      </c>
      <c r="RU41" s="170">
        <f t="shared" si="1459"/>
        <v>0</v>
      </c>
      <c r="RV41" s="170">
        <f t="shared" si="1459"/>
        <v>0</v>
      </c>
      <c r="RW41" s="170">
        <f t="shared" si="1459"/>
        <v>0</v>
      </c>
      <c r="RX41" s="170">
        <f t="shared" si="1459"/>
        <v>0</v>
      </c>
      <c r="RY41" s="170">
        <f t="shared" si="1459"/>
        <v>0</v>
      </c>
      <c r="RZ41" s="170">
        <f t="shared" si="1459"/>
        <v>2301.52</v>
      </c>
      <c r="SA41" s="170">
        <f t="shared" si="1459"/>
        <v>0</v>
      </c>
      <c r="SB41" s="170">
        <f t="shared" si="1459"/>
        <v>0</v>
      </c>
      <c r="SC41" s="170">
        <f t="shared" si="1459"/>
        <v>2889.51</v>
      </c>
      <c r="SD41" s="170">
        <f t="shared" si="1459"/>
        <v>0</v>
      </c>
      <c r="SE41" s="170">
        <f t="shared" si="1459"/>
        <v>0</v>
      </c>
      <c r="SF41" s="170">
        <f t="shared" si="1459"/>
        <v>0</v>
      </c>
      <c r="SG41" s="170">
        <f t="shared" si="1459"/>
        <v>0</v>
      </c>
      <c r="SH41" s="170">
        <f t="shared" si="1459"/>
        <v>0</v>
      </c>
      <c r="SI41" s="170">
        <f t="shared" si="1459"/>
        <v>0</v>
      </c>
      <c r="SJ41" s="170">
        <f t="shared" si="1459"/>
        <v>0</v>
      </c>
      <c r="SK41" s="170">
        <f t="shared" si="1459"/>
        <v>0</v>
      </c>
      <c r="SL41" s="177">
        <f t="shared" si="856"/>
        <v>9764.9533333333347</v>
      </c>
      <c r="SM41" s="170">
        <f t="shared" ref="SM41:TP41" si="1460">+SM42+SM55+SM60+SM67+SM77+SM83+SM90</f>
        <v>0</v>
      </c>
      <c r="SN41" s="170">
        <f t="shared" si="1460"/>
        <v>0</v>
      </c>
      <c r="SO41" s="170">
        <f t="shared" si="1460"/>
        <v>0</v>
      </c>
      <c r="SP41" s="170">
        <f t="shared" si="1460"/>
        <v>0</v>
      </c>
      <c r="SQ41" s="170">
        <f t="shared" si="1460"/>
        <v>0</v>
      </c>
      <c r="SR41" s="170">
        <f t="shared" si="1460"/>
        <v>0</v>
      </c>
      <c r="SS41" s="170">
        <f t="shared" si="1460"/>
        <v>0</v>
      </c>
      <c r="ST41" s="170">
        <f t="shared" si="1460"/>
        <v>0</v>
      </c>
      <c r="SU41" s="170">
        <f t="shared" si="1460"/>
        <v>0</v>
      </c>
      <c r="SV41" s="170">
        <f t="shared" si="1460"/>
        <v>0</v>
      </c>
      <c r="SW41" s="170">
        <f t="shared" si="1460"/>
        <v>0</v>
      </c>
      <c r="SX41" s="170">
        <f t="shared" si="1460"/>
        <v>0</v>
      </c>
      <c r="SY41" s="170">
        <f t="shared" si="1460"/>
        <v>0</v>
      </c>
      <c r="SZ41" s="170">
        <f t="shared" si="1460"/>
        <v>4573.9233333333341</v>
      </c>
      <c r="TA41" s="170">
        <f t="shared" si="1460"/>
        <v>0</v>
      </c>
      <c r="TB41" s="170">
        <f t="shared" si="1460"/>
        <v>0</v>
      </c>
      <c r="TC41" s="170">
        <f t="shared" si="1460"/>
        <v>0</v>
      </c>
      <c r="TD41" s="170">
        <f t="shared" si="1460"/>
        <v>0</v>
      </c>
      <c r="TE41" s="170">
        <f t="shared" si="1460"/>
        <v>0</v>
      </c>
      <c r="TF41" s="170">
        <f t="shared" si="1460"/>
        <v>2301.52</v>
      </c>
      <c r="TG41" s="170">
        <f t="shared" si="1460"/>
        <v>0</v>
      </c>
      <c r="TH41" s="170">
        <f t="shared" si="1460"/>
        <v>0</v>
      </c>
      <c r="TI41" s="170">
        <f t="shared" si="1460"/>
        <v>2889.51</v>
      </c>
      <c r="TJ41" s="170">
        <f t="shared" si="1460"/>
        <v>0</v>
      </c>
      <c r="TK41" s="170">
        <f t="shared" si="1460"/>
        <v>0</v>
      </c>
      <c r="TL41" s="170">
        <f t="shared" si="1460"/>
        <v>0</v>
      </c>
      <c r="TM41" s="170">
        <f t="shared" si="1460"/>
        <v>0</v>
      </c>
      <c r="TN41" s="170">
        <f t="shared" si="1460"/>
        <v>0</v>
      </c>
      <c r="TO41" s="170">
        <f t="shared" si="1460"/>
        <v>0</v>
      </c>
      <c r="TP41" s="170">
        <f t="shared" si="1460"/>
        <v>0</v>
      </c>
      <c r="TQ41" s="177">
        <f t="shared" si="1384"/>
        <v>9764.9533333333347</v>
      </c>
      <c r="TR41" s="170">
        <f t="shared" ref="TR41:UV41" si="1461">+TR42+TR55+TR60+TR67+TR77+TR83+TR90</f>
        <v>0</v>
      </c>
      <c r="TS41" s="170">
        <f t="shared" si="1461"/>
        <v>0</v>
      </c>
      <c r="TT41" s="170">
        <f t="shared" si="1461"/>
        <v>0</v>
      </c>
      <c r="TU41" s="170">
        <f t="shared" si="1461"/>
        <v>0</v>
      </c>
      <c r="TV41" s="170">
        <f t="shared" si="1461"/>
        <v>0</v>
      </c>
      <c r="TW41" s="170">
        <f t="shared" si="1461"/>
        <v>0</v>
      </c>
      <c r="TX41" s="170">
        <f t="shared" si="1461"/>
        <v>0</v>
      </c>
      <c r="TY41" s="170">
        <f t="shared" si="1461"/>
        <v>0</v>
      </c>
      <c r="TZ41" s="170">
        <f t="shared" si="1461"/>
        <v>0</v>
      </c>
      <c r="UA41" s="170">
        <f t="shared" si="1461"/>
        <v>0</v>
      </c>
      <c r="UB41" s="170">
        <f t="shared" si="1461"/>
        <v>0</v>
      </c>
      <c r="UC41" s="170">
        <f t="shared" si="1461"/>
        <v>0</v>
      </c>
      <c r="UD41" s="170">
        <f t="shared" si="1461"/>
        <v>0</v>
      </c>
      <c r="UE41" s="170">
        <f t="shared" si="1461"/>
        <v>4573.9233333333341</v>
      </c>
      <c r="UF41" s="170">
        <f t="shared" si="1461"/>
        <v>0</v>
      </c>
      <c r="UG41" s="170">
        <f t="shared" si="1461"/>
        <v>0</v>
      </c>
      <c r="UH41" s="170">
        <f t="shared" si="1461"/>
        <v>0</v>
      </c>
      <c r="UI41" s="170">
        <f t="shared" si="1461"/>
        <v>0</v>
      </c>
      <c r="UJ41" s="170">
        <f t="shared" si="1461"/>
        <v>0</v>
      </c>
      <c r="UK41" s="170">
        <f t="shared" si="1461"/>
        <v>2301.52</v>
      </c>
      <c r="UL41" s="170">
        <f t="shared" si="1461"/>
        <v>0</v>
      </c>
      <c r="UM41" s="170">
        <f t="shared" si="1461"/>
        <v>0</v>
      </c>
      <c r="UN41" s="170">
        <f t="shared" si="1461"/>
        <v>2889.51</v>
      </c>
      <c r="UO41" s="170">
        <f t="shared" si="1461"/>
        <v>0</v>
      </c>
      <c r="UP41" s="170">
        <f t="shared" si="1461"/>
        <v>0</v>
      </c>
      <c r="UQ41" s="170">
        <f t="shared" si="1461"/>
        <v>0</v>
      </c>
      <c r="UR41" s="170">
        <f t="shared" si="1461"/>
        <v>0</v>
      </c>
      <c r="US41" s="170">
        <f t="shared" si="1461"/>
        <v>0</v>
      </c>
      <c r="UT41" s="170">
        <f t="shared" si="1461"/>
        <v>0</v>
      </c>
      <c r="UU41" s="170">
        <f t="shared" si="1461"/>
        <v>0</v>
      </c>
      <c r="UV41" s="170">
        <f t="shared" si="1461"/>
        <v>0</v>
      </c>
      <c r="UW41" s="177">
        <f t="shared" si="857"/>
        <v>9764.9533333333347</v>
      </c>
      <c r="UX41" s="170">
        <f t="shared" ref="UX41:WB41" si="1462">+UX42+UX55+UX60+UX67+UX77+UX83+UX90</f>
        <v>0</v>
      </c>
      <c r="UY41" s="170">
        <f t="shared" si="1462"/>
        <v>0</v>
      </c>
      <c r="UZ41" s="170">
        <f t="shared" si="1462"/>
        <v>0</v>
      </c>
      <c r="VA41" s="170">
        <f t="shared" si="1462"/>
        <v>0</v>
      </c>
      <c r="VB41" s="170">
        <f t="shared" si="1462"/>
        <v>0</v>
      </c>
      <c r="VC41" s="170">
        <f t="shared" si="1462"/>
        <v>0</v>
      </c>
      <c r="VD41" s="170">
        <f t="shared" si="1462"/>
        <v>0</v>
      </c>
      <c r="VE41" s="170">
        <f t="shared" si="1462"/>
        <v>0</v>
      </c>
      <c r="VF41" s="170">
        <f t="shared" si="1462"/>
        <v>0</v>
      </c>
      <c r="VG41" s="170">
        <f t="shared" si="1462"/>
        <v>0</v>
      </c>
      <c r="VH41" s="170">
        <f t="shared" si="1462"/>
        <v>0</v>
      </c>
      <c r="VI41" s="170">
        <f t="shared" si="1462"/>
        <v>0</v>
      </c>
      <c r="VJ41" s="170">
        <f t="shared" si="1462"/>
        <v>0</v>
      </c>
      <c r="VK41" s="170">
        <f t="shared" si="1462"/>
        <v>4573.9233333333341</v>
      </c>
      <c r="VL41" s="170">
        <f t="shared" si="1462"/>
        <v>0</v>
      </c>
      <c r="VM41" s="170">
        <f t="shared" si="1462"/>
        <v>0</v>
      </c>
      <c r="VN41" s="170">
        <f t="shared" si="1462"/>
        <v>0</v>
      </c>
      <c r="VO41" s="170">
        <f t="shared" si="1462"/>
        <v>0</v>
      </c>
      <c r="VP41" s="170">
        <f t="shared" si="1462"/>
        <v>0</v>
      </c>
      <c r="VQ41" s="170">
        <f t="shared" si="1462"/>
        <v>2301.52</v>
      </c>
      <c r="VR41" s="170">
        <f t="shared" si="1462"/>
        <v>0</v>
      </c>
      <c r="VS41" s="170">
        <f t="shared" si="1462"/>
        <v>0</v>
      </c>
      <c r="VT41" s="170">
        <f t="shared" si="1462"/>
        <v>2889.51</v>
      </c>
      <c r="VU41" s="170">
        <f t="shared" si="1462"/>
        <v>0</v>
      </c>
      <c r="VV41" s="170">
        <f t="shared" si="1462"/>
        <v>0</v>
      </c>
      <c r="VW41" s="170">
        <f t="shared" si="1462"/>
        <v>0</v>
      </c>
      <c r="VX41" s="170">
        <f t="shared" si="1462"/>
        <v>0</v>
      </c>
      <c r="VY41" s="170">
        <f t="shared" si="1462"/>
        <v>0</v>
      </c>
      <c r="VZ41" s="170">
        <f t="shared" si="1462"/>
        <v>0</v>
      </c>
      <c r="WA41" s="170">
        <f t="shared" si="1462"/>
        <v>0</v>
      </c>
      <c r="WB41" s="170">
        <f t="shared" si="1462"/>
        <v>0</v>
      </c>
      <c r="WC41" s="177">
        <f t="shared" si="858"/>
        <v>9764.9533333333347</v>
      </c>
    </row>
    <row r="42" spans="1:601" s="105" customFormat="1" ht="18" customHeight="1" collapsed="1">
      <c r="A42" s="154"/>
      <c r="B42" s="97" t="s">
        <v>52</v>
      </c>
      <c r="C42" s="97"/>
      <c r="D42" s="103">
        <f>SUM(D43:D54)</f>
        <v>0</v>
      </c>
      <c r="E42" s="103">
        <f t="shared" ref="E42:AJ42" si="1463">SUM(E43:E54)</f>
        <v>0</v>
      </c>
      <c r="F42" s="103">
        <f t="shared" si="1463"/>
        <v>0</v>
      </c>
      <c r="G42" s="103">
        <f t="shared" si="1463"/>
        <v>0</v>
      </c>
      <c r="H42" s="103">
        <f t="shared" si="1463"/>
        <v>0</v>
      </c>
      <c r="I42" s="103">
        <f t="shared" si="1463"/>
        <v>0</v>
      </c>
      <c r="J42" s="103">
        <f t="shared" si="1463"/>
        <v>0</v>
      </c>
      <c r="K42" s="103">
        <f t="shared" si="1463"/>
        <v>0</v>
      </c>
      <c r="L42" s="103">
        <f t="shared" si="1463"/>
        <v>0</v>
      </c>
      <c r="M42" s="103">
        <f t="shared" si="1463"/>
        <v>0</v>
      </c>
      <c r="N42" s="103">
        <f t="shared" si="1463"/>
        <v>0</v>
      </c>
      <c r="O42" s="103">
        <f t="shared" si="1463"/>
        <v>0</v>
      </c>
      <c r="P42" s="103">
        <f t="shared" si="1463"/>
        <v>0</v>
      </c>
      <c r="Q42" s="103">
        <f t="shared" si="1463"/>
        <v>0</v>
      </c>
      <c r="R42" s="103">
        <f t="shared" si="1463"/>
        <v>0</v>
      </c>
      <c r="S42" s="103">
        <f t="shared" si="1463"/>
        <v>0</v>
      </c>
      <c r="T42" s="103">
        <f t="shared" si="1463"/>
        <v>0</v>
      </c>
      <c r="U42" s="103">
        <f t="shared" si="1463"/>
        <v>0</v>
      </c>
      <c r="V42" s="103">
        <f t="shared" si="1463"/>
        <v>0</v>
      </c>
      <c r="W42" s="103">
        <f t="shared" si="1463"/>
        <v>0</v>
      </c>
      <c r="X42" s="103">
        <f t="shared" si="1463"/>
        <v>0</v>
      </c>
      <c r="Y42" s="103">
        <f t="shared" si="1463"/>
        <v>0</v>
      </c>
      <c r="Z42" s="103">
        <f t="shared" si="1463"/>
        <v>0</v>
      </c>
      <c r="AA42" s="103">
        <f t="shared" si="1463"/>
        <v>0</v>
      </c>
      <c r="AB42" s="103">
        <f t="shared" si="1463"/>
        <v>0</v>
      </c>
      <c r="AC42" s="103">
        <f t="shared" si="1463"/>
        <v>0</v>
      </c>
      <c r="AD42" s="103">
        <f t="shared" si="1463"/>
        <v>0</v>
      </c>
      <c r="AE42" s="103">
        <f t="shared" si="1463"/>
        <v>0</v>
      </c>
      <c r="AF42" s="103"/>
      <c r="AG42" s="103"/>
      <c r="AH42" s="177">
        <f t="shared" si="490"/>
        <v>0</v>
      </c>
      <c r="AI42" s="171">
        <f t="shared" si="1463"/>
        <v>0</v>
      </c>
      <c r="AJ42" s="171">
        <f t="shared" si="1463"/>
        <v>0</v>
      </c>
      <c r="AK42" s="171">
        <f t="shared" ref="AK42:BM42" si="1464">SUM(AK43:AK54)</f>
        <v>0</v>
      </c>
      <c r="AL42" s="171">
        <f t="shared" si="1464"/>
        <v>0</v>
      </c>
      <c r="AM42" s="171">
        <f t="shared" si="1464"/>
        <v>0</v>
      </c>
      <c r="AN42" s="171">
        <f t="shared" si="1464"/>
        <v>0</v>
      </c>
      <c r="AO42" s="171">
        <f t="shared" si="1464"/>
        <v>0</v>
      </c>
      <c r="AP42" s="171">
        <f t="shared" si="1464"/>
        <v>0</v>
      </c>
      <c r="AQ42" s="171">
        <f t="shared" si="1464"/>
        <v>0</v>
      </c>
      <c r="AR42" s="171">
        <f t="shared" si="1464"/>
        <v>0</v>
      </c>
      <c r="AS42" s="171">
        <f t="shared" si="1464"/>
        <v>0</v>
      </c>
      <c r="AT42" s="171">
        <f t="shared" si="1464"/>
        <v>0</v>
      </c>
      <c r="AU42" s="171">
        <f t="shared" si="1464"/>
        <v>0</v>
      </c>
      <c r="AV42" s="171">
        <f t="shared" si="1464"/>
        <v>0</v>
      </c>
      <c r="AW42" s="171">
        <f t="shared" si="1464"/>
        <v>0</v>
      </c>
      <c r="AX42" s="171">
        <f t="shared" si="1464"/>
        <v>0</v>
      </c>
      <c r="AY42" s="171">
        <f t="shared" si="1464"/>
        <v>0</v>
      </c>
      <c r="AZ42" s="171">
        <f t="shared" si="1464"/>
        <v>0</v>
      </c>
      <c r="BA42" s="171">
        <f t="shared" si="1464"/>
        <v>0</v>
      </c>
      <c r="BB42" s="171">
        <f t="shared" si="1464"/>
        <v>0</v>
      </c>
      <c r="BC42" s="171">
        <f t="shared" si="1464"/>
        <v>0</v>
      </c>
      <c r="BD42" s="171">
        <f t="shared" si="1464"/>
        <v>0</v>
      </c>
      <c r="BE42" s="171">
        <f t="shared" si="1464"/>
        <v>0</v>
      </c>
      <c r="BF42" s="171">
        <f t="shared" si="1464"/>
        <v>0</v>
      </c>
      <c r="BG42" s="171">
        <f t="shared" si="1464"/>
        <v>0</v>
      </c>
      <c r="BH42" s="171">
        <f t="shared" si="1464"/>
        <v>0</v>
      </c>
      <c r="BI42" s="171">
        <f t="shared" si="1464"/>
        <v>0</v>
      </c>
      <c r="BJ42" s="171">
        <f t="shared" si="1464"/>
        <v>0</v>
      </c>
      <c r="BK42" s="171">
        <f t="shared" si="1464"/>
        <v>0</v>
      </c>
      <c r="BL42" s="171">
        <f t="shared" si="1464"/>
        <v>0</v>
      </c>
      <c r="BM42" s="171">
        <f t="shared" si="1464"/>
        <v>0</v>
      </c>
      <c r="BN42" s="177">
        <f t="shared" si="848"/>
        <v>0</v>
      </c>
      <c r="BO42" s="171">
        <f>SUM(BO43:BO54)</f>
        <v>0</v>
      </c>
      <c r="BP42" s="171">
        <f>SUM(BP43:BP54)</f>
        <v>0</v>
      </c>
      <c r="BQ42" s="171">
        <f t="shared" ref="BQ42:CR42" si="1465">SUM(BQ43:BQ54)</f>
        <v>0</v>
      </c>
      <c r="BR42" s="171">
        <f>SUM(BR43:BR54)</f>
        <v>0</v>
      </c>
      <c r="BS42" s="171">
        <f t="shared" si="1465"/>
        <v>0</v>
      </c>
      <c r="BT42" s="171">
        <f t="shared" si="1465"/>
        <v>0</v>
      </c>
      <c r="BU42" s="171">
        <f t="shared" si="1465"/>
        <v>0</v>
      </c>
      <c r="BV42" s="171">
        <f t="shared" si="1465"/>
        <v>0</v>
      </c>
      <c r="BW42" s="171">
        <f t="shared" si="1465"/>
        <v>0</v>
      </c>
      <c r="BX42" s="171">
        <f t="shared" si="1465"/>
        <v>0</v>
      </c>
      <c r="BY42" s="171">
        <f t="shared" si="1465"/>
        <v>0</v>
      </c>
      <c r="BZ42" s="171">
        <f t="shared" si="1465"/>
        <v>0</v>
      </c>
      <c r="CA42" s="171">
        <f t="shared" si="1465"/>
        <v>0</v>
      </c>
      <c r="CB42" s="171">
        <f t="shared" si="1465"/>
        <v>0</v>
      </c>
      <c r="CC42" s="171">
        <f t="shared" si="1465"/>
        <v>0</v>
      </c>
      <c r="CD42" s="171">
        <f t="shared" si="1465"/>
        <v>0</v>
      </c>
      <c r="CE42" s="171">
        <f t="shared" si="1465"/>
        <v>0</v>
      </c>
      <c r="CF42" s="171">
        <f t="shared" si="1465"/>
        <v>0</v>
      </c>
      <c r="CG42" s="171">
        <f t="shared" si="1465"/>
        <v>0</v>
      </c>
      <c r="CH42" s="171">
        <f t="shared" si="1465"/>
        <v>0</v>
      </c>
      <c r="CI42" s="171">
        <f t="shared" si="1465"/>
        <v>0</v>
      </c>
      <c r="CJ42" s="171">
        <f t="shared" si="1465"/>
        <v>0</v>
      </c>
      <c r="CK42" s="171">
        <f t="shared" si="1465"/>
        <v>0</v>
      </c>
      <c r="CL42" s="171">
        <f t="shared" si="1465"/>
        <v>0</v>
      </c>
      <c r="CM42" s="171">
        <f t="shared" si="1465"/>
        <v>0</v>
      </c>
      <c r="CN42" s="171">
        <f t="shared" si="1465"/>
        <v>0</v>
      </c>
      <c r="CO42" s="171">
        <f t="shared" si="1465"/>
        <v>0</v>
      </c>
      <c r="CP42" s="171">
        <f t="shared" si="1465"/>
        <v>0</v>
      </c>
      <c r="CQ42" s="171">
        <f t="shared" si="1465"/>
        <v>0</v>
      </c>
      <c r="CR42" s="171">
        <f t="shared" si="1465"/>
        <v>0</v>
      </c>
      <c r="CS42" s="177">
        <f t="shared" si="790"/>
        <v>0</v>
      </c>
      <c r="CT42" s="171">
        <f t="shared" ref="CT42:DX42" si="1466">SUM(CT43:CT54)</f>
        <v>0</v>
      </c>
      <c r="CU42" s="171">
        <f t="shared" si="1466"/>
        <v>0</v>
      </c>
      <c r="CV42" s="171">
        <f t="shared" si="1466"/>
        <v>0</v>
      </c>
      <c r="CW42" s="171">
        <f t="shared" si="1466"/>
        <v>0</v>
      </c>
      <c r="CX42" s="171">
        <f t="shared" si="1466"/>
        <v>0</v>
      </c>
      <c r="CY42" s="171">
        <f t="shared" si="1466"/>
        <v>0</v>
      </c>
      <c r="CZ42" s="171">
        <f t="shared" si="1466"/>
        <v>0</v>
      </c>
      <c r="DA42" s="171">
        <f t="shared" si="1466"/>
        <v>0</v>
      </c>
      <c r="DB42" s="171">
        <f t="shared" si="1466"/>
        <v>0</v>
      </c>
      <c r="DC42" s="171">
        <f t="shared" si="1466"/>
        <v>0</v>
      </c>
      <c r="DD42" s="171">
        <f t="shared" si="1466"/>
        <v>0</v>
      </c>
      <c r="DE42" s="171">
        <f t="shared" si="1466"/>
        <v>0</v>
      </c>
      <c r="DF42" s="171">
        <f t="shared" si="1466"/>
        <v>0</v>
      </c>
      <c r="DG42" s="171">
        <f t="shared" si="1466"/>
        <v>0</v>
      </c>
      <c r="DH42" s="171">
        <f t="shared" si="1466"/>
        <v>0</v>
      </c>
      <c r="DI42" s="171">
        <f t="shared" si="1466"/>
        <v>0</v>
      </c>
      <c r="DJ42" s="171">
        <f t="shared" si="1466"/>
        <v>0</v>
      </c>
      <c r="DK42" s="171">
        <f t="shared" si="1466"/>
        <v>0</v>
      </c>
      <c r="DL42" s="171">
        <f t="shared" si="1466"/>
        <v>0</v>
      </c>
      <c r="DM42" s="171">
        <f t="shared" si="1466"/>
        <v>0</v>
      </c>
      <c r="DN42" s="171">
        <f t="shared" si="1466"/>
        <v>0</v>
      </c>
      <c r="DO42" s="171">
        <f t="shared" si="1466"/>
        <v>0</v>
      </c>
      <c r="DP42" s="171">
        <f t="shared" si="1466"/>
        <v>0</v>
      </c>
      <c r="DQ42" s="171">
        <f t="shared" si="1466"/>
        <v>0</v>
      </c>
      <c r="DR42" s="171">
        <f t="shared" si="1466"/>
        <v>0</v>
      </c>
      <c r="DS42" s="171">
        <f t="shared" si="1466"/>
        <v>0</v>
      </c>
      <c r="DT42" s="171">
        <f t="shared" si="1466"/>
        <v>0</v>
      </c>
      <c r="DU42" s="171">
        <f t="shared" si="1466"/>
        <v>0</v>
      </c>
      <c r="DV42" s="171">
        <f t="shared" si="1466"/>
        <v>0</v>
      </c>
      <c r="DW42" s="171">
        <f t="shared" si="1466"/>
        <v>0</v>
      </c>
      <c r="DX42" s="171">
        <f t="shared" si="1466"/>
        <v>0</v>
      </c>
      <c r="DY42" s="177">
        <f t="shared" si="849"/>
        <v>0</v>
      </c>
      <c r="DZ42" s="171">
        <f t="shared" ref="DZ42:FC42" si="1467">SUM(DZ43:DZ54)</f>
        <v>0</v>
      </c>
      <c r="EA42" s="171">
        <f t="shared" si="1467"/>
        <v>0</v>
      </c>
      <c r="EB42" s="171">
        <f t="shared" si="1467"/>
        <v>0</v>
      </c>
      <c r="EC42" s="171">
        <f t="shared" si="1467"/>
        <v>0</v>
      </c>
      <c r="ED42" s="171">
        <f t="shared" si="1467"/>
        <v>0</v>
      </c>
      <c r="EE42" s="171">
        <f t="shared" si="1467"/>
        <v>0</v>
      </c>
      <c r="EF42" s="171">
        <f t="shared" si="1467"/>
        <v>0</v>
      </c>
      <c r="EG42" s="171">
        <f t="shared" si="1467"/>
        <v>0</v>
      </c>
      <c r="EH42" s="171">
        <f t="shared" si="1467"/>
        <v>0</v>
      </c>
      <c r="EI42" s="171">
        <f t="shared" si="1467"/>
        <v>0</v>
      </c>
      <c r="EJ42" s="171">
        <f t="shared" si="1467"/>
        <v>0</v>
      </c>
      <c r="EK42" s="171">
        <f t="shared" si="1467"/>
        <v>0</v>
      </c>
      <c r="EL42" s="171">
        <f t="shared" si="1467"/>
        <v>0</v>
      </c>
      <c r="EM42" s="171">
        <f t="shared" si="1467"/>
        <v>0</v>
      </c>
      <c r="EN42" s="171">
        <f t="shared" si="1467"/>
        <v>0</v>
      </c>
      <c r="EO42" s="171">
        <f t="shared" si="1467"/>
        <v>0</v>
      </c>
      <c r="EP42" s="171">
        <f t="shared" si="1467"/>
        <v>0</v>
      </c>
      <c r="EQ42" s="171">
        <f t="shared" si="1467"/>
        <v>0</v>
      </c>
      <c r="ER42" s="171">
        <f t="shared" si="1467"/>
        <v>0</v>
      </c>
      <c r="ES42" s="171">
        <f t="shared" si="1467"/>
        <v>0</v>
      </c>
      <c r="ET42" s="171">
        <f t="shared" si="1467"/>
        <v>0</v>
      </c>
      <c r="EU42" s="171">
        <f t="shared" si="1467"/>
        <v>0</v>
      </c>
      <c r="EV42" s="171">
        <f t="shared" si="1467"/>
        <v>0</v>
      </c>
      <c r="EW42" s="171">
        <f t="shared" si="1467"/>
        <v>0</v>
      </c>
      <c r="EX42" s="171">
        <f t="shared" si="1467"/>
        <v>0</v>
      </c>
      <c r="EY42" s="171">
        <f t="shared" si="1467"/>
        <v>0</v>
      </c>
      <c r="EZ42" s="171">
        <f t="shared" si="1467"/>
        <v>0</v>
      </c>
      <c r="FA42" s="171">
        <f t="shared" si="1467"/>
        <v>0</v>
      </c>
      <c r="FB42" s="171">
        <f t="shared" si="1467"/>
        <v>0</v>
      </c>
      <c r="FC42" s="171">
        <f t="shared" si="1467"/>
        <v>0</v>
      </c>
      <c r="FD42" s="177">
        <f t="shared" si="1367"/>
        <v>0</v>
      </c>
      <c r="FE42" s="171">
        <f t="shared" ref="FE42:GI42" si="1468">SUM(FE43:FE54)</f>
        <v>0</v>
      </c>
      <c r="FF42" s="171">
        <f t="shared" si="1468"/>
        <v>0</v>
      </c>
      <c r="FG42" s="171">
        <f t="shared" si="1468"/>
        <v>0</v>
      </c>
      <c r="FH42" s="171">
        <f t="shared" si="1468"/>
        <v>0</v>
      </c>
      <c r="FI42" s="171">
        <f t="shared" si="1468"/>
        <v>0</v>
      </c>
      <c r="FJ42" s="171">
        <f t="shared" si="1468"/>
        <v>0</v>
      </c>
      <c r="FK42" s="171">
        <f t="shared" si="1468"/>
        <v>0</v>
      </c>
      <c r="FL42" s="171">
        <f t="shared" si="1468"/>
        <v>0</v>
      </c>
      <c r="FM42" s="171">
        <f t="shared" si="1468"/>
        <v>0</v>
      </c>
      <c r="FN42" s="171">
        <f t="shared" si="1468"/>
        <v>0</v>
      </c>
      <c r="FO42" s="171">
        <f t="shared" si="1468"/>
        <v>0</v>
      </c>
      <c r="FP42" s="171">
        <f t="shared" si="1468"/>
        <v>0</v>
      </c>
      <c r="FQ42" s="171">
        <f t="shared" si="1468"/>
        <v>0</v>
      </c>
      <c r="FR42" s="171">
        <f t="shared" si="1468"/>
        <v>0</v>
      </c>
      <c r="FS42" s="171">
        <f t="shared" si="1468"/>
        <v>0</v>
      </c>
      <c r="FT42" s="171">
        <f t="shared" si="1468"/>
        <v>0</v>
      </c>
      <c r="FU42" s="171">
        <f t="shared" si="1468"/>
        <v>0</v>
      </c>
      <c r="FV42" s="171">
        <f t="shared" si="1468"/>
        <v>0</v>
      </c>
      <c r="FW42" s="171">
        <f t="shared" si="1468"/>
        <v>0</v>
      </c>
      <c r="FX42" s="171">
        <f t="shared" si="1468"/>
        <v>0</v>
      </c>
      <c r="FY42" s="171">
        <f t="shared" si="1468"/>
        <v>0</v>
      </c>
      <c r="FZ42" s="171">
        <f t="shared" si="1468"/>
        <v>0</v>
      </c>
      <c r="GA42" s="171">
        <f t="shared" si="1468"/>
        <v>0</v>
      </c>
      <c r="GB42" s="171">
        <f t="shared" si="1468"/>
        <v>0</v>
      </c>
      <c r="GC42" s="171">
        <f t="shared" si="1468"/>
        <v>0</v>
      </c>
      <c r="GD42" s="171">
        <f t="shared" si="1468"/>
        <v>0</v>
      </c>
      <c r="GE42" s="171">
        <f t="shared" si="1468"/>
        <v>0</v>
      </c>
      <c r="GF42" s="171">
        <f t="shared" si="1468"/>
        <v>0</v>
      </c>
      <c r="GG42" s="171">
        <f t="shared" si="1468"/>
        <v>0</v>
      </c>
      <c r="GH42" s="171">
        <f t="shared" si="1468"/>
        <v>0</v>
      </c>
      <c r="GI42" s="171">
        <f t="shared" si="1468"/>
        <v>0</v>
      </c>
      <c r="GJ42" s="177">
        <f t="shared" si="850"/>
        <v>0</v>
      </c>
      <c r="GK42" s="171">
        <f t="shared" ref="GK42:HO42" si="1469">SUM(GK43:GK54)</f>
        <v>0</v>
      </c>
      <c r="GL42" s="171">
        <f t="shared" si="1469"/>
        <v>0</v>
      </c>
      <c r="GM42" s="171">
        <f t="shared" si="1469"/>
        <v>0</v>
      </c>
      <c r="GN42" s="171">
        <f t="shared" si="1469"/>
        <v>0</v>
      </c>
      <c r="GO42" s="171">
        <f t="shared" si="1469"/>
        <v>0</v>
      </c>
      <c r="GP42" s="171">
        <f t="shared" si="1469"/>
        <v>0</v>
      </c>
      <c r="GQ42" s="171">
        <f t="shared" si="1469"/>
        <v>0</v>
      </c>
      <c r="GR42" s="171">
        <f t="shared" si="1469"/>
        <v>0</v>
      </c>
      <c r="GS42" s="171">
        <f t="shared" si="1469"/>
        <v>0</v>
      </c>
      <c r="GT42" s="171">
        <f t="shared" si="1469"/>
        <v>0</v>
      </c>
      <c r="GU42" s="171">
        <f t="shared" si="1469"/>
        <v>0</v>
      </c>
      <c r="GV42" s="171">
        <f t="shared" si="1469"/>
        <v>0</v>
      </c>
      <c r="GW42" s="171">
        <f t="shared" si="1469"/>
        <v>0</v>
      </c>
      <c r="GX42" s="171">
        <f t="shared" si="1469"/>
        <v>0</v>
      </c>
      <c r="GY42" s="171">
        <f t="shared" si="1469"/>
        <v>0</v>
      </c>
      <c r="GZ42" s="171">
        <f t="shared" si="1469"/>
        <v>0</v>
      </c>
      <c r="HA42" s="171">
        <f t="shared" si="1469"/>
        <v>0</v>
      </c>
      <c r="HB42" s="171">
        <f t="shared" si="1469"/>
        <v>0</v>
      </c>
      <c r="HC42" s="171">
        <f t="shared" si="1469"/>
        <v>0</v>
      </c>
      <c r="HD42" s="171">
        <f t="shared" si="1469"/>
        <v>0</v>
      </c>
      <c r="HE42" s="171">
        <f t="shared" si="1469"/>
        <v>0</v>
      </c>
      <c r="HF42" s="171">
        <f t="shared" si="1469"/>
        <v>0</v>
      </c>
      <c r="HG42" s="171">
        <f t="shared" si="1469"/>
        <v>0</v>
      </c>
      <c r="HH42" s="171">
        <f t="shared" si="1469"/>
        <v>0</v>
      </c>
      <c r="HI42" s="171">
        <f t="shared" si="1469"/>
        <v>0</v>
      </c>
      <c r="HJ42" s="171">
        <f t="shared" si="1469"/>
        <v>0</v>
      </c>
      <c r="HK42" s="171">
        <f t="shared" si="1469"/>
        <v>0</v>
      </c>
      <c r="HL42" s="171">
        <f t="shared" si="1469"/>
        <v>0</v>
      </c>
      <c r="HM42" s="171">
        <f t="shared" si="1469"/>
        <v>0</v>
      </c>
      <c r="HN42" s="171">
        <f t="shared" si="1469"/>
        <v>0</v>
      </c>
      <c r="HO42" s="171">
        <f t="shared" si="1469"/>
        <v>0</v>
      </c>
      <c r="HP42" s="177">
        <f t="shared" si="851"/>
        <v>0</v>
      </c>
      <c r="HQ42" s="171">
        <f t="shared" ref="HQ42:IT42" si="1470">SUM(HQ43:HQ54)</f>
        <v>0</v>
      </c>
      <c r="HR42" s="171">
        <f t="shared" si="1470"/>
        <v>0</v>
      </c>
      <c r="HS42" s="171">
        <f t="shared" si="1470"/>
        <v>0</v>
      </c>
      <c r="HT42" s="171">
        <f t="shared" si="1470"/>
        <v>0</v>
      </c>
      <c r="HU42" s="171">
        <f t="shared" si="1470"/>
        <v>0</v>
      </c>
      <c r="HV42" s="171">
        <f t="shared" si="1470"/>
        <v>0</v>
      </c>
      <c r="HW42" s="171">
        <f t="shared" si="1470"/>
        <v>0</v>
      </c>
      <c r="HX42" s="171">
        <f t="shared" si="1470"/>
        <v>0</v>
      </c>
      <c r="HY42" s="171">
        <f t="shared" si="1470"/>
        <v>0</v>
      </c>
      <c r="HZ42" s="171">
        <f t="shared" si="1470"/>
        <v>0</v>
      </c>
      <c r="IA42" s="171">
        <f t="shared" si="1470"/>
        <v>0</v>
      </c>
      <c r="IB42" s="171">
        <f t="shared" si="1470"/>
        <v>0</v>
      </c>
      <c r="IC42" s="171">
        <f t="shared" si="1470"/>
        <v>0</v>
      </c>
      <c r="ID42" s="171">
        <f t="shared" si="1470"/>
        <v>0</v>
      </c>
      <c r="IE42" s="171">
        <f t="shared" si="1470"/>
        <v>0</v>
      </c>
      <c r="IF42" s="171">
        <f t="shared" si="1470"/>
        <v>0</v>
      </c>
      <c r="IG42" s="171">
        <f t="shared" si="1470"/>
        <v>0</v>
      </c>
      <c r="IH42" s="171">
        <f t="shared" si="1470"/>
        <v>0</v>
      </c>
      <c r="II42" s="171">
        <f t="shared" si="1470"/>
        <v>0</v>
      </c>
      <c r="IJ42" s="171">
        <f t="shared" si="1470"/>
        <v>0</v>
      </c>
      <c r="IK42" s="171">
        <f t="shared" si="1470"/>
        <v>0</v>
      </c>
      <c r="IL42" s="171">
        <f t="shared" si="1470"/>
        <v>0</v>
      </c>
      <c r="IM42" s="171">
        <f t="shared" si="1470"/>
        <v>0</v>
      </c>
      <c r="IN42" s="171">
        <f t="shared" si="1470"/>
        <v>0</v>
      </c>
      <c r="IO42" s="171">
        <f t="shared" si="1470"/>
        <v>0</v>
      </c>
      <c r="IP42" s="171">
        <f t="shared" si="1470"/>
        <v>0</v>
      </c>
      <c r="IQ42" s="171">
        <f t="shared" si="1470"/>
        <v>0</v>
      </c>
      <c r="IR42" s="171">
        <f t="shared" si="1470"/>
        <v>0</v>
      </c>
      <c r="IS42" s="171">
        <f t="shared" si="1470"/>
        <v>0</v>
      </c>
      <c r="IT42" s="171">
        <f t="shared" si="1470"/>
        <v>0</v>
      </c>
      <c r="IU42" s="177">
        <f t="shared" si="1371"/>
        <v>0</v>
      </c>
      <c r="IV42" s="171">
        <f t="shared" ref="IV42:JZ42" si="1471">SUM(IV43:IV54)</f>
        <v>0</v>
      </c>
      <c r="IW42" s="171">
        <f t="shared" si="1471"/>
        <v>0</v>
      </c>
      <c r="IX42" s="171">
        <f t="shared" si="1471"/>
        <v>0</v>
      </c>
      <c r="IY42" s="171">
        <f t="shared" si="1471"/>
        <v>0</v>
      </c>
      <c r="IZ42" s="171">
        <f t="shared" si="1471"/>
        <v>0</v>
      </c>
      <c r="JA42" s="171">
        <f t="shared" si="1471"/>
        <v>0</v>
      </c>
      <c r="JB42" s="171">
        <f t="shared" si="1471"/>
        <v>0</v>
      </c>
      <c r="JC42" s="171">
        <f t="shared" si="1471"/>
        <v>0</v>
      </c>
      <c r="JD42" s="171">
        <f t="shared" si="1471"/>
        <v>0</v>
      </c>
      <c r="JE42" s="171">
        <f t="shared" si="1471"/>
        <v>0</v>
      </c>
      <c r="JF42" s="171">
        <f t="shared" si="1471"/>
        <v>0</v>
      </c>
      <c r="JG42" s="171">
        <f t="shared" si="1471"/>
        <v>0</v>
      </c>
      <c r="JH42" s="171">
        <f t="shared" si="1471"/>
        <v>0</v>
      </c>
      <c r="JI42" s="171">
        <f t="shared" si="1471"/>
        <v>0</v>
      </c>
      <c r="JJ42" s="171">
        <f t="shared" si="1471"/>
        <v>0</v>
      </c>
      <c r="JK42" s="171">
        <f t="shared" si="1471"/>
        <v>0</v>
      </c>
      <c r="JL42" s="171">
        <f t="shared" si="1471"/>
        <v>0</v>
      </c>
      <c r="JM42" s="171">
        <f t="shared" si="1471"/>
        <v>0</v>
      </c>
      <c r="JN42" s="171">
        <f t="shared" si="1471"/>
        <v>0</v>
      </c>
      <c r="JO42" s="171">
        <f t="shared" si="1471"/>
        <v>0</v>
      </c>
      <c r="JP42" s="171">
        <f t="shared" si="1471"/>
        <v>0</v>
      </c>
      <c r="JQ42" s="171">
        <f t="shared" si="1471"/>
        <v>0</v>
      </c>
      <c r="JR42" s="171">
        <f t="shared" si="1471"/>
        <v>0</v>
      </c>
      <c r="JS42" s="171">
        <f t="shared" si="1471"/>
        <v>0</v>
      </c>
      <c r="JT42" s="171">
        <f t="shared" si="1471"/>
        <v>0</v>
      </c>
      <c r="JU42" s="171">
        <f t="shared" si="1471"/>
        <v>0</v>
      </c>
      <c r="JV42" s="171">
        <f t="shared" si="1471"/>
        <v>0</v>
      </c>
      <c r="JW42" s="171">
        <f t="shared" si="1471"/>
        <v>0</v>
      </c>
      <c r="JX42" s="171">
        <f t="shared" si="1471"/>
        <v>0</v>
      </c>
      <c r="JY42" s="171">
        <f t="shared" si="1471"/>
        <v>0</v>
      </c>
      <c r="JZ42" s="171">
        <f t="shared" si="1471"/>
        <v>0</v>
      </c>
      <c r="KA42" s="177">
        <f t="shared" si="852"/>
        <v>0</v>
      </c>
      <c r="KB42" s="171">
        <f t="shared" ref="KB42:LE42" si="1472">SUM(KB43:KB54)</f>
        <v>0</v>
      </c>
      <c r="KC42" s="171">
        <f t="shared" si="1472"/>
        <v>0</v>
      </c>
      <c r="KD42" s="171">
        <f t="shared" si="1472"/>
        <v>0</v>
      </c>
      <c r="KE42" s="171">
        <f t="shared" si="1472"/>
        <v>0</v>
      </c>
      <c r="KF42" s="171">
        <f t="shared" si="1472"/>
        <v>0</v>
      </c>
      <c r="KG42" s="171">
        <f t="shared" si="1472"/>
        <v>0</v>
      </c>
      <c r="KH42" s="171">
        <f t="shared" si="1472"/>
        <v>0</v>
      </c>
      <c r="KI42" s="171">
        <f t="shared" si="1472"/>
        <v>0</v>
      </c>
      <c r="KJ42" s="171">
        <f t="shared" si="1472"/>
        <v>0</v>
      </c>
      <c r="KK42" s="171">
        <f t="shared" si="1472"/>
        <v>0</v>
      </c>
      <c r="KL42" s="171">
        <f t="shared" si="1472"/>
        <v>0</v>
      </c>
      <c r="KM42" s="171">
        <f t="shared" si="1472"/>
        <v>0</v>
      </c>
      <c r="KN42" s="171">
        <f t="shared" si="1472"/>
        <v>0</v>
      </c>
      <c r="KO42" s="171">
        <f t="shared" si="1472"/>
        <v>0</v>
      </c>
      <c r="KP42" s="171">
        <f t="shared" si="1472"/>
        <v>0</v>
      </c>
      <c r="KQ42" s="171">
        <f t="shared" si="1472"/>
        <v>0</v>
      </c>
      <c r="KR42" s="171">
        <f t="shared" si="1472"/>
        <v>0</v>
      </c>
      <c r="KS42" s="171">
        <f t="shared" si="1472"/>
        <v>0</v>
      </c>
      <c r="KT42" s="171">
        <f t="shared" si="1472"/>
        <v>0</v>
      </c>
      <c r="KU42" s="171">
        <f t="shared" si="1472"/>
        <v>0</v>
      </c>
      <c r="KV42" s="171">
        <f t="shared" si="1472"/>
        <v>0</v>
      </c>
      <c r="KW42" s="171">
        <f t="shared" si="1472"/>
        <v>0</v>
      </c>
      <c r="KX42" s="171">
        <f t="shared" si="1472"/>
        <v>0</v>
      </c>
      <c r="KY42" s="171">
        <f t="shared" si="1472"/>
        <v>0</v>
      </c>
      <c r="KZ42" s="171">
        <f t="shared" si="1472"/>
        <v>0</v>
      </c>
      <c r="LA42" s="171">
        <f t="shared" si="1472"/>
        <v>0</v>
      </c>
      <c r="LB42" s="171">
        <f t="shared" si="1472"/>
        <v>0</v>
      </c>
      <c r="LC42" s="171">
        <f t="shared" si="1472"/>
        <v>0</v>
      </c>
      <c r="LD42" s="171">
        <f t="shared" si="1472"/>
        <v>0</v>
      </c>
      <c r="LE42" s="171">
        <f t="shared" si="1472"/>
        <v>0</v>
      </c>
      <c r="LF42" s="177">
        <f t="shared" si="1374"/>
        <v>0</v>
      </c>
      <c r="LG42" s="171">
        <f t="shared" ref="LG42:MK42" si="1473">SUM(LG43:LG54)</f>
        <v>0</v>
      </c>
      <c r="LH42" s="171">
        <f t="shared" si="1473"/>
        <v>0</v>
      </c>
      <c r="LI42" s="171">
        <f t="shared" si="1473"/>
        <v>0</v>
      </c>
      <c r="LJ42" s="171">
        <f t="shared" si="1473"/>
        <v>0</v>
      </c>
      <c r="LK42" s="171">
        <f t="shared" si="1473"/>
        <v>0</v>
      </c>
      <c r="LL42" s="171">
        <f t="shared" si="1473"/>
        <v>0</v>
      </c>
      <c r="LM42" s="171">
        <f t="shared" si="1473"/>
        <v>0</v>
      </c>
      <c r="LN42" s="171">
        <f t="shared" si="1473"/>
        <v>0</v>
      </c>
      <c r="LO42" s="171">
        <f t="shared" si="1473"/>
        <v>0</v>
      </c>
      <c r="LP42" s="171">
        <f t="shared" si="1473"/>
        <v>0</v>
      </c>
      <c r="LQ42" s="171">
        <f t="shared" si="1473"/>
        <v>0</v>
      </c>
      <c r="LR42" s="171">
        <f t="shared" si="1473"/>
        <v>0</v>
      </c>
      <c r="LS42" s="171">
        <f t="shared" si="1473"/>
        <v>0</v>
      </c>
      <c r="LT42" s="171">
        <f t="shared" si="1473"/>
        <v>0</v>
      </c>
      <c r="LU42" s="171">
        <f t="shared" si="1473"/>
        <v>0</v>
      </c>
      <c r="LV42" s="171">
        <f t="shared" si="1473"/>
        <v>0</v>
      </c>
      <c r="LW42" s="171">
        <f t="shared" si="1473"/>
        <v>0</v>
      </c>
      <c r="LX42" s="171">
        <f t="shared" si="1473"/>
        <v>0</v>
      </c>
      <c r="LY42" s="171">
        <f t="shared" si="1473"/>
        <v>0</v>
      </c>
      <c r="LZ42" s="171">
        <f t="shared" si="1473"/>
        <v>0</v>
      </c>
      <c r="MA42" s="171">
        <f t="shared" si="1473"/>
        <v>0</v>
      </c>
      <c r="MB42" s="171">
        <f t="shared" si="1473"/>
        <v>0</v>
      </c>
      <c r="MC42" s="171">
        <f t="shared" si="1473"/>
        <v>0</v>
      </c>
      <c r="MD42" s="171">
        <f t="shared" si="1473"/>
        <v>0</v>
      </c>
      <c r="ME42" s="171">
        <f t="shared" si="1473"/>
        <v>0</v>
      </c>
      <c r="MF42" s="171">
        <f t="shared" si="1473"/>
        <v>0</v>
      </c>
      <c r="MG42" s="171">
        <f t="shared" si="1473"/>
        <v>0</v>
      </c>
      <c r="MH42" s="171">
        <f t="shared" si="1473"/>
        <v>0</v>
      </c>
      <c r="MI42" s="171">
        <f t="shared" si="1473"/>
        <v>0</v>
      </c>
      <c r="MJ42" s="171">
        <f t="shared" si="1473"/>
        <v>0</v>
      </c>
      <c r="MK42" s="171">
        <f t="shared" si="1473"/>
        <v>0</v>
      </c>
      <c r="ML42" s="177">
        <f t="shared" si="853"/>
        <v>0</v>
      </c>
      <c r="MM42" s="171">
        <f t="shared" ref="MM42:NQ42" si="1474">SUM(MM43:MM54)</f>
        <v>0</v>
      </c>
      <c r="MN42" s="171">
        <f t="shared" si="1474"/>
        <v>0</v>
      </c>
      <c r="MO42" s="171">
        <f t="shared" si="1474"/>
        <v>0</v>
      </c>
      <c r="MP42" s="171">
        <f t="shared" si="1474"/>
        <v>0</v>
      </c>
      <c r="MQ42" s="171">
        <f t="shared" si="1474"/>
        <v>0</v>
      </c>
      <c r="MR42" s="171">
        <f t="shared" si="1474"/>
        <v>0</v>
      </c>
      <c r="MS42" s="171">
        <f t="shared" si="1474"/>
        <v>0</v>
      </c>
      <c r="MT42" s="171">
        <f t="shared" si="1474"/>
        <v>0</v>
      </c>
      <c r="MU42" s="171">
        <f t="shared" si="1474"/>
        <v>0</v>
      </c>
      <c r="MV42" s="171">
        <f t="shared" si="1474"/>
        <v>0</v>
      </c>
      <c r="MW42" s="171">
        <f t="shared" si="1474"/>
        <v>0</v>
      </c>
      <c r="MX42" s="171">
        <f t="shared" si="1474"/>
        <v>0</v>
      </c>
      <c r="MY42" s="171">
        <f t="shared" si="1474"/>
        <v>0</v>
      </c>
      <c r="MZ42" s="171">
        <f t="shared" si="1474"/>
        <v>0</v>
      </c>
      <c r="NA42" s="171">
        <f t="shared" si="1474"/>
        <v>0</v>
      </c>
      <c r="NB42" s="171">
        <f t="shared" si="1474"/>
        <v>0</v>
      </c>
      <c r="NC42" s="171">
        <f t="shared" si="1474"/>
        <v>0</v>
      </c>
      <c r="ND42" s="171">
        <f t="shared" si="1474"/>
        <v>0</v>
      </c>
      <c r="NE42" s="171">
        <f t="shared" si="1474"/>
        <v>0</v>
      </c>
      <c r="NF42" s="171">
        <f t="shared" si="1474"/>
        <v>0</v>
      </c>
      <c r="NG42" s="171">
        <f t="shared" si="1474"/>
        <v>0</v>
      </c>
      <c r="NH42" s="171">
        <f t="shared" si="1474"/>
        <v>0</v>
      </c>
      <c r="NI42" s="171">
        <f t="shared" si="1474"/>
        <v>0</v>
      </c>
      <c r="NJ42" s="171">
        <f t="shared" si="1474"/>
        <v>0</v>
      </c>
      <c r="NK42" s="171">
        <f t="shared" si="1474"/>
        <v>0</v>
      </c>
      <c r="NL42" s="171">
        <f t="shared" si="1474"/>
        <v>0</v>
      </c>
      <c r="NM42" s="171">
        <f t="shared" si="1474"/>
        <v>0</v>
      </c>
      <c r="NN42" s="171">
        <f t="shared" si="1474"/>
        <v>0</v>
      </c>
      <c r="NO42" s="171">
        <f t="shared" si="1474"/>
        <v>0</v>
      </c>
      <c r="NP42" s="171">
        <f t="shared" si="1474"/>
        <v>0</v>
      </c>
      <c r="NQ42" s="171">
        <f t="shared" si="1474"/>
        <v>0</v>
      </c>
      <c r="NR42" s="177">
        <f t="shared" si="854"/>
        <v>0</v>
      </c>
      <c r="NS42" s="171">
        <f t="shared" ref="NS42:OT42" si="1475">SUM(NS43:NS54)</f>
        <v>0</v>
      </c>
      <c r="NT42" s="171">
        <f t="shared" si="1475"/>
        <v>0</v>
      </c>
      <c r="NU42" s="171">
        <f t="shared" si="1475"/>
        <v>0</v>
      </c>
      <c r="NV42" s="171">
        <f t="shared" si="1475"/>
        <v>0</v>
      </c>
      <c r="NW42" s="171">
        <f t="shared" si="1475"/>
        <v>0</v>
      </c>
      <c r="NX42" s="171">
        <f t="shared" si="1475"/>
        <v>0</v>
      </c>
      <c r="NY42" s="171">
        <f t="shared" si="1475"/>
        <v>0</v>
      </c>
      <c r="NZ42" s="171">
        <f t="shared" si="1475"/>
        <v>0</v>
      </c>
      <c r="OA42" s="171">
        <f t="shared" si="1475"/>
        <v>0</v>
      </c>
      <c r="OB42" s="171">
        <f t="shared" si="1475"/>
        <v>0</v>
      </c>
      <c r="OC42" s="171">
        <f t="shared" si="1475"/>
        <v>0</v>
      </c>
      <c r="OD42" s="171">
        <f t="shared" si="1475"/>
        <v>0</v>
      </c>
      <c r="OE42" s="171">
        <f t="shared" si="1475"/>
        <v>0</v>
      </c>
      <c r="OF42" s="171">
        <f t="shared" si="1475"/>
        <v>0</v>
      </c>
      <c r="OG42" s="171">
        <f t="shared" si="1475"/>
        <v>0</v>
      </c>
      <c r="OH42" s="171">
        <f t="shared" si="1475"/>
        <v>0</v>
      </c>
      <c r="OI42" s="171">
        <f t="shared" si="1475"/>
        <v>0</v>
      </c>
      <c r="OJ42" s="171">
        <f t="shared" si="1475"/>
        <v>0</v>
      </c>
      <c r="OK42" s="171">
        <f t="shared" si="1475"/>
        <v>0</v>
      </c>
      <c r="OL42" s="171">
        <f t="shared" si="1475"/>
        <v>0</v>
      </c>
      <c r="OM42" s="171">
        <f t="shared" si="1475"/>
        <v>0</v>
      </c>
      <c r="ON42" s="171">
        <f t="shared" si="1475"/>
        <v>0</v>
      </c>
      <c r="OO42" s="171">
        <f t="shared" si="1475"/>
        <v>0</v>
      </c>
      <c r="OP42" s="171">
        <f t="shared" si="1475"/>
        <v>0</v>
      </c>
      <c r="OQ42" s="171">
        <f t="shared" si="1475"/>
        <v>0</v>
      </c>
      <c r="OR42" s="171">
        <f t="shared" si="1475"/>
        <v>0</v>
      </c>
      <c r="OS42" s="171">
        <f t="shared" si="1475"/>
        <v>0</v>
      </c>
      <c r="OT42" s="171">
        <f t="shared" si="1475"/>
        <v>0</v>
      </c>
      <c r="OU42" s="177">
        <f t="shared" si="1378"/>
        <v>0</v>
      </c>
      <c r="OV42" s="171">
        <f t="shared" ref="OV42:PZ42" si="1476">SUM(OV43:OV54)</f>
        <v>0</v>
      </c>
      <c r="OW42" s="171">
        <f t="shared" si="1476"/>
        <v>0</v>
      </c>
      <c r="OX42" s="171">
        <f t="shared" si="1476"/>
        <v>0</v>
      </c>
      <c r="OY42" s="171">
        <f t="shared" si="1476"/>
        <v>0</v>
      </c>
      <c r="OZ42" s="171">
        <f t="shared" si="1476"/>
        <v>0</v>
      </c>
      <c r="PA42" s="171">
        <f t="shared" si="1476"/>
        <v>0</v>
      </c>
      <c r="PB42" s="171">
        <f t="shared" si="1476"/>
        <v>0</v>
      </c>
      <c r="PC42" s="171">
        <f t="shared" si="1476"/>
        <v>0</v>
      </c>
      <c r="PD42" s="171">
        <f t="shared" si="1476"/>
        <v>0</v>
      </c>
      <c r="PE42" s="171">
        <f t="shared" si="1476"/>
        <v>0</v>
      </c>
      <c r="PF42" s="171">
        <f t="shared" si="1476"/>
        <v>0</v>
      </c>
      <c r="PG42" s="171">
        <f t="shared" si="1476"/>
        <v>0</v>
      </c>
      <c r="PH42" s="171">
        <f t="shared" si="1476"/>
        <v>0</v>
      </c>
      <c r="PI42" s="171">
        <f t="shared" si="1476"/>
        <v>0</v>
      </c>
      <c r="PJ42" s="171">
        <f t="shared" si="1476"/>
        <v>0</v>
      </c>
      <c r="PK42" s="171">
        <f t="shared" si="1476"/>
        <v>0</v>
      </c>
      <c r="PL42" s="171">
        <f t="shared" si="1476"/>
        <v>0</v>
      </c>
      <c r="PM42" s="171">
        <f t="shared" si="1476"/>
        <v>0</v>
      </c>
      <c r="PN42" s="171">
        <f t="shared" si="1476"/>
        <v>0</v>
      </c>
      <c r="PO42" s="171">
        <f t="shared" si="1476"/>
        <v>0</v>
      </c>
      <c r="PP42" s="171">
        <f t="shared" si="1476"/>
        <v>0</v>
      </c>
      <c r="PQ42" s="171">
        <f t="shared" si="1476"/>
        <v>0</v>
      </c>
      <c r="PR42" s="171">
        <f t="shared" si="1476"/>
        <v>0</v>
      </c>
      <c r="PS42" s="171">
        <f t="shared" si="1476"/>
        <v>0</v>
      </c>
      <c r="PT42" s="171">
        <f t="shared" si="1476"/>
        <v>0</v>
      </c>
      <c r="PU42" s="171">
        <f t="shared" si="1476"/>
        <v>0</v>
      </c>
      <c r="PV42" s="171">
        <f t="shared" si="1476"/>
        <v>0</v>
      </c>
      <c r="PW42" s="171">
        <f t="shared" si="1476"/>
        <v>0</v>
      </c>
      <c r="PX42" s="171">
        <f t="shared" si="1476"/>
        <v>0</v>
      </c>
      <c r="PY42" s="171">
        <f t="shared" si="1476"/>
        <v>0</v>
      </c>
      <c r="PZ42" s="171">
        <f t="shared" si="1476"/>
        <v>0</v>
      </c>
      <c r="QA42" s="177">
        <f t="shared" si="855"/>
        <v>0</v>
      </c>
      <c r="QB42" s="171">
        <f t="shared" ref="QB42:RE42" si="1477">SUM(QB43:QB54)</f>
        <v>0</v>
      </c>
      <c r="QC42" s="171">
        <f t="shared" si="1477"/>
        <v>0</v>
      </c>
      <c r="QD42" s="171">
        <f t="shared" si="1477"/>
        <v>0</v>
      </c>
      <c r="QE42" s="171">
        <f t="shared" si="1477"/>
        <v>0</v>
      </c>
      <c r="QF42" s="171">
        <f t="shared" si="1477"/>
        <v>0</v>
      </c>
      <c r="QG42" s="171">
        <f t="shared" si="1477"/>
        <v>0</v>
      </c>
      <c r="QH42" s="171">
        <f t="shared" si="1477"/>
        <v>0</v>
      </c>
      <c r="QI42" s="171">
        <f t="shared" si="1477"/>
        <v>0</v>
      </c>
      <c r="QJ42" s="171">
        <f t="shared" si="1477"/>
        <v>0</v>
      </c>
      <c r="QK42" s="171">
        <f t="shared" si="1477"/>
        <v>0</v>
      </c>
      <c r="QL42" s="171">
        <f t="shared" si="1477"/>
        <v>0</v>
      </c>
      <c r="QM42" s="171">
        <f t="shared" si="1477"/>
        <v>0</v>
      </c>
      <c r="QN42" s="171">
        <f t="shared" si="1477"/>
        <v>0</v>
      </c>
      <c r="QO42" s="171">
        <f t="shared" si="1477"/>
        <v>0</v>
      </c>
      <c r="QP42" s="171">
        <f t="shared" si="1477"/>
        <v>0</v>
      </c>
      <c r="QQ42" s="171">
        <f t="shared" si="1477"/>
        <v>0</v>
      </c>
      <c r="QR42" s="171">
        <f t="shared" si="1477"/>
        <v>0</v>
      </c>
      <c r="QS42" s="171">
        <f t="shared" si="1477"/>
        <v>0</v>
      </c>
      <c r="QT42" s="171">
        <f t="shared" si="1477"/>
        <v>0</v>
      </c>
      <c r="QU42" s="171">
        <f t="shared" si="1477"/>
        <v>0</v>
      </c>
      <c r="QV42" s="171">
        <f t="shared" si="1477"/>
        <v>0</v>
      </c>
      <c r="QW42" s="171">
        <f t="shared" si="1477"/>
        <v>0</v>
      </c>
      <c r="QX42" s="171">
        <f t="shared" si="1477"/>
        <v>0</v>
      </c>
      <c r="QY42" s="171">
        <f t="shared" si="1477"/>
        <v>0</v>
      </c>
      <c r="QZ42" s="171">
        <f t="shared" si="1477"/>
        <v>0</v>
      </c>
      <c r="RA42" s="171">
        <f t="shared" si="1477"/>
        <v>0</v>
      </c>
      <c r="RB42" s="171">
        <f t="shared" si="1477"/>
        <v>0</v>
      </c>
      <c r="RC42" s="171">
        <f t="shared" si="1477"/>
        <v>0</v>
      </c>
      <c r="RD42" s="171">
        <f t="shared" si="1477"/>
        <v>0</v>
      </c>
      <c r="RE42" s="171">
        <f t="shared" si="1477"/>
        <v>0</v>
      </c>
      <c r="RF42" s="177">
        <f t="shared" si="1381"/>
        <v>0</v>
      </c>
      <c r="RG42" s="171">
        <f t="shared" ref="RG42:SK42" si="1478">SUM(RG43:RG54)</f>
        <v>0</v>
      </c>
      <c r="RH42" s="171">
        <f t="shared" si="1478"/>
        <v>0</v>
      </c>
      <c r="RI42" s="171">
        <f t="shared" si="1478"/>
        <v>0</v>
      </c>
      <c r="RJ42" s="171">
        <f t="shared" si="1478"/>
        <v>0</v>
      </c>
      <c r="RK42" s="171">
        <f t="shared" si="1478"/>
        <v>0</v>
      </c>
      <c r="RL42" s="171">
        <f t="shared" si="1478"/>
        <v>0</v>
      </c>
      <c r="RM42" s="171">
        <f t="shared" si="1478"/>
        <v>0</v>
      </c>
      <c r="RN42" s="171">
        <f t="shared" si="1478"/>
        <v>0</v>
      </c>
      <c r="RO42" s="171">
        <f t="shared" si="1478"/>
        <v>0</v>
      </c>
      <c r="RP42" s="171">
        <f t="shared" si="1478"/>
        <v>0</v>
      </c>
      <c r="RQ42" s="171">
        <f t="shared" si="1478"/>
        <v>0</v>
      </c>
      <c r="RR42" s="171">
        <f t="shared" si="1478"/>
        <v>0</v>
      </c>
      <c r="RS42" s="171">
        <f t="shared" si="1478"/>
        <v>0</v>
      </c>
      <c r="RT42" s="171">
        <f t="shared" si="1478"/>
        <v>0</v>
      </c>
      <c r="RU42" s="171">
        <f t="shared" si="1478"/>
        <v>0</v>
      </c>
      <c r="RV42" s="171">
        <f t="shared" si="1478"/>
        <v>0</v>
      </c>
      <c r="RW42" s="171">
        <f t="shared" si="1478"/>
        <v>0</v>
      </c>
      <c r="RX42" s="171">
        <f t="shared" si="1478"/>
        <v>0</v>
      </c>
      <c r="RY42" s="171">
        <f t="shared" si="1478"/>
        <v>0</v>
      </c>
      <c r="RZ42" s="171">
        <f t="shared" si="1478"/>
        <v>0</v>
      </c>
      <c r="SA42" s="171">
        <f t="shared" si="1478"/>
        <v>0</v>
      </c>
      <c r="SB42" s="171">
        <f t="shared" si="1478"/>
        <v>0</v>
      </c>
      <c r="SC42" s="171">
        <f t="shared" si="1478"/>
        <v>0</v>
      </c>
      <c r="SD42" s="171">
        <f t="shared" si="1478"/>
        <v>0</v>
      </c>
      <c r="SE42" s="171">
        <f t="shared" si="1478"/>
        <v>0</v>
      </c>
      <c r="SF42" s="171">
        <f t="shared" si="1478"/>
        <v>0</v>
      </c>
      <c r="SG42" s="171">
        <f t="shared" si="1478"/>
        <v>0</v>
      </c>
      <c r="SH42" s="171">
        <f t="shared" si="1478"/>
        <v>0</v>
      </c>
      <c r="SI42" s="171">
        <f t="shared" si="1478"/>
        <v>0</v>
      </c>
      <c r="SJ42" s="171">
        <f t="shared" si="1478"/>
        <v>0</v>
      </c>
      <c r="SK42" s="171">
        <f t="shared" si="1478"/>
        <v>0</v>
      </c>
      <c r="SL42" s="177">
        <f t="shared" si="856"/>
        <v>0</v>
      </c>
      <c r="SM42" s="171">
        <f t="shared" ref="SM42:TP42" si="1479">SUM(SM43:SM54)</f>
        <v>0</v>
      </c>
      <c r="SN42" s="171">
        <f t="shared" si="1479"/>
        <v>0</v>
      </c>
      <c r="SO42" s="171">
        <f t="shared" si="1479"/>
        <v>0</v>
      </c>
      <c r="SP42" s="171">
        <f t="shared" si="1479"/>
        <v>0</v>
      </c>
      <c r="SQ42" s="171">
        <f t="shared" si="1479"/>
        <v>0</v>
      </c>
      <c r="SR42" s="171">
        <f t="shared" si="1479"/>
        <v>0</v>
      </c>
      <c r="SS42" s="171">
        <f t="shared" si="1479"/>
        <v>0</v>
      </c>
      <c r="ST42" s="171">
        <f t="shared" si="1479"/>
        <v>0</v>
      </c>
      <c r="SU42" s="171">
        <f t="shared" si="1479"/>
        <v>0</v>
      </c>
      <c r="SV42" s="171">
        <f t="shared" si="1479"/>
        <v>0</v>
      </c>
      <c r="SW42" s="171">
        <f t="shared" si="1479"/>
        <v>0</v>
      </c>
      <c r="SX42" s="171">
        <f t="shared" si="1479"/>
        <v>0</v>
      </c>
      <c r="SY42" s="171">
        <f t="shared" si="1479"/>
        <v>0</v>
      </c>
      <c r="SZ42" s="171">
        <f t="shared" si="1479"/>
        <v>0</v>
      </c>
      <c r="TA42" s="171">
        <f t="shared" si="1479"/>
        <v>0</v>
      </c>
      <c r="TB42" s="171">
        <f t="shared" si="1479"/>
        <v>0</v>
      </c>
      <c r="TC42" s="171">
        <f t="shared" si="1479"/>
        <v>0</v>
      </c>
      <c r="TD42" s="171">
        <f t="shared" si="1479"/>
        <v>0</v>
      </c>
      <c r="TE42" s="171">
        <f t="shared" si="1479"/>
        <v>0</v>
      </c>
      <c r="TF42" s="171">
        <f t="shared" si="1479"/>
        <v>0</v>
      </c>
      <c r="TG42" s="171">
        <f t="shared" si="1479"/>
        <v>0</v>
      </c>
      <c r="TH42" s="171">
        <f t="shared" si="1479"/>
        <v>0</v>
      </c>
      <c r="TI42" s="171">
        <f t="shared" si="1479"/>
        <v>0</v>
      </c>
      <c r="TJ42" s="171">
        <f t="shared" si="1479"/>
        <v>0</v>
      </c>
      <c r="TK42" s="171">
        <f t="shared" si="1479"/>
        <v>0</v>
      </c>
      <c r="TL42" s="171">
        <f t="shared" si="1479"/>
        <v>0</v>
      </c>
      <c r="TM42" s="171">
        <f t="shared" si="1479"/>
        <v>0</v>
      </c>
      <c r="TN42" s="171">
        <f t="shared" si="1479"/>
        <v>0</v>
      </c>
      <c r="TO42" s="171">
        <f t="shared" si="1479"/>
        <v>0</v>
      </c>
      <c r="TP42" s="171">
        <f t="shared" si="1479"/>
        <v>0</v>
      </c>
      <c r="TQ42" s="177">
        <f t="shared" si="1384"/>
        <v>0</v>
      </c>
      <c r="TR42" s="171">
        <f t="shared" ref="TR42:UV42" si="1480">SUM(TR43:TR54)</f>
        <v>0</v>
      </c>
      <c r="TS42" s="171">
        <f t="shared" si="1480"/>
        <v>0</v>
      </c>
      <c r="TT42" s="171">
        <f t="shared" si="1480"/>
        <v>0</v>
      </c>
      <c r="TU42" s="171">
        <f t="shared" si="1480"/>
        <v>0</v>
      </c>
      <c r="TV42" s="171">
        <f t="shared" si="1480"/>
        <v>0</v>
      </c>
      <c r="TW42" s="171">
        <f t="shared" si="1480"/>
        <v>0</v>
      </c>
      <c r="TX42" s="171">
        <f t="shared" si="1480"/>
        <v>0</v>
      </c>
      <c r="TY42" s="171">
        <f t="shared" si="1480"/>
        <v>0</v>
      </c>
      <c r="TZ42" s="171">
        <f t="shared" si="1480"/>
        <v>0</v>
      </c>
      <c r="UA42" s="171">
        <f t="shared" si="1480"/>
        <v>0</v>
      </c>
      <c r="UB42" s="171">
        <f t="shared" si="1480"/>
        <v>0</v>
      </c>
      <c r="UC42" s="171">
        <f t="shared" si="1480"/>
        <v>0</v>
      </c>
      <c r="UD42" s="171">
        <f t="shared" si="1480"/>
        <v>0</v>
      </c>
      <c r="UE42" s="171">
        <f t="shared" si="1480"/>
        <v>0</v>
      </c>
      <c r="UF42" s="171">
        <f t="shared" si="1480"/>
        <v>0</v>
      </c>
      <c r="UG42" s="171">
        <f t="shared" si="1480"/>
        <v>0</v>
      </c>
      <c r="UH42" s="171">
        <f t="shared" si="1480"/>
        <v>0</v>
      </c>
      <c r="UI42" s="171">
        <f t="shared" si="1480"/>
        <v>0</v>
      </c>
      <c r="UJ42" s="171">
        <f t="shared" si="1480"/>
        <v>0</v>
      </c>
      <c r="UK42" s="171">
        <f t="shared" si="1480"/>
        <v>0</v>
      </c>
      <c r="UL42" s="171">
        <f t="shared" si="1480"/>
        <v>0</v>
      </c>
      <c r="UM42" s="171">
        <f t="shared" si="1480"/>
        <v>0</v>
      </c>
      <c r="UN42" s="171">
        <f t="shared" si="1480"/>
        <v>0</v>
      </c>
      <c r="UO42" s="171">
        <f t="shared" si="1480"/>
        <v>0</v>
      </c>
      <c r="UP42" s="171">
        <f t="shared" si="1480"/>
        <v>0</v>
      </c>
      <c r="UQ42" s="171">
        <f t="shared" si="1480"/>
        <v>0</v>
      </c>
      <c r="UR42" s="171">
        <f t="shared" si="1480"/>
        <v>0</v>
      </c>
      <c r="US42" s="171">
        <f t="shared" si="1480"/>
        <v>0</v>
      </c>
      <c r="UT42" s="171">
        <f t="shared" si="1480"/>
        <v>0</v>
      </c>
      <c r="UU42" s="171">
        <f t="shared" si="1480"/>
        <v>0</v>
      </c>
      <c r="UV42" s="171">
        <f t="shared" si="1480"/>
        <v>0</v>
      </c>
      <c r="UW42" s="177">
        <f t="shared" si="857"/>
        <v>0</v>
      </c>
      <c r="UX42" s="171">
        <f t="shared" ref="UX42:WB42" si="1481">SUM(UX43:UX54)</f>
        <v>0</v>
      </c>
      <c r="UY42" s="171">
        <f t="shared" si="1481"/>
        <v>0</v>
      </c>
      <c r="UZ42" s="171">
        <f t="shared" si="1481"/>
        <v>0</v>
      </c>
      <c r="VA42" s="171">
        <f t="shared" si="1481"/>
        <v>0</v>
      </c>
      <c r="VB42" s="171">
        <f t="shared" si="1481"/>
        <v>0</v>
      </c>
      <c r="VC42" s="171">
        <f t="shared" si="1481"/>
        <v>0</v>
      </c>
      <c r="VD42" s="171">
        <f t="shared" si="1481"/>
        <v>0</v>
      </c>
      <c r="VE42" s="171">
        <f t="shared" si="1481"/>
        <v>0</v>
      </c>
      <c r="VF42" s="171">
        <f t="shared" si="1481"/>
        <v>0</v>
      </c>
      <c r="VG42" s="171">
        <f t="shared" si="1481"/>
        <v>0</v>
      </c>
      <c r="VH42" s="171">
        <f t="shared" si="1481"/>
        <v>0</v>
      </c>
      <c r="VI42" s="171">
        <f t="shared" si="1481"/>
        <v>0</v>
      </c>
      <c r="VJ42" s="171">
        <f t="shared" si="1481"/>
        <v>0</v>
      </c>
      <c r="VK42" s="171">
        <f t="shared" si="1481"/>
        <v>0</v>
      </c>
      <c r="VL42" s="171">
        <f t="shared" si="1481"/>
        <v>0</v>
      </c>
      <c r="VM42" s="171">
        <f t="shared" si="1481"/>
        <v>0</v>
      </c>
      <c r="VN42" s="171">
        <f t="shared" si="1481"/>
        <v>0</v>
      </c>
      <c r="VO42" s="171">
        <f t="shared" si="1481"/>
        <v>0</v>
      </c>
      <c r="VP42" s="171">
        <f t="shared" si="1481"/>
        <v>0</v>
      </c>
      <c r="VQ42" s="171">
        <f t="shared" si="1481"/>
        <v>0</v>
      </c>
      <c r="VR42" s="171">
        <f t="shared" si="1481"/>
        <v>0</v>
      </c>
      <c r="VS42" s="171">
        <f t="shared" si="1481"/>
        <v>0</v>
      </c>
      <c r="VT42" s="171">
        <f t="shared" si="1481"/>
        <v>0</v>
      </c>
      <c r="VU42" s="171">
        <f t="shared" si="1481"/>
        <v>0</v>
      </c>
      <c r="VV42" s="171">
        <f t="shared" si="1481"/>
        <v>0</v>
      </c>
      <c r="VW42" s="171">
        <f t="shared" si="1481"/>
        <v>0</v>
      </c>
      <c r="VX42" s="171">
        <f t="shared" si="1481"/>
        <v>0</v>
      </c>
      <c r="VY42" s="171">
        <f t="shared" si="1481"/>
        <v>0</v>
      </c>
      <c r="VZ42" s="171">
        <f t="shared" si="1481"/>
        <v>0</v>
      </c>
      <c r="WA42" s="171">
        <f t="shared" si="1481"/>
        <v>0</v>
      </c>
      <c r="WB42" s="171">
        <f t="shared" si="1481"/>
        <v>0</v>
      </c>
      <c r="WC42" s="177">
        <f t="shared" si="858"/>
        <v>0</v>
      </c>
    </row>
    <row r="43" spans="1:601" s="105" customFormat="1" ht="18" customHeight="1" outlineLevel="1">
      <c r="A43" s="154"/>
      <c r="B43" s="116" t="s">
        <v>141</v>
      </c>
      <c r="C43" s="62"/>
      <c r="D43" s="182">
        <f>SUMIFS('Listagem de Pagamentos Efet'!$J:$J,'Listagem de Pagamentos Efet'!$B:$B,'FLUXO DE CAIXA'!D$4,'Listagem de Pagamentos Efet'!$C:$C,'FLUXO DE CAIXA'!$B43)</f>
        <v>0</v>
      </c>
      <c r="E43" s="182">
        <f>SUMIFS('Listagem de Pagamentos Efet'!$J:$J,'Listagem de Pagamentos Efet'!$B:$B,'FLUXO DE CAIXA'!E$4,'Listagem de Pagamentos Efet'!$C:$C,'FLUXO DE CAIXA'!$B43)</f>
        <v>0</v>
      </c>
      <c r="F43" s="182">
        <f>SUMIFS('Listagem de Pagamentos Efet'!$J:$J,'Listagem de Pagamentos Efet'!$B:$B,'FLUXO DE CAIXA'!F$4,'Listagem de Pagamentos Efet'!$C:$C,'FLUXO DE CAIXA'!$B43)</f>
        <v>0</v>
      </c>
      <c r="G43" s="182">
        <f>SUMIFS('Listagem de Pagamentos Efet'!$J:$J,'Listagem de Pagamentos Efet'!$B:$B,'FLUXO DE CAIXA'!G$4,'Listagem de Pagamentos Efet'!$C:$C,'FLUXO DE CAIXA'!$B43)</f>
        <v>0</v>
      </c>
      <c r="H43" s="182">
        <f>SUMIFS('Listagem de Pagamentos Efet'!$J:$J,'Listagem de Pagamentos Efet'!$B:$B,'FLUXO DE CAIXA'!H$4,'Listagem de Pagamentos Efet'!$C:$C,'FLUXO DE CAIXA'!$B43)</f>
        <v>0</v>
      </c>
      <c r="I43" s="182">
        <f>SUMIFS('Listagem de Pagamentos Efet'!$J:$J,'Listagem de Pagamentos Efet'!$B:$B,'FLUXO DE CAIXA'!I$4,'Listagem de Pagamentos Efet'!$C:$C,'FLUXO DE CAIXA'!$B43)</f>
        <v>0</v>
      </c>
      <c r="J43" s="182">
        <f>SUMIFS('Listagem de Pagamentos Efet'!$J:$J,'Listagem de Pagamentos Efet'!$B:$B,'FLUXO DE CAIXA'!J$4,'Listagem de Pagamentos Efet'!$C:$C,'FLUXO DE CAIXA'!$B43)</f>
        <v>0</v>
      </c>
      <c r="K43" s="182">
        <f>SUMIFS('Listagem de Pagamentos Efet'!$J:$J,'Listagem de Pagamentos Efet'!$B:$B,'FLUXO DE CAIXA'!K$4,'Listagem de Pagamentos Efet'!$C:$C,'FLUXO DE CAIXA'!$B43)</f>
        <v>0</v>
      </c>
      <c r="L43" s="182">
        <f>SUMIFS('Listagem de Pagamentos Efet'!$J:$J,'Listagem de Pagamentos Efet'!$B:$B,'FLUXO DE CAIXA'!L$4,'Listagem de Pagamentos Efet'!$C:$C,'FLUXO DE CAIXA'!$B43)</f>
        <v>0</v>
      </c>
      <c r="M43" s="182">
        <f>SUMIFS('Listagem de Pagamentos Efet'!$J:$J,'Listagem de Pagamentos Efet'!$B:$B,'FLUXO DE CAIXA'!M$4,'Listagem de Pagamentos Efet'!$C:$C,'FLUXO DE CAIXA'!$B43)</f>
        <v>0</v>
      </c>
      <c r="N43" s="182">
        <f>SUMIFS('Listagem de Pagamentos Efet'!$J:$J,'Listagem de Pagamentos Efet'!$B:$B,'FLUXO DE CAIXA'!N$4,'Listagem de Pagamentos Efet'!$C:$C,'FLUXO DE CAIXA'!$B43)</f>
        <v>0</v>
      </c>
      <c r="O43" s="182">
        <f>SUMIFS('Listagem de Pagamentos Efet'!$J:$J,'Listagem de Pagamentos Efet'!$B:$B,'FLUXO DE CAIXA'!O$4,'Listagem de Pagamentos Efet'!$C:$C,'FLUXO DE CAIXA'!$B43)</f>
        <v>0</v>
      </c>
      <c r="P43" s="182">
        <f>SUMIFS('Listagem de Pagamentos Efet'!$J:$J,'Listagem de Pagamentos Efet'!$B:$B,'FLUXO DE CAIXA'!P$4,'Listagem de Pagamentos Efet'!$C:$C,'FLUXO DE CAIXA'!$B43)</f>
        <v>0</v>
      </c>
      <c r="Q43" s="182">
        <f>SUMIFS('Listagem de Pagamentos Efet'!$J:$J,'Listagem de Pagamentos Efet'!$B:$B,'FLUXO DE CAIXA'!Q$4,'Listagem de Pagamentos Efet'!$C:$C,'FLUXO DE CAIXA'!$B43)</f>
        <v>0</v>
      </c>
      <c r="R43" s="182">
        <f>SUMIFS('Listagem de Pagamentos Efet'!$J:$J,'Listagem de Pagamentos Efet'!$B:$B,'FLUXO DE CAIXA'!R$4,'Listagem de Pagamentos Efet'!$C:$C,'FLUXO DE CAIXA'!$B43)</f>
        <v>0</v>
      </c>
      <c r="S43" s="182">
        <f>SUMIFS('Listagem de Pagamentos Efet'!$J:$J,'Listagem de Pagamentos Efet'!$B:$B,'FLUXO DE CAIXA'!S$4,'Listagem de Pagamentos Efet'!$C:$C,'FLUXO DE CAIXA'!$B43)</f>
        <v>0</v>
      </c>
      <c r="T43" s="182">
        <f>SUMIFS('Listagem de Pagamentos Efet'!$J:$J,'Listagem de Pagamentos Efet'!$B:$B,'FLUXO DE CAIXA'!T$4,'Listagem de Pagamentos Efet'!$C:$C,'FLUXO DE CAIXA'!$B43)</f>
        <v>0</v>
      </c>
      <c r="U43" s="182">
        <f>SUMIFS('Listagem de Pagamentos Efet'!$J:$J,'Listagem de Pagamentos Efet'!$B:$B,'FLUXO DE CAIXA'!U$4,'Listagem de Pagamentos Efet'!$C:$C,'FLUXO DE CAIXA'!$B43)</f>
        <v>0</v>
      </c>
      <c r="V43" s="182">
        <f>SUMIFS('Listagem de Pagamentos Efet'!$J:$J,'Listagem de Pagamentos Efet'!$B:$B,'FLUXO DE CAIXA'!V$4,'Listagem de Pagamentos Efet'!$C:$C,'FLUXO DE CAIXA'!$B43)</f>
        <v>0</v>
      </c>
      <c r="W43" s="182">
        <f>SUMIFS('Listagem de Pagamentos Efet'!$J:$J,'Listagem de Pagamentos Efet'!$B:$B,'FLUXO DE CAIXA'!W$4,'Listagem de Pagamentos Efet'!$C:$C,'FLUXO DE CAIXA'!$B43)</f>
        <v>0</v>
      </c>
      <c r="X43" s="182">
        <f>SUMIFS('Listagem de Pagamentos Efet'!$J:$J,'Listagem de Pagamentos Efet'!$B:$B,'FLUXO DE CAIXA'!X$4,'Listagem de Pagamentos Efet'!$C:$C,'FLUXO DE CAIXA'!$B43)</f>
        <v>0</v>
      </c>
      <c r="Y43" s="182">
        <f>SUMIFS('Listagem de Pagamentos Efet'!$J:$J,'Listagem de Pagamentos Efet'!$B:$B,'FLUXO DE CAIXA'!Y$4,'Listagem de Pagamentos Efet'!$C:$C,'FLUXO DE CAIXA'!$B43)</f>
        <v>0</v>
      </c>
      <c r="Z43" s="182">
        <f>SUMIFS('Listagem de Pagamentos Efet'!$J:$J,'Listagem de Pagamentos Efet'!$B:$B,'FLUXO DE CAIXA'!Z$4,'Listagem de Pagamentos Efet'!$C:$C,'FLUXO DE CAIXA'!$B43)</f>
        <v>0</v>
      </c>
      <c r="AA43" s="182">
        <f>SUMIFS('Listagem de Pagamentos Efet'!$J:$J,'Listagem de Pagamentos Efet'!$B:$B,'FLUXO DE CAIXA'!AA$4,'Listagem de Pagamentos Efet'!$C:$C,'FLUXO DE CAIXA'!$B43)</f>
        <v>0</v>
      </c>
      <c r="AB43" s="182">
        <f>SUMIFS('Listagem de Pagamentos Efet'!$J:$J,'Listagem de Pagamentos Efet'!$B:$B,'FLUXO DE CAIXA'!AB$4,'Listagem de Pagamentos Efet'!$C:$C,'FLUXO DE CAIXA'!$B43)</f>
        <v>0</v>
      </c>
      <c r="AC43" s="182">
        <f>SUMIFS('Listagem de Pagamentos Efet'!$J:$J,'Listagem de Pagamentos Efet'!$B:$B,'FLUXO DE CAIXA'!AC$4,'Listagem de Pagamentos Efet'!$C:$C,'FLUXO DE CAIXA'!$B43)</f>
        <v>0</v>
      </c>
      <c r="AD43" s="182">
        <f>SUMIFS('Listagem de Pagamentos Efet'!$J:$J,'Listagem de Pagamentos Efet'!$B:$B,'FLUXO DE CAIXA'!AD$4,'Listagem de Pagamentos Efet'!$C:$C,'FLUXO DE CAIXA'!$B43)</f>
        <v>0</v>
      </c>
      <c r="AE43" s="106"/>
      <c r="AF43" s="106"/>
      <c r="AG43" s="106"/>
      <c r="AH43" s="166">
        <f t="shared" si="490"/>
        <v>0</v>
      </c>
      <c r="AI43" s="168"/>
      <c r="AJ43" s="168"/>
      <c r="AK43" s="168"/>
      <c r="AL43" s="168"/>
      <c r="AM43" s="168"/>
      <c r="AN43" s="168">
        <f>+DRE!$G$41*0.6</f>
        <v>0</v>
      </c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>
        <f>+DRE!$G$41*0.4</f>
        <v>0</v>
      </c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6">
        <f t="shared" si="848"/>
        <v>0</v>
      </c>
      <c r="BO43" s="168"/>
      <c r="BP43" s="168"/>
      <c r="BQ43" s="168"/>
      <c r="BR43" s="168"/>
      <c r="BS43" s="168">
        <f>+DRE!$G$41*0.6</f>
        <v>0</v>
      </c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>
        <f>+DRE!$G$41*0.4</f>
        <v>0</v>
      </c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6">
        <f t="shared" si="790"/>
        <v>0</v>
      </c>
      <c r="CT43" s="168"/>
      <c r="CU43" s="168"/>
      <c r="CV43" s="168"/>
      <c r="CW43" s="168"/>
      <c r="CX43" s="168"/>
      <c r="CY43" s="168">
        <f>+DRE!$G$41*0.6</f>
        <v>0</v>
      </c>
      <c r="CZ43" s="168"/>
      <c r="DA43" s="168"/>
      <c r="DB43" s="168"/>
      <c r="DC43" s="168"/>
      <c r="DD43" s="168"/>
      <c r="DE43" s="168"/>
      <c r="DF43" s="168"/>
      <c r="DG43" s="168"/>
      <c r="DH43" s="168"/>
      <c r="DI43" s="168"/>
      <c r="DJ43" s="168"/>
      <c r="DK43" s="168"/>
      <c r="DL43" s="168"/>
      <c r="DM43" s="168">
        <f>+DRE!$G$41*0.4</f>
        <v>0</v>
      </c>
      <c r="DN43" s="168"/>
      <c r="DO43" s="168"/>
      <c r="DP43" s="168"/>
      <c r="DQ43" s="168"/>
      <c r="DR43" s="168"/>
      <c r="DS43" s="168"/>
      <c r="DT43" s="168"/>
      <c r="DU43" s="168"/>
      <c r="DV43" s="168"/>
      <c r="DW43" s="168"/>
      <c r="DX43" s="168"/>
      <c r="DY43" s="166">
        <f t="shared" si="849"/>
        <v>0</v>
      </c>
      <c r="DZ43" s="168"/>
      <c r="EA43" s="168"/>
      <c r="EB43" s="168"/>
      <c r="EC43" s="168"/>
      <c r="ED43" s="168"/>
      <c r="EE43" s="168">
        <f>+DRE!$G$41*0.6</f>
        <v>0</v>
      </c>
      <c r="EF43" s="168"/>
      <c r="EG43" s="168"/>
      <c r="EH43" s="168"/>
      <c r="EI43" s="168"/>
      <c r="EJ43" s="168"/>
      <c r="EK43" s="168"/>
      <c r="EL43" s="168"/>
      <c r="EM43" s="168"/>
      <c r="EN43" s="168"/>
      <c r="EO43" s="168"/>
      <c r="EP43" s="168"/>
      <c r="EQ43" s="168"/>
      <c r="ER43" s="168"/>
      <c r="ES43" s="168">
        <f>+DRE!$G$41*0.4</f>
        <v>0</v>
      </c>
      <c r="ET43" s="168"/>
      <c r="EU43" s="168"/>
      <c r="EV43" s="168"/>
      <c r="EW43" s="168"/>
      <c r="EX43" s="168"/>
      <c r="EY43" s="168"/>
      <c r="EZ43" s="168"/>
      <c r="FA43" s="168"/>
      <c r="FB43" s="168"/>
      <c r="FC43" s="168"/>
      <c r="FD43" s="166">
        <f t="shared" si="1367"/>
        <v>0</v>
      </c>
      <c r="FE43" s="168"/>
      <c r="FF43" s="168"/>
      <c r="FG43" s="168"/>
      <c r="FH43" s="168"/>
      <c r="FI43" s="168"/>
      <c r="FJ43" s="168">
        <f>+DRE!$G$41*0.6</f>
        <v>0</v>
      </c>
      <c r="FK43" s="168"/>
      <c r="FL43" s="168"/>
      <c r="FM43" s="168"/>
      <c r="FN43" s="168"/>
      <c r="FO43" s="168"/>
      <c r="FP43" s="168"/>
      <c r="FQ43" s="168"/>
      <c r="FR43" s="168"/>
      <c r="FS43" s="168"/>
      <c r="FT43" s="168"/>
      <c r="FU43" s="168"/>
      <c r="FV43" s="168"/>
      <c r="FW43" s="168"/>
      <c r="FX43" s="168">
        <f>+DRE!$G$41*0.4</f>
        <v>0</v>
      </c>
      <c r="FY43" s="168"/>
      <c r="FZ43" s="168"/>
      <c r="GA43" s="168"/>
      <c r="GB43" s="168"/>
      <c r="GC43" s="168"/>
      <c r="GD43" s="168"/>
      <c r="GE43" s="168"/>
      <c r="GF43" s="168"/>
      <c r="GG43" s="168"/>
      <c r="GH43" s="168"/>
      <c r="GI43" s="168"/>
      <c r="GJ43" s="166">
        <f t="shared" si="850"/>
        <v>0</v>
      </c>
      <c r="GK43" s="168"/>
      <c r="GL43" s="168"/>
      <c r="GM43" s="168"/>
      <c r="GN43" s="168"/>
      <c r="GO43" s="168"/>
      <c r="GP43" s="168">
        <f>+DRE!$G$41*0.6</f>
        <v>0</v>
      </c>
      <c r="GQ43" s="168"/>
      <c r="GR43" s="168"/>
      <c r="GS43" s="168"/>
      <c r="GT43" s="168"/>
      <c r="GU43" s="168"/>
      <c r="GV43" s="168"/>
      <c r="GW43" s="168"/>
      <c r="GX43" s="168"/>
      <c r="GY43" s="168"/>
      <c r="GZ43" s="168"/>
      <c r="HA43" s="168"/>
      <c r="HB43" s="168"/>
      <c r="HC43" s="168"/>
      <c r="HD43" s="168">
        <f>+DRE!$G$41*0.4</f>
        <v>0</v>
      </c>
      <c r="HE43" s="168"/>
      <c r="HF43" s="168"/>
      <c r="HG43" s="168"/>
      <c r="HH43" s="168"/>
      <c r="HI43" s="168"/>
      <c r="HJ43" s="168"/>
      <c r="HK43" s="168"/>
      <c r="HL43" s="168"/>
      <c r="HM43" s="168"/>
      <c r="HN43" s="168"/>
      <c r="HO43" s="168"/>
      <c r="HP43" s="166">
        <f t="shared" si="851"/>
        <v>0</v>
      </c>
      <c r="HQ43" s="168"/>
      <c r="HR43" s="168"/>
      <c r="HS43" s="168"/>
      <c r="HT43" s="168"/>
      <c r="HU43" s="168"/>
      <c r="HV43" s="168">
        <f>+DRE!$G$41*0.6</f>
        <v>0</v>
      </c>
      <c r="HW43" s="168"/>
      <c r="HX43" s="168"/>
      <c r="HY43" s="168"/>
      <c r="HZ43" s="168"/>
      <c r="IA43" s="168"/>
      <c r="IB43" s="168"/>
      <c r="IC43" s="168"/>
      <c r="ID43" s="168"/>
      <c r="IE43" s="168"/>
      <c r="IF43" s="168"/>
      <c r="IG43" s="168"/>
      <c r="IH43" s="168"/>
      <c r="II43" s="168"/>
      <c r="IJ43" s="168">
        <f>+DRE!$G$41*0.4</f>
        <v>0</v>
      </c>
      <c r="IK43" s="168"/>
      <c r="IL43" s="168"/>
      <c r="IM43" s="168"/>
      <c r="IN43" s="168"/>
      <c r="IO43" s="168"/>
      <c r="IP43" s="168"/>
      <c r="IQ43" s="168"/>
      <c r="IR43" s="168"/>
      <c r="IS43" s="168"/>
      <c r="IT43" s="168"/>
      <c r="IU43" s="166">
        <f t="shared" si="1371"/>
        <v>0</v>
      </c>
      <c r="IV43" s="168"/>
      <c r="IW43" s="168"/>
      <c r="IX43" s="168"/>
      <c r="IY43" s="168"/>
      <c r="IZ43" s="168"/>
      <c r="JA43" s="168">
        <f>+DRE!$G$41*0.6</f>
        <v>0</v>
      </c>
      <c r="JB43" s="168"/>
      <c r="JC43" s="168"/>
      <c r="JD43" s="168"/>
      <c r="JE43" s="168"/>
      <c r="JF43" s="168"/>
      <c r="JG43" s="168"/>
      <c r="JH43" s="168"/>
      <c r="JI43" s="168"/>
      <c r="JJ43" s="168"/>
      <c r="JK43" s="168"/>
      <c r="JL43" s="168"/>
      <c r="JM43" s="168"/>
      <c r="JN43" s="168"/>
      <c r="JO43" s="168">
        <f>+DRE!$G$41*0.4</f>
        <v>0</v>
      </c>
      <c r="JP43" s="168"/>
      <c r="JQ43" s="168"/>
      <c r="JR43" s="168"/>
      <c r="JS43" s="168"/>
      <c r="JT43" s="168"/>
      <c r="JU43" s="168"/>
      <c r="JV43" s="168"/>
      <c r="JW43" s="168"/>
      <c r="JX43" s="168"/>
      <c r="JY43" s="168"/>
      <c r="JZ43" s="168"/>
      <c r="KA43" s="166">
        <f t="shared" si="852"/>
        <v>0</v>
      </c>
      <c r="KB43" s="168"/>
      <c r="KC43" s="168"/>
      <c r="KD43" s="168"/>
      <c r="KE43" s="168"/>
      <c r="KF43" s="168"/>
      <c r="KG43" s="168">
        <f>+DRE!$G$41*0.6</f>
        <v>0</v>
      </c>
      <c r="KH43" s="168"/>
      <c r="KI43" s="168"/>
      <c r="KJ43" s="168"/>
      <c r="KK43" s="168"/>
      <c r="KL43" s="168"/>
      <c r="KM43" s="168"/>
      <c r="KN43" s="168"/>
      <c r="KO43" s="168"/>
      <c r="KP43" s="168"/>
      <c r="KQ43" s="168"/>
      <c r="KR43" s="168"/>
      <c r="KS43" s="168"/>
      <c r="KT43" s="168"/>
      <c r="KU43" s="168">
        <f>+DRE!$G$41*0.4</f>
        <v>0</v>
      </c>
      <c r="KV43" s="168"/>
      <c r="KW43" s="168"/>
      <c r="KX43" s="168"/>
      <c r="KY43" s="168"/>
      <c r="KZ43" s="168"/>
      <c r="LA43" s="168"/>
      <c r="LB43" s="168"/>
      <c r="LC43" s="168"/>
      <c r="LD43" s="168"/>
      <c r="LE43" s="168"/>
      <c r="LF43" s="166">
        <f t="shared" si="1374"/>
        <v>0</v>
      </c>
      <c r="LG43" s="168"/>
      <c r="LH43" s="168"/>
      <c r="LI43" s="168"/>
      <c r="LJ43" s="168"/>
      <c r="LK43" s="168"/>
      <c r="LL43" s="168">
        <f>+DRE!$G$41*0.6</f>
        <v>0</v>
      </c>
      <c r="LM43" s="168"/>
      <c r="LN43" s="168"/>
      <c r="LO43" s="168"/>
      <c r="LP43" s="168"/>
      <c r="LQ43" s="168"/>
      <c r="LR43" s="168"/>
      <c r="LS43" s="168"/>
      <c r="LT43" s="168"/>
      <c r="LU43" s="168"/>
      <c r="LV43" s="168"/>
      <c r="LW43" s="168"/>
      <c r="LX43" s="168"/>
      <c r="LY43" s="168"/>
      <c r="LZ43" s="168">
        <f>+DRE!$G$41*0.4</f>
        <v>0</v>
      </c>
      <c r="MA43" s="168"/>
      <c r="MB43" s="168"/>
      <c r="MC43" s="168"/>
      <c r="MD43" s="168"/>
      <c r="ME43" s="168"/>
      <c r="MF43" s="168"/>
      <c r="MG43" s="168"/>
      <c r="MH43" s="168"/>
      <c r="MI43" s="168"/>
      <c r="MJ43" s="168"/>
      <c r="MK43" s="168"/>
      <c r="ML43" s="166">
        <f t="shared" si="853"/>
        <v>0</v>
      </c>
      <c r="MM43" s="168"/>
      <c r="MN43" s="168"/>
      <c r="MO43" s="168"/>
      <c r="MP43" s="168"/>
      <c r="MQ43" s="168"/>
      <c r="MR43" s="168">
        <f>+DRE!$G$41*0.6</f>
        <v>0</v>
      </c>
      <c r="MS43" s="168"/>
      <c r="MT43" s="168"/>
      <c r="MU43" s="168"/>
      <c r="MV43" s="168"/>
      <c r="MW43" s="168"/>
      <c r="MX43" s="168"/>
      <c r="MY43" s="168"/>
      <c r="MZ43" s="168"/>
      <c r="NA43" s="168"/>
      <c r="NB43" s="168"/>
      <c r="NC43" s="168"/>
      <c r="ND43" s="168"/>
      <c r="NE43" s="168"/>
      <c r="NF43" s="168">
        <f>+DRE!$G$41*0.4</f>
        <v>0</v>
      </c>
      <c r="NG43" s="168"/>
      <c r="NH43" s="168"/>
      <c r="NI43" s="168"/>
      <c r="NJ43" s="168"/>
      <c r="NK43" s="168"/>
      <c r="NL43" s="168"/>
      <c r="NM43" s="168"/>
      <c r="NN43" s="168"/>
      <c r="NO43" s="168"/>
      <c r="NP43" s="168"/>
      <c r="NQ43" s="168"/>
      <c r="NR43" s="166">
        <f t="shared" si="854"/>
        <v>0</v>
      </c>
      <c r="NS43" s="168"/>
      <c r="NT43" s="168"/>
      <c r="NU43" s="168"/>
      <c r="NV43" s="168"/>
      <c r="NW43" s="168"/>
      <c r="NX43" s="168">
        <f>+DRE!$G$41*0.6</f>
        <v>0</v>
      </c>
      <c r="NY43" s="168"/>
      <c r="NZ43" s="168"/>
      <c r="OA43" s="168"/>
      <c r="OB43" s="168"/>
      <c r="OC43" s="168"/>
      <c r="OD43" s="168"/>
      <c r="OE43" s="168"/>
      <c r="OF43" s="168"/>
      <c r="OG43" s="168"/>
      <c r="OH43" s="168"/>
      <c r="OI43" s="168"/>
      <c r="OJ43" s="168"/>
      <c r="OK43" s="168"/>
      <c r="OL43" s="168">
        <f>+DRE!$G$41*0.4</f>
        <v>0</v>
      </c>
      <c r="OM43" s="168"/>
      <c r="ON43" s="168"/>
      <c r="OO43" s="168"/>
      <c r="OP43" s="168"/>
      <c r="OQ43" s="168"/>
      <c r="OR43" s="168"/>
      <c r="OS43" s="168"/>
      <c r="OT43" s="168"/>
      <c r="OU43" s="166">
        <f t="shared" si="1378"/>
        <v>0</v>
      </c>
      <c r="OV43" s="168"/>
      <c r="OW43" s="168"/>
      <c r="OX43" s="168"/>
      <c r="OY43" s="168"/>
      <c r="OZ43" s="168"/>
      <c r="PA43" s="168">
        <f>+DRE!$G$41*0.6</f>
        <v>0</v>
      </c>
      <c r="PB43" s="168"/>
      <c r="PC43" s="168"/>
      <c r="PD43" s="168"/>
      <c r="PE43" s="168"/>
      <c r="PF43" s="168"/>
      <c r="PG43" s="168"/>
      <c r="PH43" s="168"/>
      <c r="PI43" s="168"/>
      <c r="PJ43" s="168"/>
      <c r="PK43" s="168"/>
      <c r="PL43" s="168"/>
      <c r="PM43" s="168"/>
      <c r="PN43" s="168"/>
      <c r="PO43" s="168">
        <f>+DRE!$G$41*0.4</f>
        <v>0</v>
      </c>
      <c r="PP43" s="168"/>
      <c r="PQ43" s="168"/>
      <c r="PR43" s="168"/>
      <c r="PS43" s="168"/>
      <c r="PT43" s="168"/>
      <c r="PU43" s="168"/>
      <c r="PV43" s="168"/>
      <c r="PW43" s="168"/>
      <c r="PX43" s="168"/>
      <c r="PY43" s="168"/>
      <c r="PZ43" s="168"/>
      <c r="QA43" s="166">
        <f t="shared" si="855"/>
        <v>0</v>
      </c>
      <c r="QB43" s="168"/>
      <c r="QC43" s="168"/>
      <c r="QD43" s="168"/>
      <c r="QE43" s="168"/>
      <c r="QF43" s="168"/>
      <c r="QG43" s="168">
        <f>+DRE!$G$41*0.6</f>
        <v>0</v>
      </c>
      <c r="QH43" s="168"/>
      <c r="QI43" s="168"/>
      <c r="QJ43" s="168"/>
      <c r="QK43" s="168"/>
      <c r="QL43" s="168"/>
      <c r="QM43" s="168"/>
      <c r="QN43" s="168"/>
      <c r="QO43" s="168"/>
      <c r="QP43" s="168"/>
      <c r="QQ43" s="168"/>
      <c r="QR43" s="168"/>
      <c r="QS43" s="168"/>
      <c r="QT43" s="168"/>
      <c r="QU43" s="168">
        <f>+DRE!$G$41*0.4</f>
        <v>0</v>
      </c>
      <c r="QV43" s="168"/>
      <c r="QW43" s="168"/>
      <c r="QX43" s="168"/>
      <c r="QY43" s="168"/>
      <c r="QZ43" s="168"/>
      <c r="RA43" s="168"/>
      <c r="RB43" s="168"/>
      <c r="RC43" s="168"/>
      <c r="RD43" s="168"/>
      <c r="RE43" s="168"/>
      <c r="RF43" s="166">
        <f t="shared" si="1381"/>
        <v>0</v>
      </c>
      <c r="RG43" s="168"/>
      <c r="RH43" s="168"/>
      <c r="RI43" s="168"/>
      <c r="RJ43" s="168"/>
      <c r="RK43" s="168"/>
      <c r="RL43" s="168">
        <f>+DRE!$G$41*0.6</f>
        <v>0</v>
      </c>
      <c r="RM43" s="168"/>
      <c r="RN43" s="168"/>
      <c r="RO43" s="168"/>
      <c r="RP43" s="168"/>
      <c r="RQ43" s="168"/>
      <c r="RR43" s="168"/>
      <c r="RS43" s="168"/>
      <c r="RT43" s="168"/>
      <c r="RU43" s="168"/>
      <c r="RV43" s="168"/>
      <c r="RW43" s="168"/>
      <c r="RX43" s="168"/>
      <c r="RY43" s="168"/>
      <c r="RZ43" s="168">
        <f>+DRE!$G$41*0.4</f>
        <v>0</v>
      </c>
      <c r="SA43" s="168"/>
      <c r="SB43" s="168"/>
      <c r="SC43" s="168"/>
      <c r="SD43" s="168"/>
      <c r="SE43" s="168"/>
      <c r="SF43" s="168"/>
      <c r="SG43" s="168"/>
      <c r="SH43" s="168"/>
      <c r="SI43" s="168"/>
      <c r="SJ43" s="168"/>
      <c r="SK43" s="168"/>
      <c r="SL43" s="166">
        <f t="shared" si="856"/>
        <v>0</v>
      </c>
      <c r="SM43" s="168"/>
      <c r="SN43" s="168"/>
      <c r="SO43" s="168"/>
      <c r="SP43" s="168"/>
      <c r="SQ43" s="168"/>
      <c r="SR43" s="168">
        <f>+DRE!$G$41*0.6</f>
        <v>0</v>
      </c>
      <c r="SS43" s="168"/>
      <c r="ST43" s="168"/>
      <c r="SU43" s="168"/>
      <c r="SV43" s="168"/>
      <c r="SW43" s="168"/>
      <c r="SX43" s="168"/>
      <c r="SY43" s="168"/>
      <c r="SZ43" s="168"/>
      <c r="TA43" s="168"/>
      <c r="TB43" s="168"/>
      <c r="TC43" s="168"/>
      <c r="TD43" s="168"/>
      <c r="TE43" s="168"/>
      <c r="TF43" s="168">
        <f>+DRE!$G$41*0.4</f>
        <v>0</v>
      </c>
      <c r="TG43" s="168"/>
      <c r="TH43" s="168"/>
      <c r="TI43" s="168"/>
      <c r="TJ43" s="168"/>
      <c r="TK43" s="168"/>
      <c r="TL43" s="168"/>
      <c r="TM43" s="168"/>
      <c r="TN43" s="168"/>
      <c r="TO43" s="168"/>
      <c r="TP43" s="168"/>
      <c r="TQ43" s="166">
        <f t="shared" si="1384"/>
        <v>0</v>
      </c>
      <c r="TR43" s="168"/>
      <c r="TS43" s="168"/>
      <c r="TT43" s="168"/>
      <c r="TU43" s="168"/>
      <c r="TV43" s="168"/>
      <c r="TW43" s="168">
        <f>+DRE!$G$41*0.6</f>
        <v>0</v>
      </c>
      <c r="TX43" s="168"/>
      <c r="TY43" s="168"/>
      <c r="TZ43" s="168"/>
      <c r="UA43" s="168"/>
      <c r="UB43" s="168"/>
      <c r="UC43" s="168"/>
      <c r="UD43" s="168"/>
      <c r="UE43" s="168"/>
      <c r="UF43" s="168"/>
      <c r="UG43" s="168"/>
      <c r="UH43" s="168"/>
      <c r="UI43" s="168"/>
      <c r="UJ43" s="168"/>
      <c r="UK43" s="168">
        <f>+DRE!$G$41*0.4</f>
        <v>0</v>
      </c>
      <c r="UL43" s="168"/>
      <c r="UM43" s="168"/>
      <c r="UN43" s="168"/>
      <c r="UO43" s="168"/>
      <c r="UP43" s="168"/>
      <c r="UQ43" s="168"/>
      <c r="UR43" s="168"/>
      <c r="US43" s="168"/>
      <c r="UT43" s="168"/>
      <c r="UU43" s="168"/>
      <c r="UV43" s="168"/>
      <c r="UW43" s="166">
        <f t="shared" si="857"/>
        <v>0</v>
      </c>
      <c r="UX43" s="168"/>
      <c r="UY43" s="168"/>
      <c r="UZ43" s="168"/>
      <c r="VA43" s="168"/>
      <c r="VB43" s="168"/>
      <c r="VC43" s="168">
        <f>+DRE!$G$41*0.6</f>
        <v>0</v>
      </c>
      <c r="VD43" s="168"/>
      <c r="VE43" s="168"/>
      <c r="VF43" s="168"/>
      <c r="VG43" s="168"/>
      <c r="VH43" s="168"/>
      <c r="VI43" s="168"/>
      <c r="VJ43" s="168"/>
      <c r="VK43" s="168"/>
      <c r="VL43" s="168"/>
      <c r="VM43" s="168"/>
      <c r="VN43" s="168"/>
      <c r="VO43" s="168"/>
      <c r="VP43" s="168"/>
      <c r="VQ43" s="168">
        <f>+DRE!$G$41*0.4</f>
        <v>0</v>
      </c>
      <c r="VR43" s="168"/>
      <c r="VS43" s="168"/>
      <c r="VT43" s="168"/>
      <c r="VU43" s="168"/>
      <c r="VV43" s="168"/>
      <c r="VW43" s="168"/>
      <c r="VX43" s="168"/>
      <c r="VY43" s="168"/>
      <c r="VZ43" s="168"/>
      <c r="WA43" s="168"/>
      <c r="WB43" s="168"/>
      <c r="WC43" s="166">
        <f t="shared" si="858"/>
        <v>0</v>
      </c>
    </row>
    <row r="44" spans="1:601" s="105" customFormat="1" ht="18" customHeight="1" outlineLevel="1">
      <c r="A44" s="154"/>
      <c r="B44" s="117" t="s">
        <v>142</v>
      </c>
      <c r="C44" s="62"/>
      <c r="D44" s="182">
        <f>SUMIFS('Listagem de Pagamentos Efet'!$J:$J,'Listagem de Pagamentos Efet'!$B:$B,'FLUXO DE CAIXA'!D$4,'Listagem de Pagamentos Efet'!$C:$C,'FLUXO DE CAIXA'!$B44)</f>
        <v>0</v>
      </c>
      <c r="E44" s="182">
        <f>SUMIFS('Listagem de Pagamentos Efet'!$J:$J,'Listagem de Pagamentos Efet'!$B:$B,'FLUXO DE CAIXA'!E$4,'Listagem de Pagamentos Efet'!$C:$C,'FLUXO DE CAIXA'!$B44)</f>
        <v>0</v>
      </c>
      <c r="F44" s="182">
        <f>SUMIFS('Listagem de Pagamentos Efet'!$J:$J,'Listagem de Pagamentos Efet'!$B:$B,'FLUXO DE CAIXA'!F$4,'Listagem de Pagamentos Efet'!$C:$C,'FLUXO DE CAIXA'!$B44)</f>
        <v>0</v>
      </c>
      <c r="G44" s="182">
        <f>SUMIFS('Listagem de Pagamentos Efet'!$J:$J,'Listagem de Pagamentos Efet'!$B:$B,'FLUXO DE CAIXA'!G$4,'Listagem de Pagamentos Efet'!$C:$C,'FLUXO DE CAIXA'!$B44)</f>
        <v>0</v>
      </c>
      <c r="H44" s="182">
        <f>SUMIFS('Listagem de Pagamentos Efet'!$J:$J,'Listagem de Pagamentos Efet'!$B:$B,'FLUXO DE CAIXA'!H$4,'Listagem de Pagamentos Efet'!$C:$C,'FLUXO DE CAIXA'!$B44)</f>
        <v>0</v>
      </c>
      <c r="I44" s="182">
        <f>SUMIFS('Listagem de Pagamentos Efet'!$J:$J,'Listagem de Pagamentos Efet'!$B:$B,'FLUXO DE CAIXA'!I$4,'Listagem de Pagamentos Efet'!$C:$C,'FLUXO DE CAIXA'!$B44)</f>
        <v>0</v>
      </c>
      <c r="J44" s="182">
        <f>SUMIFS('Listagem de Pagamentos Efet'!$J:$J,'Listagem de Pagamentos Efet'!$B:$B,'FLUXO DE CAIXA'!J$4,'Listagem de Pagamentos Efet'!$C:$C,'FLUXO DE CAIXA'!$B44)</f>
        <v>0</v>
      </c>
      <c r="K44" s="182">
        <f>SUMIFS('Listagem de Pagamentos Efet'!$J:$J,'Listagem de Pagamentos Efet'!$B:$B,'FLUXO DE CAIXA'!K$4,'Listagem de Pagamentos Efet'!$C:$C,'FLUXO DE CAIXA'!$B44)</f>
        <v>0</v>
      </c>
      <c r="L44" s="182">
        <f>SUMIFS('Listagem de Pagamentos Efet'!$J:$J,'Listagem de Pagamentos Efet'!$B:$B,'FLUXO DE CAIXA'!L$4,'Listagem de Pagamentos Efet'!$C:$C,'FLUXO DE CAIXA'!$B44)</f>
        <v>0</v>
      </c>
      <c r="M44" s="182">
        <f>SUMIFS('Listagem de Pagamentos Efet'!$J:$J,'Listagem de Pagamentos Efet'!$B:$B,'FLUXO DE CAIXA'!M$4,'Listagem de Pagamentos Efet'!$C:$C,'FLUXO DE CAIXA'!$B44)</f>
        <v>0</v>
      </c>
      <c r="N44" s="182">
        <f>SUMIFS('Listagem de Pagamentos Efet'!$J:$J,'Listagem de Pagamentos Efet'!$B:$B,'FLUXO DE CAIXA'!N$4,'Listagem de Pagamentos Efet'!$C:$C,'FLUXO DE CAIXA'!$B44)</f>
        <v>0</v>
      </c>
      <c r="O44" s="182">
        <f>SUMIFS('Listagem de Pagamentos Efet'!$J:$J,'Listagem de Pagamentos Efet'!$B:$B,'FLUXO DE CAIXA'!O$4,'Listagem de Pagamentos Efet'!$C:$C,'FLUXO DE CAIXA'!$B44)</f>
        <v>0</v>
      </c>
      <c r="P44" s="182">
        <f>SUMIFS('Listagem de Pagamentos Efet'!$J:$J,'Listagem de Pagamentos Efet'!$B:$B,'FLUXO DE CAIXA'!P$4,'Listagem de Pagamentos Efet'!$C:$C,'FLUXO DE CAIXA'!$B44)</f>
        <v>0</v>
      </c>
      <c r="Q44" s="182">
        <f>SUMIFS('Listagem de Pagamentos Efet'!$J:$J,'Listagem de Pagamentos Efet'!$B:$B,'FLUXO DE CAIXA'!Q$4,'Listagem de Pagamentos Efet'!$C:$C,'FLUXO DE CAIXA'!$B44)</f>
        <v>0</v>
      </c>
      <c r="R44" s="182">
        <f>SUMIFS('Listagem de Pagamentos Efet'!$J:$J,'Listagem de Pagamentos Efet'!$B:$B,'FLUXO DE CAIXA'!R$4,'Listagem de Pagamentos Efet'!$C:$C,'FLUXO DE CAIXA'!$B44)</f>
        <v>0</v>
      </c>
      <c r="S44" s="182">
        <f>SUMIFS('Listagem de Pagamentos Efet'!$J:$J,'Listagem de Pagamentos Efet'!$B:$B,'FLUXO DE CAIXA'!S$4,'Listagem de Pagamentos Efet'!$C:$C,'FLUXO DE CAIXA'!$B44)</f>
        <v>0</v>
      </c>
      <c r="T44" s="182">
        <f>SUMIFS('Listagem de Pagamentos Efet'!$J:$J,'Listagem de Pagamentos Efet'!$B:$B,'FLUXO DE CAIXA'!T$4,'Listagem de Pagamentos Efet'!$C:$C,'FLUXO DE CAIXA'!$B44)</f>
        <v>0</v>
      </c>
      <c r="U44" s="182">
        <f>SUMIFS('Listagem de Pagamentos Efet'!$J:$J,'Listagem de Pagamentos Efet'!$B:$B,'FLUXO DE CAIXA'!U$4,'Listagem de Pagamentos Efet'!$C:$C,'FLUXO DE CAIXA'!$B44)</f>
        <v>0</v>
      </c>
      <c r="V44" s="182">
        <f>SUMIFS('Listagem de Pagamentos Efet'!$J:$J,'Listagem de Pagamentos Efet'!$B:$B,'FLUXO DE CAIXA'!V$4,'Listagem de Pagamentos Efet'!$C:$C,'FLUXO DE CAIXA'!$B44)</f>
        <v>0</v>
      </c>
      <c r="W44" s="182">
        <f>SUMIFS('Listagem de Pagamentos Efet'!$J:$J,'Listagem de Pagamentos Efet'!$B:$B,'FLUXO DE CAIXA'!W$4,'Listagem de Pagamentos Efet'!$C:$C,'FLUXO DE CAIXA'!$B44)</f>
        <v>0</v>
      </c>
      <c r="X44" s="182">
        <f>SUMIFS('Listagem de Pagamentos Efet'!$J:$J,'Listagem de Pagamentos Efet'!$B:$B,'FLUXO DE CAIXA'!X$4,'Listagem de Pagamentos Efet'!$C:$C,'FLUXO DE CAIXA'!$B44)</f>
        <v>0</v>
      </c>
      <c r="Y44" s="182">
        <f>SUMIFS('Listagem de Pagamentos Efet'!$J:$J,'Listagem de Pagamentos Efet'!$B:$B,'FLUXO DE CAIXA'!Y$4,'Listagem de Pagamentos Efet'!$C:$C,'FLUXO DE CAIXA'!$B44)</f>
        <v>0</v>
      </c>
      <c r="Z44" s="182">
        <f>SUMIFS('Listagem de Pagamentos Efet'!$J:$J,'Listagem de Pagamentos Efet'!$B:$B,'FLUXO DE CAIXA'!Z$4,'Listagem de Pagamentos Efet'!$C:$C,'FLUXO DE CAIXA'!$B44)</f>
        <v>0</v>
      </c>
      <c r="AA44" s="182">
        <f>SUMIFS('Listagem de Pagamentos Efet'!$J:$J,'Listagem de Pagamentos Efet'!$B:$B,'FLUXO DE CAIXA'!AA$4,'Listagem de Pagamentos Efet'!$C:$C,'FLUXO DE CAIXA'!$B44)</f>
        <v>0</v>
      </c>
      <c r="AB44" s="182">
        <f>SUMIFS('Listagem de Pagamentos Efet'!$J:$J,'Listagem de Pagamentos Efet'!$B:$B,'FLUXO DE CAIXA'!AB$4,'Listagem de Pagamentos Efet'!$C:$C,'FLUXO DE CAIXA'!$B44)</f>
        <v>0</v>
      </c>
      <c r="AC44" s="182">
        <f>SUMIFS('Listagem de Pagamentos Efet'!$J:$J,'Listagem de Pagamentos Efet'!$B:$B,'FLUXO DE CAIXA'!AC$4,'Listagem de Pagamentos Efet'!$C:$C,'FLUXO DE CAIXA'!$B44)</f>
        <v>0</v>
      </c>
      <c r="AD44" s="182">
        <f>SUMIFS('Listagem de Pagamentos Efet'!$J:$J,'Listagem de Pagamentos Efet'!$B:$B,'FLUXO DE CAIXA'!AD$4,'Listagem de Pagamentos Efet'!$C:$C,'FLUXO DE CAIXA'!$B44)</f>
        <v>0</v>
      </c>
      <c r="AE44" s="106"/>
      <c r="AF44" s="106"/>
      <c r="AG44" s="106"/>
      <c r="AH44" s="166">
        <f t="shared" si="490"/>
        <v>0</v>
      </c>
      <c r="AI44" s="168"/>
      <c r="AJ44" s="168"/>
      <c r="AK44" s="168"/>
      <c r="AL44" s="168"/>
      <c r="AM44" s="168"/>
      <c r="AN44" s="168">
        <f>+DRE!$G$42</f>
        <v>0</v>
      </c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6">
        <f t="shared" si="848"/>
        <v>0</v>
      </c>
      <c r="BO44" s="168"/>
      <c r="BP44" s="168"/>
      <c r="BQ44" s="168"/>
      <c r="BR44" s="168"/>
      <c r="BS44" s="168">
        <f>+DRE!$G$42</f>
        <v>0</v>
      </c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6">
        <f t="shared" si="790"/>
        <v>0</v>
      </c>
      <c r="CT44" s="168"/>
      <c r="CU44" s="168"/>
      <c r="CV44" s="168"/>
      <c r="CW44" s="168"/>
      <c r="CX44" s="168"/>
      <c r="CY44" s="168">
        <f>+DRE!$G$42</f>
        <v>0</v>
      </c>
      <c r="CZ44" s="168"/>
      <c r="DA44" s="168"/>
      <c r="DB44" s="168"/>
      <c r="DC44" s="168"/>
      <c r="DD44" s="168"/>
      <c r="DE44" s="168"/>
      <c r="DF44" s="168"/>
      <c r="DG44" s="168"/>
      <c r="DH44" s="168"/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/>
      <c r="DY44" s="166">
        <f t="shared" si="849"/>
        <v>0</v>
      </c>
      <c r="DZ44" s="168"/>
      <c r="EA44" s="168"/>
      <c r="EB44" s="168"/>
      <c r="EC44" s="168"/>
      <c r="ED44" s="168"/>
      <c r="EE44" s="168">
        <f>+DRE!$G$42</f>
        <v>0</v>
      </c>
      <c r="EF44" s="168"/>
      <c r="EG44" s="168"/>
      <c r="EH44" s="168"/>
      <c r="EI44" s="168"/>
      <c r="EJ44" s="168"/>
      <c r="EK44" s="168"/>
      <c r="EL44" s="168"/>
      <c r="EM44" s="168"/>
      <c r="EN44" s="168"/>
      <c r="EO44" s="168"/>
      <c r="EP44" s="168"/>
      <c r="EQ44" s="168"/>
      <c r="ER44" s="168"/>
      <c r="ES44" s="168"/>
      <c r="ET44" s="168"/>
      <c r="EU44" s="168"/>
      <c r="EV44" s="168"/>
      <c r="EW44" s="168"/>
      <c r="EX44" s="168"/>
      <c r="EY44" s="168"/>
      <c r="EZ44" s="168"/>
      <c r="FA44" s="168"/>
      <c r="FB44" s="168"/>
      <c r="FC44" s="168"/>
      <c r="FD44" s="166">
        <f t="shared" si="1367"/>
        <v>0</v>
      </c>
      <c r="FE44" s="168"/>
      <c r="FF44" s="168"/>
      <c r="FG44" s="168"/>
      <c r="FH44" s="168"/>
      <c r="FI44" s="168"/>
      <c r="FJ44" s="168">
        <f>+DRE!$G$42</f>
        <v>0</v>
      </c>
      <c r="FK44" s="168"/>
      <c r="FL44" s="168"/>
      <c r="FM44" s="168"/>
      <c r="FN44" s="168"/>
      <c r="FO44" s="168"/>
      <c r="FP44" s="168"/>
      <c r="FQ44" s="168"/>
      <c r="FR44" s="168"/>
      <c r="FS44" s="168"/>
      <c r="FT44" s="168"/>
      <c r="FU44" s="168"/>
      <c r="FV44" s="168"/>
      <c r="FW44" s="168"/>
      <c r="FX44" s="168"/>
      <c r="FY44" s="168"/>
      <c r="FZ44" s="168"/>
      <c r="GA44" s="168"/>
      <c r="GB44" s="168"/>
      <c r="GC44" s="168"/>
      <c r="GD44" s="168"/>
      <c r="GE44" s="168"/>
      <c r="GF44" s="168"/>
      <c r="GG44" s="168"/>
      <c r="GH44" s="168"/>
      <c r="GI44" s="168"/>
      <c r="GJ44" s="166">
        <f t="shared" si="850"/>
        <v>0</v>
      </c>
      <c r="GK44" s="168"/>
      <c r="GL44" s="168"/>
      <c r="GM44" s="168"/>
      <c r="GN44" s="168"/>
      <c r="GO44" s="168"/>
      <c r="GP44" s="168">
        <f>+DRE!$G$42</f>
        <v>0</v>
      </c>
      <c r="GQ44" s="168"/>
      <c r="GR44" s="168"/>
      <c r="GS44" s="168"/>
      <c r="GT44" s="168"/>
      <c r="GU44" s="168"/>
      <c r="GV44" s="168"/>
      <c r="GW44" s="168"/>
      <c r="GX44" s="168"/>
      <c r="GY44" s="168"/>
      <c r="GZ44" s="168"/>
      <c r="HA44" s="168"/>
      <c r="HB44" s="168"/>
      <c r="HC44" s="168"/>
      <c r="HD44" s="168"/>
      <c r="HE44" s="168"/>
      <c r="HF44" s="168"/>
      <c r="HG44" s="168"/>
      <c r="HH44" s="168"/>
      <c r="HI44" s="168"/>
      <c r="HJ44" s="168"/>
      <c r="HK44" s="168"/>
      <c r="HL44" s="168"/>
      <c r="HM44" s="168"/>
      <c r="HN44" s="168"/>
      <c r="HO44" s="168"/>
      <c r="HP44" s="166">
        <f t="shared" si="851"/>
        <v>0</v>
      </c>
      <c r="HQ44" s="168"/>
      <c r="HR44" s="168"/>
      <c r="HS44" s="168"/>
      <c r="HT44" s="168"/>
      <c r="HU44" s="168"/>
      <c r="HV44" s="168">
        <f>+DRE!$G$42</f>
        <v>0</v>
      </c>
      <c r="HW44" s="168"/>
      <c r="HX44" s="168"/>
      <c r="HY44" s="168"/>
      <c r="HZ44" s="168"/>
      <c r="IA44" s="168"/>
      <c r="IB44" s="168"/>
      <c r="IC44" s="168"/>
      <c r="ID44" s="168"/>
      <c r="IE44" s="168"/>
      <c r="IF44" s="168"/>
      <c r="IG44" s="168"/>
      <c r="IH44" s="168"/>
      <c r="II44" s="168"/>
      <c r="IJ44" s="168"/>
      <c r="IK44" s="168"/>
      <c r="IL44" s="168"/>
      <c r="IM44" s="168"/>
      <c r="IN44" s="168"/>
      <c r="IO44" s="168"/>
      <c r="IP44" s="168"/>
      <c r="IQ44" s="168"/>
      <c r="IR44" s="168"/>
      <c r="IS44" s="168"/>
      <c r="IT44" s="168"/>
      <c r="IU44" s="166">
        <f t="shared" si="1371"/>
        <v>0</v>
      </c>
      <c r="IV44" s="168"/>
      <c r="IW44" s="168"/>
      <c r="IX44" s="168"/>
      <c r="IY44" s="168"/>
      <c r="IZ44" s="168"/>
      <c r="JA44" s="168">
        <f>+DRE!$G$42</f>
        <v>0</v>
      </c>
      <c r="JB44" s="168"/>
      <c r="JC44" s="168"/>
      <c r="JD44" s="168"/>
      <c r="JE44" s="168"/>
      <c r="JF44" s="168"/>
      <c r="JG44" s="168"/>
      <c r="JH44" s="168"/>
      <c r="JI44" s="168"/>
      <c r="JJ44" s="168"/>
      <c r="JK44" s="168"/>
      <c r="JL44" s="168"/>
      <c r="JM44" s="168"/>
      <c r="JN44" s="168"/>
      <c r="JO44" s="168"/>
      <c r="JP44" s="168"/>
      <c r="JQ44" s="168"/>
      <c r="JR44" s="168"/>
      <c r="JS44" s="168"/>
      <c r="JT44" s="168"/>
      <c r="JU44" s="168"/>
      <c r="JV44" s="168"/>
      <c r="JW44" s="168"/>
      <c r="JX44" s="168"/>
      <c r="JY44" s="168"/>
      <c r="JZ44" s="168"/>
      <c r="KA44" s="166">
        <f t="shared" si="852"/>
        <v>0</v>
      </c>
      <c r="KB44" s="168"/>
      <c r="KC44" s="168"/>
      <c r="KD44" s="168"/>
      <c r="KE44" s="168"/>
      <c r="KF44" s="168"/>
      <c r="KG44" s="168">
        <f>+DRE!$G$42</f>
        <v>0</v>
      </c>
      <c r="KH44" s="168"/>
      <c r="KI44" s="168"/>
      <c r="KJ44" s="168"/>
      <c r="KK44" s="168"/>
      <c r="KL44" s="168"/>
      <c r="KM44" s="168"/>
      <c r="KN44" s="168"/>
      <c r="KO44" s="168"/>
      <c r="KP44" s="168"/>
      <c r="KQ44" s="168"/>
      <c r="KR44" s="168"/>
      <c r="KS44" s="168"/>
      <c r="KT44" s="168"/>
      <c r="KU44" s="168"/>
      <c r="KV44" s="168"/>
      <c r="KW44" s="168"/>
      <c r="KX44" s="168"/>
      <c r="KY44" s="168"/>
      <c r="KZ44" s="168"/>
      <c r="LA44" s="168"/>
      <c r="LB44" s="168"/>
      <c r="LC44" s="168"/>
      <c r="LD44" s="168"/>
      <c r="LE44" s="168"/>
      <c r="LF44" s="166">
        <f t="shared" si="1374"/>
        <v>0</v>
      </c>
      <c r="LG44" s="168"/>
      <c r="LH44" s="168"/>
      <c r="LI44" s="168"/>
      <c r="LJ44" s="168"/>
      <c r="LK44" s="168"/>
      <c r="LL44" s="168">
        <f>+DRE!$G$42</f>
        <v>0</v>
      </c>
      <c r="LM44" s="168"/>
      <c r="LN44" s="168"/>
      <c r="LO44" s="168"/>
      <c r="LP44" s="168"/>
      <c r="LQ44" s="168"/>
      <c r="LR44" s="168"/>
      <c r="LS44" s="168"/>
      <c r="LT44" s="168"/>
      <c r="LU44" s="168"/>
      <c r="LV44" s="168"/>
      <c r="LW44" s="168"/>
      <c r="LX44" s="168"/>
      <c r="LY44" s="168"/>
      <c r="LZ44" s="168"/>
      <c r="MA44" s="168"/>
      <c r="MB44" s="168"/>
      <c r="MC44" s="168"/>
      <c r="MD44" s="168"/>
      <c r="ME44" s="168"/>
      <c r="MF44" s="168"/>
      <c r="MG44" s="168"/>
      <c r="MH44" s="168"/>
      <c r="MI44" s="168"/>
      <c r="MJ44" s="168"/>
      <c r="MK44" s="168"/>
      <c r="ML44" s="166">
        <f t="shared" si="853"/>
        <v>0</v>
      </c>
      <c r="MM44" s="168"/>
      <c r="MN44" s="168"/>
      <c r="MO44" s="168"/>
      <c r="MP44" s="168"/>
      <c r="MQ44" s="168"/>
      <c r="MR44" s="168">
        <f>+DRE!$G$42</f>
        <v>0</v>
      </c>
      <c r="MS44" s="168"/>
      <c r="MT44" s="168"/>
      <c r="MU44" s="168"/>
      <c r="MV44" s="168"/>
      <c r="MW44" s="168"/>
      <c r="MX44" s="168"/>
      <c r="MY44" s="168"/>
      <c r="MZ44" s="168"/>
      <c r="NA44" s="168"/>
      <c r="NB44" s="168"/>
      <c r="NC44" s="168"/>
      <c r="ND44" s="168"/>
      <c r="NE44" s="168"/>
      <c r="NF44" s="168"/>
      <c r="NG44" s="168"/>
      <c r="NH44" s="168"/>
      <c r="NI44" s="168"/>
      <c r="NJ44" s="168"/>
      <c r="NK44" s="168"/>
      <c r="NL44" s="168"/>
      <c r="NM44" s="168"/>
      <c r="NN44" s="168"/>
      <c r="NO44" s="168"/>
      <c r="NP44" s="168"/>
      <c r="NQ44" s="168"/>
      <c r="NR44" s="166">
        <f t="shared" si="854"/>
        <v>0</v>
      </c>
      <c r="NS44" s="168"/>
      <c r="NT44" s="168"/>
      <c r="NU44" s="168"/>
      <c r="NV44" s="168"/>
      <c r="NW44" s="168"/>
      <c r="NX44" s="168">
        <f>+DRE!$G$42</f>
        <v>0</v>
      </c>
      <c r="NY44" s="168"/>
      <c r="NZ44" s="168"/>
      <c r="OA44" s="168"/>
      <c r="OB44" s="168"/>
      <c r="OC44" s="168"/>
      <c r="OD44" s="168"/>
      <c r="OE44" s="168"/>
      <c r="OF44" s="168"/>
      <c r="OG44" s="168"/>
      <c r="OH44" s="168"/>
      <c r="OI44" s="168"/>
      <c r="OJ44" s="168"/>
      <c r="OK44" s="168"/>
      <c r="OL44" s="168"/>
      <c r="OM44" s="168"/>
      <c r="ON44" s="168"/>
      <c r="OO44" s="168"/>
      <c r="OP44" s="168"/>
      <c r="OQ44" s="168"/>
      <c r="OR44" s="168"/>
      <c r="OS44" s="168"/>
      <c r="OT44" s="168"/>
      <c r="OU44" s="166">
        <f t="shared" si="1378"/>
        <v>0</v>
      </c>
      <c r="OV44" s="168"/>
      <c r="OW44" s="168"/>
      <c r="OX44" s="168"/>
      <c r="OY44" s="168"/>
      <c r="OZ44" s="168"/>
      <c r="PA44" s="168">
        <f>+DRE!$G$42</f>
        <v>0</v>
      </c>
      <c r="PB44" s="168"/>
      <c r="PC44" s="168"/>
      <c r="PD44" s="168"/>
      <c r="PE44" s="168"/>
      <c r="PF44" s="168"/>
      <c r="PG44" s="168"/>
      <c r="PH44" s="168"/>
      <c r="PI44" s="168"/>
      <c r="PJ44" s="168"/>
      <c r="PK44" s="168"/>
      <c r="PL44" s="168"/>
      <c r="PM44" s="168"/>
      <c r="PN44" s="168"/>
      <c r="PO44" s="168"/>
      <c r="PP44" s="168"/>
      <c r="PQ44" s="168"/>
      <c r="PR44" s="168"/>
      <c r="PS44" s="168"/>
      <c r="PT44" s="168"/>
      <c r="PU44" s="168"/>
      <c r="PV44" s="168"/>
      <c r="PW44" s="168"/>
      <c r="PX44" s="168"/>
      <c r="PY44" s="168"/>
      <c r="PZ44" s="168"/>
      <c r="QA44" s="166">
        <f t="shared" si="855"/>
        <v>0</v>
      </c>
      <c r="QB44" s="168"/>
      <c r="QC44" s="168"/>
      <c r="QD44" s="168"/>
      <c r="QE44" s="168"/>
      <c r="QF44" s="168"/>
      <c r="QG44" s="168">
        <f>+DRE!$G$42</f>
        <v>0</v>
      </c>
      <c r="QH44" s="168"/>
      <c r="QI44" s="168"/>
      <c r="QJ44" s="168"/>
      <c r="QK44" s="168"/>
      <c r="QL44" s="168"/>
      <c r="QM44" s="168"/>
      <c r="QN44" s="168"/>
      <c r="QO44" s="168"/>
      <c r="QP44" s="168"/>
      <c r="QQ44" s="168"/>
      <c r="QR44" s="168"/>
      <c r="QS44" s="168"/>
      <c r="QT44" s="168"/>
      <c r="QU44" s="168"/>
      <c r="QV44" s="168"/>
      <c r="QW44" s="168"/>
      <c r="QX44" s="168"/>
      <c r="QY44" s="168"/>
      <c r="QZ44" s="168"/>
      <c r="RA44" s="168"/>
      <c r="RB44" s="168"/>
      <c r="RC44" s="168"/>
      <c r="RD44" s="168"/>
      <c r="RE44" s="168"/>
      <c r="RF44" s="166">
        <f t="shared" si="1381"/>
        <v>0</v>
      </c>
      <c r="RG44" s="168"/>
      <c r="RH44" s="168"/>
      <c r="RI44" s="168"/>
      <c r="RJ44" s="168"/>
      <c r="RK44" s="168"/>
      <c r="RL44" s="168">
        <f>+DRE!$G$42</f>
        <v>0</v>
      </c>
      <c r="RM44" s="168"/>
      <c r="RN44" s="168"/>
      <c r="RO44" s="168"/>
      <c r="RP44" s="168"/>
      <c r="RQ44" s="168"/>
      <c r="RR44" s="168"/>
      <c r="RS44" s="168"/>
      <c r="RT44" s="168"/>
      <c r="RU44" s="168"/>
      <c r="RV44" s="168"/>
      <c r="RW44" s="168"/>
      <c r="RX44" s="168"/>
      <c r="RY44" s="168"/>
      <c r="RZ44" s="168"/>
      <c r="SA44" s="168"/>
      <c r="SB44" s="168"/>
      <c r="SC44" s="168"/>
      <c r="SD44" s="168"/>
      <c r="SE44" s="168"/>
      <c r="SF44" s="168"/>
      <c r="SG44" s="168"/>
      <c r="SH44" s="168"/>
      <c r="SI44" s="168"/>
      <c r="SJ44" s="168"/>
      <c r="SK44" s="168"/>
      <c r="SL44" s="166">
        <f t="shared" si="856"/>
        <v>0</v>
      </c>
      <c r="SM44" s="168"/>
      <c r="SN44" s="168"/>
      <c r="SO44" s="168"/>
      <c r="SP44" s="168"/>
      <c r="SQ44" s="168"/>
      <c r="SR44" s="168">
        <f>+DRE!$G$42</f>
        <v>0</v>
      </c>
      <c r="SS44" s="168"/>
      <c r="ST44" s="168"/>
      <c r="SU44" s="168"/>
      <c r="SV44" s="168"/>
      <c r="SW44" s="168"/>
      <c r="SX44" s="168"/>
      <c r="SY44" s="168"/>
      <c r="SZ44" s="168"/>
      <c r="TA44" s="168"/>
      <c r="TB44" s="168"/>
      <c r="TC44" s="168"/>
      <c r="TD44" s="168"/>
      <c r="TE44" s="168"/>
      <c r="TF44" s="168"/>
      <c r="TG44" s="168"/>
      <c r="TH44" s="168"/>
      <c r="TI44" s="168"/>
      <c r="TJ44" s="168"/>
      <c r="TK44" s="168"/>
      <c r="TL44" s="168"/>
      <c r="TM44" s="168"/>
      <c r="TN44" s="168"/>
      <c r="TO44" s="168"/>
      <c r="TP44" s="168"/>
      <c r="TQ44" s="166">
        <f t="shared" si="1384"/>
        <v>0</v>
      </c>
      <c r="TR44" s="168"/>
      <c r="TS44" s="168"/>
      <c r="TT44" s="168"/>
      <c r="TU44" s="168"/>
      <c r="TV44" s="168"/>
      <c r="TW44" s="168">
        <f>+DRE!$G$42</f>
        <v>0</v>
      </c>
      <c r="TX44" s="168"/>
      <c r="TY44" s="168"/>
      <c r="TZ44" s="168"/>
      <c r="UA44" s="168"/>
      <c r="UB44" s="168"/>
      <c r="UC44" s="168"/>
      <c r="UD44" s="168"/>
      <c r="UE44" s="168"/>
      <c r="UF44" s="168"/>
      <c r="UG44" s="168"/>
      <c r="UH44" s="168"/>
      <c r="UI44" s="168"/>
      <c r="UJ44" s="168"/>
      <c r="UK44" s="168"/>
      <c r="UL44" s="168"/>
      <c r="UM44" s="168"/>
      <c r="UN44" s="168"/>
      <c r="UO44" s="168"/>
      <c r="UP44" s="168"/>
      <c r="UQ44" s="168"/>
      <c r="UR44" s="168"/>
      <c r="US44" s="168"/>
      <c r="UT44" s="168"/>
      <c r="UU44" s="168"/>
      <c r="UV44" s="168"/>
      <c r="UW44" s="166">
        <f t="shared" si="857"/>
        <v>0</v>
      </c>
      <c r="UX44" s="168"/>
      <c r="UY44" s="168"/>
      <c r="UZ44" s="168"/>
      <c r="VA44" s="168"/>
      <c r="VB44" s="168"/>
      <c r="VC44" s="168">
        <f>+DRE!$G$42</f>
        <v>0</v>
      </c>
      <c r="VD44" s="168"/>
      <c r="VE44" s="168"/>
      <c r="VF44" s="168"/>
      <c r="VG44" s="168"/>
      <c r="VH44" s="168"/>
      <c r="VI44" s="168"/>
      <c r="VJ44" s="168"/>
      <c r="VK44" s="168"/>
      <c r="VL44" s="168"/>
      <c r="VM44" s="168"/>
      <c r="VN44" s="168"/>
      <c r="VO44" s="168"/>
      <c r="VP44" s="168"/>
      <c r="VQ44" s="168"/>
      <c r="VR44" s="168"/>
      <c r="VS44" s="168"/>
      <c r="VT44" s="168"/>
      <c r="VU44" s="168"/>
      <c r="VV44" s="168"/>
      <c r="VW44" s="168"/>
      <c r="VX44" s="168"/>
      <c r="VY44" s="168"/>
      <c r="VZ44" s="168"/>
      <c r="WA44" s="168"/>
      <c r="WB44" s="168"/>
      <c r="WC44" s="166">
        <f t="shared" si="858"/>
        <v>0</v>
      </c>
    </row>
    <row r="45" spans="1:601" s="105" customFormat="1" ht="18" customHeight="1" outlineLevel="1">
      <c r="A45" s="154"/>
      <c r="B45" s="117" t="s">
        <v>143</v>
      </c>
      <c r="C45" s="62"/>
      <c r="D45" s="182">
        <f>SUMIFS('Listagem de Pagamentos Efet'!$J:$J,'Listagem de Pagamentos Efet'!$B:$B,'FLUXO DE CAIXA'!D$4,'Listagem de Pagamentos Efet'!$C:$C,'FLUXO DE CAIXA'!$B45)</f>
        <v>0</v>
      </c>
      <c r="E45" s="182">
        <f>SUMIFS('Listagem de Pagamentos Efet'!$J:$J,'Listagem de Pagamentos Efet'!$B:$B,'FLUXO DE CAIXA'!E$4,'Listagem de Pagamentos Efet'!$C:$C,'FLUXO DE CAIXA'!$B45)</f>
        <v>0</v>
      </c>
      <c r="F45" s="182">
        <f>SUMIFS('Listagem de Pagamentos Efet'!$J:$J,'Listagem de Pagamentos Efet'!$B:$B,'FLUXO DE CAIXA'!F$4,'Listagem de Pagamentos Efet'!$C:$C,'FLUXO DE CAIXA'!$B45)</f>
        <v>0</v>
      </c>
      <c r="G45" s="182">
        <f>SUMIFS('Listagem de Pagamentos Efet'!$J:$J,'Listagem de Pagamentos Efet'!$B:$B,'FLUXO DE CAIXA'!G$4,'Listagem de Pagamentos Efet'!$C:$C,'FLUXO DE CAIXA'!$B45)</f>
        <v>0</v>
      </c>
      <c r="H45" s="182">
        <f>SUMIFS('Listagem de Pagamentos Efet'!$J:$J,'Listagem de Pagamentos Efet'!$B:$B,'FLUXO DE CAIXA'!H$4,'Listagem de Pagamentos Efet'!$C:$C,'FLUXO DE CAIXA'!$B45)</f>
        <v>0</v>
      </c>
      <c r="I45" s="182">
        <f>SUMIFS('Listagem de Pagamentos Efet'!$J:$J,'Listagem de Pagamentos Efet'!$B:$B,'FLUXO DE CAIXA'!I$4,'Listagem de Pagamentos Efet'!$C:$C,'FLUXO DE CAIXA'!$B45)</f>
        <v>0</v>
      </c>
      <c r="J45" s="182">
        <f>SUMIFS('Listagem de Pagamentos Efet'!$J:$J,'Listagem de Pagamentos Efet'!$B:$B,'FLUXO DE CAIXA'!J$4,'Listagem de Pagamentos Efet'!$C:$C,'FLUXO DE CAIXA'!$B45)</f>
        <v>0</v>
      </c>
      <c r="K45" s="182">
        <f>SUMIFS('Listagem de Pagamentos Efet'!$J:$J,'Listagem de Pagamentos Efet'!$B:$B,'FLUXO DE CAIXA'!K$4,'Listagem de Pagamentos Efet'!$C:$C,'FLUXO DE CAIXA'!$B45)</f>
        <v>0</v>
      </c>
      <c r="L45" s="182">
        <f>SUMIFS('Listagem de Pagamentos Efet'!$J:$J,'Listagem de Pagamentos Efet'!$B:$B,'FLUXO DE CAIXA'!L$4,'Listagem de Pagamentos Efet'!$C:$C,'FLUXO DE CAIXA'!$B45)</f>
        <v>0</v>
      </c>
      <c r="M45" s="182">
        <f>SUMIFS('Listagem de Pagamentos Efet'!$J:$J,'Listagem de Pagamentos Efet'!$B:$B,'FLUXO DE CAIXA'!M$4,'Listagem de Pagamentos Efet'!$C:$C,'FLUXO DE CAIXA'!$B45)</f>
        <v>0</v>
      </c>
      <c r="N45" s="182">
        <f>SUMIFS('Listagem de Pagamentos Efet'!$J:$J,'Listagem de Pagamentos Efet'!$B:$B,'FLUXO DE CAIXA'!N$4,'Listagem de Pagamentos Efet'!$C:$C,'FLUXO DE CAIXA'!$B45)</f>
        <v>0</v>
      </c>
      <c r="O45" s="182">
        <f>SUMIFS('Listagem de Pagamentos Efet'!$J:$J,'Listagem de Pagamentos Efet'!$B:$B,'FLUXO DE CAIXA'!O$4,'Listagem de Pagamentos Efet'!$C:$C,'FLUXO DE CAIXA'!$B45)</f>
        <v>0</v>
      </c>
      <c r="P45" s="182">
        <f>SUMIFS('Listagem de Pagamentos Efet'!$J:$J,'Listagem de Pagamentos Efet'!$B:$B,'FLUXO DE CAIXA'!P$4,'Listagem de Pagamentos Efet'!$C:$C,'FLUXO DE CAIXA'!$B45)</f>
        <v>0</v>
      </c>
      <c r="Q45" s="182">
        <f>SUMIFS('Listagem de Pagamentos Efet'!$J:$J,'Listagem de Pagamentos Efet'!$B:$B,'FLUXO DE CAIXA'!Q$4,'Listagem de Pagamentos Efet'!$C:$C,'FLUXO DE CAIXA'!$B45)</f>
        <v>0</v>
      </c>
      <c r="R45" s="182">
        <f>SUMIFS('Listagem de Pagamentos Efet'!$J:$J,'Listagem de Pagamentos Efet'!$B:$B,'FLUXO DE CAIXA'!R$4,'Listagem de Pagamentos Efet'!$C:$C,'FLUXO DE CAIXA'!$B45)</f>
        <v>0</v>
      </c>
      <c r="S45" s="182">
        <f>SUMIFS('Listagem de Pagamentos Efet'!$J:$J,'Listagem de Pagamentos Efet'!$B:$B,'FLUXO DE CAIXA'!S$4,'Listagem de Pagamentos Efet'!$C:$C,'FLUXO DE CAIXA'!$B45)</f>
        <v>0</v>
      </c>
      <c r="T45" s="182">
        <f>SUMIFS('Listagem de Pagamentos Efet'!$J:$J,'Listagem de Pagamentos Efet'!$B:$B,'FLUXO DE CAIXA'!T$4,'Listagem de Pagamentos Efet'!$C:$C,'FLUXO DE CAIXA'!$B45)</f>
        <v>0</v>
      </c>
      <c r="U45" s="182">
        <f>SUMIFS('Listagem de Pagamentos Efet'!$J:$J,'Listagem de Pagamentos Efet'!$B:$B,'FLUXO DE CAIXA'!U$4,'Listagem de Pagamentos Efet'!$C:$C,'FLUXO DE CAIXA'!$B45)</f>
        <v>0</v>
      </c>
      <c r="V45" s="182">
        <f>SUMIFS('Listagem de Pagamentos Efet'!$J:$J,'Listagem de Pagamentos Efet'!$B:$B,'FLUXO DE CAIXA'!V$4,'Listagem de Pagamentos Efet'!$C:$C,'FLUXO DE CAIXA'!$B45)</f>
        <v>0</v>
      </c>
      <c r="W45" s="182">
        <f>SUMIFS('Listagem de Pagamentos Efet'!$J:$J,'Listagem de Pagamentos Efet'!$B:$B,'FLUXO DE CAIXA'!W$4,'Listagem de Pagamentos Efet'!$C:$C,'FLUXO DE CAIXA'!$B45)</f>
        <v>0</v>
      </c>
      <c r="X45" s="182">
        <f>SUMIFS('Listagem de Pagamentos Efet'!$J:$J,'Listagem de Pagamentos Efet'!$B:$B,'FLUXO DE CAIXA'!X$4,'Listagem de Pagamentos Efet'!$C:$C,'FLUXO DE CAIXA'!$B45)</f>
        <v>0</v>
      </c>
      <c r="Y45" s="182">
        <f>SUMIFS('Listagem de Pagamentos Efet'!$J:$J,'Listagem de Pagamentos Efet'!$B:$B,'FLUXO DE CAIXA'!Y$4,'Listagem de Pagamentos Efet'!$C:$C,'FLUXO DE CAIXA'!$B45)</f>
        <v>0</v>
      </c>
      <c r="Z45" s="182">
        <f>SUMIFS('Listagem de Pagamentos Efet'!$J:$J,'Listagem de Pagamentos Efet'!$B:$B,'FLUXO DE CAIXA'!Z$4,'Listagem de Pagamentos Efet'!$C:$C,'FLUXO DE CAIXA'!$B45)</f>
        <v>0</v>
      </c>
      <c r="AA45" s="182">
        <f>SUMIFS('Listagem de Pagamentos Efet'!$J:$J,'Listagem de Pagamentos Efet'!$B:$B,'FLUXO DE CAIXA'!AA$4,'Listagem de Pagamentos Efet'!$C:$C,'FLUXO DE CAIXA'!$B45)</f>
        <v>0</v>
      </c>
      <c r="AB45" s="182">
        <f>SUMIFS('Listagem de Pagamentos Efet'!$J:$J,'Listagem de Pagamentos Efet'!$B:$B,'FLUXO DE CAIXA'!AB$4,'Listagem de Pagamentos Efet'!$C:$C,'FLUXO DE CAIXA'!$B45)</f>
        <v>0</v>
      </c>
      <c r="AC45" s="182">
        <f>SUMIFS('Listagem de Pagamentos Efet'!$J:$J,'Listagem de Pagamentos Efet'!$B:$B,'FLUXO DE CAIXA'!AC$4,'Listagem de Pagamentos Efet'!$C:$C,'FLUXO DE CAIXA'!$B45)</f>
        <v>0</v>
      </c>
      <c r="AD45" s="182">
        <f>SUMIFS('Listagem de Pagamentos Efet'!$J:$J,'Listagem de Pagamentos Efet'!$B:$B,'FLUXO DE CAIXA'!AD$4,'Listagem de Pagamentos Efet'!$C:$C,'FLUXO DE CAIXA'!$B45)</f>
        <v>0</v>
      </c>
      <c r="AE45" s="106"/>
      <c r="AF45" s="106"/>
      <c r="AG45" s="106"/>
      <c r="AH45" s="166">
        <f t="shared" si="490"/>
        <v>0</v>
      </c>
      <c r="AI45" s="168"/>
      <c r="AJ45" s="168"/>
      <c r="AK45" s="168"/>
      <c r="AL45" s="168"/>
      <c r="AM45" s="168"/>
      <c r="AN45" s="168">
        <f>+DRE!$G$43</f>
        <v>0</v>
      </c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6">
        <f t="shared" si="848"/>
        <v>0</v>
      </c>
      <c r="BO45" s="168"/>
      <c r="BP45" s="168"/>
      <c r="BQ45" s="168"/>
      <c r="BR45" s="168"/>
      <c r="BS45" s="168">
        <f>+DRE!$G$43</f>
        <v>0</v>
      </c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6">
        <f t="shared" si="790"/>
        <v>0</v>
      </c>
      <c r="CT45" s="168"/>
      <c r="CU45" s="168"/>
      <c r="CV45" s="168"/>
      <c r="CW45" s="168"/>
      <c r="CX45" s="168"/>
      <c r="CY45" s="168">
        <f>+DRE!$G$43</f>
        <v>0</v>
      </c>
      <c r="CZ45" s="168"/>
      <c r="DA45" s="168"/>
      <c r="DB45" s="168"/>
      <c r="DC45" s="168"/>
      <c r="DD45" s="168"/>
      <c r="DE45" s="168"/>
      <c r="DF45" s="168"/>
      <c r="DG45" s="168"/>
      <c r="DH45" s="168"/>
      <c r="DI45" s="168"/>
      <c r="DJ45" s="168"/>
      <c r="DK45" s="168"/>
      <c r="DL45" s="168"/>
      <c r="DM45" s="168"/>
      <c r="DN45" s="168"/>
      <c r="DO45" s="168"/>
      <c r="DP45" s="168"/>
      <c r="DQ45" s="168"/>
      <c r="DR45" s="168"/>
      <c r="DS45" s="168"/>
      <c r="DT45" s="168"/>
      <c r="DU45" s="168"/>
      <c r="DV45" s="168"/>
      <c r="DW45" s="168"/>
      <c r="DX45" s="168"/>
      <c r="DY45" s="166">
        <f t="shared" si="849"/>
        <v>0</v>
      </c>
      <c r="DZ45" s="168"/>
      <c r="EA45" s="168"/>
      <c r="EB45" s="168"/>
      <c r="EC45" s="168"/>
      <c r="ED45" s="168"/>
      <c r="EE45" s="168">
        <f>+DRE!$G$43</f>
        <v>0</v>
      </c>
      <c r="EF45" s="168"/>
      <c r="EG45" s="168"/>
      <c r="EH45" s="168"/>
      <c r="EI45" s="168"/>
      <c r="EJ45" s="168"/>
      <c r="EK45" s="168"/>
      <c r="EL45" s="168"/>
      <c r="EM45" s="168"/>
      <c r="EN45" s="168"/>
      <c r="EO45" s="168"/>
      <c r="EP45" s="168"/>
      <c r="EQ45" s="168"/>
      <c r="ER45" s="168"/>
      <c r="ES45" s="168"/>
      <c r="ET45" s="168"/>
      <c r="EU45" s="168"/>
      <c r="EV45" s="168"/>
      <c r="EW45" s="168"/>
      <c r="EX45" s="168"/>
      <c r="EY45" s="168"/>
      <c r="EZ45" s="168"/>
      <c r="FA45" s="168"/>
      <c r="FB45" s="168"/>
      <c r="FC45" s="168"/>
      <c r="FD45" s="166">
        <f t="shared" si="1367"/>
        <v>0</v>
      </c>
      <c r="FE45" s="168"/>
      <c r="FF45" s="168"/>
      <c r="FG45" s="168"/>
      <c r="FH45" s="168"/>
      <c r="FI45" s="168"/>
      <c r="FJ45" s="168">
        <f>+DRE!$G$43</f>
        <v>0</v>
      </c>
      <c r="FK45" s="168"/>
      <c r="FL45" s="168"/>
      <c r="FM45" s="168"/>
      <c r="FN45" s="168"/>
      <c r="FO45" s="168"/>
      <c r="FP45" s="168"/>
      <c r="FQ45" s="168"/>
      <c r="FR45" s="168"/>
      <c r="FS45" s="168"/>
      <c r="FT45" s="168"/>
      <c r="FU45" s="168"/>
      <c r="FV45" s="168"/>
      <c r="FW45" s="168"/>
      <c r="FX45" s="168"/>
      <c r="FY45" s="168"/>
      <c r="FZ45" s="168"/>
      <c r="GA45" s="168"/>
      <c r="GB45" s="168"/>
      <c r="GC45" s="168"/>
      <c r="GD45" s="168"/>
      <c r="GE45" s="168"/>
      <c r="GF45" s="168"/>
      <c r="GG45" s="168"/>
      <c r="GH45" s="168"/>
      <c r="GI45" s="168"/>
      <c r="GJ45" s="166">
        <f t="shared" si="850"/>
        <v>0</v>
      </c>
      <c r="GK45" s="168"/>
      <c r="GL45" s="168"/>
      <c r="GM45" s="168"/>
      <c r="GN45" s="168"/>
      <c r="GO45" s="168"/>
      <c r="GP45" s="168">
        <f>+DRE!$G$43</f>
        <v>0</v>
      </c>
      <c r="GQ45" s="168"/>
      <c r="GR45" s="168"/>
      <c r="GS45" s="168"/>
      <c r="GT45" s="168"/>
      <c r="GU45" s="168"/>
      <c r="GV45" s="168"/>
      <c r="GW45" s="168"/>
      <c r="GX45" s="168"/>
      <c r="GY45" s="168"/>
      <c r="GZ45" s="168"/>
      <c r="HA45" s="168"/>
      <c r="HB45" s="168"/>
      <c r="HC45" s="168"/>
      <c r="HD45" s="168"/>
      <c r="HE45" s="168"/>
      <c r="HF45" s="168"/>
      <c r="HG45" s="168"/>
      <c r="HH45" s="168"/>
      <c r="HI45" s="168"/>
      <c r="HJ45" s="168"/>
      <c r="HK45" s="168"/>
      <c r="HL45" s="168"/>
      <c r="HM45" s="168"/>
      <c r="HN45" s="168"/>
      <c r="HO45" s="168"/>
      <c r="HP45" s="166">
        <f t="shared" si="851"/>
        <v>0</v>
      </c>
      <c r="HQ45" s="168"/>
      <c r="HR45" s="168"/>
      <c r="HS45" s="168"/>
      <c r="HT45" s="168"/>
      <c r="HU45" s="168"/>
      <c r="HV45" s="168">
        <f>+DRE!$G$43</f>
        <v>0</v>
      </c>
      <c r="HW45" s="168"/>
      <c r="HX45" s="168"/>
      <c r="HY45" s="168"/>
      <c r="HZ45" s="168"/>
      <c r="IA45" s="168"/>
      <c r="IB45" s="168"/>
      <c r="IC45" s="168"/>
      <c r="ID45" s="168"/>
      <c r="IE45" s="168"/>
      <c r="IF45" s="168"/>
      <c r="IG45" s="168"/>
      <c r="IH45" s="168"/>
      <c r="II45" s="168"/>
      <c r="IJ45" s="168"/>
      <c r="IK45" s="168"/>
      <c r="IL45" s="168"/>
      <c r="IM45" s="168"/>
      <c r="IN45" s="168"/>
      <c r="IO45" s="168"/>
      <c r="IP45" s="168"/>
      <c r="IQ45" s="168"/>
      <c r="IR45" s="168"/>
      <c r="IS45" s="168"/>
      <c r="IT45" s="168"/>
      <c r="IU45" s="166">
        <f t="shared" si="1371"/>
        <v>0</v>
      </c>
      <c r="IV45" s="168"/>
      <c r="IW45" s="168"/>
      <c r="IX45" s="168"/>
      <c r="IY45" s="168"/>
      <c r="IZ45" s="168"/>
      <c r="JA45" s="168">
        <f>+DRE!$G$43</f>
        <v>0</v>
      </c>
      <c r="JB45" s="168"/>
      <c r="JC45" s="168"/>
      <c r="JD45" s="168"/>
      <c r="JE45" s="168"/>
      <c r="JF45" s="168"/>
      <c r="JG45" s="168"/>
      <c r="JH45" s="168"/>
      <c r="JI45" s="168"/>
      <c r="JJ45" s="168"/>
      <c r="JK45" s="168"/>
      <c r="JL45" s="168"/>
      <c r="JM45" s="168"/>
      <c r="JN45" s="168"/>
      <c r="JO45" s="168"/>
      <c r="JP45" s="168"/>
      <c r="JQ45" s="168"/>
      <c r="JR45" s="168"/>
      <c r="JS45" s="168"/>
      <c r="JT45" s="168"/>
      <c r="JU45" s="168"/>
      <c r="JV45" s="168"/>
      <c r="JW45" s="168"/>
      <c r="JX45" s="168"/>
      <c r="JY45" s="168"/>
      <c r="JZ45" s="168"/>
      <c r="KA45" s="166">
        <f t="shared" si="852"/>
        <v>0</v>
      </c>
      <c r="KB45" s="168"/>
      <c r="KC45" s="168"/>
      <c r="KD45" s="168"/>
      <c r="KE45" s="168"/>
      <c r="KF45" s="168"/>
      <c r="KG45" s="168">
        <f>+DRE!$G$43</f>
        <v>0</v>
      </c>
      <c r="KH45" s="168"/>
      <c r="KI45" s="168"/>
      <c r="KJ45" s="168"/>
      <c r="KK45" s="168"/>
      <c r="KL45" s="168"/>
      <c r="KM45" s="168"/>
      <c r="KN45" s="168"/>
      <c r="KO45" s="168"/>
      <c r="KP45" s="168"/>
      <c r="KQ45" s="168"/>
      <c r="KR45" s="168"/>
      <c r="KS45" s="168"/>
      <c r="KT45" s="168"/>
      <c r="KU45" s="168"/>
      <c r="KV45" s="168"/>
      <c r="KW45" s="168"/>
      <c r="KX45" s="168"/>
      <c r="KY45" s="168"/>
      <c r="KZ45" s="168"/>
      <c r="LA45" s="168"/>
      <c r="LB45" s="168"/>
      <c r="LC45" s="168"/>
      <c r="LD45" s="168"/>
      <c r="LE45" s="168"/>
      <c r="LF45" s="166">
        <f t="shared" si="1374"/>
        <v>0</v>
      </c>
      <c r="LG45" s="168"/>
      <c r="LH45" s="168"/>
      <c r="LI45" s="168"/>
      <c r="LJ45" s="168"/>
      <c r="LK45" s="168"/>
      <c r="LL45" s="168">
        <f>+DRE!$G$43</f>
        <v>0</v>
      </c>
      <c r="LM45" s="168"/>
      <c r="LN45" s="168"/>
      <c r="LO45" s="168"/>
      <c r="LP45" s="168"/>
      <c r="LQ45" s="168"/>
      <c r="LR45" s="168"/>
      <c r="LS45" s="168"/>
      <c r="LT45" s="168"/>
      <c r="LU45" s="168"/>
      <c r="LV45" s="168"/>
      <c r="LW45" s="168"/>
      <c r="LX45" s="168"/>
      <c r="LY45" s="168"/>
      <c r="LZ45" s="168"/>
      <c r="MA45" s="168"/>
      <c r="MB45" s="168"/>
      <c r="MC45" s="168"/>
      <c r="MD45" s="168"/>
      <c r="ME45" s="168"/>
      <c r="MF45" s="168"/>
      <c r="MG45" s="168"/>
      <c r="MH45" s="168"/>
      <c r="MI45" s="168"/>
      <c r="MJ45" s="168"/>
      <c r="MK45" s="168"/>
      <c r="ML45" s="166">
        <f t="shared" si="853"/>
        <v>0</v>
      </c>
      <c r="MM45" s="168"/>
      <c r="MN45" s="168"/>
      <c r="MO45" s="168"/>
      <c r="MP45" s="168"/>
      <c r="MQ45" s="168"/>
      <c r="MR45" s="168">
        <f>+DRE!$G$43</f>
        <v>0</v>
      </c>
      <c r="MS45" s="168"/>
      <c r="MT45" s="168"/>
      <c r="MU45" s="168"/>
      <c r="MV45" s="168"/>
      <c r="MW45" s="168"/>
      <c r="MX45" s="168"/>
      <c r="MY45" s="168"/>
      <c r="MZ45" s="168"/>
      <c r="NA45" s="168"/>
      <c r="NB45" s="168"/>
      <c r="NC45" s="168"/>
      <c r="ND45" s="168"/>
      <c r="NE45" s="168"/>
      <c r="NF45" s="168"/>
      <c r="NG45" s="168"/>
      <c r="NH45" s="168"/>
      <c r="NI45" s="168"/>
      <c r="NJ45" s="168"/>
      <c r="NK45" s="168"/>
      <c r="NL45" s="168"/>
      <c r="NM45" s="168"/>
      <c r="NN45" s="168"/>
      <c r="NO45" s="168"/>
      <c r="NP45" s="168"/>
      <c r="NQ45" s="168"/>
      <c r="NR45" s="166">
        <f t="shared" si="854"/>
        <v>0</v>
      </c>
      <c r="NS45" s="168"/>
      <c r="NT45" s="168"/>
      <c r="NU45" s="168"/>
      <c r="NV45" s="168"/>
      <c r="NW45" s="168"/>
      <c r="NX45" s="168">
        <f>+DRE!$G$43</f>
        <v>0</v>
      </c>
      <c r="NY45" s="168"/>
      <c r="NZ45" s="168"/>
      <c r="OA45" s="168"/>
      <c r="OB45" s="168"/>
      <c r="OC45" s="168"/>
      <c r="OD45" s="168"/>
      <c r="OE45" s="168"/>
      <c r="OF45" s="168"/>
      <c r="OG45" s="168"/>
      <c r="OH45" s="168"/>
      <c r="OI45" s="168"/>
      <c r="OJ45" s="168"/>
      <c r="OK45" s="168"/>
      <c r="OL45" s="168"/>
      <c r="OM45" s="168"/>
      <c r="ON45" s="168"/>
      <c r="OO45" s="168"/>
      <c r="OP45" s="168"/>
      <c r="OQ45" s="168"/>
      <c r="OR45" s="168"/>
      <c r="OS45" s="168"/>
      <c r="OT45" s="168"/>
      <c r="OU45" s="166">
        <f t="shared" si="1378"/>
        <v>0</v>
      </c>
      <c r="OV45" s="168"/>
      <c r="OW45" s="168"/>
      <c r="OX45" s="168"/>
      <c r="OY45" s="168"/>
      <c r="OZ45" s="168"/>
      <c r="PA45" s="168">
        <f>+DRE!$G$43</f>
        <v>0</v>
      </c>
      <c r="PB45" s="168"/>
      <c r="PC45" s="168"/>
      <c r="PD45" s="168"/>
      <c r="PE45" s="168"/>
      <c r="PF45" s="168"/>
      <c r="PG45" s="168"/>
      <c r="PH45" s="168"/>
      <c r="PI45" s="168"/>
      <c r="PJ45" s="168"/>
      <c r="PK45" s="168"/>
      <c r="PL45" s="168"/>
      <c r="PM45" s="168"/>
      <c r="PN45" s="168"/>
      <c r="PO45" s="168"/>
      <c r="PP45" s="168"/>
      <c r="PQ45" s="168"/>
      <c r="PR45" s="168"/>
      <c r="PS45" s="168"/>
      <c r="PT45" s="168"/>
      <c r="PU45" s="168"/>
      <c r="PV45" s="168"/>
      <c r="PW45" s="168"/>
      <c r="PX45" s="168"/>
      <c r="PY45" s="168"/>
      <c r="PZ45" s="168"/>
      <c r="QA45" s="166">
        <f t="shared" si="855"/>
        <v>0</v>
      </c>
      <c r="QB45" s="168"/>
      <c r="QC45" s="168"/>
      <c r="QD45" s="168"/>
      <c r="QE45" s="168"/>
      <c r="QF45" s="168"/>
      <c r="QG45" s="168">
        <f>+DRE!$G$43</f>
        <v>0</v>
      </c>
      <c r="QH45" s="168"/>
      <c r="QI45" s="168"/>
      <c r="QJ45" s="168"/>
      <c r="QK45" s="168"/>
      <c r="QL45" s="168"/>
      <c r="QM45" s="168"/>
      <c r="QN45" s="168"/>
      <c r="QO45" s="168"/>
      <c r="QP45" s="168"/>
      <c r="QQ45" s="168"/>
      <c r="QR45" s="168"/>
      <c r="QS45" s="168"/>
      <c r="QT45" s="168"/>
      <c r="QU45" s="168"/>
      <c r="QV45" s="168"/>
      <c r="QW45" s="168"/>
      <c r="QX45" s="168"/>
      <c r="QY45" s="168"/>
      <c r="QZ45" s="168"/>
      <c r="RA45" s="168"/>
      <c r="RB45" s="168"/>
      <c r="RC45" s="168"/>
      <c r="RD45" s="168"/>
      <c r="RE45" s="168"/>
      <c r="RF45" s="166">
        <f t="shared" si="1381"/>
        <v>0</v>
      </c>
      <c r="RG45" s="168"/>
      <c r="RH45" s="168"/>
      <c r="RI45" s="168"/>
      <c r="RJ45" s="168"/>
      <c r="RK45" s="168"/>
      <c r="RL45" s="168">
        <f>+DRE!$G$43</f>
        <v>0</v>
      </c>
      <c r="RM45" s="168"/>
      <c r="RN45" s="168"/>
      <c r="RO45" s="168"/>
      <c r="RP45" s="168"/>
      <c r="RQ45" s="168"/>
      <c r="RR45" s="168"/>
      <c r="RS45" s="168"/>
      <c r="RT45" s="168"/>
      <c r="RU45" s="168"/>
      <c r="RV45" s="168"/>
      <c r="RW45" s="168"/>
      <c r="RX45" s="168"/>
      <c r="RY45" s="168"/>
      <c r="RZ45" s="168"/>
      <c r="SA45" s="168"/>
      <c r="SB45" s="168"/>
      <c r="SC45" s="168"/>
      <c r="SD45" s="168"/>
      <c r="SE45" s="168"/>
      <c r="SF45" s="168"/>
      <c r="SG45" s="168"/>
      <c r="SH45" s="168"/>
      <c r="SI45" s="168"/>
      <c r="SJ45" s="168"/>
      <c r="SK45" s="168"/>
      <c r="SL45" s="166">
        <f t="shared" si="856"/>
        <v>0</v>
      </c>
      <c r="SM45" s="168"/>
      <c r="SN45" s="168"/>
      <c r="SO45" s="168"/>
      <c r="SP45" s="168"/>
      <c r="SQ45" s="168"/>
      <c r="SR45" s="168">
        <f>+DRE!$G$43</f>
        <v>0</v>
      </c>
      <c r="SS45" s="168"/>
      <c r="ST45" s="168"/>
      <c r="SU45" s="168"/>
      <c r="SV45" s="168"/>
      <c r="SW45" s="168"/>
      <c r="SX45" s="168"/>
      <c r="SY45" s="168"/>
      <c r="SZ45" s="168"/>
      <c r="TA45" s="168"/>
      <c r="TB45" s="168"/>
      <c r="TC45" s="168"/>
      <c r="TD45" s="168"/>
      <c r="TE45" s="168"/>
      <c r="TF45" s="168"/>
      <c r="TG45" s="168"/>
      <c r="TH45" s="168"/>
      <c r="TI45" s="168"/>
      <c r="TJ45" s="168"/>
      <c r="TK45" s="168"/>
      <c r="TL45" s="168"/>
      <c r="TM45" s="168"/>
      <c r="TN45" s="168"/>
      <c r="TO45" s="168"/>
      <c r="TP45" s="168"/>
      <c r="TQ45" s="166">
        <f t="shared" si="1384"/>
        <v>0</v>
      </c>
      <c r="TR45" s="168"/>
      <c r="TS45" s="168"/>
      <c r="TT45" s="168"/>
      <c r="TU45" s="168"/>
      <c r="TV45" s="168"/>
      <c r="TW45" s="168">
        <f>+DRE!$G$43</f>
        <v>0</v>
      </c>
      <c r="TX45" s="168"/>
      <c r="TY45" s="168"/>
      <c r="TZ45" s="168"/>
      <c r="UA45" s="168"/>
      <c r="UB45" s="168"/>
      <c r="UC45" s="168"/>
      <c r="UD45" s="168"/>
      <c r="UE45" s="168"/>
      <c r="UF45" s="168"/>
      <c r="UG45" s="168"/>
      <c r="UH45" s="168"/>
      <c r="UI45" s="168"/>
      <c r="UJ45" s="168"/>
      <c r="UK45" s="168"/>
      <c r="UL45" s="168"/>
      <c r="UM45" s="168"/>
      <c r="UN45" s="168"/>
      <c r="UO45" s="168"/>
      <c r="UP45" s="168"/>
      <c r="UQ45" s="168"/>
      <c r="UR45" s="168"/>
      <c r="US45" s="168"/>
      <c r="UT45" s="168"/>
      <c r="UU45" s="168"/>
      <c r="UV45" s="168"/>
      <c r="UW45" s="166">
        <f t="shared" si="857"/>
        <v>0</v>
      </c>
      <c r="UX45" s="168"/>
      <c r="UY45" s="168"/>
      <c r="UZ45" s="168"/>
      <c r="VA45" s="168"/>
      <c r="VB45" s="168"/>
      <c r="VC45" s="168">
        <f>+DRE!$G$43</f>
        <v>0</v>
      </c>
      <c r="VD45" s="168"/>
      <c r="VE45" s="168"/>
      <c r="VF45" s="168"/>
      <c r="VG45" s="168"/>
      <c r="VH45" s="168"/>
      <c r="VI45" s="168"/>
      <c r="VJ45" s="168"/>
      <c r="VK45" s="168"/>
      <c r="VL45" s="168"/>
      <c r="VM45" s="168"/>
      <c r="VN45" s="168"/>
      <c r="VO45" s="168"/>
      <c r="VP45" s="168"/>
      <c r="VQ45" s="168"/>
      <c r="VR45" s="168"/>
      <c r="VS45" s="168"/>
      <c r="VT45" s="168"/>
      <c r="VU45" s="168"/>
      <c r="VV45" s="168"/>
      <c r="VW45" s="168"/>
      <c r="VX45" s="168"/>
      <c r="VY45" s="168"/>
      <c r="VZ45" s="168"/>
      <c r="WA45" s="168"/>
      <c r="WB45" s="168"/>
      <c r="WC45" s="166">
        <f t="shared" si="858"/>
        <v>0</v>
      </c>
    </row>
    <row r="46" spans="1:601" s="105" customFormat="1" ht="18" customHeight="1" outlineLevel="1">
      <c r="A46" s="154"/>
      <c r="B46" s="116" t="s">
        <v>161</v>
      </c>
      <c r="C46" s="62"/>
      <c r="D46" s="182">
        <f>SUMIFS('Listagem de Pagamentos Efet'!$J:$J,'Listagem de Pagamentos Efet'!$B:$B,'FLUXO DE CAIXA'!D$4,'Listagem de Pagamentos Efet'!$C:$C,'FLUXO DE CAIXA'!$B46)</f>
        <v>0</v>
      </c>
      <c r="E46" s="182">
        <f>SUMIFS('Listagem de Pagamentos Efet'!$J:$J,'Listagem de Pagamentos Efet'!$B:$B,'FLUXO DE CAIXA'!E$4,'Listagem de Pagamentos Efet'!$C:$C,'FLUXO DE CAIXA'!$B46)</f>
        <v>0</v>
      </c>
      <c r="F46" s="182">
        <f>SUMIFS('Listagem de Pagamentos Efet'!$J:$J,'Listagem de Pagamentos Efet'!$B:$B,'FLUXO DE CAIXA'!F$4,'Listagem de Pagamentos Efet'!$C:$C,'FLUXO DE CAIXA'!$B46)</f>
        <v>0</v>
      </c>
      <c r="G46" s="182">
        <f>SUMIFS('Listagem de Pagamentos Efet'!$J:$J,'Listagem de Pagamentos Efet'!$B:$B,'FLUXO DE CAIXA'!G$4,'Listagem de Pagamentos Efet'!$C:$C,'FLUXO DE CAIXA'!$B46)</f>
        <v>0</v>
      </c>
      <c r="H46" s="182">
        <f>SUMIFS('Listagem de Pagamentos Efet'!$J:$J,'Listagem de Pagamentos Efet'!$B:$B,'FLUXO DE CAIXA'!H$4,'Listagem de Pagamentos Efet'!$C:$C,'FLUXO DE CAIXA'!$B46)</f>
        <v>0</v>
      </c>
      <c r="I46" s="182">
        <f>SUMIFS('Listagem de Pagamentos Efet'!$J:$J,'Listagem de Pagamentos Efet'!$B:$B,'FLUXO DE CAIXA'!I$4,'Listagem de Pagamentos Efet'!$C:$C,'FLUXO DE CAIXA'!$B46)</f>
        <v>0</v>
      </c>
      <c r="J46" s="182">
        <f>SUMIFS('Listagem de Pagamentos Efet'!$J:$J,'Listagem de Pagamentos Efet'!$B:$B,'FLUXO DE CAIXA'!J$4,'Listagem de Pagamentos Efet'!$C:$C,'FLUXO DE CAIXA'!$B46)</f>
        <v>0</v>
      </c>
      <c r="K46" s="182">
        <f>SUMIFS('Listagem de Pagamentos Efet'!$J:$J,'Listagem de Pagamentos Efet'!$B:$B,'FLUXO DE CAIXA'!K$4,'Listagem de Pagamentos Efet'!$C:$C,'FLUXO DE CAIXA'!$B46)</f>
        <v>0</v>
      </c>
      <c r="L46" s="182">
        <f>SUMIFS('Listagem de Pagamentos Efet'!$J:$J,'Listagem de Pagamentos Efet'!$B:$B,'FLUXO DE CAIXA'!L$4,'Listagem de Pagamentos Efet'!$C:$C,'FLUXO DE CAIXA'!$B46)</f>
        <v>0</v>
      </c>
      <c r="M46" s="182">
        <f>SUMIFS('Listagem de Pagamentos Efet'!$J:$J,'Listagem de Pagamentos Efet'!$B:$B,'FLUXO DE CAIXA'!M$4,'Listagem de Pagamentos Efet'!$C:$C,'FLUXO DE CAIXA'!$B46)</f>
        <v>0</v>
      </c>
      <c r="N46" s="182">
        <f>SUMIFS('Listagem de Pagamentos Efet'!$J:$J,'Listagem de Pagamentos Efet'!$B:$B,'FLUXO DE CAIXA'!N$4,'Listagem de Pagamentos Efet'!$C:$C,'FLUXO DE CAIXA'!$B46)</f>
        <v>0</v>
      </c>
      <c r="O46" s="182">
        <f>SUMIFS('Listagem de Pagamentos Efet'!$J:$J,'Listagem de Pagamentos Efet'!$B:$B,'FLUXO DE CAIXA'!O$4,'Listagem de Pagamentos Efet'!$C:$C,'FLUXO DE CAIXA'!$B46)</f>
        <v>0</v>
      </c>
      <c r="P46" s="182">
        <f>SUMIFS('Listagem de Pagamentos Efet'!$J:$J,'Listagem de Pagamentos Efet'!$B:$B,'FLUXO DE CAIXA'!P$4,'Listagem de Pagamentos Efet'!$C:$C,'FLUXO DE CAIXA'!$B46)</f>
        <v>0</v>
      </c>
      <c r="Q46" s="182">
        <f>SUMIFS('Listagem de Pagamentos Efet'!$J:$J,'Listagem de Pagamentos Efet'!$B:$B,'FLUXO DE CAIXA'!Q$4,'Listagem de Pagamentos Efet'!$C:$C,'FLUXO DE CAIXA'!$B46)</f>
        <v>0</v>
      </c>
      <c r="R46" s="182">
        <f>SUMIFS('Listagem de Pagamentos Efet'!$J:$J,'Listagem de Pagamentos Efet'!$B:$B,'FLUXO DE CAIXA'!R$4,'Listagem de Pagamentos Efet'!$C:$C,'FLUXO DE CAIXA'!$B46)</f>
        <v>0</v>
      </c>
      <c r="S46" s="182">
        <f>SUMIFS('Listagem de Pagamentos Efet'!$J:$J,'Listagem de Pagamentos Efet'!$B:$B,'FLUXO DE CAIXA'!S$4,'Listagem de Pagamentos Efet'!$C:$C,'FLUXO DE CAIXA'!$B46)</f>
        <v>0</v>
      </c>
      <c r="T46" s="182">
        <f>SUMIFS('Listagem de Pagamentos Efet'!$J:$J,'Listagem de Pagamentos Efet'!$B:$B,'FLUXO DE CAIXA'!T$4,'Listagem de Pagamentos Efet'!$C:$C,'FLUXO DE CAIXA'!$B46)</f>
        <v>0</v>
      </c>
      <c r="U46" s="182">
        <f>SUMIFS('Listagem de Pagamentos Efet'!$J:$J,'Listagem de Pagamentos Efet'!$B:$B,'FLUXO DE CAIXA'!U$4,'Listagem de Pagamentos Efet'!$C:$C,'FLUXO DE CAIXA'!$B46)</f>
        <v>0</v>
      </c>
      <c r="V46" s="182">
        <f>SUMIFS('Listagem de Pagamentos Efet'!$J:$J,'Listagem de Pagamentos Efet'!$B:$B,'FLUXO DE CAIXA'!V$4,'Listagem de Pagamentos Efet'!$C:$C,'FLUXO DE CAIXA'!$B46)</f>
        <v>0</v>
      </c>
      <c r="W46" s="182">
        <f>SUMIFS('Listagem de Pagamentos Efet'!$J:$J,'Listagem de Pagamentos Efet'!$B:$B,'FLUXO DE CAIXA'!W$4,'Listagem de Pagamentos Efet'!$C:$C,'FLUXO DE CAIXA'!$B46)</f>
        <v>0</v>
      </c>
      <c r="X46" s="182">
        <f>SUMIFS('Listagem de Pagamentos Efet'!$J:$J,'Listagem de Pagamentos Efet'!$B:$B,'FLUXO DE CAIXA'!X$4,'Listagem de Pagamentos Efet'!$C:$C,'FLUXO DE CAIXA'!$B46)</f>
        <v>0</v>
      </c>
      <c r="Y46" s="182">
        <f>SUMIFS('Listagem de Pagamentos Efet'!$J:$J,'Listagem de Pagamentos Efet'!$B:$B,'FLUXO DE CAIXA'!Y$4,'Listagem de Pagamentos Efet'!$C:$C,'FLUXO DE CAIXA'!$B46)</f>
        <v>0</v>
      </c>
      <c r="Z46" s="182">
        <f>SUMIFS('Listagem de Pagamentos Efet'!$J:$J,'Listagem de Pagamentos Efet'!$B:$B,'FLUXO DE CAIXA'!Z$4,'Listagem de Pagamentos Efet'!$C:$C,'FLUXO DE CAIXA'!$B46)</f>
        <v>0</v>
      </c>
      <c r="AA46" s="182">
        <f>SUMIFS('Listagem de Pagamentos Efet'!$J:$J,'Listagem de Pagamentos Efet'!$B:$B,'FLUXO DE CAIXA'!AA$4,'Listagem de Pagamentos Efet'!$C:$C,'FLUXO DE CAIXA'!$B46)</f>
        <v>0</v>
      </c>
      <c r="AB46" s="182">
        <f>SUMIFS('Listagem de Pagamentos Efet'!$J:$J,'Listagem de Pagamentos Efet'!$B:$B,'FLUXO DE CAIXA'!AB$4,'Listagem de Pagamentos Efet'!$C:$C,'FLUXO DE CAIXA'!$B46)</f>
        <v>0</v>
      </c>
      <c r="AC46" s="182">
        <f>SUMIFS('Listagem de Pagamentos Efet'!$J:$J,'Listagem de Pagamentos Efet'!$B:$B,'FLUXO DE CAIXA'!AC$4,'Listagem de Pagamentos Efet'!$C:$C,'FLUXO DE CAIXA'!$B46)</f>
        <v>0</v>
      </c>
      <c r="AD46" s="182">
        <f>SUMIFS('Listagem de Pagamentos Efet'!$J:$J,'Listagem de Pagamentos Efet'!$B:$B,'FLUXO DE CAIXA'!AD$4,'Listagem de Pagamentos Efet'!$C:$C,'FLUXO DE CAIXA'!$B46)</f>
        <v>0</v>
      </c>
      <c r="AE46" s="106"/>
      <c r="AF46" s="106"/>
      <c r="AG46" s="106"/>
      <c r="AH46" s="172">
        <f t="shared" si="490"/>
        <v>0</v>
      </c>
      <c r="AI46" s="168"/>
      <c r="AJ46" s="168"/>
      <c r="AK46" s="168"/>
      <c r="AL46" s="168"/>
      <c r="AM46" s="168"/>
      <c r="AN46" s="168">
        <f>+DRE!$G$44</f>
        <v>0</v>
      </c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72">
        <f t="shared" si="848"/>
        <v>0</v>
      </c>
      <c r="BO46" s="168"/>
      <c r="BP46" s="168"/>
      <c r="BQ46" s="168"/>
      <c r="BR46" s="168"/>
      <c r="BS46" s="168">
        <f>+DRE!$G$44</f>
        <v>0</v>
      </c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72">
        <f t="shared" si="790"/>
        <v>0</v>
      </c>
      <c r="CT46" s="168"/>
      <c r="CU46" s="168"/>
      <c r="CV46" s="168"/>
      <c r="CW46" s="168"/>
      <c r="CX46" s="168"/>
      <c r="CY46" s="168">
        <f>+DRE!$G$44</f>
        <v>0</v>
      </c>
      <c r="CZ46" s="168"/>
      <c r="DA46" s="168"/>
      <c r="DB46" s="168"/>
      <c r="DC46" s="168"/>
      <c r="DD46" s="168"/>
      <c r="DE46" s="168"/>
      <c r="DF46" s="168"/>
      <c r="DG46" s="168"/>
      <c r="DH46" s="168"/>
      <c r="DI46" s="168"/>
      <c r="DJ46" s="168"/>
      <c r="DK46" s="168"/>
      <c r="DL46" s="168"/>
      <c r="DM46" s="168"/>
      <c r="DN46" s="168"/>
      <c r="DO46" s="168"/>
      <c r="DP46" s="168"/>
      <c r="DQ46" s="168"/>
      <c r="DR46" s="168"/>
      <c r="DS46" s="168"/>
      <c r="DT46" s="168"/>
      <c r="DU46" s="168"/>
      <c r="DV46" s="168"/>
      <c r="DW46" s="168"/>
      <c r="DX46" s="168"/>
      <c r="DY46" s="172">
        <f t="shared" si="849"/>
        <v>0</v>
      </c>
      <c r="DZ46" s="168"/>
      <c r="EA46" s="168"/>
      <c r="EB46" s="168"/>
      <c r="EC46" s="168"/>
      <c r="ED46" s="168"/>
      <c r="EE46" s="168">
        <f>+DRE!$G$44</f>
        <v>0</v>
      </c>
      <c r="EF46" s="168"/>
      <c r="EG46" s="168"/>
      <c r="EH46" s="168"/>
      <c r="EI46" s="168"/>
      <c r="EJ46" s="168"/>
      <c r="EK46" s="168"/>
      <c r="EL46" s="168"/>
      <c r="EM46" s="168"/>
      <c r="EN46" s="168"/>
      <c r="EO46" s="168"/>
      <c r="EP46" s="168"/>
      <c r="EQ46" s="168"/>
      <c r="ER46" s="168"/>
      <c r="ES46" s="168"/>
      <c r="ET46" s="168"/>
      <c r="EU46" s="168"/>
      <c r="EV46" s="168"/>
      <c r="EW46" s="168"/>
      <c r="EX46" s="168"/>
      <c r="EY46" s="168"/>
      <c r="EZ46" s="168"/>
      <c r="FA46" s="168"/>
      <c r="FB46" s="168"/>
      <c r="FC46" s="168"/>
      <c r="FD46" s="172">
        <f t="shared" si="1367"/>
        <v>0</v>
      </c>
      <c r="FE46" s="168"/>
      <c r="FF46" s="168"/>
      <c r="FG46" s="168"/>
      <c r="FH46" s="168"/>
      <c r="FI46" s="168"/>
      <c r="FJ46" s="168">
        <f>+DRE!$G$44</f>
        <v>0</v>
      </c>
      <c r="FK46" s="168"/>
      <c r="FL46" s="168"/>
      <c r="FM46" s="168"/>
      <c r="FN46" s="168"/>
      <c r="FO46" s="168"/>
      <c r="FP46" s="168"/>
      <c r="FQ46" s="168"/>
      <c r="FR46" s="168"/>
      <c r="FS46" s="168"/>
      <c r="FT46" s="168"/>
      <c r="FU46" s="168"/>
      <c r="FV46" s="168"/>
      <c r="FW46" s="168"/>
      <c r="FX46" s="168"/>
      <c r="FY46" s="168"/>
      <c r="FZ46" s="168"/>
      <c r="GA46" s="168"/>
      <c r="GB46" s="168"/>
      <c r="GC46" s="168"/>
      <c r="GD46" s="168"/>
      <c r="GE46" s="168"/>
      <c r="GF46" s="168"/>
      <c r="GG46" s="168"/>
      <c r="GH46" s="168"/>
      <c r="GI46" s="168"/>
      <c r="GJ46" s="172">
        <f t="shared" si="850"/>
        <v>0</v>
      </c>
      <c r="GK46" s="168"/>
      <c r="GL46" s="168"/>
      <c r="GM46" s="168"/>
      <c r="GN46" s="168"/>
      <c r="GO46" s="168"/>
      <c r="GP46" s="168">
        <f>+DRE!$G$44</f>
        <v>0</v>
      </c>
      <c r="GQ46" s="168"/>
      <c r="GR46" s="168"/>
      <c r="GS46" s="168"/>
      <c r="GT46" s="168"/>
      <c r="GU46" s="168"/>
      <c r="GV46" s="168"/>
      <c r="GW46" s="168"/>
      <c r="GX46" s="168"/>
      <c r="GY46" s="168"/>
      <c r="GZ46" s="168"/>
      <c r="HA46" s="168"/>
      <c r="HB46" s="168"/>
      <c r="HC46" s="168"/>
      <c r="HD46" s="168"/>
      <c r="HE46" s="168"/>
      <c r="HF46" s="168"/>
      <c r="HG46" s="168"/>
      <c r="HH46" s="168"/>
      <c r="HI46" s="168"/>
      <c r="HJ46" s="168"/>
      <c r="HK46" s="168"/>
      <c r="HL46" s="168"/>
      <c r="HM46" s="168"/>
      <c r="HN46" s="168"/>
      <c r="HO46" s="168"/>
      <c r="HP46" s="172">
        <f t="shared" si="851"/>
        <v>0</v>
      </c>
      <c r="HQ46" s="168"/>
      <c r="HR46" s="168"/>
      <c r="HS46" s="168"/>
      <c r="HT46" s="168"/>
      <c r="HU46" s="168"/>
      <c r="HV46" s="168">
        <f>+DRE!$G$44</f>
        <v>0</v>
      </c>
      <c r="HW46" s="168"/>
      <c r="HX46" s="168"/>
      <c r="HY46" s="168"/>
      <c r="HZ46" s="168"/>
      <c r="IA46" s="168"/>
      <c r="IB46" s="168"/>
      <c r="IC46" s="168"/>
      <c r="ID46" s="168"/>
      <c r="IE46" s="168"/>
      <c r="IF46" s="168"/>
      <c r="IG46" s="168"/>
      <c r="IH46" s="168"/>
      <c r="II46" s="168"/>
      <c r="IJ46" s="168"/>
      <c r="IK46" s="168"/>
      <c r="IL46" s="168"/>
      <c r="IM46" s="168"/>
      <c r="IN46" s="168"/>
      <c r="IO46" s="168"/>
      <c r="IP46" s="168"/>
      <c r="IQ46" s="168"/>
      <c r="IR46" s="168"/>
      <c r="IS46" s="168"/>
      <c r="IT46" s="168"/>
      <c r="IU46" s="172">
        <f t="shared" si="1371"/>
        <v>0</v>
      </c>
      <c r="IV46" s="168"/>
      <c r="IW46" s="168"/>
      <c r="IX46" s="168"/>
      <c r="IY46" s="168"/>
      <c r="IZ46" s="168"/>
      <c r="JA46" s="168">
        <f>+DRE!$G$44</f>
        <v>0</v>
      </c>
      <c r="JB46" s="168"/>
      <c r="JC46" s="168"/>
      <c r="JD46" s="168"/>
      <c r="JE46" s="168"/>
      <c r="JF46" s="168"/>
      <c r="JG46" s="168"/>
      <c r="JH46" s="168"/>
      <c r="JI46" s="168"/>
      <c r="JJ46" s="168"/>
      <c r="JK46" s="168"/>
      <c r="JL46" s="168"/>
      <c r="JM46" s="168"/>
      <c r="JN46" s="168"/>
      <c r="JO46" s="168"/>
      <c r="JP46" s="168"/>
      <c r="JQ46" s="168"/>
      <c r="JR46" s="168"/>
      <c r="JS46" s="168"/>
      <c r="JT46" s="168"/>
      <c r="JU46" s="168"/>
      <c r="JV46" s="168"/>
      <c r="JW46" s="168"/>
      <c r="JX46" s="168"/>
      <c r="JY46" s="168"/>
      <c r="JZ46" s="168"/>
      <c r="KA46" s="172">
        <f t="shared" si="852"/>
        <v>0</v>
      </c>
      <c r="KB46" s="168"/>
      <c r="KC46" s="168"/>
      <c r="KD46" s="168"/>
      <c r="KE46" s="168"/>
      <c r="KF46" s="168"/>
      <c r="KG46" s="168">
        <f>+DRE!$G$44</f>
        <v>0</v>
      </c>
      <c r="KH46" s="168"/>
      <c r="KI46" s="168"/>
      <c r="KJ46" s="168"/>
      <c r="KK46" s="168"/>
      <c r="KL46" s="168"/>
      <c r="KM46" s="168"/>
      <c r="KN46" s="168"/>
      <c r="KO46" s="168"/>
      <c r="KP46" s="168"/>
      <c r="KQ46" s="168"/>
      <c r="KR46" s="168"/>
      <c r="KS46" s="168"/>
      <c r="KT46" s="168"/>
      <c r="KU46" s="168"/>
      <c r="KV46" s="168"/>
      <c r="KW46" s="168"/>
      <c r="KX46" s="168"/>
      <c r="KY46" s="168"/>
      <c r="KZ46" s="168"/>
      <c r="LA46" s="168"/>
      <c r="LB46" s="168"/>
      <c r="LC46" s="168"/>
      <c r="LD46" s="168"/>
      <c r="LE46" s="168"/>
      <c r="LF46" s="172">
        <f t="shared" si="1374"/>
        <v>0</v>
      </c>
      <c r="LG46" s="168"/>
      <c r="LH46" s="168"/>
      <c r="LI46" s="168"/>
      <c r="LJ46" s="168"/>
      <c r="LK46" s="168"/>
      <c r="LL46" s="168">
        <f>+DRE!$G$44</f>
        <v>0</v>
      </c>
      <c r="LM46" s="168"/>
      <c r="LN46" s="168"/>
      <c r="LO46" s="168"/>
      <c r="LP46" s="168"/>
      <c r="LQ46" s="168"/>
      <c r="LR46" s="168"/>
      <c r="LS46" s="168"/>
      <c r="LT46" s="168"/>
      <c r="LU46" s="168"/>
      <c r="LV46" s="168"/>
      <c r="LW46" s="168"/>
      <c r="LX46" s="168"/>
      <c r="LY46" s="168"/>
      <c r="LZ46" s="168"/>
      <c r="MA46" s="168"/>
      <c r="MB46" s="168"/>
      <c r="MC46" s="168"/>
      <c r="MD46" s="168"/>
      <c r="ME46" s="168"/>
      <c r="MF46" s="168"/>
      <c r="MG46" s="168"/>
      <c r="MH46" s="168"/>
      <c r="MI46" s="168"/>
      <c r="MJ46" s="168"/>
      <c r="MK46" s="168"/>
      <c r="ML46" s="172">
        <f t="shared" si="853"/>
        <v>0</v>
      </c>
      <c r="MM46" s="168"/>
      <c r="MN46" s="168"/>
      <c r="MO46" s="168"/>
      <c r="MP46" s="168"/>
      <c r="MQ46" s="168"/>
      <c r="MR46" s="168">
        <f>+DRE!$G$44</f>
        <v>0</v>
      </c>
      <c r="MS46" s="168"/>
      <c r="MT46" s="168"/>
      <c r="MU46" s="168"/>
      <c r="MV46" s="168"/>
      <c r="MW46" s="168"/>
      <c r="MX46" s="168"/>
      <c r="MY46" s="168"/>
      <c r="MZ46" s="168"/>
      <c r="NA46" s="168"/>
      <c r="NB46" s="168"/>
      <c r="NC46" s="168"/>
      <c r="ND46" s="168"/>
      <c r="NE46" s="168"/>
      <c r="NF46" s="168"/>
      <c r="NG46" s="168"/>
      <c r="NH46" s="168"/>
      <c r="NI46" s="168"/>
      <c r="NJ46" s="168"/>
      <c r="NK46" s="168"/>
      <c r="NL46" s="168"/>
      <c r="NM46" s="168"/>
      <c r="NN46" s="168"/>
      <c r="NO46" s="168"/>
      <c r="NP46" s="168"/>
      <c r="NQ46" s="168"/>
      <c r="NR46" s="172">
        <f t="shared" si="854"/>
        <v>0</v>
      </c>
      <c r="NS46" s="168"/>
      <c r="NT46" s="168"/>
      <c r="NU46" s="168"/>
      <c r="NV46" s="168"/>
      <c r="NW46" s="168"/>
      <c r="NX46" s="168">
        <f>+DRE!$G$44</f>
        <v>0</v>
      </c>
      <c r="NY46" s="168"/>
      <c r="NZ46" s="168"/>
      <c r="OA46" s="168"/>
      <c r="OB46" s="168"/>
      <c r="OC46" s="168"/>
      <c r="OD46" s="168"/>
      <c r="OE46" s="168"/>
      <c r="OF46" s="168"/>
      <c r="OG46" s="168"/>
      <c r="OH46" s="168"/>
      <c r="OI46" s="168"/>
      <c r="OJ46" s="168"/>
      <c r="OK46" s="168"/>
      <c r="OL46" s="168"/>
      <c r="OM46" s="168"/>
      <c r="ON46" s="168"/>
      <c r="OO46" s="168"/>
      <c r="OP46" s="168"/>
      <c r="OQ46" s="168"/>
      <c r="OR46" s="168"/>
      <c r="OS46" s="168"/>
      <c r="OT46" s="168"/>
      <c r="OU46" s="172">
        <f t="shared" si="1378"/>
        <v>0</v>
      </c>
      <c r="OV46" s="168"/>
      <c r="OW46" s="168"/>
      <c r="OX46" s="168"/>
      <c r="OY46" s="168"/>
      <c r="OZ46" s="168"/>
      <c r="PA46" s="168">
        <f>+DRE!$G$44</f>
        <v>0</v>
      </c>
      <c r="PB46" s="168"/>
      <c r="PC46" s="168"/>
      <c r="PD46" s="168"/>
      <c r="PE46" s="168"/>
      <c r="PF46" s="168"/>
      <c r="PG46" s="168"/>
      <c r="PH46" s="168"/>
      <c r="PI46" s="168"/>
      <c r="PJ46" s="168"/>
      <c r="PK46" s="168"/>
      <c r="PL46" s="168"/>
      <c r="PM46" s="168"/>
      <c r="PN46" s="168"/>
      <c r="PO46" s="168"/>
      <c r="PP46" s="168"/>
      <c r="PQ46" s="168"/>
      <c r="PR46" s="168"/>
      <c r="PS46" s="168"/>
      <c r="PT46" s="168"/>
      <c r="PU46" s="168"/>
      <c r="PV46" s="168"/>
      <c r="PW46" s="168"/>
      <c r="PX46" s="168"/>
      <c r="PY46" s="168"/>
      <c r="PZ46" s="168"/>
      <c r="QA46" s="172">
        <f t="shared" si="855"/>
        <v>0</v>
      </c>
      <c r="QB46" s="168"/>
      <c r="QC46" s="168"/>
      <c r="QD46" s="168"/>
      <c r="QE46" s="168"/>
      <c r="QF46" s="168"/>
      <c r="QG46" s="168">
        <f>+DRE!$G$44</f>
        <v>0</v>
      </c>
      <c r="QH46" s="168"/>
      <c r="QI46" s="168"/>
      <c r="QJ46" s="168"/>
      <c r="QK46" s="168"/>
      <c r="QL46" s="168"/>
      <c r="QM46" s="168"/>
      <c r="QN46" s="168"/>
      <c r="QO46" s="168"/>
      <c r="QP46" s="168"/>
      <c r="QQ46" s="168"/>
      <c r="QR46" s="168"/>
      <c r="QS46" s="168"/>
      <c r="QT46" s="168"/>
      <c r="QU46" s="168"/>
      <c r="QV46" s="168"/>
      <c r="QW46" s="168"/>
      <c r="QX46" s="168"/>
      <c r="QY46" s="168"/>
      <c r="QZ46" s="168"/>
      <c r="RA46" s="168"/>
      <c r="RB46" s="168"/>
      <c r="RC46" s="168"/>
      <c r="RD46" s="168"/>
      <c r="RE46" s="168"/>
      <c r="RF46" s="172">
        <f t="shared" si="1381"/>
        <v>0</v>
      </c>
      <c r="RG46" s="168"/>
      <c r="RH46" s="168"/>
      <c r="RI46" s="168"/>
      <c r="RJ46" s="168"/>
      <c r="RK46" s="168"/>
      <c r="RL46" s="168">
        <f>+DRE!$G$44</f>
        <v>0</v>
      </c>
      <c r="RM46" s="168"/>
      <c r="RN46" s="168"/>
      <c r="RO46" s="168"/>
      <c r="RP46" s="168"/>
      <c r="RQ46" s="168"/>
      <c r="RR46" s="168"/>
      <c r="RS46" s="168"/>
      <c r="RT46" s="168"/>
      <c r="RU46" s="168"/>
      <c r="RV46" s="168"/>
      <c r="RW46" s="168"/>
      <c r="RX46" s="168"/>
      <c r="RY46" s="168"/>
      <c r="RZ46" s="168"/>
      <c r="SA46" s="168"/>
      <c r="SB46" s="168"/>
      <c r="SC46" s="168"/>
      <c r="SD46" s="168"/>
      <c r="SE46" s="168"/>
      <c r="SF46" s="168"/>
      <c r="SG46" s="168"/>
      <c r="SH46" s="168"/>
      <c r="SI46" s="168"/>
      <c r="SJ46" s="168"/>
      <c r="SK46" s="168"/>
      <c r="SL46" s="172">
        <f t="shared" si="856"/>
        <v>0</v>
      </c>
      <c r="SM46" s="168"/>
      <c r="SN46" s="168"/>
      <c r="SO46" s="168"/>
      <c r="SP46" s="168"/>
      <c r="SQ46" s="168"/>
      <c r="SR46" s="168">
        <f>+DRE!$G$44</f>
        <v>0</v>
      </c>
      <c r="SS46" s="168"/>
      <c r="ST46" s="168"/>
      <c r="SU46" s="168"/>
      <c r="SV46" s="168"/>
      <c r="SW46" s="168"/>
      <c r="SX46" s="168"/>
      <c r="SY46" s="168"/>
      <c r="SZ46" s="168"/>
      <c r="TA46" s="168"/>
      <c r="TB46" s="168"/>
      <c r="TC46" s="168"/>
      <c r="TD46" s="168"/>
      <c r="TE46" s="168"/>
      <c r="TF46" s="168"/>
      <c r="TG46" s="168"/>
      <c r="TH46" s="168"/>
      <c r="TI46" s="168"/>
      <c r="TJ46" s="168"/>
      <c r="TK46" s="168"/>
      <c r="TL46" s="168"/>
      <c r="TM46" s="168"/>
      <c r="TN46" s="168"/>
      <c r="TO46" s="168"/>
      <c r="TP46" s="168"/>
      <c r="TQ46" s="172">
        <f t="shared" si="1384"/>
        <v>0</v>
      </c>
      <c r="TR46" s="168"/>
      <c r="TS46" s="168"/>
      <c r="TT46" s="168"/>
      <c r="TU46" s="168"/>
      <c r="TV46" s="168"/>
      <c r="TW46" s="168">
        <f>+DRE!$G$44</f>
        <v>0</v>
      </c>
      <c r="TX46" s="168"/>
      <c r="TY46" s="168"/>
      <c r="TZ46" s="168"/>
      <c r="UA46" s="168"/>
      <c r="UB46" s="168"/>
      <c r="UC46" s="168"/>
      <c r="UD46" s="168"/>
      <c r="UE46" s="168"/>
      <c r="UF46" s="168"/>
      <c r="UG46" s="168"/>
      <c r="UH46" s="168"/>
      <c r="UI46" s="168"/>
      <c r="UJ46" s="168"/>
      <c r="UK46" s="168"/>
      <c r="UL46" s="168"/>
      <c r="UM46" s="168"/>
      <c r="UN46" s="168"/>
      <c r="UO46" s="168"/>
      <c r="UP46" s="168"/>
      <c r="UQ46" s="168"/>
      <c r="UR46" s="168"/>
      <c r="US46" s="168"/>
      <c r="UT46" s="168"/>
      <c r="UU46" s="168"/>
      <c r="UV46" s="168"/>
      <c r="UW46" s="172">
        <f t="shared" si="857"/>
        <v>0</v>
      </c>
      <c r="UX46" s="168"/>
      <c r="UY46" s="168"/>
      <c r="UZ46" s="168"/>
      <c r="VA46" s="168"/>
      <c r="VB46" s="168"/>
      <c r="VC46" s="168">
        <f>+DRE!$G$44</f>
        <v>0</v>
      </c>
      <c r="VD46" s="168"/>
      <c r="VE46" s="168"/>
      <c r="VF46" s="168"/>
      <c r="VG46" s="168"/>
      <c r="VH46" s="168"/>
      <c r="VI46" s="168"/>
      <c r="VJ46" s="168"/>
      <c r="VK46" s="168"/>
      <c r="VL46" s="168"/>
      <c r="VM46" s="168"/>
      <c r="VN46" s="168"/>
      <c r="VO46" s="168"/>
      <c r="VP46" s="168"/>
      <c r="VQ46" s="168"/>
      <c r="VR46" s="168"/>
      <c r="VS46" s="168"/>
      <c r="VT46" s="168"/>
      <c r="VU46" s="168"/>
      <c r="VV46" s="168"/>
      <c r="VW46" s="168"/>
      <c r="VX46" s="168"/>
      <c r="VY46" s="168"/>
      <c r="VZ46" s="168"/>
      <c r="WA46" s="168"/>
      <c r="WB46" s="168"/>
      <c r="WC46" s="172">
        <f t="shared" si="858"/>
        <v>0</v>
      </c>
    </row>
    <row r="47" spans="1:601" s="105" customFormat="1" ht="18" customHeight="1" outlineLevel="1">
      <c r="A47" s="154"/>
      <c r="B47" s="117" t="s">
        <v>36</v>
      </c>
      <c r="C47" s="62"/>
      <c r="D47" s="182">
        <f>SUMIFS('Listagem de Pagamentos Efet'!$J:$J,'Listagem de Pagamentos Efet'!$B:$B,'FLUXO DE CAIXA'!D$4,'Listagem de Pagamentos Efet'!$C:$C,'FLUXO DE CAIXA'!$B47)</f>
        <v>0</v>
      </c>
      <c r="E47" s="182">
        <f>SUMIFS('Listagem de Pagamentos Efet'!$J:$J,'Listagem de Pagamentos Efet'!$B:$B,'FLUXO DE CAIXA'!E$4,'Listagem de Pagamentos Efet'!$C:$C,'FLUXO DE CAIXA'!$B47)</f>
        <v>0</v>
      </c>
      <c r="F47" s="182">
        <f>SUMIFS('Listagem de Pagamentos Efet'!$J:$J,'Listagem de Pagamentos Efet'!$B:$B,'FLUXO DE CAIXA'!F$4,'Listagem de Pagamentos Efet'!$C:$C,'FLUXO DE CAIXA'!$B47)</f>
        <v>0</v>
      </c>
      <c r="G47" s="182">
        <f>SUMIFS('Listagem de Pagamentos Efet'!$J:$J,'Listagem de Pagamentos Efet'!$B:$B,'FLUXO DE CAIXA'!G$4,'Listagem de Pagamentos Efet'!$C:$C,'FLUXO DE CAIXA'!$B47)</f>
        <v>0</v>
      </c>
      <c r="H47" s="182">
        <f>SUMIFS('Listagem de Pagamentos Efet'!$J:$J,'Listagem de Pagamentos Efet'!$B:$B,'FLUXO DE CAIXA'!H$4,'Listagem de Pagamentos Efet'!$C:$C,'FLUXO DE CAIXA'!$B47)</f>
        <v>0</v>
      </c>
      <c r="I47" s="182">
        <f>SUMIFS('Listagem de Pagamentos Efet'!$J:$J,'Listagem de Pagamentos Efet'!$B:$B,'FLUXO DE CAIXA'!I$4,'Listagem de Pagamentos Efet'!$C:$C,'FLUXO DE CAIXA'!$B47)</f>
        <v>0</v>
      </c>
      <c r="J47" s="182">
        <f>SUMIFS('Listagem de Pagamentos Efet'!$J:$J,'Listagem de Pagamentos Efet'!$B:$B,'FLUXO DE CAIXA'!J$4,'Listagem de Pagamentos Efet'!$C:$C,'FLUXO DE CAIXA'!$B47)</f>
        <v>0</v>
      </c>
      <c r="K47" s="182">
        <f>SUMIFS('Listagem de Pagamentos Efet'!$J:$J,'Listagem de Pagamentos Efet'!$B:$B,'FLUXO DE CAIXA'!K$4,'Listagem de Pagamentos Efet'!$C:$C,'FLUXO DE CAIXA'!$B47)</f>
        <v>0</v>
      </c>
      <c r="L47" s="182">
        <f>SUMIFS('Listagem de Pagamentos Efet'!$J:$J,'Listagem de Pagamentos Efet'!$B:$B,'FLUXO DE CAIXA'!L$4,'Listagem de Pagamentos Efet'!$C:$C,'FLUXO DE CAIXA'!$B47)</f>
        <v>0</v>
      </c>
      <c r="M47" s="182">
        <f>SUMIFS('Listagem de Pagamentos Efet'!$J:$J,'Listagem de Pagamentos Efet'!$B:$B,'FLUXO DE CAIXA'!M$4,'Listagem de Pagamentos Efet'!$C:$C,'FLUXO DE CAIXA'!$B47)</f>
        <v>0</v>
      </c>
      <c r="N47" s="182">
        <f>SUMIFS('Listagem de Pagamentos Efet'!$J:$J,'Listagem de Pagamentos Efet'!$B:$B,'FLUXO DE CAIXA'!N$4,'Listagem de Pagamentos Efet'!$C:$C,'FLUXO DE CAIXA'!$B47)</f>
        <v>0</v>
      </c>
      <c r="O47" s="182">
        <f>SUMIFS('Listagem de Pagamentos Efet'!$J:$J,'Listagem de Pagamentos Efet'!$B:$B,'FLUXO DE CAIXA'!O$4,'Listagem de Pagamentos Efet'!$C:$C,'FLUXO DE CAIXA'!$B47)</f>
        <v>0</v>
      </c>
      <c r="P47" s="182">
        <f>SUMIFS('Listagem de Pagamentos Efet'!$J:$J,'Listagem de Pagamentos Efet'!$B:$B,'FLUXO DE CAIXA'!P$4,'Listagem de Pagamentos Efet'!$C:$C,'FLUXO DE CAIXA'!$B47)</f>
        <v>0</v>
      </c>
      <c r="Q47" s="182">
        <f>SUMIFS('Listagem de Pagamentos Efet'!$J:$J,'Listagem de Pagamentos Efet'!$B:$B,'FLUXO DE CAIXA'!Q$4,'Listagem de Pagamentos Efet'!$C:$C,'FLUXO DE CAIXA'!$B47)</f>
        <v>0</v>
      </c>
      <c r="R47" s="182">
        <f>SUMIFS('Listagem de Pagamentos Efet'!$J:$J,'Listagem de Pagamentos Efet'!$B:$B,'FLUXO DE CAIXA'!R$4,'Listagem de Pagamentos Efet'!$C:$C,'FLUXO DE CAIXA'!$B47)</f>
        <v>0</v>
      </c>
      <c r="S47" s="182">
        <f>SUMIFS('Listagem de Pagamentos Efet'!$J:$J,'Listagem de Pagamentos Efet'!$B:$B,'FLUXO DE CAIXA'!S$4,'Listagem de Pagamentos Efet'!$C:$C,'FLUXO DE CAIXA'!$B47)</f>
        <v>0</v>
      </c>
      <c r="T47" s="182">
        <f>SUMIFS('Listagem de Pagamentos Efet'!$J:$J,'Listagem de Pagamentos Efet'!$B:$B,'FLUXO DE CAIXA'!T$4,'Listagem de Pagamentos Efet'!$C:$C,'FLUXO DE CAIXA'!$B47)</f>
        <v>0</v>
      </c>
      <c r="U47" s="182">
        <f>SUMIFS('Listagem de Pagamentos Efet'!$J:$J,'Listagem de Pagamentos Efet'!$B:$B,'FLUXO DE CAIXA'!U$4,'Listagem de Pagamentos Efet'!$C:$C,'FLUXO DE CAIXA'!$B47)</f>
        <v>0</v>
      </c>
      <c r="V47" s="182">
        <f>SUMIFS('Listagem de Pagamentos Efet'!$J:$J,'Listagem de Pagamentos Efet'!$B:$B,'FLUXO DE CAIXA'!V$4,'Listagem de Pagamentos Efet'!$C:$C,'FLUXO DE CAIXA'!$B47)</f>
        <v>0</v>
      </c>
      <c r="W47" s="182">
        <f>SUMIFS('Listagem de Pagamentos Efet'!$J:$J,'Listagem de Pagamentos Efet'!$B:$B,'FLUXO DE CAIXA'!W$4,'Listagem de Pagamentos Efet'!$C:$C,'FLUXO DE CAIXA'!$B47)</f>
        <v>0</v>
      </c>
      <c r="X47" s="182">
        <f>SUMIFS('Listagem de Pagamentos Efet'!$J:$J,'Listagem de Pagamentos Efet'!$B:$B,'FLUXO DE CAIXA'!X$4,'Listagem de Pagamentos Efet'!$C:$C,'FLUXO DE CAIXA'!$B47)</f>
        <v>0</v>
      </c>
      <c r="Y47" s="182">
        <f>SUMIFS('Listagem de Pagamentos Efet'!$J:$J,'Listagem de Pagamentos Efet'!$B:$B,'FLUXO DE CAIXA'!Y$4,'Listagem de Pagamentos Efet'!$C:$C,'FLUXO DE CAIXA'!$B47)</f>
        <v>0</v>
      </c>
      <c r="Z47" s="182">
        <f>SUMIFS('Listagem de Pagamentos Efet'!$J:$J,'Listagem de Pagamentos Efet'!$B:$B,'FLUXO DE CAIXA'!Z$4,'Listagem de Pagamentos Efet'!$C:$C,'FLUXO DE CAIXA'!$B47)</f>
        <v>0</v>
      </c>
      <c r="AA47" s="182">
        <f>SUMIFS('Listagem de Pagamentos Efet'!$J:$J,'Listagem de Pagamentos Efet'!$B:$B,'FLUXO DE CAIXA'!AA$4,'Listagem de Pagamentos Efet'!$C:$C,'FLUXO DE CAIXA'!$B47)</f>
        <v>0</v>
      </c>
      <c r="AB47" s="182">
        <f>SUMIFS('Listagem de Pagamentos Efet'!$J:$J,'Listagem de Pagamentos Efet'!$B:$B,'FLUXO DE CAIXA'!AB$4,'Listagem de Pagamentos Efet'!$C:$C,'FLUXO DE CAIXA'!$B47)</f>
        <v>0</v>
      </c>
      <c r="AC47" s="182">
        <f>SUMIFS('Listagem de Pagamentos Efet'!$J:$J,'Listagem de Pagamentos Efet'!$B:$B,'FLUXO DE CAIXA'!AC$4,'Listagem de Pagamentos Efet'!$C:$C,'FLUXO DE CAIXA'!$B47)</f>
        <v>0</v>
      </c>
      <c r="AD47" s="182">
        <f>SUMIFS('Listagem de Pagamentos Efet'!$J:$J,'Listagem de Pagamentos Efet'!$B:$B,'FLUXO DE CAIXA'!AD$4,'Listagem de Pagamentos Efet'!$C:$C,'FLUXO DE CAIXA'!$B47)</f>
        <v>0</v>
      </c>
      <c r="AE47" s="106"/>
      <c r="AF47" s="106"/>
      <c r="AG47" s="106"/>
      <c r="AH47" s="166">
        <f t="shared" si="490"/>
        <v>0</v>
      </c>
      <c r="AI47" s="168"/>
      <c r="AJ47" s="168"/>
      <c r="AK47" s="168"/>
      <c r="AL47" s="168"/>
      <c r="AM47" s="168"/>
      <c r="AN47" s="168"/>
      <c r="AO47" s="168"/>
      <c r="AP47" s="168">
        <f>+DRE!$G$45</f>
        <v>0</v>
      </c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68"/>
      <c r="BH47" s="168"/>
      <c r="BI47" s="168"/>
      <c r="BJ47" s="168"/>
      <c r="BK47" s="168"/>
      <c r="BL47" s="168"/>
      <c r="BM47" s="168"/>
      <c r="BN47" s="166">
        <f t="shared" si="848"/>
        <v>0</v>
      </c>
      <c r="BO47" s="168"/>
      <c r="BP47" s="168"/>
      <c r="BQ47" s="168"/>
      <c r="BR47" s="168"/>
      <c r="BS47" s="168"/>
      <c r="BT47" s="168"/>
      <c r="BU47" s="168"/>
      <c r="BV47" s="168">
        <f>+DRE!$G$45</f>
        <v>0</v>
      </c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6">
        <f t="shared" si="790"/>
        <v>0</v>
      </c>
      <c r="CT47" s="168"/>
      <c r="CU47" s="168"/>
      <c r="CV47" s="168"/>
      <c r="CW47" s="168"/>
      <c r="CX47" s="168"/>
      <c r="CY47" s="168"/>
      <c r="CZ47" s="168"/>
      <c r="DA47" s="168">
        <f>+DRE!$G$45</f>
        <v>0</v>
      </c>
      <c r="DB47" s="168"/>
      <c r="DC47" s="168"/>
      <c r="DD47" s="168"/>
      <c r="DE47" s="168"/>
      <c r="DF47" s="168"/>
      <c r="DG47" s="168"/>
      <c r="DH47" s="168"/>
      <c r="DI47" s="168"/>
      <c r="DJ47" s="168"/>
      <c r="DK47" s="168"/>
      <c r="DL47" s="168"/>
      <c r="DM47" s="168"/>
      <c r="DN47" s="168"/>
      <c r="DO47" s="168"/>
      <c r="DP47" s="168"/>
      <c r="DQ47" s="168"/>
      <c r="DR47" s="168"/>
      <c r="DS47" s="168"/>
      <c r="DT47" s="168"/>
      <c r="DU47" s="168"/>
      <c r="DV47" s="168"/>
      <c r="DW47" s="168"/>
      <c r="DX47" s="168"/>
      <c r="DY47" s="166">
        <f t="shared" si="849"/>
        <v>0</v>
      </c>
      <c r="DZ47" s="168"/>
      <c r="EA47" s="168"/>
      <c r="EB47" s="168"/>
      <c r="EC47" s="168"/>
      <c r="ED47" s="168"/>
      <c r="EE47" s="168"/>
      <c r="EF47" s="168"/>
      <c r="EG47" s="168">
        <f>+DRE!$G$45</f>
        <v>0</v>
      </c>
      <c r="EH47" s="168"/>
      <c r="EI47" s="168"/>
      <c r="EJ47" s="168"/>
      <c r="EK47" s="168"/>
      <c r="EL47" s="168"/>
      <c r="EM47" s="168"/>
      <c r="EN47" s="168"/>
      <c r="EO47" s="168"/>
      <c r="EP47" s="168"/>
      <c r="EQ47" s="168"/>
      <c r="ER47" s="168"/>
      <c r="ES47" s="168"/>
      <c r="ET47" s="168"/>
      <c r="EU47" s="168"/>
      <c r="EV47" s="168"/>
      <c r="EW47" s="168"/>
      <c r="EX47" s="168"/>
      <c r="EY47" s="168"/>
      <c r="EZ47" s="168"/>
      <c r="FA47" s="168"/>
      <c r="FB47" s="168"/>
      <c r="FC47" s="168"/>
      <c r="FD47" s="166">
        <f t="shared" si="1367"/>
        <v>0</v>
      </c>
      <c r="FE47" s="168"/>
      <c r="FF47" s="168"/>
      <c r="FG47" s="168"/>
      <c r="FH47" s="168"/>
      <c r="FI47" s="168"/>
      <c r="FJ47" s="168"/>
      <c r="FK47" s="168"/>
      <c r="FL47" s="168">
        <f>+DRE!$G$45</f>
        <v>0</v>
      </c>
      <c r="FM47" s="168"/>
      <c r="FN47" s="168"/>
      <c r="FO47" s="168"/>
      <c r="FP47" s="168"/>
      <c r="FQ47" s="168"/>
      <c r="FR47" s="168"/>
      <c r="FS47" s="168"/>
      <c r="FT47" s="168"/>
      <c r="FU47" s="168"/>
      <c r="FV47" s="168"/>
      <c r="FW47" s="168"/>
      <c r="FX47" s="168"/>
      <c r="FY47" s="168"/>
      <c r="FZ47" s="168"/>
      <c r="GA47" s="168"/>
      <c r="GB47" s="168"/>
      <c r="GC47" s="168"/>
      <c r="GD47" s="168"/>
      <c r="GE47" s="168"/>
      <c r="GF47" s="168"/>
      <c r="GG47" s="168"/>
      <c r="GH47" s="168"/>
      <c r="GI47" s="168"/>
      <c r="GJ47" s="166">
        <f t="shared" si="850"/>
        <v>0</v>
      </c>
      <c r="GK47" s="168"/>
      <c r="GL47" s="168"/>
      <c r="GM47" s="168"/>
      <c r="GN47" s="168"/>
      <c r="GO47" s="168"/>
      <c r="GP47" s="168"/>
      <c r="GQ47" s="168"/>
      <c r="GR47" s="168">
        <f>+DRE!$G$45</f>
        <v>0</v>
      </c>
      <c r="GS47" s="168"/>
      <c r="GT47" s="168"/>
      <c r="GU47" s="168"/>
      <c r="GV47" s="168"/>
      <c r="GW47" s="168"/>
      <c r="GX47" s="168"/>
      <c r="GY47" s="168"/>
      <c r="GZ47" s="168"/>
      <c r="HA47" s="168"/>
      <c r="HB47" s="168"/>
      <c r="HC47" s="168"/>
      <c r="HD47" s="168"/>
      <c r="HE47" s="168"/>
      <c r="HF47" s="168"/>
      <c r="HG47" s="168"/>
      <c r="HH47" s="168"/>
      <c r="HI47" s="168"/>
      <c r="HJ47" s="168"/>
      <c r="HK47" s="168"/>
      <c r="HL47" s="168"/>
      <c r="HM47" s="168"/>
      <c r="HN47" s="168"/>
      <c r="HO47" s="168"/>
      <c r="HP47" s="166">
        <f t="shared" si="851"/>
        <v>0</v>
      </c>
      <c r="HQ47" s="168"/>
      <c r="HR47" s="168"/>
      <c r="HS47" s="168"/>
      <c r="HT47" s="168"/>
      <c r="HU47" s="168"/>
      <c r="HV47" s="168"/>
      <c r="HW47" s="168"/>
      <c r="HX47" s="168">
        <f>+DRE!$G$45</f>
        <v>0</v>
      </c>
      <c r="HY47" s="168"/>
      <c r="HZ47" s="168"/>
      <c r="IA47" s="168"/>
      <c r="IB47" s="168"/>
      <c r="IC47" s="168"/>
      <c r="ID47" s="168"/>
      <c r="IE47" s="168"/>
      <c r="IF47" s="168"/>
      <c r="IG47" s="168"/>
      <c r="IH47" s="168"/>
      <c r="II47" s="168"/>
      <c r="IJ47" s="168"/>
      <c r="IK47" s="168"/>
      <c r="IL47" s="168"/>
      <c r="IM47" s="168"/>
      <c r="IN47" s="168"/>
      <c r="IO47" s="168"/>
      <c r="IP47" s="168"/>
      <c r="IQ47" s="168"/>
      <c r="IR47" s="168"/>
      <c r="IS47" s="168"/>
      <c r="IT47" s="168"/>
      <c r="IU47" s="166">
        <f t="shared" si="1371"/>
        <v>0</v>
      </c>
      <c r="IV47" s="168"/>
      <c r="IW47" s="168"/>
      <c r="IX47" s="168"/>
      <c r="IY47" s="168"/>
      <c r="IZ47" s="168"/>
      <c r="JA47" s="168"/>
      <c r="JB47" s="168"/>
      <c r="JC47" s="168">
        <f>+DRE!$G$45</f>
        <v>0</v>
      </c>
      <c r="JD47" s="168"/>
      <c r="JE47" s="168"/>
      <c r="JF47" s="168"/>
      <c r="JG47" s="168"/>
      <c r="JH47" s="168"/>
      <c r="JI47" s="168"/>
      <c r="JJ47" s="168"/>
      <c r="JK47" s="168"/>
      <c r="JL47" s="168"/>
      <c r="JM47" s="168"/>
      <c r="JN47" s="168"/>
      <c r="JO47" s="168"/>
      <c r="JP47" s="168"/>
      <c r="JQ47" s="168"/>
      <c r="JR47" s="168"/>
      <c r="JS47" s="168"/>
      <c r="JT47" s="168"/>
      <c r="JU47" s="168"/>
      <c r="JV47" s="168"/>
      <c r="JW47" s="168"/>
      <c r="JX47" s="168"/>
      <c r="JY47" s="168"/>
      <c r="JZ47" s="168"/>
      <c r="KA47" s="166">
        <f t="shared" si="852"/>
        <v>0</v>
      </c>
      <c r="KB47" s="168"/>
      <c r="KC47" s="168"/>
      <c r="KD47" s="168"/>
      <c r="KE47" s="168"/>
      <c r="KF47" s="168"/>
      <c r="KG47" s="168"/>
      <c r="KH47" s="168"/>
      <c r="KI47" s="168">
        <f>+DRE!$G$45</f>
        <v>0</v>
      </c>
      <c r="KJ47" s="168"/>
      <c r="KK47" s="168"/>
      <c r="KL47" s="168"/>
      <c r="KM47" s="168"/>
      <c r="KN47" s="168"/>
      <c r="KO47" s="168"/>
      <c r="KP47" s="168"/>
      <c r="KQ47" s="168"/>
      <c r="KR47" s="168"/>
      <c r="KS47" s="168"/>
      <c r="KT47" s="168"/>
      <c r="KU47" s="168"/>
      <c r="KV47" s="168"/>
      <c r="KW47" s="168"/>
      <c r="KX47" s="168"/>
      <c r="KY47" s="168"/>
      <c r="KZ47" s="168"/>
      <c r="LA47" s="168"/>
      <c r="LB47" s="168"/>
      <c r="LC47" s="168"/>
      <c r="LD47" s="168"/>
      <c r="LE47" s="168"/>
      <c r="LF47" s="166">
        <f t="shared" si="1374"/>
        <v>0</v>
      </c>
      <c r="LG47" s="168"/>
      <c r="LH47" s="168"/>
      <c r="LI47" s="168"/>
      <c r="LJ47" s="168"/>
      <c r="LK47" s="168"/>
      <c r="LL47" s="168"/>
      <c r="LM47" s="168"/>
      <c r="LN47" s="168">
        <f>+DRE!$G$45</f>
        <v>0</v>
      </c>
      <c r="LO47" s="168"/>
      <c r="LP47" s="168"/>
      <c r="LQ47" s="168"/>
      <c r="LR47" s="168"/>
      <c r="LS47" s="168"/>
      <c r="LT47" s="168"/>
      <c r="LU47" s="168"/>
      <c r="LV47" s="168"/>
      <c r="LW47" s="168"/>
      <c r="LX47" s="168"/>
      <c r="LY47" s="168"/>
      <c r="LZ47" s="168"/>
      <c r="MA47" s="168"/>
      <c r="MB47" s="168"/>
      <c r="MC47" s="168"/>
      <c r="MD47" s="168"/>
      <c r="ME47" s="168"/>
      <c r="MF47" s="168"/>
      <c r="MG47" s="168"/>
      <c r="MH47" s="168"/>
      <c r="MI47" s="168"/>
      <c r="MJ47" s="168"/>
      <c r="MK47" s="168"/>
      <c r="ML47" s="166">
        <f t="shared" si="853"/>
        <v>0</v>
      </c>
      <c r="MM47" s="168"/>
      <c r="MN47" s="168"/>
      <c r="MO47" s="168"/>
      <c r="MP47" s="168"/>
      <c r="MQ47" s="168"/>
      <c r="MR47" s="168"/>
      <c r="MS47" s="168"/>
      <c r="MT47" s="168">
        <f>+DRE!$G$45</f>
        <v>0</v>
      </c>
      <c r="MU47" s="168"/>
      <c r="MV47" s="168"/>
      <c r="MW47" s="168"/>
      <c r="MX47" s="168"/>
      <c r="MY47" s="168"/>
      <c r="MZ47" s="168"/>
      <c r="NA47" s="168"/>
      <c r="NB47" s="168"/>
      <c r="NC47" s="168"/>
      <c r="ND47" s="168"/>
      <c r="NE47" s="168"/>
      <c r="NF47" s="168"/>
      <c r="NG47" s="168"/>
      <c r="NH47" s="168"/>
      <c r="NI47" s="168"/>
      <c r="NJ47" s="168"/>
      <c r="NK47" s="168"/>
      <c r="NL47" s="168"/>
      <c r="NM47" s="168"/>
      <c r="NN47" s="168"/>
      <c r="NO47" s="168"/>
      <c r="NP47" s="168"/>
      <c r="NQ47" s="168"/>
      <c r="NR47" s="166">
        <f t="shared" si="854"/>
        <v>0</v>
      </c>
      <c r="NS47" s="168"/>
      <c r="NT47" s="168"/>
      <c r="NU47" s="168"/>
      <c r="NV47" s="168"/>
      <c r="NW47" s="168"/>
      <c r="NX47" s="168"/>
      <c r="NY47" s="168"/>
      <c r="NZ47" s="168">
        <f>+DRE!$G$45</f>
        <v>0</v>
      </c>
      <c r="OA47" s="168"/>
      <c r="OB47" s="168"/>
      <c r="OC47" s="168"/>
      <c r="OD47" s="168"/>
      <c r="OE47" s="168"/>
      <c r="OF47" s="168"/>
      <c r="OG47" s="168"/>
      <c r="OH47" s="168"/>
      <c r="OI47" s="168"/>
      <c r="OJ47" s="168"/>
      <c r="OK47" s="168"/>
      <c r="OL47" s="168"/>
      <c r="OM47" s="168"/>
      <c r="ON47" s="168"/>
      <c r="OO47" s="168"/>
      <c r="OP47" s="168"/>
      <c r="OQ47" s="168"/>
      <c r="OR47" s="168"/>
      <c r="OS47" s="168"/>
      <c r="OT47" s="168"/>
      <c r="OU47" s="166">
        <f t="shared" si="1378"/>
        <v>0</v>
      </c>
      <c r="OV47" s="168"/>
      <c r="OW47" s="168"/>
      <c r="OX47" s="168"/>
      <c r="OY47" s="168"/>
      <c r="OZ47" s="168"/>
      <c r="PA47" s="168"/>
      <c r="PB47" s="168"/>
      <c r="PC47" s="168">
        <f>+DRE!$G$45</f>
        <v>0</v>
      </c>
      <c r="PD47" s="168"/>
      <c r="PE47" s="168"/>
      <c r="PF47" s="168"/>
      <c r="PG47" s="168"/>
      <c r="PH47" s="168"/>
      <c r="PI47" s="168"/>
      <c r="PJ47" s="168"/>
      <c r="PK47" s="168"/>
      <c r="PL47" s="168"/>
      <c r="PM47" s="168"/>
      <c r="PN47" s="168"/>
      <c r="PO47" s="168"/>
      <c r="PP47" s="168"/>
      <c r="PQ47" s="168"/>
      <c r="PR47" s="168"/>
      <c r="PS47" s="168"/>
      <c r="PT47" s="168"/>
      <c r="PU47" s="168"/>
      <c r="PV47" s="168"/>
      <c r="PW47" s="168"/>
      <c r="PX47" s="168"/>
      <c r="PY47" s="168"/>
      <c r="PZ47" s="168"/>
      <c r="QA47" s="166">
        <f t="shared" si="855"/>
        <v>0</v>
      </c>
      <c r="QB47" s="168"/>
      <c r="QC47" s="168"/>
      <c r="QD47" s="168"/>
      <c r="QE47" s="168"/>
      <c r="QF47" s="168"/>
      <c r="QG47" s="168"/>
      <c r="QH47" s="168"/>
      <c r="QI47" s="168">
        <f>+DRE!$G$45</f>
        <v>0</v>
      </c>
      <c r="QJ47" s="168"/>
      <c r="QK47" s="168"/>
      <c r="QL47" s="168"/>
      <c r="QM47" s="168"/>
      <c r="QN47" s="168"/>
      <c r="QO47" s="168"/>
      <c r="QP47" s="168"/>
      <c r="QQ47" s="168"/>
      <c r="QR47" s="168"/>
      <c r="QS47" s="168"/>
      <c r="QT47" s="168"/>
      <c r="QU47" s="168"/>
      <c r="QV47" s="168"/>
      <c r="QW47" s="168"/>
      <c r="QX47" s="168"/>
      <c r="QY47" s="168"/>
      <c r="QZ47" s="168"/>
      <c r="RA47" s="168"/>
      <c r="RB47" s="168"/>
      <c r="RC47" s="168"/>
      <c r="RD47" s="168"/>
      <c r="RE47" s="168"/>
      <c r="RF47" s="166">
        <f t="shared" si="1381"/>
        <v>0</v>
      </c>
      <c r="RG47" s="168"/>
      <c r="RH47" s="168"/>
      <c r="RI47" s="168"/>
      <c r="RJ47" s="168"/>
      <c r="RK47" s="168"/>
      <c r="RL47" s="168"/>
      <c r="RM47" s="168"/>
      <c r="RN47" s="168">
        <f>+DRE!$G$45</f>
        <v>0</v>
      </c>
      <c r="RO47" s="168"/>
      <c r="RP47" s="168"/>
      <c r="RQ47" s="168"/>
      <c r="RR47" s="168"/>
      <c r="RS47" s="168"/>
      <c r="RT47" s="168"/>
      <c r="RU47" s="168"/>
      <c r="RV47" s="168"/>
      <c r="RW47" s="168"/>
      <c r="RX47" s="168"/>
      <c r="RY47" s="168"/>
      <c r="RZ47" s="168"/>
      <c r="SA47" s="168"/>
      <c r="SB47" s="168"/>
      <c r="SC47" s="168"/>
      <c r="SD47" s="168"/>
      <c r="SE47" s="168"/>
      <c r="SF47" s="168"/>
      <c r="SG47" s="168"/>
      <c r="SH47" s="168"/>
      <c r="SI47" s="168"/>
      <c r="SJ47" s="168"/>
      <c r="SK47" s="168"/>
      <c r="SL47" s="166">
        <f t="shared" si="856"/>
        <v>0</v>
      </c>
      <c r="SM47" s="168"/>
      <c r="SN47" s="168"/>
      <c r="SO47" s="168"/>
      <c r="SP47" s="168"/>
      <c r="SQ47" s="168"/>
      <c r="SR47" s="168"/>
      <c r="SS47" s="168"/>
      <c r="ST47" s="168">
        <f>+DRE!$G$45</f>
        <v>0</v>
      </c>
      <c r="SU47" s="168"/>
      <c r="SV47" s="168"/>
      <c r="SW47" s="168"/>
      <c r="SX47" s="168"/>
      <c r="SY47" s="168"/>
      <c r="SZ47" s="168"/>
      <c r="TA47" s="168"/>
      <c r="TB47" s="168"/>
      <c r="TC47" s="168"/>
      <c r="TD47" s="168"/>
      <c r="TE47" s="168"/>
      <c r="TF47" s="168"/>
      <c r="TG47" s="168"/>
      <c r="TH47" s="168"/>
      <c r="TI47" s="168"/>
      <c r="TJ47" s="168"/>
      <c r="TK47" s="168"/>
      <c r="TL47" s="168"/>
      <c r="TM47" s="168"/>
      <c r="TN47" s="168"/>
      <c r="TO47" s="168"/>
      <c r="TP47" s="168"/>
      <c r="TQ47" s="166">
        <f t="shared" si="1384"/>
        <v>0</v>
      </c>
      <c r="TR47" s="168"/>
      <c r="TS47" s="168"/>
      <c r="TT47" s="168"/>
      <c r="TU47" s="168"/>
      <c r="TV47" s="168"/>
      <c r="TW47" s="168"/>
      <c r="TX47" s="168"/>
      <c r="TY47" s="168">
        <f>+DRE!$G$45</f>
        <v>0</v>
      </c>
      <c r="TZ47" s="168"/>
      <c r="UA47" s="168"/>
      <c r="UB47" s="168"/>
      <c r="UC47" s="168"/>
      <c r="UD47" s="168"/>
      <c r="UE47" s="168"/>
      <c r="UF47" s="168"/>
      <c r="UG47" s="168"/>
      <c r="UH47" s="168"/>
      <c r="UI47" s="168"/>
      <c r="UJ47" s="168"/>
      <c r="UK47" s="168"/>
      <c r="UL47" s="168"/>
      <c r="UM47" s="168"/>
      <c r="UN47" s="168"/>
      <c r="UO47" s="168"/>
      <c r="UP47" s="168"/>
      <c r="UQ47" s="168"/>
      <c r="UR47" s="168"/>
      <c r="US47" s="168"/>
      <c r="UT47" s="168"/>
      <c r="UU47" s="168"/>
      <c r="UV47" s="168"/>
      <c r="UW47" s="166">
        <f t="shared" si="857"/>
        <v>0</v>
      </c>
      <c r="UX47" s="168"/>
      <c r="UY47" s="168"/>
      <c r="UZ47" s="168"/>
      <c r="VA47" s="168"/>
      <c r="VB47" s="168"/>
      <c r="VC47" s="168"/>
      <c r="VD47" s="168"/>
      <c r="VE47" s="168">
        <f>+DRE!$G$45</f>
        <v>0</v>
      </c>
      <c r="VF47" s="168"/>
      <c r="VG47" s="168"/>
      <c r="VH47" s="168"/>
      <c r="VI47" s="168"/>
      <c r="VJ47" s="168"/>
      <c r="VK47" s="168"/>
      <c r="VL47" s="168"/>
      <c r="VM47" s="168"/>
      <c r="VN47" s="168"/>
      <c r="VO47" s="168"/>
      <c r="VP47" s="168"/>
      <c r="VQ47" s="168"/>
      <c r="VR47" s="168"/>
      <c r="VS47" s="168"/>
      <c r="VT47" s="168"/>
      <c r="VU47" s="168"/>
      <c r="VV47" s="168"/>
      <c r="VW47" s="168"/>
      <c r="VX47" s="168"/>
      <c r="VY47" s="168"/>
      <c r="VZ47" s="168"/>
      <c r="WA47" s="168"/>
      <c r="WB47" s="168"/>
      <c r="WC47" s="166">
        <f t="shared" si="858"/>
        <v>0</v>
      </c>
    </row>
    <row r="48" spans="1:601" s="105" customFormat="1" ht="18" customHeight="1" outlineLevel="1">
      <c r="A48" s="154"/>
      <c r="B48" s="117" t="s">
        <v>46</v>
      </c>
      <c r="C48" s="62"/>
      <c r="D48" s="182">
        <f>SUMIFS('Listagem de Pagamentos Efet'!$J:$J,'Listagem de Pagamentos Efet'!$B:$B,'FLUXO DE CAIXA'!D$4,'Listagem de Pagamentos Efet'!$C:$C,'FLUXO DE CAIXA'!$B48)</f>
        <v>0</v>
      </c>
      <c r="E48" s="182">
        <f>SUMIFS('Listagem de Pagamentos Efet'!$J:$J,'Listagem de Pagamentos Efet'!$B:$B,'FLUXO DE CAIXA'!E$4,'Listagem de Pagamentos Efet'!$C:$C,'FLUXO DE CAIXA'!$B48)</f>
        <v>0</v>
      </c>
      <c r="F48" s="182">
        <f>SUMIFS('Listagem de Pagamentos Efet'!$J:$J,'Listagem de Pagamentos Efet'!$B:$B,'FLUXO DE CAIXA'!F$4,'Listagem de Pagamentos Efet'!$C:$C,'FLUXO DE CAIXA'!$B48)</f>
        <v>0</v>
      </c>
      <c r="G48" s="182">
        <f>SUMIFS('Listagem de Pagamentos Efet'!$J:$J,'Listagem de Pagamentos Efet'!$B:$B,'FLUXO DE CAIXA'!G$4,'Listagem de Pagamentos Efet'!$C:$C,'FLUXO DE CAIXA'!$B48)</f>
        <v>0</v>
      </c>
      <c r="H48" s="182">
        <f>SUMIFS('Listagem de Pagamentos Efet'!$J:$J,'Listagem de Pagamentos Efet'!$B:$B,'FLUXO DE CAIXA'!H$4,'Listagem de Pagamentos Efet'!$C:$C,'FLUXO DE CAIXA'!$B48)</f>
        <v>0</v>
      </c>
      <c r="I48" s="182">
        <f>SUMIFS('Listagem de Pagamentos Efet'!$J:$J,'Listagem de Pagamentos Efet'!$B:$B,'FLUXO DE CAIXA'!I$4,'Listagem de Pagamentos Efet'!$C:$C,'FLUXO DE CAIXA'!$B48)</f>
        <v>0</v>
      </c>
      <c r="J48" s="182">
        <f>SUMIFS('Listagem de Pagamentos Efet'!$J:$J,'Listagem de Pagamentos Efet'!$B:$B,'FLUXO DE CAIXA'!J$4,'Listagem de Pagamentos Efet'!$C:$C,'FLUXO DE CAIXA'!$B48)</f>
        <v>0</v>
      </c>
      <c r="K48" s="182">
        <f>SUMIFS('Listagem de Pagamentos Efet'!$J:$J,'Listagem de Pagamentos Efet'!$B:$B,'FLUXO DE CAIXA'!K$4,'Listagem de Pagamentos Efet'!$C:$C,'FLUXO DE CAIXA'!$B48)</f>
        <v>0</v>
      </c>
      <c r="L48" s="182">
        <f>SUMIFS('Listagem de Pagamentos Efet'!$J:$J,'Listagem de Pagamentos Efet'!$B:$B,'FLUXO DE CAIXA'!L$4,'Listagem de Pagamentos Efet'!$C:$C,'FLUXO DE CAIXA'!$B48)</f>
        <v>0</v>
      </c>
      <c r="M48" s="182">
        <f>SUMIFS('Listagem de Pagamentos Efet'!$J:$J,'Listagem de Pagamentos Efet'!$B:$B,'FLUXO DE CAIXA'!M$4,'Listagem de Pagamentos Efet'!$C:$C,'FLUXO DE CAIXA'!$B48)</f>
        <v>0</v>
      </c>
      <c r="N48" s="182">
        <f>SUMIFS('Listagem de Pagamentos Efet'!$J:$J,'Listagem de Pagamentos Efet'!$B:$B,'FLUXO DE CAIXA'!N$4,'Listagem de Pagamentos Efet'!$C:$C,'FLUXO DE CAIXA'!$B48)</f>
        <v>0</v>
      </c>
      <c r="O48" s="182">
        <f>SUMIFS('Listagem de Pagamentos Efet'!$J:$J,'Listagem de Pagamentos Efet'!$B:$B,'FLUXO DE CAIXA'!O$4,'Listagem de Pagamentos Efet'!$C:$C,'FLUXO DE CAIXA'!$B48)</f>
        <v>0</v>
      </c>
      <c r="P48" s="182">
        <f>SUMIFS('Listagem de Pagamentos Efet'!$J:$J,'Listagem de Pagamentos Efet'!$B:$B,'FLUXO DE CAIXA'!P$4,'Listagem de Pagamentos Efet'!$C:$C,'FLUXO DE CAIXA'!$B48)</f>
        <v>0</v>
      </c>
      <c r="Q48" s="182">
        <f>SUMIFS('Listagem de Pagamentos Efet'!$J:$J,'Listagem de Pagamentos Efet'!$B:$B,'FLUXO DE CAIXA'!Q$4,'Listagem de Pagamentos Efet'!$C:$C,'FLUXO DE CAIXA'!$B48)</f>
        <v>0</v>
      </c>
      <c r="R48" s="182">
        <f>SUMIFS('Listagem de Pagamentos Efet'!$J:$J,'Listagem de Pagamentos Efet'!$B:$B,'FLUXO DE CAIXA'!R$4,'Listagem de Pagamentos Efet'!$C:$C,'FLUXO DE CAIXA'!$B48)</f>
        <v>0</v>
      </c>
      <c r="S48" s="182">
        <f>SUMIFS('Listagem de Pagamentos Efet'!$J:$J,'Listagem de Pagamentos Efet'!$B:$B,'FLUXO DE CAIXA'!S$4,'Listagem de Pagamentos Efet'!$C:$C,'FLUXO DE CAIXA'!$B48)</f>
        <v>0</v>
      </c>
      <c r="T48" s="182">
        <f>SUMIFS('Listagem de Pagamentos Efet'!$J:$J,'Listagem de Pagamentos Efet'!$B:$B,'FLUXO DE CAIXA'!T$4,'Listagem de Pagamentos Efet'!$C:$C,'FLUXO DE CAIXA'!$B48)</f>
        <v>0</v>
      </c>
      <c r="U48" s="182">
        <f>SUMIFS('Listagem de Pagamentos Efet'!$J:$J,'Listagem de Pagamentos Efet'!$B:$B,'FLUXO DE CAIXA'!U$4,'Listagem de Pagamentos Efet'!$C:$C,'FLUXO DE CAIXA'!$B48)</f>
        <v>0</v>
      </c>
      <c r="V48" s="182">
        <f>SUMIFS('Listagem de Pagamentos Efet'!$J:$J,'Listagem de Pagamentos Efet'!$B:$B,'FLUXO DE CAIXA'!V$4,'Listagem de Pagamentos Efet'!$C:$C,'FLUXO DE CAIXA'!$B48)</f>
        <v>0</v>
      </c>
      <c r="W48" s="182">
        <f>SUMIFS('Listagem de Pagamentos Efet'!$J:$J,'Listagem de Pagamentos Efet'!$B:$B,'FLUXO DE CAIXA'!W$4,'Listagem de Pagamentos Efet'!$C:$C,'FLUXO DE CAIXA'!$B48)</f>
        <v>0</v>
      </c>
      <c r="X48" s="182">
        <f>SUMIFS('Listagem de Pagamentos Efet'!$J:$J,'Listagem de Pagamentos Efet'!$B:$B,'FLUXO DE CAIXA'!X$4,'Listagem de Pagamentos Efet'!$C:$C,'FLUXO DE CAIXA'!$B48)</f>
        <v>0</v>
      </c>
      <c r="Y48" s="182">
        <f>SUMIFS('Listagem de Pagamentos Efet'!$J:$J,'Listagem de Pagamentos Efet'!$B:$B,'FLUXO DE CAIXA'!Y$4,'Listagem de Pagamentos Efet'!$C:$C,'FLUXO DE CAIXA'!$B48)</f>
        <v>0</v>
      </c>
      <c r="Z48" s="182">
        <f>SUMIFS('Listagem de Pagamentos Efet'!$J:$J,'Listagem de Pagamentos Efet'!$B:$B,'FLUXO DE CAIXA'!Z$4,'Listagem de Pagamentos Efet'!$C:$C,'FLUXO DE CAIXA'!$B48)</f>
        <v>0</v>
      </c>
      <c r="AA48" s="182">
        <f>SUMIFS('Listagem de Pagamentos Efet'!$J:$J,'Listagem de Pagamentos Efet'!$B:$B,'FLUXO DE CAIXA'!AA$4,'Listagem de Pagamentos Efet'!$C:$C,'FLUXO DE CAIXA'!$B48)</f>
        <v>0</v>
      </c>
      <c r="AB48" s="182">
        <f>SUMIFS('Listagem de Pagamentos Efet'!$J:$J,'Listagem de Pagamentos Efet'!$B:$B,'FLUXO DE CAIXA'!AB$4,'Listagem de Pagamentos Efet'!$C:$C,'FLUXO DE CAIXA'!$B48)</f>
        <v>0</v>
      </c>
      <c r="AC48" s="182">
        <f>SUMIFS('Listagem de Pagamentos Efet'!$J:$J,'Listagem de Pagamentos Efet'!$B:$B,'FLUXO DE CAIXA'!AC$4,'Listagem de Pagamentos Efet'!$C:$C,'FLUXO DE CAIXA'!$B48)</f>
        <v>0</v>
      </c>
      <c r="AD48" s="182">
        <f>SUMIFS('Listagem de Pagamentos Efet'!$J:$J,'Listagem de Pagamentos Efet'!$B:$B,'FLUXO DE CAIXA'!AD$4,'Listagem de Pagamentos Efet'!$C:$C,'FLUXO DE CAIXA'!$B48)</f>
        <v>0</v>
      </c>
      <c r="AE48" s="106"/>
      <c r="AF48" s="106"/>
      <c r="AG48" s="106"/>
      <c r="AH48" s="166">
        <f t="shared" si="490"/>
        <v>0</v>
      </c>
      <c r="AI48" s="168"/>
      <c r="AJ48" s="168"/>
      <c r="AK48" s="168"/>
      <c r="AL48" s="168"/>
      <c r="AM48" s="168"/>
      <c r="AN48" s="168">
        <f>+DRE!$G$46/4</f>
        <v>0</v>
      </c>
      <c r="AO48" s="168"/>
      <c r="AP48" s="168"/>
      <c r="AQ48" s="168"/>
      <c r="AR48" s="168"/>
      <c r="AS48" s="168"/>
      <c r="AT48" s="168"/>
      <c r="AU48" s="168">
        <f>+DRE!$G$46/4</f>
        <v>0</v>
      </c>
      <c r="AV48" s="168"/>
      <c r="AW48" s="168"/>
      <c r="AX48" s="168"/>
      <c r="AY48" s="168"/>
      <c r="AZ48" s="168"/>
      <c r="BA48" s="168"/>
      <c r="BB48" s="168">
        <f>+DRE!$G$46/4</f>
        <v>0</v>
      </c>
      <c r="BC48" s="168"/>
      <c r="BD48" s="168"/>
      <c r="BE48" s="168"/>
      <c r="BF48" s="168"/>
      <c r="BG48" s="168"/>
      <c r="BH48" s="168"/>
      <c r="BI48" s="168">
        <f>+DRE!$G$46/4</f>
        <v>0</v>
      </c>
      <c r="BJ48" s="168"/>
      <c r="BK48" s="168"/>
      <c r="BL48" s="168"/>
      <c r="BM48" s="168"/>
      <c r="BN48" s="166">
        <f t="shared" si="848"/>
        <v>0</v>
      </c>
      <c r="BO48" s="168"/>
      <c r="BP48" s="168"/>
      <c r="BQ48" s="168">
        <f>+DRE!$G$46/4</f>
        <v>0</v>
      </c>
      <c r="BR48" s="168"/>
      <c r="BS48" s="168"/>
      <c r="BT48" s="168"/>
      <c r="BU48" s="168"/>
      <c r="BV48" s="168"/>
      <c r="BW48" s="168"/>
      <c r="BX48" s="168">
        <f>+DRE!$G$46/4</f>
        <v>0</v>
      </c>
      <c r="BY48" s="168"/>
      <c r="BZ48" s="168"/>
      <c r="CA48" s="168"/>
      <c r="CB48" s="168"/>
      <c r="CC48" s="168"/>
      <c r="CD48" s="168"/>
      <c r="CE48" s="168">
        <f>+DRE!$G$46/4</f>
        <v>0</v>
      </c>
      <c r="CF48" s="168"/>
      <c r="CG48" s="168"/>
      <c r="CH48" s="168"/>
      <c r="CI48" s="168"/>
      <c r="CJ48" s="168"/>
      <c r="CK48" s="168"/>
      <c r="CL48" s="168">
        <f>+DRE!$G$46/4</f>
        <v>0</v>
      </c>
      <c r="CM48" s="168"/>
      <c r="CN48" s="168"/>
      <c r="CO48" s="168"/>
      <c r="CP48" s="168"/>
      <c r="CQ48" s="168"/>
      <c r="CR48" s="168"/>
      <c r="CS48" s="166">
        <f t="shared" si="790"/>
        <v>0</v>
      </c>
      <c r="CT48" s="168"/>
      <c r="CU48" s="168"/>
      <c r="CV48" s="168"/>
      <c r="CW48" s="168"/>
      <c r="CX48" s="168"/>
      <c r="CY48" s="168">
        <f>+DRE!$G$46/4</f>
        <v>0</v>
      </c>
      <c r="CZ48" s="168"/>
      <c r="DA48" s="168"/>
      <c r="DB48" s="168"/>
      <c r="DC48" s="168"/>
      <c r="DD48" s="168"/>
      <c r="DE48" s="168"/>
      <c r="DF48" s="168">
        <f>+DRE!$G$46/4</f>
        <v>0</v>
      </c>
      <c r="DG48" s="168"/>
      <c r="DH48" s="168"/>
      <c r="DI48" s="168"/>
      <c r="DJ48" s="168"/>
      <c r="DK48" s="168"/>
      <c r="DL48" s="168"/>
      <c r="DM48" s="168">
        <f>+DRE!$G$46/4</f>
        <v>0</v>
      </c>
      <c r="DN48" s="168"/>
      <c r="DO48" s="168"/>
      <c r="DP48" s="168"/>
      <c r="DQ48" s="168"/>
      <c r="DR48" s="168"/>
      <c r="DS48" s="168"/>
      <c r="DT48" s="168">
        <f>+DRE!$G$46/4</f>
        <v>0</v>
      </c>
      <c r="DU48" s="168"/>
      <c r="DV48" s="168"/>
      <c r="DW48" s="168"/>
      <c r="DX48" s="168"/>
      <c r="DY48" s="166">
        <f t="shared" si="849"/>
        <v>0</v>
      </c>
      <c r="DZ48" s="168"/>
      <c r="EA48" s="168"/>
      <c r="EB48" s="168"/>
      <c r="EC48" s="168"/>
      <c r="ED48" s="168"/>
      <c r="EE48" s="168">
        <f>+DRE!$G$46/4</f>
        <v>0</v>
      </c>
      <c r="EF48" s="168"/>
      <c r="EG48" s="168"/>
      <c r="EH48" s="168"/>
      <c r="EI48" s="168"/>
      <c r="EJ48" s="168"/>
      <c r="EK48" s="168"/>
      <c r="EL48" s="168">
        <f>+DRE!$G$46/4</f>
        <v>0</v>
      </c>
      <c r="EM48" s="168"/>
      <c r="EN48" s="168"/>
      <c r="EO48" s="168"/>
      <c r="EP48" s="168"/>
      <c r="EQ48" s="168"/>
      <c r="ER48" s="168"/>
      <c r="ES48" s="168">
        <f>+DRE!$G$46/4</f>
        <v>0</v>
      </c>
      <c r="ET48" s="168"/>
      <c r="EU48" s="168"/>
      <c r="EV48" s="168"/>
      <c r="EW48" s="168"/>
      <c r="EX48" s="168"/>
      <c r="EY48" s="168"/>
      <c r="EZ48" s="168">
        <f>+DRE!$G$46/4</f>
        <v>0</v>
      </c>
      <c r="FA48" s="168"/>
      <c r="FB48" s="168"/>
      <c r="FC48" s="168"/>
      <c r="FD48" s="166">
        <f t="shared" si="1367"/>
        <v>0</v>
      </c>
      <c r="FE48" s="168"/>
      <c r="FF48" s="168"/>
      <c r="FG48" s="168"/>
      <c r="FH48" s="168"/>
      <c r="FI48" s="168"/>
      <c r="FJ48" s="168">
        <f>+DRE!$G$46/4</f>
        <v>0</v>
      </c>
      <c r="FK48" s="168"/>
      <c r="FL48" s="168"/>
      <c r="FM48" s="168"/>
      <c r="FN48" s="168"/>
      <c r="FO48" s="168"/>
      <c r="FP48" s="168"/>
      <c r="FQ48" s="168">
        <f>+DRE!$G$46/4</f>
        <v>0</v>
      </c>
      <c r="FR48" s="168"/>
      <c r="FS48" s="168"/>
      <c r="FT48" s="168"/>
      <c r="FU48" s="168"/>
      <c r="FV48" s="168"/>
      <c r="FW48" s="168"/>
      <c r="FX48" s="168">
        <f>+DRE!$G$46/4</f>
        <v>0</v>
      </c>
      <c r="FY48" s="168"/>
      <c r="FZ48" s="168"/>
      <c r="GA48" s="168"/>
      <c r="GB48" s="168"/>
      <c r="GC48" s="168"/>
      <c r="GD48" s="168"/>
      <c r="GE48" s="168">
        <f>+DRE!$G$46/4</f>
        <v>0</v>
      </c>
      <c r="GF48" s="168"/>
      <c r="GG48" s="168"/>
      <c r="GH48" s="168"/>
      <c r="GI48" s="168"/>
      <c r="GJ48" s="166">
        <f t="shared" si="850"/>
        <v>0</v>
      </c>
      <c r="GK48" s="168"/>
      <c r="GL48" s="168"/>
      <c r="GM48" s="168"/>
      <c r="GN48" s="168"/>
      <c r="GO48" s="168"/>
      <c r="GP48" s="168">
        <f>+DRE!$G$46/4</f>
        <v>0</v>
      </c>
      <c r="GQ48" s="168"/>
      <c r="GR48" s="168"/>
      <c r="GS48" s="168"/>
      <c r="GT48" s="168"/>
      <c r="GU48" s="168"/>
      <c r="GV48" s="168"/>
      <c r="GW48" s="168">
        <f>+DRE!$G$46/4</f>
        <v>0</v>
      </c>
      <c r="GX48" s="168"/>
      <c r="GY48" s="168"/>
      <c r="GZ48" s="168"/>
      <c r="HA48" s="168"/>
      <c r="HB48" s="168"/>
      <c r="HC48" s="168"/>
      <c r="HD48" s="168">
        <f>+DRE!$G$46/4</f>
        <v>0</v>
      </c>
      <c r="HE48" s="168"/>
      <c r="HF48" s="168"/>
      <c r="HG48" s="168"/>
      <c r="HH48" s="168"/>
      <c r="HI48" s="168"/>
      <c r="HJ48" s="168"/>
      <c r="HK48" s="168">
        <f>+DRE!$G$46/4</f>
        <v>0</v>
      </c>
      <c r="HL48" s="168"/>
      <c r="HM48" s="168"/>
      <c r="HN48" s="168"/>
      <c r="HO48" s="168"/>
      <c r="HP48" s="166">
        <f t="shared" si="851"/>
        <v>0</v>
      </c>
      <c r="HQ48" s="168"/>
      <c r="HR48" s="168"/>
      <c r="HS48" s="168"/>
      <c r="HT48" s="168"/>
      <c r="HU48" s="168"/>
      <c r="HV48" s="168">
        <f>+DRE!$G$46/4</f>
        <v>0</v>
      </c>
      <c r="HW48" s="168"/>
      <c r="HX48" s="168"/>
      <c r="HY48" s="168"/>
      <c r="HZ48" s="168"/>
      <c r="IA48" s="168"/>
      <c r="IB48" s="168"/>
      <c r="IC48" s="168">
        <f>+DRE!$G$46/4</f>
        <v>0</v>
      </c>
      <c r="ID48" s="168"/>
      <c r="IE48" s="168"/>
      <c r="IF48" s="168"/>
      <c r="IG48" s="168"/>
      <c r="IH48" s="168"/>
      <c r="II48" s="168"/>
      <c r="IJ48" s="168">
        <f>+DRE!$G$46/4</f>
        <v>0</v>
      </c>
      <c r="IK48" s="168"/>
      <c r="IL48" s="168"/>
      <c r="IM48" s="168"/>
      <c r="IN48" s="168"/>
      <c r="IO48" s="168"/>
      <c r="IP48" s="168"/>
      <c r="IQ48" s="168">
        <f>+DRE!$G$46/4</f>
        <v>0</v>
      </c>
      <c r="IR48" s="168"/>
      <c r="IS48" s="168"/>
      <c r="IT48" s="168"/>
      <c r="IU48" s="166">
        <f t="shared" si="1371"/>
        <v>0</v>
      </c>
      <c r="IV48" s="168"/>
      <c r="IW48" s="168"/>
      <c r="IX48" s="168"/>
      <c r="IY48" s="168"/>
      <c r="IZ48" s="168"/>
      <c r="JA48" s="168">
        <f>+DRE!$G$46/4</f>
        <v>0</v>
      </c>
      <c r="JB48" s="168"/>
      <c r="JC48" s="168"/>
      <c r="JD48" s="168"/>
      <c r="JE48" s="168"/>
      <c r="JF48" s="168"/>
      <c r="JG48" s="168"/>
      <c r="JH48" s="168">
        <f>+DRE!$G$46/4</f>
        <v>0</v>
      </c>
      <c r="JI48" s="168"/>
      <c r="JJ48" s="168"/>
      <c r="JK48" s="168"/>
      <c r="JL48" s="168"/>
      <c r="JM48" s="168"/>
      <c r="JN48" s="168"/>
      <c r="JO48" s="168">
        <f>+DRE!$G$46/4</f>
        <v>0</v>
      </c>
      <c r="JP48" s="168"/>
      <c r="JQ48" s="168"/>
      <c r="JR48" s="168"/>
      <c r="JS48" s="168"/>
      <c r="JT48" s="168"/>
      <c r="JU48" s="168"/>
      <c r="JV48" s="168">
        <f>+DRE!$G$46/4</f>
        <v>0</v>
      </c>
      <c r="JW48" s="168"/>
      <c r="JX48" s="168"/>
      <c r="JY48" s="168"/>
      <c r="JZ48" s="168"/>
      <c r="KA48" s="166">
        <f t="shared" si="852"/>
        <v>0</v>
      </c>
      <c r="KB48" s="168"/>
      <c r="KC48" s="168"/>
      <c r="KD48" s="168"/>
      <c r="KE48" s="168"/>
      <c r="KF48" s="168"/>
      <c r="KG48" s="168">
        <f>+DRE!$G$46/4</f>
        <v>0</v>
      </c>
      <c r="KH48" s="168"/>
      <c r="KI48" s="168"/>
      <c r="KJ48" s="168"/>
      <c r="KK48" s="168"/>
      <c r="KL48" s="168"/>
      <c r="KM48" s="168"/>
      <c r="KN48" s="168">
        <f>+DRE!$G$46/4</f>
        <v>0</v>
      </c>
      <c r="KO48" s="168"/>
      <c r="KP48" s="168"/>
      <c r="KQ48" s="168"/>
      <c r="KR48" s="168"/>
      <c r="KS48" s="168"/>
      <c r="KT48" s="168"/>
      <c r="KU48" s="168">
        <f>+DRE!$G$46/4</f>
        <v>0</v>
      </c>
      <c r="KV48" s="168"/>
      <c r="KW48" s="168"/>
      <c r="KX48" s="168"/>
      <c r="KY48" s="168"/>
      <c r="KZ48" s="168"/>
      <c r="LA48" s="168"/>
      <c r="LB48" s="168">
        <f>+DRE!$G$46/4</f>
        <v>0</v>
      </c>
      <c r="LC48" s="168"/>
      <c r="LD48" s="168"/>
      <c r="LE48" s="168"/>
      <c r="LF48" s="166">
        <f t="shared" si="1374"/>
        <v>0</v>
      </c>
      <c r="LG48" s="168"/>
      <c r="LH48" s="168"/>
      <c r="LI48" s="168"/>
      <c r="LJ48" s="168"/>
      <c r="LK48" s="168"/>
      <c r="LL48" s="168">
        <f>+DRE!$G$46/4</f>
        <v>0</v>
      </c>
      <c r="LM48" s="168"/>
      <c r="LN48" s="168"/>
      <c r="LO48" s="168"/>
      <c r="LP48" s="168"/>
      <c r="LQ48" s="168"/>
      <c r="LR48" s="168"/>
      <c r="LS48" s="168">
        <f>+DRE!$G$46/4</f>
        <v>0</v>
      </c>
      <c r="LT48" s="168"/>
      <c r="LU48" s="168"/>
      <c r="LV48" s="168"/>
      <c r="LW48" s="168"/>
      <c r="LX48" s="168"/>
      <c r="LY48" s="168"/>
      <c r="LZ48" s="168">
        <f>+DRE!$G$46/4</f>
        <v>0</v>
      </c>
      <c r="MA48" s="168"/>
      <c r="MB48" s="168"/>
      <c r="MC48" s="168"/>
      <c r="MD48" s="168"/>
      <c r="ME48" s="168"/>
      <c r="MF48" s="168"/>
      <c r="MG48" s="168">
        <f>+DRE!$G$46/4</f>
        <v>0</v>
      </c>
      <c r="MH48" s="168"/>
      <c r="MI48" s="168"/>
      <c r="MJ48" s="168"/>
      <c r="MK48" s="168"/>
      <c r="ML48" s="166">
        <f t="shared" si="853"/>
        <v>0</v>
      </c>
      <c r="MM48" s="168"/>
      <c r="MN48" s="168"/>
      <c r="MO48" s="168"/>
      <c r="MP48" s="168"/>
      <c r="MQ48" s="168"/>
      <c r="MR48" s="168">
        <f>+DRE!$G$46/4</f>
        <v>0</v>
      </c>
      <c r="MS48" s="168"/>
      <c r="MT48" s="168"/>
      <c r="MU48" s="168"/>
      <c r="MV48" s="168"/>
      <c r="MW48" s="168"/>
      <c r="MX48" s="168"/>
      <c r="MY48" s="168">
        <f>+DRE!$G$46/4</f>
        <v>0</v>
      </c>
      <c r="MZ48" s="168"/>
      <c r="NA48" s="168"/>
      <c r="NB48" s="168"/>
      <c r="NC48" s="168"/>
      <c r="ND48" s="168"/>
      <c r="NE48" s="168"/>
      <c r="NF48" s="168">
        <f>+DRE!$G$46/4</f>
        <v>0</v>
      </c>
      <c r="NG48" s="168"/>
      <c r="NH48" s="168"/>
      <c r="NI48" s="168"/>
      <c r="NJ48" s="168"/>
      <c r="NK48" s="168"/>
      <c r="NL48" s="168"/>
      <c r="NM48" s="168">
        <f>+DRE!$G$46/4</f>
        <v>0</v>
      </c>
      <c r="NN48" s="168"/>
      <c r="NO48" s="168"/>
      <c r="NP48" s="168"/>
      <c r="NQ48" s="168"/>
      <c r="NR48" s="166">
        <f t="shared" si="854"/>
        <v>0</v>
      </c>
      <c r="NS48" s="168"/>
      <c r="NT48" s="168"/>
      <c r="NU48" s="168"/>
      <c r="NV48" s="168"/>
      <c r="NW48" s="168"/>
      <c r="NX48" s="168">
        <f>+DRE!$G$46/4</f>
        <v>0</v>
      </c>
      <c r="NY48" s="168"/>
      <c r="NZ48" s="168"/>
      <c r="OA48" s="168"/>
      <c r="OB48" s="168"/>
      <c r="OC48" s="168"/>
      <c r="OD48" s="168"/>
      <c r="OE48" s="168">
        <f>+DRE!$G$46/4</f>
        <v>0</v>
      </c>
      <c r="OF48" s="168"/>
      <c r="OG48" s="168"/>
      <c r="OH48" s="168"/>
      <c r="OI48" s="168"/>
      <c r="OJ48" s="168"/>
      <c r="OK48" s="168"/>
      <c r="OL48" s="168">
        <f>+DRE!$G$46/4</f>
        <v>0</v>
      </c>
      <c r="OM48" s="168"/>
      <c r="ON48" s="168"/>
      <c r="OO48" s="168"/>
      <c r="OP48" s="168"/>
      <c r="OQ48" s="168"/>
      <c r="OR48" s="168"/>
      <c r="OS48" s="168">
        <f>+DRE!$G$46/4</f>
        <v>0</v>
      </c>
      <c r="OT48" s="168"/>
      <c r="OU48" s="166">
        <f t="shared" si="1378"/>
        <v>0</v>
      </c>
      <c r="OV48" s="168"/>
      <c r="OW48" s="168"/>
      <c r="OX48" s="168"/>
      <c r="OY48" s="168"/>
      <c r="OZ48" s="168"/>
      <c r="PA48" s="168">
        <f>+DRE!$G$46/4</f>
        <v>0</v>
      </c>
      <c r="PB48" s="168"/>
      <c r="PC48" s="168"/>
      <c r="PD48" s="168"/>
      <c r="PE48" s="168"/>
      <c r="PF48" s="168"/>
      <c r="PG48" s="168"/>
      <c r="PH48" s="168">
        <f>+DRE!$G$46/4</f>
        <v>0</v>
      </c>
      <c r="PI48" s="168"/>
      <c r="PJ48" s="168"/>
      <c r="PK48" s="168"/>
      <c r="PL48" s="168"/>
      <c r="PM48" s="168"/>
      <c r="PN48" s="168"/>
      <c r="PO48" s="168">
        <f>+DRE!$G$46/4</f>
        <v>0</v>
      </c>
      <c r="PP48" s="168"/>
      <c r="PQ48" s="168"/>
      <c r="PR48" s="168"/>
      <c r="PS48" s="168"/>
      <c r="PT48" s="168"/>
      <c r="PU48" s="168"/>
      <c r="PV48" s="168">
        <f>+DRE!$G$46/4</f>
        <v>0</v>
      </c>
      <c r="PW48" s="168"/>
      <c r="PX48" s="168"/>
      <c r="PY48" s="168"/>
      <c r="PZ48" s="168"/>
      <c r="QA48" s="166">
        <f t="shared" si="855"/>
        <v>0</v>
      </c>
      <c r="QB48" s="168"/>
      <c r="QC48" s="168"/>
      <c r="QD48" s="168"/>
      <c r="QE48" s="168"/>
      <c r="QF48" s="168"/>
      <c r="QG48" s="168">
        <f>+DRE!$G$46/4</f>
        <v>0</v>
      </c>
      <c r="QH48" s="168"/>
      <c r="QI48" s="168"/>
      <c r="QJ48" s="168"/>
      <c r="QK48" s="168"/>
      <c r="QL48" s="168"/>
      <c r="QM48" s="168"/>
      <c r="QN48" s="168">
        <f>+DRE!$G$46/4</f>
        <v>0</v>
      </c>
      <c r="QO48" s="168"/>
      <c r="QP48" s="168"/>
      <c r="QQ48" s="168"/>
      <c r="QR48" s="168"/>
      <c r="QS48" s="168"/>
      <c r="QT48" s="168"/>
      <c r="QU48" s="168">
        <f>+DRE!$G$46/4</f>
        <v>0</v>
      </c>
      <c r="QV48" s="168"/>
      <c r="QW48" s="168"/>
      <c r="QX48" s="168"/>
      <c r="QY48" s="168"/>
      <c r="QZ48" s="168"/>
      <c r="RA48" s="168"/>
      <c r="RB48" s="168">
        <f>+DRE!$G$46/4</f>
        <v>0</v>
      </c>
      <c r="RC48" s="168"/>
      <c r="RD48" s="168"/>
      <c r="RE48" s="168"/>
      <c r="RF48" s="166">
        <f t="shared" si="1381"/>
        <v>0</v>
      </c>
      <c r="RG48" s="168"/>
      <c r="RH48" s="168"/>
      <c r="RI48" s="168"/>
      <c r="RJ48" s="168"/>
      <c r="RK48" s="168"/>
      <c r="RL48" s="168">
        <f>+DRE!$G$46/4</f>
        <v>0</v>
      </c>
      <c r="RM48" s="168"/>
      <c r="RN48" s="168"/>
      <c r="RO48" s="168"/>
      <c r="RP48" s="168"/>
      <c r="RQ48" s="168"/>
      <c r="RR48" s="168"/>
      <c r="RS48" s="168">
        <f>+DRE!$G$46/4</f>
        <v>0</v>
      </c>
      <c r="RT48" s="168"/>
      <c r="RU48" s="168"/>
      <c r="RV48" s="168"/>
      <c r="RW48" s="168"/>
      <c r="RX48" s="168"/>
      <c r="RY48" s="168"/>
      <c r="RZ48" s="168">
        <f>+DRE!$G$46/4</f>
        <v>0</v>
      </c>
      <c r="SA48" s="168"/>
      <c r="SB48" s="168"/>
      <c r="SC48" s="168"/>
      <c r="SD48" s="168"/>
      <c r="SE48" s="168"/>
      <c r="SF48" s="168"/>
      <c r="SG48" s="168">
        <f>+DRE!$G$46/4</f>
        <v>0</v>
      </c>
      <c r="SH48" s="168"/>
      <c r="SI48" s="168"/>
      <c r="SJ48" s="168"/>
      <c r="SK48" s="168"/>
      <c r="SL48" s="166">
        <f t="shared" si="856"/>
        <v>0</v>
      </c>
      <c r="SM48" s="168"/>
      <c r="SN48" s="168"/>
      <c r="SO48" s="168"/>
      <c r="SP48" s="168"/>
      <c r="SQ48" s="168"/>
      <c r="SR48" s="168">
        <f>+DRE!$G$46/4</f>
        <v>0</v>
      </c>
      <c r="SS48" s="168"/>
      <c r="ST48" s="168"/>
      <c r="SU48" s="168"/>
      <c r="SV48" s="168"/>
      <c r="SW48" s="168"/>
      <c r="SX48" s="168"/>
      <c r="SY48" s="168">
        <f>+DRE!$G$46/4</f>
        <v>0</v>
      </c>
      <c r="SZ48" s="168"/>
      <c r="TA48" s="168"/>
      <c r="TB48" s="168"/>
      <c r="TC48" s="168"/>
      <c r="TD48" s="168"/>
      <c r="TE48" s="168"/>
      <c r="TF48" s="168">
        <f>+DRE!$G$46/4</f>
        <v>0</v>
      </c>
      <c r="TG48" s="168"/>
      <c r="TH48" s="168"/>
      <c r="TI48" s="168"/>
      <c r="TJ48" s="168"/>
      <c r="TK48" s="168"/>
      <c r="TL48" s="168"/>
      <c r="TM48" s="168">
        <f>+DRE!$G$46/4</f>
        <v>0</v>
      </c>
      <c r="TN48" s="168"/>
      <c r="TO48" s="168"/>
      <c r="TP48" s="168"/>
      <c r="TQ48" s="166">
        <f t="shared" si="1384"/>
        <v>0</v>
      </c>
      <c r="TR48" s="168"/>
      <c r="TS48" s="168"/>
      <c r="TT48" s="168"/>
      <c r="TU48" s="168"/>
      <c r="TV48" s="168"/>
      <c r="TW48" s="168">
        <f>+DRE!$G$46/4</f>
        <v>0</v>
      </c>
      <c r="TX48" s="168"/>
      <c r="TY48" s="168"/>
      <c r="TZ48" s="168"/>
      <c r="UA48" s="168"/>
      <c r="UB48" s="168"/>
      <c r="UC48" s="168"/>
      <c r="UD48" s="168">
        <f>+DRE!$G$46/4</f>
        <v>0</v>
      </c>
      <c r="UE48" s="168"/>
      <c r="UF48" s="168"/>
      <c r="UG48" s="168"/>
      <c r="UH48" s="168"/>
      <c r="UI48" s="168"/>
      <c r="UJ48" s="168"/>
      <c r="UK48" s="168">
        <f>+DRE!$G$46/4</f>
        <v>0</v>
      </c>
      <c r="UL48" s="168"/>
      <c r="UM48" s="168"/>
      <c r="UN48" s="168"/>
      <c r="UO48" s="168"/>
      <c r="UP48" s="168"/>
      <c r="UQ48" s="168"/>
      <c r="UR48" s="168">
        <f>+DRE!$G$46/4</f>
        <v>0</v>
      </c>
      <c r="US48" s="168"/>
      <c r="UT48" s="168"/>
      <c r="UU48" s="168"/>
      <c r="UV48" s="168"/>
      <c r="UW48" s="166">
        <f t="shared" si="857"/>
        <v>0</v>
      </c>
      <c r="UX48" s="168"/>
      <c r="UY48" s="168"/>
      <c r="UZ48" s="168"/>
      <c r="VA48" s="168"/>
      <c r="VB48" s="168"/>
      <c r="VC48" s="168">
        <f>+DRE!$G$46/4</f>
        <v>0</v>
      </c>
      <c r="VD48" s="168"/>
      <c r="VE48" s="168"/>
      <c r="VF48" s="168"/>
      <c r="VG48" s="168"/>
      <c r="VH48" s="168"/>
      <c r="VI48" s="168"/>
      <c r="VJ48" s="168">
        <f>+DRE!$G$46/4</f>
        <v>0</v>
      </c>
      <c r="VK48" s="168"/>
      <c r="VL48" s="168"/>
      <c r="VM48" s="168"/>
      <c r="VN48" s="168"/>
      <c r="VO48" s="168"/>
      <c r="VP48" s="168"/>
      <c r="VQ48" s="168">
        <f>+DRE!$G$46/4</f>
        <v>0</v>
      </c>
      <c r="VR48" s="168"/>
      <c r="VS48" s="168"/>
      <c r="VT48" s="168"/>
      <c r="VU48" s="168"/>
      <c r="VV48" s="168"/>
      <c r="VW48" s="168"/>
      <c r="VX48" s="168">
        <f>+DRE!$G$46/4</f>
        <v>0</v>
      </c>
      <c r="VY48" s="168"/>
      <c r="VZ48" s="168"/>
      <c r="WA48" s="168"/>
      <c r="WB48" s="168"/>
      <c r="WC48" s="166">
        <f t="shared" si="858"/>
        <v>0</v>
      </c>
    </row>
    <row r="49" spans="1:601" s="105" customFormat="1" ht="18" customHeight="1" outlineLevel="1">
      <c r="A49" s="154"/>
      <c r="B49" s="116" t="s">
        <v>107</v>
      </c>
      <c r="C49" s="62"/>
      <c r="D49" s="182">
        <f>SUMIFS('Listagem de Pagamentos Efet'!$J:$J,'Listagem de Pagamentos Efet'!$B:$B,'FLUXO DE CAIXA'!D$4,'Listagem de Pagamentos Efet'!$C:$C,'FLUXO DE CAIXA'!$B49)</f>
        <v>0</v>
      </c>
      <c r="E49" s="182">
        <f>SUMIFS('Listagem de Pagamentos Efet'!$J:$J,'Listagem de Pagamentos Efet'!$B:$B,'FLUXO DE CAIXA'!E$4,'Listagem de Pagamentos Efet'!$C:$C,'FLUXO DE CAIXA'!$B49)</f>
        <v>0</v>
      </c>
      <c r="F49" s="182">
        <f>SUMIFS('Listagem de Pagamentos Efet'!$J:$J,'Listagem de Pagamentos Efet'!$B:$B,'FLUXO DE CAIXA'!F$4,'Listagem de Pagamentos Efet'!$C:$C,'FLUXO DE CAIXA'!$B49)</f>
        <v>0</v>
      </c>
      <c r="G49" s="182">
        <f>SUMIFS('Listagem de Pagamentos Efet'!$J:$J,'Listagem de Pagamentos Efet'!$B:$B,'FLUXO DE CAIXA'!G$4,'Listagem de Pagamentos Efet'!$C:$C,'FLUXO DE CAIXA'!$B49)</f>
        <v>0</v>
      </c>
      <c r="H49" s="182">
        <f>SUMIFS('Listagem de Pagamentos Efet'!$J:$J,'Listagem de Pagamentos Efet'!$B:$B,'FLUXO DE CAIXA'!H$4,'Listagem de Pagamentos Efet'!$C:$C,'FLUXO DE CAIXA'!$B49)</f>
        <v>0</v>
      </c>
      <c r="I49" s="182">
        <f>SUMIFS('Listagem de Pagamentos Efet'!$J:$J,'Listagem de Pagamentos Efet'!$B:$B,'FLUXO DE CAIXA'!I$4,'Listagem de Pagamentos Efet'!$C:$C,'FLUXO DE CAIXA'!$B49)</f>
        <v>0</v>
      </c>
      <c r="J49" s="182">
        <f>SUMIFS('Listagem de Pagamentos Efet'!$J:$J,'Listagem de Pagamentos Efet'!$B:$B,'FLUXO DE CAIXA'!J$4,'Listagem de Pagamentos Efet'!$C:$C,'FLUXO DE CAIXA'!$B49)</f>
        <v>0</v>
      </c>
      <c r="K49" s="182">
        <f>SUMIFS('Listagem de Pagamentos Efet'!$J:$J,'Listagem de Pagamentos Efet'!$B:$B,'FLUXO DE CAIXA'!K$4,'Listagem de Pagamentos Efet'!$C:$C,'FLUXO DE CAIXA'!$B49)</f>
        <v>0</v>
      </c>
      <c r="L49" s="182">
        <f>SUMIFS('Listagem de Pagamentos Efet'!$J:$J,'Listagem de Pagamentos Efet'!$B:$B,'FLUXO DE CAIXA'!L$4,'Listagem de Pagamentos Efet'!$C:$C,'FLUXO DE CAIXA'!$B49)</f>
        <v>0</v>
      </c>
      <c r="M49" s="182">
        <f>SUMIFS('Listagem de Pagamentos Efet'!$J:$J,'Listagem de Pagamentos Efet'!$B:$B,'FLUXO DE CAIXA'!M$4,'Listagem de Pagamentos Efet'!$C:$C,'FLUXO DE CAIXA'!$B49)</f>
        <v>0</v>
      </c>
      <c r="N49" s="182">
        <f>SUMIFS('Listagem de Pagamentos Efet'!$J:$J,'Listagem de Pagamentos Efet'!$B:$B,'FLUXO DE CAIXA'!N$4,'Listagem de Pagamentos Efet'!$C:$C,'FLUXO DE CAIXA'!$B49)</f>
        <v>0</v>
      </c>
      <c r="O49" s="182">
        <f>SUMIFS('Listagem de Pagamentos Efet'!$J:$J,'Listagem de Pagamentos Efet'!$B:$B,'FLUXO DE CAIXA'!O$4,'Listagem de Pagamentos Efet'!$C:$C,'FLUXO DE CAIXA'!$B49)</f>
        <v>0</v>
      </c>
      <c r="P49" s="182">
        <f>SUMIFS('Listagem de Pagamentos Efet'!$J:$J,'Listagem de Pagamentos Efet'!$B:$B,'FLUXO DE CAIXA'!P$4,'Listagem de Pagamentos Efet'!$C:$C,'FLUXO DE CAIXA'!$B49)</f>
        <v>0</v>
      </c>
      <c r="Q49" s="182">
        <f>SUMIFS('Listagem de Pagamentos Efet'!$J:$J,'Listagem de Pagamentos Efet'!$B:$B,'FLUXO DE CAIXA'!Q$4,'Listagem de Pagamentos Efet'!$C:$C,'FLUXO DE CAIXA'!$B49)</f>
        <v>0</v>
      </c>
      <c r="R49" s="182">
        <f>SUMIFS('Listagem de Pagamentos Efet'!$J:$J,'Listagem de Pagamentos Efet'!$B:$B,'FLUXO DE CAIXA'!R$4,'Listagem de Pagamentos Efet'!$C:$C,'FLUXO DE CAIXA'!$B49)</f>
        <v>0</v>
      </c>
      <c r="S49" s="182">
        <f>SUMIFS('Listagem de Pagamentos Efet'!$J:$J,'Listagem de Pagamentos Efet'!$B:$B,'FLUXO DE CAIXA'!S$4,'Listagem de Pagamentos Efet'!$C:$C,'FLUXO DE CAIXA'!$B49)</f>
        <v>0</v>
      </c>
      <c r="T49" s="182">
        <f>SUMIFS('Listagem de Pagamentos Efet'!$J:$J,'Listagem de Pagamentos Efet'!$B:$B,'FLUXO DE CAIXA'!T$4,'Listagem de Pagamentos Efet'!$C:$C,'FLUXO DE CAIXA'!$B49)</f>
        <v>0</v>
      </c>
      <c r="U49" s="182">
        <f>SUMIFS('Listagem de Pagamentos Efet'!$J:$J,'Listagem de Pagamentos Efet'!$B:$B,'FLUXO DE CAIXA'!U$4,'Listagem de Pagamentos Efet'!$C:$C,'FLUXO DE CAIXA'!$B49)</f>
        <v>0</v>
      </c>
      <c r="V49" s="182">
        <f>SUMIFS('Listagem de Pagamentos Efet'!$J:$J,'Listagem de Pagamentos Efet'!$B:$B,'FLUXO DE CAIXA'!V$4,'Listagem de Pagamentos Efet'!$C:$C,'FLUXO DE CAIXA'!$B49)</f>
        <v>0</v>
      </c>
      <c r="W49" s="182">
        <f>SUMIFS('Listagem de Pagamentos Efet'!$J:$J,'Listagem de Pagamentos Efet'!$B:$B,'FLUXO DE CAIXA'!W$4,'Listagem de Pagamentos Efet'!$C:$C,'FLUXO DE CAIXA'!$B49)</f>
        <v>0</v>
      </c>
      <c r="X49" s="182">
        <f>SUMIFS('Listagem de Pagamentos Efet'!$J:$J,'Listagem de Pagamentos Efet'!$B:$B,'FLUXO DE CAIXA'!X$4,'Listagem de Pagamentos Efet'!$C:$C,'FLUXO DE CAIXA'!$B49)</f>
        <v>0</v>
      </c>
      <c r="Y49" s="182">
        <f>SUMIFS('Listagem de Pagamentos Efet'!$J:$J,'Listagem de Pagamentos Efet'!$B:$B,'FLUXO DE CAIXA'!Y$4,'Listagem de Pagamentos Efet'!$C:$C,'FLUXO DE CAIXA'!$B49)</f>
        <v>0</v>
      </c>
      <c r="Z49" s="182">
        <f>SUMIFS('Listagem de Pagamentos Efet'!$J:$J,'Listagem de Pagamentos Efet'!$B:$B,'FLUXO DE CAIXA'!Z$4,'Listagem de Pagamentos Efet'!$C:$C,'FLUXO DE CAIXA'!$B49)</f>
        <v>0</v>
      </c>
      <c r="AA49" s="182">
        <f>SUMIFS('Listagem de Pagamentos Efet'!$J:$J,'Listagem de Pagamentos Efet'!$B:$B,'FLUXO DE CAIXA'!AA$4,'Listagem de Pagamentos Efet'!$C:$C,'FLUXO DE CAIXA'!$B49)</f>
        <v>0</v>
      </c>
      <c r="AB49" s="182">
        <f>SUMIFS('Listagem de Pagamentos Efet'!$J:$J,'Listagem de Pagamentos Efet'!$B:$B,'FLUXO DE CAIXA'!AB$4,'Listagem de Pagamentos Efet'!$C:$C,'FLUXO DE CAIXA'!$B49)</f>
        <v>0</v>
      </c>
      <c r="AC49" s="182">
        <f>SUMIFS('Listagem de Pagamentos Efet'!$J:$J,'Listagem de Pagamentos Efet'!$B:$B,'FLUXO DE CAIXA'!AC$4,'Listagem de Pagamentos Efet'!$C:$C,'FLUXO DE CAIXA'!$B49)</f>
        <v>0</v>
      </c>
      <c r="AD49" s="182">
        <f>SUMIFS('Listagem de Pagamentos Efet'!$J:$J,'Listagem de Pagamentos Efet'!$B:$B,'FLUXO DE CAIXA'!AD$4,'Listagem de Pagamentos Efet'!$C:$C,'FLUXO DE CAIXA'!$B49)</f>
        <v>0</v>
      </c>
      <c r="AE49" s="106"/>
      <c r="AF49" s="106"/>
      <c r="AG49" s="106"/>
      <c r="AH49" s="166">
        <f t="shared" si="490"/>
        <v>0</v>
      </c>
      <c r="AI49" s="168"/>
      <c r="AJ49" s="168"/>
      <c r="AK49" s="168"/>
      <c r="AL49" s="168"/>
      <c r="AM49" s="168"/>
      <c r="AN49" s="168"/>
      <c r="AO49" s="168"/>
      <c r="AP49" s="168"/>
      <c r="AQ49" s="168"/>
      <c r="AR49" s="168">
        <f>+DRE!$G$47</f>
        <v>0</v>
      </c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6">
        <f t="shared" si="848"/>
        <v>0</v>
      </c>
      <c r="BO49" s="168"/>
      <c r="BP49" s="168"/>
      <c r="BQ49" s="168"/>
      <c r="BR49" s="168"/>
      <c r="BS49" s="168"/>
      <c r="BT49" s="168"/>
      <c r="BU49" s="168"/>
      <c r="BV49" s="168"/>
      <c r="BW49" s="168"/>
      <c r="BX49" s="168">
        <f>+DRE!$G$47</f>
        <v>0</v>
      </c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6">
        <f t="shared" si="790"/>
        <v>0</v>
      </c>
      <c r="CT49" s="168"/>
      <c r="CU49" s="168"/>
      <c r="CV49" s="168"/>
      <c r="CW49" s="168"/>
      <c r="CX49" s="168"/>
      <c r="CY49" s="168"/>
      <c r="CZ49" s="168"/>
      <c r="DA49" s="168"/>
      <c r="DB49" s="168"/>
      <c r="DC49" s="168">
        <f>+DRE!$G$47</f>
        <v>0</v>
      </c>
      <c r="DD49" s="168"/>
      <c r="DE49" s="168"/>
      <c r="DF49" s="168"/>
      <c r="DG49" s="168"/>
      <c r="DH49" s="168"/>
      <c r="DI49" s="168"/>
      <c r="DJ49" s="168"/>
      <c r="DK49" s="168"/>
      <c r="DL49" s="168"/>
      <c r="DM49" s="168"/>
      <c r="DN49" s="168"/>
      <c r="DO49" s="168"/>
      <c r="DP49" s="168"/>
      <c r="DQ49" s="168"/>
      <c r="DR49" s="168"/>
      <c r="DS49" s="168"/>
      <c r="DT49" s="168"/>
      <c r="DU49" s="168"/>
      <c r="DV49" s="168"/>
      <c r="DW49" s="168"/>
      <c r="DX49" s="168"/>
      <c r="DY49" s="166">
        <f t="shared" si="849"/>
        <v>0</v>
      </c>
      <c r="DZ49" s="168"/>
      <c r="EA49" s="168"/>
      <c r="EB49" s="168"/>
      <c r="EC49" s="168"/>
      <c r="ED49" s="168"/>
      <c r="EE49" s="168"/>
      <c r="EF49" s="168"/>
      <c r="EG49" s="168"/>
      <c r="EH49" s="168"/>
      <c r="EI49" s="168">
        <f>+DRE!$G$47</f>
        <v>0</v>
      </c>
      <c r="EJ49" s="168"/>
      <c r="EK49" s="168"/>
      <c r="EL49" s="168"/>
      <c r="EM49" s="168"/>
      <c r="EN49" s="168"/>
      <c r="EO49" s="168"/>
      <c r="EP49" s="168"/>
      <c r="EQ49" s="168"/>
      <c r="ER49" s="168"/>
      <c r="ES49" s="168"/>
      <c r="ET49" s="168"/>
      <c r="EU49" s="168"/>
      <c r="EV49" s="168"/>
      <c r="EW49" s="168"/>
      <c r="EX49" s="168"/>
      <c r="EY49" s="168"/>
      <c r="EZ49" s="168"/>
      <c r="FA49" s="168"/>
      <c r="FB49" s="168"/>
      <c r="FC49" s="168"/>
      <c r="FD49" s="166">
        <f t="shared" si="1367"/>
        <v>0</v>
      </c>
      <c r="FE49" s="168"/>
      <c r="FF49" s="168"/>
      <c r="FG49" s="168"/>
      <c r="FH49" s="168"/>
      <c r="FI49" s="168"/>
      <c r="FJ49" s="168"/>
      <c r="FK49" s="168"/>
      <c r="FL49" s="168"/>
      <c r="FM49" s="168"/>
      <c r="FN49" s="168">
        <f>+DRE!$G$47</f>
        <v>0</v>
      </c>
      <c r="FO49" s="168"/>
      <c r="FP49" s="168"/>
      <c r="FQ49" s="168"/>
      <c r="FR49" s="168"/>
      <c r="FS49" s="168"/>
      <c r="FT49" s="168"/>
      <c r="FU49" s="168"/>
      <c r="FV49" s="168"/>
      <c r="FW49" s="168"/>
      <c r="FX49" s="168"/>
      <c r="FY49" s="168"/>
      <c r="FZ49" s="168"/>
      <c r="GA49" s="168"/>
      <c r="GB49" s="168"/>
      <c r="GC49" s="168"/>
      <c r="GD49" s="168"/>
      <c r="GE49" s="168"/>
      <c r="GF49" s="168"/>
      <c r="GG49" s="168"/>
      <c r="GH49" s="168"/>
      <c r="GI49" s="168"/>
      <c r="GJ49" s="166">
        <f t="shared" si="850"/>
        <v>0</v>
      </c>
      <c r="GK49" s="168"/>
      <c r="GL49" s="168"/>
      <c r="GM49" s="168"/>
      <c r="GN49" s="168"/>
      <c r="GO49" s="168"/>
      <c r="GP49" s="168"/>
      <c r="GQ49" s="168"/>
      <c r="GR49" s="168"/>
      <c r="GS49" s="168"/>
      <c r="GT49" s="168">
        <f>+DRE!$G$47</f>
        <v>0</v>
      </c>
      <c r="GU49" s="168"/>
      <c r="GV49" s="168"/>
      <c r="GW49" s="168"/>
      <c r="GX49" s="168"/>
      <c r="GY49" s="168"/>
      <c r="GZ49" s="168"/>
      <c r="HA49" s="168"/>
      <c r="HB49" s="168"/>
      <c r="HC49" s="168"/>
      <c r="HD49" s="168"/>
      <c r="HE49" s="168"/>
      <c r="HF49" s="168"/>
      <c r="HG49" s="168"/>
      <c r="HH49" s="168"/>
      <c r="HI49" s="168"/>
      <c r="HJ49" s="168"/>
      <c r="HK49" s="168"/>
      <c r="HL49" s="168"/>
      <c r="HM49" s="168"/>
      <c r="HN49" s="168"/>
      <c r="HO49" s="168"/>
      <c r="HP49" s="166">
        <f t="shared" si="851"/>
        <v>0</v>
      </c>
      <c r="HQ49" s="168"/>
      <c r="HR49" s="168"/>
      <c r="HS49" s="168"/>
      <c r="HT49" s="168"/>
      <c r="HU49" s="168"/>
      <c r="HV49" s="168"/>
      <c r="HW49" s="168"/>
      <c r="HX49" s="168"/>
      <c r="HY49" s="168"/>
      <c r="HZ49" s="168">
        <f>+DRE!$G$47</f>
        <v>0</v>
      </c>
      <c r="IA49" s="168"/>
      <c r="IB49" s="168"/>
      <c r="IC49" s="168"/>
      <c r="ID49" s="168"/>
      <c r="IE49" s="168"/>
      <c r="IF49" s="168"/>
      <c r="IG49" s="168"/>
      <c r="IH49" s="168"/>
      <c r="II49" s="168"/>
      <c r="IJ49" s="168"/>
      <c r="IK49" s="168"/>
      <c r="IL49" s="168"/>
      <c r="IM49" s="168"/>
      <c r="IN49" s="168"/>
      <c r="IO49" s="168"/>
      <c r="IP49" s="168"/>
      <c r="IQ49" s="168"/>
      <c r="IR49" s="168"/>
      <c r="IS49" s="168"/>
      <c r="IT49" s="168"/>
      <c r="IU49" s="166">
        <f t="shared" si="1371"/>
        <v>0</v>
      </c>
      <c r="IV49" s="168"/>
      <c r="IW49" s="168"/>
      <c r="IX49" s="168"/>
      <c r="IY49" s="168"/>
      <c r="IZ49" s="168"/>
      <c r="JA49" s="168"/>
      <c r="JB49" s="168"/>
      <c r="JC49" s="168"/>
      <c r="JD49" s="168"/>
      <c r="JE49" s="168">
        <f>+DRE!$G$47</f>
        <v>0</v>
      </c>
      <c r="JF49" s="168"/>
      <c r="JG49" s="168"/>
      <c r="JH49" s="168"/>
      <c r="JI49" s="168"/>
      <c r="JJ49" s="168"/>
      <c r="JK49" s="168"/>
      <c r="JL49" s="168"/>
      <c r="JM49" s="168"/>
      <c r="JN49" s="168"/>
      <c r="JO49" s="168"/>
      <c r="JP49" s="168"/>
      <c r="JQ49" s="168"/>
      <c r="JR49" s="168"/>
      <c r="JS49" s="168"/>
      <c r="JT49" s="168"/>
      <c r="JU49" s="168"/>
      <c r="JV49" s="168"/>
      <c r="JW49" s="168"/>
      <c r="JX49" s="168"/>
      <c r="JY49" s="168"/>
      <c r="JZ49" s="168"/>
      <c r="KA49" s="166">
        <f t="shared" si="852"/>
        <v>0</v>
      </c>
      <c r="KB49" s="168"/>
      <c r="KC49" s="168"/>
      <c r="KD49" s="168"/>
      <c r="KE49" s="168"/>
      <c r="KF49" s="168"/>
      <c r="KG49" s="168"/>
      <c r="KH49" s="168"/>
      <c r="KI49" s="168"/>
      <c r="KJ49" s="168"/>
      <c r="KK49" s="168">
        <f>+DRE!$G$47</f>
        <v>0</v>
      </c>
      <c r="KL49" s="168"/>
      <c r="KM49" s="168"/>
      <c r="KN49" s="168"/>
      <c r="KO49" s="168"/>
      <c r="KP49" s="168"/>
      <c r="KQ49" s="168"/>
      <c r="KR49" s="168"/>
      <c r="KS49" s="168"/>
      <c r="KT49" s="168"/>
      <c r="KU49" s="168"/>
      <c r="KV49" s="168"/>
      <c r="KW49" s="168"/>
      <c r="KX49" s="168"/>
      <c r="KY49" s="168"/>
      <c r="KZ49" s="168"/>
      <c r="LA49" s="168"/>
      <c r="LB49" s="168"/>
      <c r="LC49" s="168"/>
      <c r="LD49" s="168"/>
      <c r="LE49" s="168"/>
      <c r="LF49" s="166">
        <f t="shared" si="1374"/>
        <v>0</v>
      </c>
      <c r="LG49" s="168"/>
      <c r="LH49" s="168"/>
      <c r="LI49" s="168"/>
      <c r="LJ49" s="168"/>
      <c r="LK49" s="168"/>
      <c r="LL49" s="168"/>
      <c r="LM49" s="168"/>
      <c r="LN49" s="168"/>
      <c r="LO49" s="168"/>
      <c r="LP49" s="168">
        <f>+DRE!$G$47</f>
        <v>0</v>
      </c>
      <c r="LQ49" s="168"/>
      <c r="LR49" s="168"/>
      <c r="LS49" s="168"/>
      <c r="LT49" s="168"/>
      <c r="LU49" s="168"/>
      <c r="LV49" s="168"/>
      <c r="LW49" s="168"/>
      <c r="LX49" s="168"/>
      <c r="LY49" s="168"/>
      <c r="LZ49" s="168"/>
      <c r="MA49" s="168"/>
      <c r="MB49" s="168"/>
      <c r="MC49" s="168"/>
      <c r="MD49" s="168"/>
      <c r="ME49" s="168"/>
      <c r="MF49" s="168"/>
      <c r="MG49" s="168"/>
      <c r="MH49" s="168"/>
      <c r="MI49" s="168"/>
      <c r="MJ49" s="168"/>
      <c r="MK49" s="168"/>
      <c r="ML49" s="166">
        <f t="shared" si="853"/>
        <v>0</v>
      </c>
      <c r="MM49" s="168"/>
      <c r="MN49" s="168"/>
      <c r="MO49" s="168"/>
      <c r="MP49" s="168"/>
      <c r="MQ49" s="168"/>
      <c r="MR49" s="168"/>
      <c r="MS49" s="168"/>
      <c r="MT49" s="168"/>
      <c r="MU49" s="168"/>
      <c r="MV49" s="168">
        <f>+DRE!$G$47</f>
        <v>0</v>
      </c>
      <c r="MW49" s="168"/>
      <c r="MX49" s="168"/>
      <c r="MY49" s="168"/>
      <c r="MZ49" s="168"/>
      <c r="NA49" s="168"/>
      <c r="NB49" s="168"/>
      <c r="NC49" s="168"/>
      <c r="ND49" s="168"/>
      <c r="NE49" s="168"/>
      <c r="NF49" s="168"/>
      <c r="NG49" s="168"/>
      <c r="NH49" s="168"/>
      <c r="NI49" s="168"/>
      <c r="NJ49" s="168"/>
      <c r="NK49" s="168"/>
      <c r="NL49" s="168"/>
      <c r="NM49" s="168"/>
      <c r="NN49" s="168"/>
      <c r="NO49" s="168"/>
      <c r="NP49" s="168"/>
      <c r="NQ49" s="168"/>
      <c r="NR49" s="166">
        <f t="shared" si="854"/>
        <v>0</v>
      </c>
      <c r="NS49" s="168"/>
      <c r="NT49" s="168"/>
      <c r="NU49" s="168"/>
      <c r="NV49" s="168"/>
      <c r="NW49" s="168"/>
      <c r="NX49" s="168"/>
      <c r="NY49" s="168"/>
      <c r="NZ49" s="168"/>
      <c r="OA49" s="168"/>
      <c r="OB49" s="168">
        <f>+DRE!$G$47</f>
        <v>0</v>
      </c>
      <c r="OC49" s="168"/>
      <c r="OD49" s="168"/>
      <c r="OE49" s="168"/>
      <c r="OF49" s="168"/>
      <c r="OG49" s="168"/>
      <c r="OH49" s="168"/>
      <c r="OI49" s="168"/>
      <c r="OJ49" s="168"/>
      <c r="OK49" s="168"/>
      <c r="OL49" s="168"/>
      <c r="OM49" s="168"/>
      <c r="ON49" s="168"/>
      <c r="OO49" s="168"/>
      <c r="OP49" s="168"/>
      <c r="OQ49" s="168"/>
      <c r="OR49" s="168"/>
      <c r="OS49" s="168"/>
      <c r="OT49" s="168"/>
      <c r="OU49" s="166">
        <f t="shared" si="1378"/>
        <v>0</v>
      </c>
      <c r="OV49" s="168"/>
      <c r="OW49" s="168"/>
      <c r="OX49" s="168"/>
      <c r="OY49" s="168"/>
      <c r="OZ49" s="168"/>
      <c r="PA49" s="168"/>
      <c r="PB49" s="168"/>
      <c r="PC49" s="168"/>
      <c r="PD49" s="168"/>
      <c r="PE49" s="168">
        <f>+DRE!$G$47</f>
        <v>0</v>
      </c>
      <c r="PF49" s="168"/>
      <c r="PG49" s="168"/>
      <c r="PH49" s="168"/>
      <c r="PI49" s="168"/>
      <c r="PJ49" s="168"/>
      <c r="PK49" s="168"/>
      <c r="PL49" s="168"/>
      <c r="PM49" s="168"/>
      <c r="PN49" s="168"/>
      <c r="PO49" s="168"/>
      <c r="PP49" s="168"/>
      <c r="PQ49" s="168"/>
      <c r="PR49" s="168"/>
      <c r="PS49" s="168"/>
      <c r="PT49" s="168"/>
      <c r="PU49" s="168"/>
      <c r="PV49" s="168"/>
      <c r="PW49" s="168"/>
      <c r="PX49" s="168"/>
      <c r="PY49" s="168"/>
      <c r="PZ49" s="168"/>
      <c r="QA49" s="166">
        <f t="shared" si="855"/>
        <v>0</v>
      </c>
      <c r="QB49" s="168"/>
      <c r="QC49" s="168"/>
      <c r="QD49" s="168"/>
      <c r="QE49" s="168"/>
      <c r="QF49" s="168"/>
      <c r="QG49" s="168"/>
      <c r="QH49" s="168"/>
      <c r="QI49" s="168"/>
      <c r="QJ49" s="168"/>
      <c r="QK49" s="168">
        <f>+DRE!$G$47</f>
        <v>0</v>
      </c>
      <c r="QL49" s="168"/>
      <c r="QM49" s="168"/>
      <c r="QN49" s="168"/>
      <c r="QO49" s="168"/>
      <c r="QP49" s="168"/>
      <c r="QQ49" s="168"/>
      <c r="QR49" s="168"/>
      <c r="QS49" s="168"/>
      <c r="QT49" s="168"/>
      <c r="QU49" s="168"/>
      <c r="QV49" s="168"/>
      <c r="QW49" s="168"/>
      <c r="QX49" s="168"/>
      <c r="QY49" s="168"/>
      <c r="QZ49" s="168"/>
      <c r="RA49" s="168"/>
      <c r="RB49" s="168"/>
      <c r="RC49" s="168"/>
      <c r="RD49" s="168"/>
      <c r="RE49" s="168"/>
      <c r="RF49" s="166">
        <f t="shared" si="1381"/>
        <v>0</v>
      </c>
      <c r="RG49" s="168"/>
      <c r="RH49" s="168"/>
      <c r="RI49" s="168"/>
      <c r="RJ49" s="168"/>
      <c r="RK49" s="168"/>
      <c r="RL49" s="168"/>
      <c r="RM49" s="168"/>
      <c r="RN49" s="168"/>
      <c r="RO49" s="168"/>
      <c r="RP49" s="168">
        <f>+DRE!$G$47</f>
        <v>0</v>
      </c>
      <c r="RQ49" s="168"/>
      <c r="RR49" s="168"/>
      <c r="RS49" s="168"/>
      <c r="RT49" s="168"/>
      <c r="RU49" s="168"/>
      <c r="RV49" s="168"/>
      <c r="RW49" s="168"/>
      <c r="RX49" s="168"/>
      <c r="RY49" s="168"/>
      <c r="RZ49" s="168"/>
      <c r="SA49" s="168"/>
      <c r="SB49" s="168"/>
      <c r="SC49" s="168"/>
      <c r="SD49" s="168"/>
      <c r="SE49" s="168"/>
      <c r="SF49" s="168"/>
      <c r="SG49" s="168"/>
      <c r="SH49" s="168"/>
      <c r="SI49" s="168"/>
      <c r="SJ49" s="168"/>
      <c r="SK49" s="168"/>
      <c r="SL49" s="166">
        <f t="shared" si="856"/>
        <v>0</v>
      </c>
      <c r="SM49" s="168"/>
      <c r="SN49" s="168"/>
      <c r="SO49" s="168"/>
      <c r="SP49" s="168"/>
      <c r="SQ49" s="168"/>
      <c r="SR49" s="168"/>
      <c r="SS49" s="168"/>
      <c r="ST49" s="168"/>
      <c r="SU49" s="168"/>
      <c r="SV49" s="168">
        <f>+DRE!$G$47</f>
        <v>0</v>
      </c>
      <c r="SW49" s="168"/>
      <c r="SX49" s="168"/>
      <c r="SY49" s="168"/>
      <c r="SZ49" s="168"/>
      <c r="TA49" s="168"/>
      <c r="TB49" s="168"/>
      <c r="TC49" s="168"/>
      <c r="TD49" s="168"/>
      <c r="TE49" s="168"/>
      <c r="TF49" s="168"/>
      <c r="TG49" s="168"/>
      <c r="TH49" s="168"/>
      <c r="TI49" s="168"/>
      <c r="TJ49" s="168"/>
      <c r="TK49" s="168"/>
      <c r="TL49" s="168"/>
      <c r="TM49" s="168"/>
      <c r="TN49" s="168"/>
      <c r="TO49" s="168"/>
      <c r="TP49" s="168"/>
      <c r="TQ49" s="166">
        <f t="shared" si="1384"/>
        <v>0</v>
      </c>
      <c r="TR49" s="168"/>
      <c r="TS49" s="168"/>
      <c r="TT49" s="168"/>
      <c r="TU49" s="168"/>
      <c r="TV49" s="168"/>
      <c r="TW49" s="168"/>
      <c r="TX49" s="168"/>
      <c r="TY49" s="168"/>
      <c r="TZ49" s="168"/>
      <c r="UA49" s="168">
        <f>+DRE!$G$47</f>
        <v>0</v>
      </c>
      <c r="UB49" s="168"/>
      <c r="UC49" s="168"/>
      <c r="UD49" s="168"/>
      <c r="UE49" s="168"/>
      <c r="UF49" s="168"/>
      <c r="UG49" s="168"/>
      <c r="UH49" s="168"/>
      <c r="UI49" s="168"/>
      <c r="UJ49" s="168"/>
      <c r="UK49" s="168"/>
      <c r="UL49" s="168"/>
      <c r="UM49" s="168"/>
      <c r="UN49" s="168"/>
      <c r="UO49" s="168"/>
      <c r="UP49" s="168"/>
      <c r="UQ49" s="168"/>
      <c r="UR49" s="168"/>
      <c r="US49" s="168"/>
      <c r="UT49" s="168"/>
      <c r="UU49" s="168"/>
      <c r="UV49" s="168"/>
      <c r="UW49" s="166">
        <f t="shared" si="857"/>
        <v>0</v>
      </c>
      <c r="UX49" s="168"/>
      <c r="UY49" s="168"/>
      <c r="UZ49" s="168"/>
      <c r="VA49" s="168"/>
      <c r="VB49" s="168"/>
      <c r="VC49" s="168"/>
      <c r="VD49" s="168"/>
      <c r="VE49" s="168"/>
      <c r="VF49" s="168"/>
      <c r="VG49" s="168">
        <f>+DRE!$G$47</f>
        <v>0</v>
      </c>
      <c r="VH49" s="168"/>
      <c r="VI49" s="168"/>
      <c r="VJ49" s="168"/>
      <c r="VK49" s="168"/>
      <c r="VL49" s="168"/>
      <c r="VM49" s="168"/>
      <c r="VN49" s="168"/>
      <c r="VO49" s="168"/>
      <c r="VP49" s="168"/>
      <c r="VQ49" s="168"/>
      <c r="VR49" s="168"/>
      <c r="VS49" s="168"/>
      <c r="VT49" s="168"/>
      <c r="VU49" s="168"/>
      <c r="VV49" s="168"/>
      <c r="VW49" s="168"/>
      <c r="VX49" s="168"/>
      <c r="VY49" s="168"/>
      <c r="VZ49" s="168"/>
      <c r="WA49" s="168"/>
      <c r="WB49" s="168"/>
      <c r="WC49" s="166">
        <f t="shared" si="858"/>
        <v>0</v>
      </c>
    </row>
    <row r="50" spans="1:601" s="105" customFormat="1" ht="18" customHeight="1" outlineLevel="1">
      <c r="A50" s="154"/>
      <c r="B50" s="117" t="s">
        <v>108</v>
      </c>
      <c r="C50" s="62"/>
      <c r="D50" s="182">
        <f>SUMIFS('Listagem de Pagamentos Efet'!$J:$J,'Listagem de Pagamentos Efet'!$B:$B,'FLUXO DE CAIXA'!D$4,'Listagem de Pagamentos Efet'!$C:$C,'FLUXO DE CAIXA'!$B50)</f>
        <v>0</v>
      </c>
      <c r="E50" s="182">
        <f>SUMIFS('Listagem de Pagamentos Efet'!$J:$J,'Listagem de Pagamentos Efet'!$B:$B,'FLUXO DE CAIXA'!E$4,'Listagem de Pagamentos Efet'!$C:$C,'FLUXO DE CAIXA'!$B50)</f>
        <v>0</v>
      </c>
      <c r="F50" s="182">
        <f>SUMIFS('Listagem de Pagamentos Efet'!$J:$J,'Listagem de Pagamentos Efet'!$B:$B,'FLUXO DE CAIXA'!F$4,'Listagem de Pagamentos Efet'!$C:$C,'FLUXO DE CAIXA'!$B50)</f>
        <v>0</v>
      </c>
      <c r="G50" s="182">
        <f>SUMIFS('Listagem de Pagamentos Efet'!$J:$J,'Listagem de Pagamentos Efet'!$B:$B,'FLUXO DE CAIXA'!G$4,'Listagem de Pagamentos Efet'!$C:$C,'FLUXO DE CAIXA'!$B50)</f>
        <v>0</v>
      </c>
      <c r="H50" s="182">
        <f>SUMIFS('Listagem de Pagamentos Efet'!$J:$J,'Listagem de Pagamentos Efet'!$B:$B,'FLUXO DE CAIXA'!H$4,'Listagem de Pagamentos Efet'!$C:$C,'FLUXO DE CAIXA'!$B50)</f>
        <v>0</v>
      </c>
      <c r="I50" s="182">
        <f>SUMIFS('Listagem de Pagamentos Efet'!$J:$J,'Listagem de Pagamentos Efet'!$B:$B,'FLUXO DE CAIXA'!I$4,'Listagem de Pagamentos Efet'!$C:$C,'FLUXO DE CAIXA'!$B50)</f>
        <v>0</v>
      </c>
      <c r="J50" s="182">
        <f>SUMIFS('Listagem de Pagamentos Efet'!$J:$J,'Listagem de Pagamentos Efet'!$B:$B,'FLUXO DE CAIXA'!J$4,'Listagem de Pagamentos Efet'!$C:$C,'FLUXO DE CAIXA'!$B50)</f>
        <v>0</v>
      </c>
      <c r="K50" s="182">
        <f>SUMIFS('Listagem de Pagamentos Efet'!$J:$J,'Listagem de Pagamentos Efet'!$B:$B,'FLUXO DE CAIXA'!K$4,'Listagem de Pagamentos Efet'!$C:$C,'FLUXO DE CAIXA'!$B50)</f>
        <v>0</v>
      </c>
      <c r="L50" s="182">
        <f>SUMIFS('Listagem de Pagamentos Efet'!$J:$J,'Listagem de Pagamentos Efet'!$B:$B,'FLUXO DE CAIXA'!L$4,'Listagem de Pagamentos Efet'!$C:$C,'FLUXO DE CAIXA'!$B50)</f>
        <v>0</v>
      </c>
      <c r="M50" s="182">
        <f>SUMIFS('Listagem de Pagamentos Efet'!$J:$J,'Listagem de Pagamentos Efet'!$B:$B,'FLUXO DE CAIXA'!M$4,'Listagem de Pagamentos Efet'!$C:$C,'FLUXO DE CAIXA'!$B50)</f>
        <v>0</v>
      </c>
      <c r="N50" s="182">
        <f>SUMIFS('Listagem de Pagamentos Efet'!$J:$J,'Listagem de Pagamentos Efet'!$B:$B,'FLUXO DE CAIXA'!N$4,'Listagem de Pagamentos Efet'!$C:$C,'FLUXO DE CAIXA'!$B50)</f>
        <v>0</v>
      </c>
      <c r="O50" s="182">
        <f>SUMIFS('Listagem de Pagamentos Efet'!$J:$J,'Listagem de Pagamentos Efet'!$B:$B,'FLUXO DE CAIXA'!O$4,'Listagem de Pagamentos Efet'!$C:$C,'FLUXO DE CAIXA'!$B50)</f>
        <v>0</v>
      </c>
      <c r="P50" s="182">
        <f>SUMIFS('Listagem de Pagamentos Efet'!$J:$J,'Listagem de Pagamentos Efet'!$B:$B,'FLUXO DE CAIXA'!P$4,'Listagem de Pagamentos Efet'!$C:$C,'FLUXO DE CAIXA'!$B50)</f>
        <v>0</v>
      </c>
      <c r="Q50" s="182">
        <f>SUMIFS('Listagem de Pagamentos Efet'!$J:$J,'Listagem de Pagamentos Efet'!$B:$B,'FLUXO DE CAIXA'!Q$4,'Listagem de Pagamentos Efet'!$C:$C,'FLUXO DE CAIXA'!$B50)</f>
        <v>0</v>
      </c>
      <c r="R50" s="182">
        <f>SUMIFS('Listagem de Pagamentos Efet'!$J:$J,'Listagem de Pagamentos Efet'!$B:$B,'FLUXO DE CAIXA'!R$4,'Listagem de Pagamentos Efet'!$C:$C,'FLUXO DE CAIXA'!$B50)</f>
        <v>0</v>
      </c>
      <c r="S50" s="182">
        <f>SUMIFS('Listagem de Pagamentos Efet'!$J:$J,'Listagem de Pagamentos Efet'!$B:$B,'FLUXO DE CAIXA'!S$4,'Listagem de Pagamentos Efet'!$C:$C,'FLUXO DE CAIXA'!$B50)</f>
        <v>0</v>
      </c>
      <c r="T50" s="182">
        <f>SUMIFS('Listagem de Pagamentos Efet'!$J:$J,'Listagem de Pagamentos Efet'!$B:$B,'FLUXO DE CAIXA'!T$4,'Listagem de Pagamentos Efet'!$C:$C,'FLUXO DE CAIXA'!$B50)</f>
        <v>0</v>
      </c>
      <c r="U50" s="182">
        <f>SUMIFS('Listagem de Pagamentos Efet'!$J:$J,'Listagem de Pagamentos Efet'!$B:$B,'FLUXO DE CAIXA'!U$4,'Listagem de Pagamentos Efet'!$C:$C,'FLUXO DE CAIXA'!$B50)</f>
        <v>0</v>
      </c>
      <c r="V50" s="182">
        <f>SUMIFS('Listagem de Pagamentos Efet'!$J:$J,'Listagem de Pagamentos Efet'!$B:$B,'FLUXO DE CAIXA'!V$4,'Listagem de Pagamentos Efet'!$C:$C,'FLUXO DE CAIXA'!$B50)</f>
        <v>0</v>
      </c>
      <c r="W50" s="182">
        <f>SUMIFS('Listagem de Pagamentos Efet'!$J:$J,'Listagem de Pagamentos Efet'!$B:$B,'FLUXO DE CAIXA'!W$4,'Listagem de Pagamentos Efet'!$C:$C,'FLUXO DE CAIXA'!$B50)</f>
        <v>0</v>
      </c>
      <c r="X50" s="182">
        <f>SUMIFS('Listagem de Pagamentos Efet'!$J:$J,'Listagem de Pagamentos Efet'!$B:$B,'FLUXO DE CAIXA'!X$4,'Listagem de Pagamentos Efet'!$C:$C,'FLUXO DE CAIXA'!$B50)</f>
        <v>0</v>
      </c>
      <c r="Y50" s="182">
        <f>SUMIFS('Listagem de Pagamentos Efet'!$J:$J,'Listagem de Pagamentos Efet'!$B:$B,'FLUXO DE CAIXA'!Y$4,'Listagem de Pagamentos Efet'!$C:$C,'FLUXO DE CAIXA'!$B50)</f>
        <v>0</v>
      </c>
      <c r="Z50" s="182">
        <f>SUMIFS('Listagem de Pagamentos Efet'!$J:$J,'Listagem de Pagamentos Efet'!$B:$B,'FLUXO DE CAIXA'!Z$4,'Listagem de Pagamentos Efet'!$C:$C,'FLUXO DE CAIXA'!$B50)</f>
        <v>0</v>
      </c>
      <c r="AA50" s="182">
        <f>SUMIFS('Listagem de Pagamentos Efet'!$J:$J,'Listagem de Pagamentos Efet'!$B:$B,'FLUXO DE CAIXA'!AA$4,'Listagem de Pagamentos Efet'!$C:$C,'FLUXO DE CAIXA'!$B50)</f>
        <v>0</v>
      </c>
      <c r="AB50" s="182">
        <f>SUMIFS('Listagem de Pagamentos Efet'!$J:$J,'Listagem de Pagamentos Efet'!$B:$B,'FLUXO DE CAIXA'!AB$4,'Listagem de Pagamentos Efet'!$C:$C,'FLUXO DE CAIXA'!$B50)</f>
        <v>0</v>
      </c>
      <c r="AC50" s="182">
        <f>SUMIFS('Listagem de Pagamentos Efet'!$J:$J,'Listagem de Pagamentos Efet'!$B:$B,'FLUXO DE CAIXA'!AC$4,'Listagem de Pagamentos Efet'!$C:$C,'FLUXO DE CAIXA'!$B50)</f>
        <v>0</v>
      </c>
      <c r="AD50" s="182">
        <f>SUMIFS('Listagem de Pagamentos Efet'!$J:$J,'Listagem de Pagamentos Efet'!$B:$B,'FLUXO DE CAIXA'!AD$4,'Listagem de Pagamentos Efet'!$C:$C,'FLUXO DE CAIXA'!$B50)</f>
        <v>0</v>
      </c>
      <c r="AE50" s="106"/>
      <c r="AF50" s="106"/>
      <c r="AG50" s="106"/>
      <c r="AH50" s="166">
        <f t="shared" si="490"/>
        <v>0</v>
      </c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6">
        <f t="shared" si="848"/>
        <v>0</v>
      </c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6">
        <f t="shared" si="790"/>
        <v>0</v>
      </c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  <c r="DG50" s="168"/>
      <c r="DH50" s="168"/>
      <c r="DI50" s="168"/>
      <c r="DJ50" s="168"/>
      <c r="DK50" s="168"/>
      <c r="DL50" s="168"/>
      <c r="DM50" s="168"/>
      <c r="DN50" s="168"/>
      <c r="DO50" s="168"/>
      <c r="DP50" s="168"/>
      <c r="DQ50" s="168"/>
      <c r="DR50" s="168"/>
      <c r="DS50" s="168"/>
      <c r="DT50" s="168"/>
      <c r="DU50" s="168"/>
      <c r="DV50" s="168"/>
      <c r="DW50" s="168"/>
      <c r="DX50" s="168"/>
      <c r="DY50" s="166">
        <f t="shared" si="849"/>
        <v>0</v>
      </c>
      <c r="DZ50" s="168"/>
      <c r="EA50" s="168"/>
      <c r="EB50" s="168"/>
      <c r="EC50" s="168"/>
      <c r="ED50" s="168"/>
      <c r="EE50" s="168"/>
      <c r="EF50" s="168"/>
      <c r="EG50" s="168"/>
      <c r="EH50" s="168"/>
      <c r="EI50" s="168"/>
      <c r="EJ50" s="168"/>
      <c r="EK50" s="168"/>
      <c r="EL50" s="168"/>
      <c r="EM50" s="168"/>
      <c r="EN50" s="168"/>
      <c r="EO50" s="168"/>
      <c r="EP50" s="168"/>
      <c r="EQ50" s="168"/>
      <c r="ER50" s="168"/>
      <c r="ES50" s="168"/>
      <c r="ET50" s="168"/>
      <c r="EU50" s="168"/>
      <c r="EV50" s="168"/>
      <c r="EW50" s="168"/>
      <c r="EX50" s="168"/>
      <c r="EY50" s="168"/>
      <c r="EZ50" s="168"/>
      <c r="FA50" s="168"/>
      <c r="FB50" s="168"/>
      <c r="FC50" s="168"/>
      <c r="FD50" s="166">
        <f t="shared" si="1367"/>
        <v>0</v>
      </c>
      <c r="FE50" s="168"/>
      <c r="FF50" s="168"/>
      <c r="FG50" s="168"/>
      <c r="FH50" s="168"/>
      <c r="FI50" s="168"/>
      <c r="FJ50" s="168"/>
      <c r="FK50" s="168"/>
      <c r="FL50" s="168"/>
      <c r="FM50" s="168"/>
      <c r="FN50" s="168"/>
      <c r="FO50" s="168"/>
      <c r="FP50" s="168"/>
      <c r="FQ50" s="168"/>
      <c r="FR50" s="168"/>
      <c r="FS50" s="168"/>
      <c r="FT50" s="168"/>
      <c r="FU50" s="168"/>
      <c r="FV50" s="168"/>
      <c r="FW50" s="168"/>
      <c r="FX50" s="168"/>
      <c r="FY50" s="168"/>
      <c r="FZ50" s="168"/>
      <c r="GA50" s="168"/>
      <c r="GB50" s="168"/>
      <c r="GC50" s="168"/>
      <c r="GD50" s="168"/>
      <c r="GE50" s="168"/>
      <c r="GF50" s="168"/>
      <c r="GG50" s="168"/>
      <c r="GH50" s="168"/>
      <c r="GI50" s="168"/>
      <c r="GJ50" s="166">
        <f t="shared" si="850"/>
        <v>0</v>
      </c>
      <c r="GK50" s="168"/>
      <c r="GL50" s="168"/>
      <c r="GM50" s="168"/>
      <c r="GN50" s="168"/>
      <c r="GO50" s="168"/>
      <c r="GP50" s="168"/>
      <c r="GQ50" s="168"/>
      <c r="GR50" s="168"/>
      <c r="GS50" s="168"/>
      <c r="GT50" s="168"/>
      <c r="GU50" s="168"/>
      <c r="GV50" s="168"/>
      <c r="GW50" s="168"/>
      <c r="GX50" s="168"/>
      <c r="GY50" s="168"/>
      <c r="GZ50" s="168"/>
      <c r="HA50" s="168"/>
      <c r="HB50" s="168"/>
      <c r="HC50" s="168"/>
      <c r="HD50" s="168"/>
      <c r="HE50" s="168"/>
      <c r="HF50" s="168"/>
      <c r="HG50" s="168"/>
      <c r="HH50" s="168"/>
      <c r="HI50" s="168"/>
      <c r="HJ50" s="168"/>
      <c r="HK50" s="168"/>
      <c r="HL50" s="168"/>
      <c r="HM50" s="168"/>
      <c r="HN50" s="168"/>
      <c r="HO50" s="168"/>
      <c r="HP50" s="166">
        <f t="shared" si="851"/>
        <v>0</v>
      </c>
      <c r="HQ50" s="168"/>
      <c r="HR50" s="168"/>
      <c r="HS50" s="168"/>
      <c r="HT50" s="168"/>
      <c r="HU50" s="168"/>
      <c r="HV50" s="168"/>
      <c r="HW50" s="168"/>
      <c r="HX50" s="168"/>
      <c r="HY50" s="168"/>
      <c r="HZ50" s="168"/>
      <c r="IA50" s="168"/>
      <c r="IB50" s="168"/>
      <c r="IC50" s="168"/>
      <c r="ID50" s="168"/>
      <c r="IE50" s="168"/>
      <c r="IF50" s="168"/>
      <c r="IG50" s="168"/>
      <c r="IH50" s="168"/>
      <c r="II50" s="168"/>
      <c r="IJ50" s="168"/>
      <c r="IK50" s="168"/>
      <c r="IL50" s="168"/>
      <c r="IM50" s="168"/>
      <c r="IN50" s="168"/>
      <c r="IO50" s="168"/>
      <c r="IP50" s="168"/>
      <c r="IQ50" s="168"/>
      <c r="IR50" s="168"/>
      <c r="IS50" s="168"/>
      <c r="IT50" s="168"/>
      <c r="IU50" s="166">
        <f t="shared" si="1371"/>
        <v>0</v>
      </c>
      <c r="IV50" s="168"/>
      <c r="IW50" s="168"/>
      <c r="IX50" s="168"/>
      <c r="IY50" s="168"/>
      <c r="IZ50" s="168"/>
      <c r="JA50" s="168"/>
      <c r="JB50" s="168"/>
      <c r="JC50" s="168"/>
      <c r="JD50" s="168"/>
      <c r="JE50" s="168"/>
      <c r="JF50" s="168"/>
      <c r="JG50" s="168"/>
      <c r="JH50" s="168"/>
      <c r="JI50" s="168"/>
      <c r="JJ50" s="168"/>
      <c r="JK50" s="168"/>
      <c r="JL50" s="168"/>
      <c r="JM50" s="168"/>
      <c r="JN50" s="168"/>
      <c r="JO50" s="168"/>
      <c r="JP50" s="168"/>
      <c r="JQ50" s="168"/>
      <c r="JR50" s="168"/>
      <c r="JS50" s="168"/>
      <c r="JT50" s="168"/>
      <c r="JU50" s="168"/>
      <c r="JV50" s="168"/>
      <c r="JW50" s="168"/>
      <c r="JX50" s="168"/>
      <c r="JY50" s="168"/>
      <c r="JZ50" s="168"/>
      <c r="KA50" s="166">
        <f t="shared" si="852"/>
        <v>0</v>
      </c>
      <c r="KB50" s="168"/>
      <c r="KC50" s="168"/>
      <c r="KD50" s="168"/>
      <c r="KE50" s="168"/>
      <c r="KF50" s="168"/>
      <c r="KG50" s="168"/>
      <c r="KH50" s="168"/>
      <c r="KI50" s="168"/>
      <c r="KJ50" s="168"/>
      <c r="KK50" s="168"/>
      <c r="KL50" s="168"/>
      <c r="KM50" s="168"/>
      <c r="KN50" s="168"/>
      <c r="KO50" s="168"/>
      <c r="KP50" s="168"/>
      <c r="KQ50" s="168"/>
      <c r="KR50" s="168"/>
      <c r="KS50" s="168"/>
      <c r="KT50" s="168"/>
      <c r="KU50" s="168"/>
      <c r="KV50" s="168"/>
      <c r="KW50" s="168"/>
      <c r="KX50" s="168"/>
      <c r="KY50" s="168"/>
      <c r="KZ50" s="168"/>
      <c r="LA50" s="168"/>
      <c r="LB50" s="168"/>
      <c r="LC50" s="168"/>
      <c r="LD50" s="168"/>
      <c r="LE50" s="168"/>
      <c r="LF50" s="166">
        <f t="shared" si="1374"/>
        <v>0</v>
      </c>
      <c r="LG50" s="168"/>
      <c r="LH50" s="168"/>
      <c r="LI50" s="168"/>
      <c r="LJ50" s="168"/>
      <c r="LK50" s="168"/>
      <c r="LL50" s="168"/>
      <c r="LM50" s="168"/>
      <c r="LN50" s="168"/>
      <c r="LO50" s="168"/>
      <c r="LP50" s="168"/>
      <c r="LQ50" s="168"/>
      <c r="LR50" s="168"/>
      <c r="LS50" s="168"/>
      <c r="LT50" s="168"/>
      <c r="LU50" s="168"/>
      <c r="LV50" s="168"/>
      <c r="LW50" s="168"/>
      <c r="LX50" s="168"/>
      <c r="LY50" s="168"/>
      <c r="LZ50" s="168"/>
      <c r="MA50" s="168"/>
      <c r="MB50" s="168"/>
      <c r="MC50" s="168"/>
      <c r="MD50" s="168"/>
      <c r="ME50" s="168"/>
      <c r="MF50" s="168"/>
      <c r="MG50" s="168"/>
      <c r="MH50" s="168"/>
      <c r="MI50" s="168"/>
      <c r="MJ50" s="168"/>
      <c r="MK50" s="168"/>
      <c r="ML50" s="166">
        <f t="shared" si="853"/>
        <v>0</v>
      </c>
      <c r="MM50" s="168"/>
      <c r="MN50" s="168"/>
      <c r="MO50" s="168"/>
      <c r="MP50" s="168"/>
      <c r="MQ50" s="168"/>
      <c r="MR50" s="168"/>
      <c r="MS50" s="168"/>
      <c r="MT50" s="168"/>
      <c r="MU50" s="168"/>
      <c r="MV50" s="168"/>
      <c r="MW50" s="168"/>
      <c r="MX50" s="168"/>
      <c r="MY50" s="168"/>
      <c r="MZ50" s="168"/>
      <c r="NA50" s="168"/>
      <c r="NB50" s="168"/>
      <c r="NC50" s="168"/>
      <c r="ND50" s="168"/>
      <c r="NE50" s="168"/>
      <c r="NF50" s="168"/>
      <c r="NG50" s="168"/>
      <c r="NH50" s="168"/>
      <c r="NI50" s="168"/>
      <c r="NJ50" s="168"/>
      <c r="NK50" s="168"/>
      <c r="NL50" s="168"/>
      <c r="NM50" s="168"/>
      <c r="NN50" s="168"/>
      <c r="NO50" s="168"/>
      <c r="NP50" s="168"/>
      <c r="NQ50" s="168"/>
      <c r="NR50" s="166">
        <f t="shared" si="854"/>
        <v>0</v>
      </c>
      <c r="NS50" s="168"/>
      <c r="NT50" s="168"/>
      <c r="NU50" s="168"/>
      <c r="NV50" s="168"/>
      <c r="NW50" s="168"/>
      <c r="NX50" s="168"/>
      <c r="NY50" s="168"/>
      <c r="NZ50" s="168"/>
      <c r="OA50" s="168"/>
      <c r="OB50" s="168"/>
      <c r="OC50" s="168"/>
      <c r="OD50" s="168"/>
      <c r="OE50" s="168"/>
      <c r="OF50" s="168"/>
      <c r="OG50" s="168"/>
      <c r="OH50" s="168"/>
      <c r="OI50" s="168"/>
      <c r="OJ50" s="168"/>
      <c r="OK50" s="168"/>
      <c r="OL50" s="168"/>
      <c r="OM50" s="168"/>
      <c r="ON50" s="168"/>
      <c r="OO50" s="168"/>
      <c r="OP50" s="168"/>
      <c r="OQ50" s="168"/>
      <c r="OR50" s="168"/>
      <c r="OS50" s="168"/>
      <c r="OT50" s="168"/>
      <c r="OU50" s="166">
        <f t="shared" si="1378"/>
        <v>0</v>
      </c>
      <c r="OV50" s="168"/>
      <c r="OW50" s="168"/>
      <c r="OX50" s="168"/>
      <c r="OY50" s="168"/>
      <c r="OZ50" s="168"/>
      <c r="PA50" s="168"/>
      <c r="PB50" s="168"/>
      <c r="PC50" s="168"/>
      <c r="PD50" s="168"/>
      <c r="PE50" s="168"/>
      <c r="PF50" s="168"/>
      <c r="PG50" s="168"/>
      <c r="PH50" s="168"/>
      <c r="PI50" s="168"/>
      <c r="PJ50" s="168"/>
      <c r="PK50" s="168"/>
      <c r="PL50" s="168"/>
      <c r="PM50" s="168"/>
      <c r="PN50" s="168"/>
      <c r="PO50" s="168"/>
      <c r="PP50" s="168"/>
      <c r="PQ50" s="168"/>
      <c r="PR50" s="168"/>
      <c r="PS50" s="168"/>
      <c r="PT50" s="168"/>
      <c r="PU50" s="168"/>
      <c r="PV50" s="168"/>
      <c r="PW50" s="168"/>
      <c r="PX50" s="168"/>
      <c r="PY50" s="168"/>
      <c r="PZ50" s="168"/>
      <c r="QA50" s="166">
        <f t="shared" si="855"/>
        <v>0</v>
      </c>
      <c r="QB50" s="168"/>
      <c r="QC50" s="168"/>
      <c r="QD50" s="168"/>
      <c r="QE50" s="168"/>
      <c r="QF50" s="168"/>
      <c r="QG50" s="168"/>
      <c r="QH50" s="168"/>
      <c r="QI50" s="168"/>
      <c r="QJ50" s="168"/>
      <c r="QK50" s="168"/>
      <c r="QL50" s="168"/>
      <c r="QM50" s="168"/>
      <c r="QN50" s="168"/>
      <c r="QO50" s="168"/>
      <c r="QP50" s="168"/>
      <c r="QQ50" s="168"/>
      <c r="QR50" s="168"/>
      <c r="QS50" s="168"/>
      <c r="QT50" s="168"/>
      <c r="QU50" s="168"/>
      <c r="QV50" s="168"/>
      <c r="QW50" s="168"/>
      <c r="QX50" s="168"/>
      <c r="QY50" s="168"/>
      <c r="QZ50" s="168"/>
      <c r="RA50" s="168"/>
      <c r="RB50" s="168"/>
      <c r="RC50" s="168"/>
      <c r="RD50" s="168"/>
      <c r="RE50" s="168"/>
      <c r="RF50" s="166">
        <f t="shared" si="1381"/>
        <v>0</v>
      </c>
      <c r="RG50" s="168"/>
      <c r="RH50" s="168"/>
      <c r="RI50" s="168"/>
      <c r="RJ50" s="168"/>
      <c r="RK50" s="168"/>
      <c r="RL50" s="168"/>
      <c r="RM50" s="168"/>
      <c r="RN50" s="168"/>
      <c r="RO50" s="168"/>
      <c r="RP50" s="168"/>
      <c r="RQ50" s="168"/>
      <c r="RR50" s="168"/>
      <c r="RS50" s="168"/>
      <c r="RT50" s="168"/>
      <c r="RU50" s="168"/>
      <c r="RV50" s="168"/>
      <c r="RW50" s="168"/>
      <c r="RX50" s="168"/>
      <c r="RY50" s="168"/>
      <c r="RZ50" s="168"/>
      <c r="SA50" s="168"/>
      <c r="SB50" s="168"/>
      <c r="SC50" s="168"/>
      <c r="SD50" s="168"/>
      <c r="SE50" s="168"/>
      <c r="SF50" s="168"/>
      <c r="SG50" s="168"/>
      <c r="SH50" s="168"/>
      <c r="SI50" s="168"/>
      <c r="SJ50" s="168"/>
      <c r="SK50" s="168"/>
      <c r="SL50" s="166">
        <f t="shared" si="856"/>
        <v>0</v>
      </c>
      <c r="SM50" s="168"/>
      <c r="SN50" s="168"/>
      <c r="SO50" s="168"/>
      <c r="SP50" s="168"/>
      <c r="SQ50" s="168"/>
      <c r="SR50" s="168"/>
      <c r="SS50" s="168"/>
      <c r="ST50" s="168"/>
      <c r="SU50" s="168"/>
      <c r="SV50" s="168"/>
      <c r="SW50" s="168"/>
      <c r="SX50" s="168"/>
      <c r="SY50" s="168"/>
      <c r="SZ50" s="168"/>
      <c r="TA50" s="168"/>
      <c r="TB50" s="168"/>
      <c r="TC50" s="168"/>
      <c r="TD50" s="168"/>
      <c r="TE50" s="168"/>
      <c r="TF50" s="168"/>
      <c r="TG50" s="168"/>
      <c r="TH50" s="168"/>
      <c r="TI50" s="168"/>
      <c r="TJ50" s="168"/>
      <c r="TK50" s="168"/>
      <c r="TL50" s="168"/>
      <c r="TM50" s="168"/>
      <c r="TN50" s="168"/>
      <c r="TO50" s="168"/>
      <c r="TP50" s="168"/>
      <c r="TQ50" s="166">
        <f t="shared" si="1384"/>
        <v>0</v>
      </c>
      <c r="TR50" s="168"/>
      <c r="TS50" s="168"/>
      <c r="TT50" s="168"/>
      <c r="TU50" s="168"/>
      <c r="TV50" s="168"/>
      <c r="TW50" s="168"/>
      <c r="TX50" s="168"/>
      <c r="TY50" s="168"/>
      <c r="TZ50" s="168"/>
      <c r="UA50" s="168"/>
      <c r="UB50" s="168"/>
      <c r="UC50" s="168"/>
      <c r="UD50" s="168"/>
      <c r="UE50" s="168"/>
      <c r="UF50" s="168"/>
      <c r="UG50" s="168"/>
      <c r="UH50" s="168"/>
      <c r="UI50" s="168"/>
      <c r="UJ50" s="168"/>
      <c r="UK50" s="168"/>
      <c r="UL50" s="168"/>
      <c r="UM50" s="168"/>
      <c r="UN50" s="168"/>
      <c r="UO50" s="168"/>
      <c r="UP50" s="168"/>
      <c r="UQ50" s="168"/>
      <c r="UR50" s="168"/>
      <c r="US50" s="168"/>
      <c r="UT50" s="168"/>
      <c r="UU50" s="168"/>
      <c r="UV50" s="168"/>
      <c r="UW50" s="166">
        <f t="shared" si="857"/>
        <v>0</v>
      </c>
      <c r="UX50" s="168"/>
      <c r="UY50" s="168"/>
      <c r="UZ50" s="168"/>
      <c r="VA50" s="168"/>
      <c r="VB50" s="168"/>
      <c r="VC50" s="168"/>
      <c r="VD50" s="168"/>
      <c r="VE50" s="168"/>
      <c r="VF50" s="168"/>
      <c r="VG50" s="168"/>
      <c r="VH50" s="168"/>
      <c r="VI50" s="168"/>
      <c r="VJ50" s="168"/>
      <c r="VK50" s="168"/>
      <c r="VL50" s="168"/>
      <c r="VM50" s="168"/>
      <c r="VN50" s="168"/>
      <c r="VO50" s="168"/>
      <c r="VP50" s="168"/>
      <c r="VQ50" s="168"/>
      <c r="VR50" s="168"/>
      <c r="VS50" s="168"/>
      <c r="VT50" s="168"/>
      <c r="VU50" s="168"/>
      <c r="VV50" s="168"/>
      <c r="VW50" s="168"/>
      <c r="VX50" s="168"/>
      <c r="VY50" s="168"/>
      <c r="VZ50" s="168"/>
      <c r="WA50" s="168"/>
      <c r="WB50" s="168"/>
      <c r="WC50" s="166">
        <f t="shared" si="858"/>
        <v>0</v>
      </c>
    </row>
    <row r="51" spans="1:601" s="105" customFormat="1" ht="18" customHeight="1" outlineLevel="1">
      <c r="A51" s="154"/>
      <c r="B51" s="117" t="s">
        <v>188</v>
      </c>
      <c r="C51" s="62"/>
      <c r="D51" s="182">
        <f>SUMIFS('Listagem de Pagamentos Efet'!$J:$J,'Listagem de Pagamentos Efet'!$B:$B,'FLUXO DE CAIXA'!D$4,'Listagem de Pagamentos Efet'!$C:$C,'FLUXO DE CAIXA'!$B51)</f>
        <v>0</v>
      </c>
      <c r="E51" s="182">
        <f>SUMIFS('Listagem de Pagamentos Efet'!$J:$J,'Listagem de Pagamentos Efet'!$B:$B,'FLUXO DE CAIXA'!E$4,'Listagem de Pagamentos Efet'!$C:$C,'FLUXO DE CAIXA'!$B51)</f>
        <v>0</v>
      </c>
      <c r="F51" s="182">
        <f>SUMIFS('Listagem de Pagamentos Efet'!$J:$J,'Listagem de Pagamentos Efet'!$B:$B,'FLUXO DE CAIXA'!F$4,'Listagem de Pagamentos Efet'!$C:$C,'FLUXO DE CAIXA'!$B51)</f>
        <v>0</v>
      </c>
      <c r="G51" s="182">
        <f>SUMIFS('Listagem de Pagamentos Efet'!$J:$J,'Listagem de Pagamentos Efet'!$B:$B,'FLUXO DE CAIXA'!G$4,'Listagem de Pagamentos Efet'!$C:$C,'FLUXO DE CAIXA'!$B51)</f>
        <v>0</v>
      </c>
      <c r="H51" s="182">
        <f>SUMIFS('Listagem de Pagamentos Efet'!$J:$J,'Listagem de Pagamentos Efet'!$B:$B,'FLUXO DE CAIXA'!H$4,'Listagem de Pagamentos Efet'!$C:$C,'FLUXO DE CAIXA'!$B51)</f>
        <v>0</v>
      </c>
      <c r="I51" s="182">
        <f>SUMIFS('Listagem de Pagamentos Efet'!$J:$J,'Listagem de Pagamentos Efet'!$B:$B,'FLUXO DE CAIXA'!I$4,'Listagem de Pagamentos Efet'!$C:$C,'FLUXO DE CAIXA'!$B51)</f>
        <v>0</v>
      </c>
      <c r="J51" s="182">
        <f>SUMIFS('Listagem de Pagamentos Efet'!$J:$J,'Listagem de Pagamentos Efet'!$B:$B,'FLUXO DE CAIXA'!J$4,'Listagem de Pagamentos Efet'!$C:$C,'FLUXO DE CAIXA'!$B51)</f>
        <v>0</v>
      </c>
      <c r="K51" s="182">
        <f>SUMIFS('Listagem de Pagamentos Efet'!$J:$J,'Listagem de Pagamentos Efet'!$B:$B,'FLUXO DE CAIXA'!K$4,'Listagem de Pagamentos Efet'!$C:$C,'FLUXO DE CAIXA'!$B51)</f>
        <v>0</v>
      </c>
      <c r="L51" s="182">
        <f>SUMIFS('Listagem de Pagamentos Efet'!$J:$J,'Listagem de Pagamentos Efet'!$B:$B,'FLUXO DE CAIXA'!L$4,'Listagem de Pagamentos Efet'!$C:$C,'FLUXO DE CAIXA'!$B51)</f>
        <v>0</v>
      </c>
      <c r="M51" s="182">
        <f>SUMIFS('Listagem de Pagamentos Efet'!$J:$J,'Listagem de Pagamentos Efet'!$B:$B,'FLUXO DE CAIXA'!M$4,'Listagem de Pagamentos Efet'!$C:$C,'FLUXO DE CAIXA'!$B51)</f>
        <v>0</v>
      </c>
      <c r="N51" s="182">
        <f>SUMIFS('Listagem de Pagamentos Efet'!$J:$J,'Listagem de Pagamentos Efet'!$B:$B,'FLUXO DE CAIXA'!N$4,'Listagem de Pagamentos Efet'!$C:$C,'FLUXO DE CAIXA'!$B51)</f>
        <v>0</v>
      </c>
      <c r="O51" s="182">
        <f>SUMIFS('Listagem de Pagamentos Efet'!$J:$J,'Listagem de Pagamentos Efet'!$B:$B,'FLUXO DE CAIXA'!O$4,'Listagem de Pagamentos Efet'!$C:$C,'FLUXO DE CAIXA'!$B51)</f>
        <v>0</v>
      </c>
      <c r="P51" s="182">
        <f>SUMIFS('Listagem de Pagamentos Efet'!$J:$J,'Listagem de Pagamentos Efet'!$B:$B,'FLUXO DE CAIXA'!P$4,'Listagem de Pagamentos Efet'!$C:$C,'FLUXO DE CAIXA'!$B51)</f>
        <v>0</v>
      </c>
      <c r="Q51" s="182">
        <f>SUMIFS('Listagem de Pagamentos Efet'!$J:$J,'Listagem de Pagamentos Efet'!$B:$B,'FLUXO DE CAIXA'!Q$4,'Listagem de Pagamentos Efet'!$C:$C,'FLUXO DE CAIXA'!$B51)</f>
        <v>0</v>
      </c>
      <c r="R51" s="182">
        <f>SUMIFS('Listagem de Pagamentos Efet'!$J:$J,'Listagem de Pagamentos Efet'!$B:$B,'FLUXO DE CAIXA'!R$4,'Listagem de Pagamentos Efet'!$C:$C,'FLUXO DE CAIXA'!$B51)</f>
        <v>0</v>
      </c>
      <c r="S51" s="182">
        <f>SUMIFS('Listagem de Pagamentos Efet'!$J:$J,'Listagem de Pagamentos Efet'!$B:$B,'FLUXO DE CAIXA'!S$4,'Listagem de Pagamentos Efet'!$C:$C,'FLUXO DE CAIXA'!$B51)</f>
        <v>0</v>
      </c>
      <c r="T51" s="182">
        <f>SUMIFS('Listagem de Pagamentos Efet'!$J:$J,'Listagem de Pagamentos Efet'!$B:$B,'FLUXO DE CAIXA'!T$4,'Listagem de Pagamentos Efet'!$C:$C,'FLUXO DE CAIXA'!$B51)</f>
        <v>0</v>
      </c>
      <c r="U51" s="182">
        <f>SUMIFS('Listagem de Pagamentos Efet'!$J:$J,'Listagem de Pagamentos Efet'!$B:$B,'FLUXO DE CAIXA'!U$4,'Listagem de Pagamentos Efet'!$C:$C,'FLUXO DE CAIXA'!$B51)</f>
        <v>0</v>
      </c>
      <c r="V51" s="182">
        <f>SUMIFS('Listagem de Pagamentos Efet'!$J:$J,'Listagem de Pagamentos Efet'!$B:$B,'FLUXO DE CAIXA'!V$4,'Listagem de Pagamentos Efet'!$C:$C,'FLUXO DE CAIXA'!$B51)</f>
        <v>0</v>
      </c>
      <c r="W51" s="182">
        <f>SUMIFS('Listagem de Pagamentos Efet'!$J:$J,'Listagem de Pagamentos Efet'!$B:$B,'FLUXO DE CAIXA'!W$4,'Listagem de Pagamentos Efet'!$C:$C,'FLUXO DE CAIXA'!$B51)</f>
        <v>0</v>
      </c>
      <c r="X51" s="182">
        <f>SUMIFS('Listagem de Pagamentos Efet'!$J:$J,'Listagem de Pagamentos Efet'!$B:$B,'FLUXO DE CAIXA'!X$4,'Listagem de Pagamentos Efet'!$C:$C,'FLUXO DE CAIXA'!$B51)</f>
        <v>0</v>
      </c>
      <c r="Y51" s="182">
        <f>SUMIFS('Listagem de Pagamentos Efet'!$J:$J,'Listagem de Pagamentos Efet'!$B:$B,'FLUXO DE CAIXA'!Y$4,'Listagem de Pagamentos Efet'!$C:$C,'FLUXO DE CAIXA'!$B51)</f>
        <v>0</v>
      </c>
      <c r="Z51" s="182">
        <f>SUMIFS('Listagem de Pagamentos Efet'!$J:$J,'Listagem de Pagamentos Efet'!$B:$B,'FLUXO DE CAIXA'!Z$4,'Listagem de Pagamentos Efet'!$C:$C,'FLUXO DE CAIXA'!$B51)</f>
        <v>0</v>
      </c>
      <c r="AA51" s="182">
        <f>SUMIFS('Listagem de Pagamentos Efet'!$J:$J,'Listagem de Pagamentos Efet'!$B:$B,'FLUXO DE CAIXA'!AA$4,'Listagem de Pagamentos Efet'!$C:$C,'FLUXO DE CAIXA'!$B51)</f>
        <v>0</v>
      </c>
      <c r="AB51" s="182">
        <f>SUMIFS('Listagem de Pagamentos Efet'!$J:$J,'Listagem de Pagamentos Efet'!$B:$B,'FLUXO DE CAIXA'!AB$4,'Listagem de Pagamentos Efet'!$C:$C,'FLUXO DE CAIXA'!$B51)</f>
        <v>0</v>
      </c>
      <c r="AC51" s="182">
        <f>SUMIFS('Listagem de Pagamentos Efet'!$J:$J,'Listagem de Pagamentos Efet'!$B:$B,'FLUXO DE CAIXA'!AC$4,'Listagem de Pagamentos Efet'!$C:$C,'FLUXO DE CAIXA'!$B51)</f>
        <v>0</v>
      </c>
      <c r="AD51" s="182">
        <f>SUMIFS('Listagem de Pagamentos Efet'!$J:$J,'Listagem de Pagamentos Efet'!$B:$B,'FLUXO DE CAIXA'!AD$4,'Listagem de Pagamentos Efet'!$C:$C,'FLUXO DE CAIXA'!$B51)</f>
        <v>0</v>
      </c>
      <c r="AE51" s="106"/>
      <c r="AF51" s="106"/>
      <c r="AG51" s="106"/>
      <c r="AH51" s="166">
        <f t="shared" si="490"/>
        <v>0</v>
      </c>
      <c r="AI51" s="168"/>
      <c r="AJ51" s="168"/>
      <c r="AK51" s="168"/>
      <c r="AL51" s="168"/>
      <c r="AM51" s="168"/>
      <c r="AN51" s="168">
        <f>+DRE!$G$49/4</f>
        <v>0</v>
      </c>
      <c r="AO51" s="168"/>
      <c r="AP51" s="168"/>
      <c r="AQ51" s="168"/>
      <c r="AR51" s="168"/>
      <c r="AS51" s="168"/>
      <c r="AT51" s="168"/>
      <c r="AU51" s="168">
        <f>+DRE!$G$49/4</f>
        <v>0</v>
      </c>
      <c r="AV51" s="168"/>
      <c r="AW51" s="168"/>
      <c r="AX51" s="168"/>
      <c r="AY51" s="168"/>
      <c r="AZ51" s="168"/>
      <c r="BA51" s="168"/>
      <c r="BB51" s="168">
        <f>+DRE!$G$49/4</f>
        <v>0</v>
      </c>
      <c r="BC51" s="168"/>
      <c r="BD51" s="168"/>
      <c r="BE51" s="168"/>
      <c r="BF51" s="168"/>
      <c r="BG51" s="168"/>
      <c r="BH51" s="168"/>
      <c r="BI51" s="168">
        <f>+DRE!$G$49/4</f>
        <v>0</v>
      </c>
      <c r="BJ51" s="168"/>
      <c r="BK51" s="168"/>
      <c r="BL51" s="168"/>
      <c r="BM51" s="168"/>
      <c r="BN51" s="166">
        <f t="shared" si="848"/>
        <v>0</v>
      </c>
      <c r="BO51" s="168"/>
      <c r="BP51" s="168"/>
      <c r="BQ51" s="168">
        <f>+DRE!$G$49/4</f>
        <v>0</v>
      </c>
      <c r="BR51" s="168"/>
      <c r="BS51" s="168"/>
      <c r="BT51" s="168"/>
      <c r="BU51" s="168"/>
      <c r="BV51" s="168"/>
      <c r="BW51" s="168"/>
      <c r="BX51" s="168">
        <f>+DRE!$G$49/4</f>
        <v>0</v>
      </c>
      <c r="BY51" s="168"/>
      <c r="BZ51" s="168"/>
      <c r="CA51" s="168"/>
      <c r="CB51" s="168"/>
      <c r="CC51" s="168"/>
      <c r="CD51" s="168"/>
      <c r="CE51" s="168">
        <f>+DRE!$G$49/4</f>
        <v>0</v>
      </c>
      <c r="CF51" s="168"/>
      <c r="CG51" s="168"/>
      <c r="CH51" s="168"/>
      <c r="CI51" s="168"/>
      <c r="CJ51" s="168"/>
      <c r="CK51" s="168"/>
      <c r="CL51" s="168">
        <f>+DRE!$G$49/4</f>
        <v>0</v>
      </c>
      <c r="CM51" s="168"/>
      <c r="CN51" s="168"/>
      <c r="CO51" s="168"/>
      <c r="CP51" s="168"/>
      <c r="CQ51" s="168"/>
      <c r="CR51" s="168"/>
      <c r="CS51" s="166">
        <f t="shared" si="790"/>
        <v>0</v>
      </c>
      <c r="CT51" s="168"/>
      <c r="CU51" s="168"/>
      <c r="CV51" s="168"/>
      <c r="CW51" s="168"/>
      <c r="CX51" s="168"/>
      <c r="CY51" s="168">
        <f>+DRE!$G$49/4</f>
        <v>0</v>
      </c>
      <c r="CZ51" s="168"/>
      <c r="DA51" s="168"/>
      <c r="DB51" s="168"/>
      <c r="DC51" s="168"/>
      <c r="DD51" s="168"/>
      <c r="DE51" s="168"/>
      <c r="DF51" s="168">
        <f>+DRE!$G$49/4</f>
        <v>0</v>
      </c>
      <c r="DG51" s="168"/>
      <c r="DH51" s="168"/>
      <c r="DI51" s="168"/>
      <c r="DJ51" s="168"/>
      <c r="DK51" s="168"/>
      <c r="DL51" s="168"/>
      <c r="DM51" s="168">
        <f>+DRE!$G$49/4</f>
        <v>0</v>
      </c>
      <c r="DN51" s="168"/>
      <c r="DO51" s="168"/>
      <c r="DP51" s="168"/>
      <c r="DQ51" s="168"/>
      <c r="DR51" s="168"/>
      <c r="DS51" s="168"/>
      <c r="DT51" s="168">
        <f>+DRE!$G$49/4</f>
        <v>0</v>
      </c>
      <c r="DU51" s="168"/>
      <c r="DV51" s="168"/>
      <c r="DW51" s="168"/>
      <c r="DX51" s="168"/>
      <c r="DY51" s="166">
        <f t="shared" si="849"/>
        <v>0</v>
      </c>
      <c r="DZ51" s="168"/>
      <c r="EA51" s="168"/>
      <c r="EB51" s="168"/>
      <c r="EC51" s="168"/>
      <c r="ED51" s="168"/>
      <c r="EE51" s="168">
        <f>+DRE!$G$49/4</f>
        <v>0</v>
      </c>
      <c r="EF51" s="168"/>
      <c r="EG51" s="168"/>
      <c r="EH51" s="168"/>
      <c r="EI51" s="168"/>
      <c r="EJ51" s="168"/>
      <c r="EK51" s="168"/>
      <c r="EL51" s="168">
        <f>+DRE!$G$49/4</f>
        <v>0</v>
      </c>
      <c r="EM51" s="168"/>
      <c r="EN51" s="168"/>
      <c r="EO51" s="168"/>
      <c r="EP51" s="168"/>
      <c r="EQ51" s="168"/>
      <c r="ER51" s="168"/>
      <c r="ES51" s="168">
        <f>+DRE!$G$49/4</f>
        <v>0</v>
      </c>
      <c r="ET51" s="168"/>
      <c r="EU51" s="168"/>
      <c r="EV51" s="168"/>
      <c r="EW51" s="168"/>
      <c r="EX51" s="168"/>
      <c r="EY51" s="168"/>
      <c r="EZ51" s="168">
        <f>+DRE!$G$49/4</f>
        <v>0</v>
      </c>
      <c r="FA51" s="168"/>
      <c r="FB51" s="168"/>
      <c r="FC51" s="168"/>
      <c r="FD51" s="166">
        <f t="shared" si="1367"/>
        <v>0</v>
      </c>
      <c r="FE51" s="168"/>
      <c r="FF51" s="168"/>
      <c r="FG51" s="168"/>
      <c r="FH51" s="168"/>
      <c r="FI51" s="168"/>
      <c r="FJ51" s="168">
        <f>+DRE!$G$49/4</f>
        <v>0</v>
      </c>
      <c r="FK51" s="168"/>
      <c r="FL51" s="168"/>
      <c r="FM51" s="168"/>
      <c r="FN51" s="168"/>
      <c r="FO51" s="168"/>
      <c r="FP51" s="168"/>
      <c r="FQ51" s="168">
        <f>+DRE!$G$49/4</f>
        <v>0</v>
      </c>
      <c r="FR51" s="168"/>
      <c r="FS51" s="168"/>
      <c r="FT51" s="168"/>
      <c r="FU51" s="168"/>
      <c r="FV51" s="168"/>
      <c r="FW51" s="168"/>
      <c r="FX51" s="168">
        <f>+DRE!$G$49/4</f>
        <v>0</v>
      </c>
      <c r="FY51" s="168"/>
      <c r="FZ51" s="168"/>
      <c r="GA51" s="168"/>
      <c r="GB51" s="168"/>
      <c r="GC51" s="168"/>
      <c r="GD51" s="168"/>
      <c r="GE51" s="168">
        <f>+DRE!$G$49/4</f>
        <v>0</v>
      </c>
      <c r="GF51" s="168"/>
      <c r="GG51" s="168"/>
      <c r="GH51" s="168"/>
      <c r="GI51" s="168"/>
      <c r="GJ51" s="166">
        <f t="shared" si="850"/>
        <v>0</v>
      </c>
      <c r="GK51" s="168"/>
      <c r="GL51" s="168"/>
      <c r="GM51" s="168"/>
      <c r="GN51" s="168"/>
      <c r="GO51" s="168"/>
      <c r="GP51" s="168">
        <f>+DRE!$G$49/4</f>
        <v>0</v>
      </c>
      <c r="GQ51" s="168"/>
      <c r="GR51" s="168"/>
      <c r="GS51" s="168"/>
      <c r="GT51" s="168"/>
      <c r="GU51" s="168"/>
      <c r="GV51" s="168"/>
      <c r="GW51" s="168">
        <f>+DRE!$G$49/4</f>
        <v>0</v>
      </c>
      <c r="GX51" s="168"/>
      <c r="GY51" s="168"/>
      <c r="GZ51" s="168"/>
      <c r="HA51" s="168"/>
      <c r="HB51" s="168"/>
      <c r="HC51" s="168"/>
      <c r="HD51" s="168">
        <f>+DRE!$G$49/4</f>
        <v>0</v>
      </c>
      <c r="HE51" s="168"/>
      <c r="HF51" s="168"/>
      <c r="HG51" s="168"/>
      <c r="HH51" s="168"/>
      <c r="HI51" s="168"/>
      <c r="HJ51" s="168"/>
      <c r="HK51" s="168">
        <f>+DRE!$G$49/4</f>
        <v>0</v>
      </c>
      <c r="HL51" s="168"/>
      <c r="HM51" s="168"/>
      <c r="HN51" s="168"/>
      <c r="HO51" s="168"/>
      <c r="HP51" s="166">
        <f t="shared" si="851"/>
        <v>0</v>
      </c>
      <c r="HQ51" s="168"/>
      <c r="HR51" s="168"/>
      <c r="HS51" s="168"/>
      <c r="HT51" s="168"/>
      <c r="HU51" s="168"/>
      <c r="HV51" s="168">
        <f>+DRE!$G$49/4</f>
        <v>0</v>
      </c>
      <c r="HW51" s="168"/>
      <c r="HX51" s="168"/>
      <c r="HY51" s="168"/>
      <c r="HZ51" s="168"/>
      <c r="IA51" s="168"/>
      <c r="IB51" s="168"/>
      <c r="IC51" s="168">
        <f>+DRE!$G$49/4</f>
        <v>0</v>
      </c>
      <c r="ID51" s="168"/>
      <c r="IE51" s="168"/>
      <c r="IF51" s="168"/>
      <c r="IG51" s="168"/>
      <c r="IH51" s="168"/>
      <c r="II51" s="168"/>
      <c r="IJ51" s="168">
        <f>+DRE!$G$49/4</f>
        <v>0</v>
      </c>
      <c r="IK51" s="168"/>
      <c r="IL51" s="168"/>
      <c r="IM51" s="168"/>
      <c r="IN51" s="168"/>
      <c r="IO51" s="168"/>
      <c r="IP51" s="168"/>
      <c r="IQ51" s="168">
        <f>+DRE!$G$49/4</f>
        <v>0</v>
      </c>
      <c r="IR51" s="168"/>
      <c r="IS51" s="168"/>
      <c r="IT51" s="168"/>
      <c r="IU51" s="166">
        <f t="shared" si="1371"/>
        <v>0</v>
      </c>
      <c r="IV51" s="168"/>
      <c r="IW51" s="168"/>
      <c r="IX51" s="168"/>
      <c r="IY51" s="168"/>
      <c r="IZ51" s="168"/>
      <c r="JA51" s="168">
        <f>+DRE!$G$49/4</f>
        <v>0</v>
      </c>
      <c r="JB51" s="168"/>
      <c r="JC51" s="168"/>
      <c r="JD51" s="168"/>
      <c r="JE51" s="168"/>
      <c r="JF51" s="168"/>
      <c r="JG51" s="168"/>
      <c r="JH51" s="168">
        <f>+DRE!$G$49/4</f>
        <v>0</v>
      </c>
      <c r="JI51" s="168"/>
      <c r="JJ51" s="168"/>
      <c r="JK51" s="168"/>
      <c r="JL51" s="168"/>
      <c r="JM51" s="168"/>
      <c r="JN51" s="168"/>
      <c r="JO51" s="168">
        <f>+DRE!$G$49/4</f>
        <v>0</v>
      </c>
      <c r="JP51" s="168"/>
      <c r="JQ51" s="168"/>
      <c r="JR51" s="168"/>
      <c r="JS51" s="168"/>
      <c r="JT51" s="168"/>
      <c r="JU51" s="168"/>
      <c r="JV51" s="168">
        <f>+DRE!$G$49/4</f>
        <v>0</v>
      </c>
      <c r="JW51" s="168"/>
      <c r="JX51" s="168"/>
      <c r="JY51" s="168"/>
      <c r="JZ51" s="168"/>
      <c r="KA51" s="166">
        <f t="shared" si="852"/>
        <v>0</v>
      </c>
      <c r="KB51" s="168"/>
      <c r="KC51" s="168"/>
      <c r="KD51" s="168"/>
      <c r="KE51" s="168"/>
      <c r="KF51" s="168"/>
      <c r="KG51" s="168">
        <f>+DRE!$G$49/4</f>
        <v>0</v>
      </c>
      <c r="KH51" s="168"/>
      <c r="KI51" s="168"/>
      <c r="KJ51" s="168"/>
      <c r="KK51" s="168"/>
      <c r="KL51" s="168"/>
      <c r="KM51" s="168"/>
      <c r="KN51" s="168">
        <f>+DRE!$G$49/4</f>
        <v>0</v>
      </c>
      <c r="KO51" s="168"/>
      <c r="KP51" s="168"/>
      <c r="KQ51" s="168"/>
      <c r="KR51" s="168"/>
      <c r="KS51" s="168"/>
      <c r="KT51" s="168"/>
      <c r="KU51" s="168">
        <f>+DRE!$G$49/4</f>
        <v>0</v>
      </c>
      <c r="KV51" s="168"/>
      <c r="KW51" s="168"/>
      <c r="KX51" s="168"/>
      <c r="KY51" s="168"/>
      <c r="KZ51" s="168"/>
      <c r="LA51" s="168"/>
      <c r="LB51" s="168">
        <f>+DRE!$G$49/4</f>
        <v>0</v>
      </c>
      <c r="LC51" s="168"/>
      <c r="LD51" s="168"/>
      <c r="LE51" s="168"/>
      <c r="LF51" s="166">
        <f t="shared" si="1374"/>
        <v>0</v>
      </c>
      <c r="LG51" s="168"/>
      <c r="LH51" s="168"/>
      <c r="LI51" s="168"/>
      <c r="LJ51" s="168"/>
      <c r="LK51" s="168"/>
      <c r="LL51" s="168">
        <f>+DRE!$G$49/4</f>
        <v>0</v>
      </c>
      <c r="LM51" s="168"/>
      <c r="LN51" s="168"/>
      <c r="LO51" s="168"/>
      <c r="LP51" s="168"/>
      <c r="LQ51" s="168"/>
      <c r="LR51" s="168"/>
      <c r="LS51" s="168">
        <f>+DRE!$G$49/4</f>
        <v>0</v>
      </c>
      <c r="LT51" s="168"/>
      <c r="LU51" s="168"/>
      <c r="LV51" s="168"/>
      <c r="LW51" s="168"/>
      <c r="LX51" s="168"/>
      <c r="LY51" s="168"/>
      <c r="LZ51" s="168">
        <f>+DRE!$G$49/4</f>
        <v>0</v>
      </c>
      <c r="MA51" s="168"/>
      <c r="MB51" s="168"/>
      <c r="MC51" s="168"/>
      <c r="MD51" s="168"/>
      <c r="ME51" s="168"/>
      <c r="MF51" s="168"/>
      <c r="MG51" s="168">
        <f>+DRE!$G$49/4</f>
        <v>0</v>
      </c>
      <c r="MH51" s="168"/>
      <c r="MI51" s="168"/>
      <c r="MJ51" s="168"/>
      <c r="MK51" s="168"/>
      <c r="ML51" s="166">
        <f t="shared" si="853"/>
        <v>0</v>
      </c>
      <c r="MM51" s="168"/>
      <c r="MN51" s="168"/>
      <c r="MO51" s="168"/>
      <c r="MP51" s="168"/>
      <c r="MQ51" s="168"/>
      <c r="MR51" s="168">
        <f>+DRE!$G$49/4</f>
        <v>0</v>
      </c>
      <c r="MS51" s="168"/>
      <c r="MT51" s="168"/>
      <c r="MU51" s="168"/>
      <c r="MV51" s="168"/>
      <c r="MW51" s="168"/>
      <c r="MX51" s="168"/>
      <c r="MY51" s="168">
        <f>+DRE!$G$49/4</f>
        <v>0</v>
      </c>
      <c r="MZ51" s="168"/>
      <c r="NA51" s="168"/>
      <c r="NB51" s="168"/>
      <c r="NC51" s="168"/>
      <c r="ND51" s="168"/>
      <c r="NE51" s="168"/>
      <c r="NF51" s="168">
        <f>+DRE!$G$49/4</f>
        <v>0</v>
      </c>
      <c r="NG51" s="168"/>
      <c r="NH51" s="168"/>
      <c r="NI51" s="168"/>
      <c r="NJ51" s="168"/>
      <c r="NK51" s="168"/>
      <c r="NL51" s="168"/>
      <c r="NM51" s="168">
        <f>+DRE!$G$49/4</f>
        <v>0</v>
      </c>
      <c r="NN51" s="168"/>
      <c r="NO51" s="168"/>
      <c r="NP51" s="168"/>
      <c r="NQ51" s="168"/>
      <c r="NR51" s="166">
        <f t="shared" si="854"/>
        <v>0</v>
      </c>
      <c r="NS51" s="168"/>
      <c r="NT51" s="168"/>
      <c r="NU51" s="168"/>
      <c r="NV51" s="168"/>
      <c r="NW51" s="168"/>
      <c r="NX51" s="168">
        <f>+DRE!$G$49/4</f>
        <v>0</v>
      </c>
      <c r="NY51" s="168"/>
      <c r="NZ51" s="168"/>
      <c r="OA51" s="168"/>
      <c r="OB51" s="168"/>
      <c r="OC51" s="168"/>
      <c r="OD51" s="168"/>
      <c r="OE51" s="168">
        <f>+DRE!$G$49/4</f>
        <v>0</v>
      </c>
      <c r="OF51" s="168"/>
      <c r="OG51" s="168"/>
      <c r="OH51" s="168"/>
      <c r="OI51" s="168"/>
      <c r="OJ51" s="168"/>
      <c r="OK51" s="168"/>
      <c r="OL51" s="168">
        <f>+DRE!$G$49/4</f>
        <v>0</v>
      </c>
      <c r="OM51" s="168"/>
      <c r="ON51" s="168"/>
      <c r="OO51" s="168"/>
      <c r="OP51" s="168"/>
      <c r="OQ51" s="168"/>
      <c r="OR51" s="168"/>
      <c r="OS51" s="168">
        <f>+DRE!$G$49/4</f>
        <v>0</v>
      </c>
      <c r="OT51" s="168"/>
      <c r="OU51" s="166">
        <f t="shared" si="1378"/>
        <v>0</v>
      </c>
      <c r="OV51" s="168"/>
      <c r="OW51" s="168"/>
      <c r="OX51" s="168"/>
      <c r="OY51" s="168"/>
      <c r="OZ51" s="168"/>
      <c r="PA51" s="168">
        <f>+DRE!$G$49/4</f>
        <v>0</v>
      </c>
      <c r="PB51" s="168"/>
      <c r="PC51" s="168"/>
      <c r="PD51" s="168"/>
      <c r="PE51" s="168"/>
      <c r="PF51" s="168"/>
      <c r="PG51" s="168"/>
      <c r="PH51" s="168">
        <f>+DRE!$G$49/4</f>
        <v>0</v>
      </c>
      <c r="PI51" s="168"/>
      <c r="PJ51" s="168"/>
      <c r="PK51" s="168"/>
      <c r="PL51" s="168"/>
      <c r="PM51" s="168"/>
      <c r="PN51" s="168"/>
      <c r="PO51" s="168">
        <f>+DRE!$G$49/4</f>
        <v>0</v>
      </c>
      <c r="PP51" s="168"/>
      <c r="PQ51" s="168"/>
      <c r="PR51" s="168"/>
      <c r="PS51" s="168"/>
      <c r="PT51" s="168"/>
      <c r="PU51" s="168"/>
      <c r="PV51" s="168">
        <f>+DRE!$G$49/4</f>
        <v>0</v>
      </c>
      <c r="PW51" s="168"/>
      <c r="PX51" s="168"/>
      <c r="PY51" s="168"/>
      <c r="PZ51" s="168"/>
      <c r="QA51" s="166">
        <f t="shared" si="855"/>
        <v>0</v>
      </c>
      <c r="QB51" s="168"/>
      <c r="QC51" s="168"/>
      <c r="QD51" s="168"/>
      <c r="QE51" s="168"/>
      <c r="QF51" s="168"/>
      <c r="QG51" s="168">
        <f>+DRE!$G$49/4</f>
        <v>0</v>
      </c>
      <c r="QH51" s="168"/>
      <c r="QI51" s="168"/>
      <c r="QJ51" s="168"/>
      <c r="QK51" s="168"/>
      <c r="QL51" s="168"/>
      <c r="QM51" s="168"/>
      <c r="QN51" s="168">
        <f>+DRE!$G$49/4</f>
        <v>0</v>
      </c>
      <c r="QO51" s="168"/>
      <c r="QP51" s="168"/>
      <c r="QQ51" s="168"/>
      <c r="QR51" s="168"/>
      <c r="QS51" s="168"/>
      <c r="QT51" s="168"/>
      <c r="QU51" s="168">
        <f>+DRE!$G$49/4</f>
        <v>0</v>
      </c>
      <c r="QV51" s="168"/>
      <c r="QW51" s="168"/>
      <c r="QX51" s="168"/>
      <c r="QY51" s="168"/>
      <c r="QZ51" s="168"/>
      <c r="RA51" s="168"/>
      <c r="RB51" s="168">
        <f>+DRE!$G$49/4</f>
        <v>0</v>
      </c>
      <c r="RC51" s="168"/>
      <c r="RD51" s="168"/>
      <c r="RE51" s="168"/>
      <c r="RF51" s="166">
        <f t="shared" si="1381"/>
        <v>0</v>
      </c>
      <c r="RG51" s="168"/>
      <c r="RH51" s="168"/>
      <c r="RI51" s="168"/>
      <c r="RJ51" s="168"/>
      <c r="RK51" s="168"/>
      <c r="RL51" s="168">
        <f>+DRE!$G$49/4</f>
        <v>0</v>
      </c>
      <c r="RM51" s="168"/>
      <c r="RN51" s="168"/>
      <c r="RO51" s="168"/>
      <c r="RP51" s="168"/>
      <c r="RQ51" s="168"/>
      <c r="RR51" s="168"/>
      <c r="RS51" s="168">
        <f>+DRE!$G$49/4</f>
        <v>0</v>
      </c>
      <c r="RT51" s="168"/>
      <c r="RU51" s="168"/>
      <c r="RV51" s="168"/>
      <c r="RW51" s="168"/>
      <c r="RX51" s="168"/>
      <c r="RY51" s="168"/>
      <c r="RZ51" s="168">
        <f>+DRE!$G$49/4</f>
        <v>0</v>
      </c>
      <c r="SA51" s="168"/>
      <c r="SB51" s="168"/>
      <c r="SC51" s="168"/>
      <c r="SD51" s="168"/>
      <c r="SE51" s="168"/>
      <c r="SF51" s="168"/>
      <c r="SG51" s="168">
        <f>+DRE!$G$49/4</f>
        <v>0</v>
      </c>
      <c r="SH51" s="168"/>
      <c r="SI51" s="168"/>
      <c r="SJ51" s="168"/>
      <c r="SK51" s="168"/>
      <c r="SL51" s="166">
        <f t="shared" si="856"/>
        <v>0</v>
      </c>
      <c r="SM51" s="168"/>
      <c r="SN51" s="168"/>
      <c r="SO51" s="168"/>
      <c r="SP51" s="168"/>
      <c r="SQ51" s="168"/>
      <c r="SR51" s="168">
        <f>+DRE!$G$49/4</f>
        <v>0</v>
      </c>
      <c r="SS51" s="168"/>
      <c r="ST51" s="168"/>
      <c r="SU51" s="168"/>
      <c r="SV51" s="168"/>
      <c r="SW51" s="168"/>
      <c r="SX51" s="168"/>
      <c r="SY51" s="168">
        <f>+DRE!$G$49/4</f>
        <v>0</v>
      </c>
      <c r="SZ51" s="168"/>
      <c r="TA51" s="168"/>
      <c r="TB51" s="168"/>
      <c r="TC51" s="168"/>
      <c r="TD51" s="168"/>
      <c r="TE51" s="168"/>
      <c r="TF51" s="168">
        <f>+DRE!$G$49/4</f>
        <v>0</v>
      </c>
      <c r="TG51" s="168"/>
      <c r="TH51" s="168"/>
      <c r="TI51" s="168"/>
      <c r="TJ51" s="168"/>
      <c r="TK51" s="168"/>
      <c r="TL51" s="168"/>
      <c r="TM51" s="168">
        <f>+DRE!$G$49/4</f>
        <v>0</v>
      </c>
      <c r="TN51" s="168"/>
      <c r="TO51" s="168"/>
      <c r="TP51" s="168"/>
      <c r="TQ51" s="166">
        <f t="shared" si="1384"/>
        <v>0</v>
      </c>
      <c r="TR51" s="168"/>
      <c r="TS51" s="168"/>
      <c r="TT51" s="168"/>
      <c r="TU51" s="168"/>
      <c r="TV51" s="168"/>
      <c r="TW51" s="168">
        <f>+DRE!$G$49/4</f>
        <v>0</v>
      </c>
      <c r="TX51" s="168"/>
      <c r="TY51" s="168"/>
      <c r="TZ51" s="168"/>
      <c r="UA51" s="168"/>
      <c r="UB51" s="168"/>
      <c r="UC51" s="168"/>
      <c r="UD51" s="168">
        <f>+DRE!$G$49/4</f>
        <v>0</v>
      </c>
      <c r="UE51" s="168"/>
      <c r="UF51" s="168"/>
      <c r="UG51" s="168"/>
      <c r="UH51" s="168"/>
      <c r="UI51" s="168"/>
      <c r="UJ51" s="168"/>
      <c r="UK51" s="168">
        <f>+DRE!$G$49/4</f>
        <v>0</v>
      </c>
      <c r="UL51" s="168"/>
      <c r="UM51" s="168"/>
      <c r="UN51" s="168"/>
      <c r="UO51" s="168"/>
      <c r="UP51" s="168"/>
      <c r="UQ51" s="168"/>
      <c r="UR51" s="168">
        <f>+DRE!$G$49/4</f>
        <v>0</v>
      </c>
      <c r="US51" s="168"/>
      <c r="UT51" s="168"/>
      <c r="UU51" s="168"/>
      <c r="UV51" s="168"/>
      <c r="UW51" s="166">
        <f t="shared" si="857"/>
        <v>0</v>
      </c>
      <c r="UX51" s="168"/>
      <c r="UY51" s="168"/>
      <c r="UZ51" s="168"/>
      <c r="VA51" s="168"/>
      <c r="VB51" s="168"/>
      <c r="VC51" s="168">
        <f>+DRE!$G$49/4</f>
        <v>0</v>
      </c>
      <c r="VD51" s="168"/>
      <c r="VE51" s="168"/>
      <c r="VF51" s="168"/>
      <c r="VG51" s="168"/>
      <c r="VH51" s="168"/>
      <c r="VI51" s="168"/>
      <c r="VJ51" s="168">
        <f>+DRE!$G$49/4</f>
        <v>0</v>
      </c>
      <c r="VK51" s="168"/>
      <c r="VL51" s="168"/>
      <c r="VM51" s="168"/>
      <c r="VN51" s="168"/>
      <c r="VO51" s="168"/>
      <c r="VP51" s="168"/>
      <c r="VQ51" s="168">
        <f>+DRE!$G$49/4</f>
        <v>0</v>
      </c>
      <c r="VR51" s="168"/>
      <c r="VS51" s="168"/>
      <c r="VT51" s="168"/>
      <c r="VU51" s="168"/>
      <c r="VV51" s="168"/>
      <c r="VW51" s="168"/>
      <c r="VX51" s="168">
        <f>+DRE!$G$49/4</f>
        <v>0</v>
      </c>
      <c r="VY51" s="168"/>
      <c r="VZ51" s="168"/>
      <c r="WA51" s="168"/>
      <c r="WB51" s="168"/>
      <c r="WC51" s="166">
        <f t="shared" si="858"/>
        <v>0</v>
      </c>
    </row>
    <row r="52" spans="1:601" s="105" customFormat="1" ht="18" customHeight="1" outlineLevel="1">
      <c r="A52" s="154"/>
      <c r="B52" s="117" t="s">
        <v>109</v>
      </c>
      <c r="C52" s="62"/>
      <c r="D52" s="182">
        <f>SUMIFS('Listagem de Pagamentos Efet'!$J:$J,'Listagem de Pagamentos Efet'!$B:$B,'FLUXO DE CAIXA'!D$4,'Listagem de Pagamentos Efet'!$C:$C,'FLUXO DE CAIXA'!$B52)</f>
        <v>0</v>
      </c>
      <c r="E52" s="182">
        <f>SUMIFS('Listagem de Pagamentos Efet'!$J:$J,'Listagem de Pagamentos Efet'!$B:$B,'FLUXO DE CAIXA'!E$4,'Listagem de Pagamentos Efet'!$C:$C,'FLUXO DE CAIXA'!$B52)</f>
        <v>0</v>
      </c>
      <c r="F52" s="182">
        <f>SUMIFS('Listagem de Pagamentos Efet'!$J:$J,'Listagem de Pagamentos Efet'!$B:$B,'FLUXO DE CAIXA'!F$4,'Listagem de Pagamentos Efet'!$C:$C,'FLUXO DE CAIXA'!$B52)</f>
        <v>0</v>
      </c>
      <c r="G52" s="182">
        <f>SUMIFS('Listagem de Pagamentos Efet'!$J:$J,'Listagem de Pagamentos Efet'!$B:$B,'FLUXO DE CAIXA'!G$4,'Listagem de Pagamentos Efet'!$C:$C,'FLUXO DE CAIXA'!$B52)</f>
        <v>0</v>
      </c>
      <c r="H52" s="182">
        <f>SUMIFS('Listagem de Pagamentos Efet'!$J:$J,'Listagem de Pagamentos Efet'!$B:$B,'FLUXO DE CAIXA'!H$4,'Listagem de Pagamentos Efet'!$C:$C,'FLUXO DE CAIXA'!$B52)</f>
        <v>0</v>
      </c>
      <c r="I52" s="182">
        <f>SUMIFS('Listagem de Pagamentos Efet'!$J:$J,'Listagem de Pagamentos Efet'!$B:$B,'FLUXO DE CAIXA'!I$4,'Listagem de Pagamentos Efet'!$C:$C,'FLUXO DE CAIXA'!$B52)</f>
        <v>0</v>
      </c>
      <c r="J52" s="182">
        <f>SUMIFS('Listagem de Pagamentos Efet'!$J:$J,'Listagem de Pagamentos Efet'!$B:$B,'FLUXO DE CAIXA'!J$4,'Listagem de Pagamentos Efet'!$C:$C,'FLUXO DE CAIXA'!$B52)</f>
        <v>0</v>
      </c>
      <c r="K52" s="182">
        <f>SUMIFS('Listagem de Pagamentos Efet'!$J:$J,'Listagem de Pagamentos Efet'!$B:$B,'FLUXO DE CAIXA'!K$4,'Listagem de Pagamentos Efet'!$C:$C,'FLUXO DE CAIXA'!$B52)</f>
        <v>0</v>
      </c>
      <c r="L52" s="182">
        <f>SUMIFS('Listagem de Pagamentos Efet'!$J:$J,'Listagem de Pagamentos Efet'!$B:$B,'FLUXO DE CAIXA'!L$4,'Listagem de Pagamentos Efet'!$C:$C,'FLUXO DE CAIXA'!$B52)</f>
        <v>0</v>
      </c>
      <c r="M52" s="182">
        <f>SUMIFS('Listagem de Pagamentos Efet'!$J:$J,'Listagem de Pagamentos Efet'!$B:$B,'FLUXO DE CAIXA'!M$4,'Listagem de Pagamentos Efet'!$C:$C,'FLUXO DE CAIXA'!$B52)</f>
        <v>0</v>
      </c>
      <c r="N52" s="182">
        <f>SUMIFS('Listagem de Pagamentos Efet'!$J:$J,'Listagem de Pagamentos Efet'!$B:$B,'FLUXO DE CAIXA'!N$4,'Listagem de Pagamentos Efet'!$C:$C,'FLUXO DE CAIXA'!$B52)</f>
        <v>0</v>
      </c>
      <c r="O52" s="182">
        <f>SUMIFS('Listagem de Pagamentos Efet'!$J:$J,'Listagem de Pagamentos Efet'!$B:$B,'FLUXO DE CAIXA'!O$4,'Listagem de Pagamentos Efet'!$C:$C,'FLUXO DE CAIXA'!$B52)</f>
        <v>0</v>
      </c>
      <c r="P52" s="182">
        <f>SUMIFS('Listagem de Pagamentos Efet'!$J:$J,'Listagem de Pagamentos Efet'!$B:$B,'FLUXO DE CAIXA'!P$4,'Listagem de Pagamentos Efet'!$C:$C,'FLUXO DE CAIXA'!$B52)</f>
        <v>0</v>
      </c>
      <c r="Q52" s="182">
        <f>SUMIFS('Listagem de Pagamentos Efet'!$J:$J,'Listagem de Pagamentos Efet'!$B:$B,'FLUXO DE CAIXA'!Q$4,'Listagem de Pagamentos Efet'!$C:$C,'FLUXO DE CAIXA'!$B52)</f>
        <v>0</v>
      </c>
      <c r="R52" s="182">
        <f>SUMIFS('Listagem de Pagamentos Efet'!$J:$J,'Listagem de Pagamentos Efet'!$B:$B,'FLUXO DE CAIXA'!R$4,'Listagem de Pagamentos Efet'!$C:$C,'FLUXO DE CAIXA'!$B52)</f>
        <v>0</v>
      </c>
      <c r="S52" s="182">
        <f>SUMIFS('Listagem de Pagamentos Efet'!$J:$J,'Listagem de Pagamentos Efet'!$B:$B,'FLUXO DE CAIXA'!S$4,'Listagem de Pagamentos Efet'!$C:$C,'FLUXO DE CAIXA'!$B52)</f>
        <v>0</v>
      </c>
      <c r="T52" s="182">
        <f>SUMIFS('Listagem de Pagamentos Efet'!$J:$J,'Listagem de Pagamentos Efet'!$B:$B,'FLUXO DE CAIXA'!T$4,'Listagem de Pagamentos Efet'!$C:$C,'FLUXO DE CAIXA'!$B52)</f>
        <v>0</v>
      </c>
      <c r="U52" s="182">
        <f>SUMIFS('Listagem de Pagamentos Efet'!$J:$J,'Listagem de Pagamentos Efet'!$B:$B,'FLUXO DE CAIXA'!U$4,'Listagem de Pagamentos Efet'!$C:$C,'FLUXO DE CAIXA'!$B52)</f>
        <v>0</v>
      </c>
      <c r="V52" s="182">
        <f>SUMIFS('Listagem de Pagamentos Efet'!$J:$J,'Listagem de Pagamentos Efet'!$B:$B,'FLUXO DE CAIXA'!V$4,'Listagem de Pagamentos Efet'!$C:$C,'FLUXO DE CAIXA'!$B52)</f>
        <v>0</v>
      </c>
      <c r="W52" s="182">
        <f>SUMIFS('Listagem de Pagamentos Efet'!$J:$J,'Listagem de Pagamentos Efet'!$B:$B,'FLUXO DE CAIXA'!W$4,'Listagem de Pagamentos Efet'!$C:$C,'FLUXO DE CAIXA'!$B52)</f>
        <v>0</v>
      </c>
      <c r="X52" s="182">
        <f>SUMIFS('Listagem de Pagamentos Efet'!$J:$J,'Listagem de Pagamentos Efet'!$B:$B,'FLUXO DE CAIXA'!X$4,'Listagem de Pagamentos Efet'!$C:$C,'FLUXO DE CAIXA'!$B52)</f>
        <v>0</v>
      </c>
      <c r="Y52" s="182">
        <f>SUMIFS('Listagem de Pagamentos Efet'!$J:$J,'Listagem de Pagamentos Efet'!$B:$B,'FLUXO DE CAIXA'!Y$4,'Listagem de Pagamentos Efet'!$C:$C,'FLUXO DE CAIXA'!$B52)</f>
        <v>0</v>
      </c>
      <c r="Z52" s="182">
        <f>SUMIFS('Listagem de Pagamentos Efet'!$J:$J,'Listagem de Pagamentos Efet'!$B:$B,'FLUXO DE CAIXA'!Z$4,'Listagem de Pagamentos Efet'!$C:$C,'FLUXO DE CAIXA'!$B52)</f>
        <v>0</v>
      </c>
      <c r="AA52" s="182">
        <f>SUMIFS('Listagem de Pagamentos Efet'!$J:$J,'Listagem de Pagamentos Efet'!$B:$B,'FLUXO DE CAIXA'!AA$4,'Listagem de Pagamentos Efet'!$C:$C,'FLUXO DE CAIXA'!$B52)</f>
        <v>0</v>
      </c>
      <c r="AB52" s="182">
        <f>SUMIFS('Listagem de Pagamentos Efet'!$J:$J,'Listagem de Pagamentos Efet'!$B:$B,'FLUXO DE CAIXA'!AB$4,'Listagem de Pagamentos Efet'!$C:$C,'FLUXO DE CAIXA'!$B52)</f>
        <v>0</v>
      </c>
      <c r="AC52" s="182">
        <f>SUMIFS('Listagem de Pagamentos Efet'!$J:$J,'Listagem de Pagamentos Efet'!$B:$B,'FLUXO DE CAIXA'!AC$4,'Listagem de Pagamentos Efet'!$C:$C,'FLUXO DE CAIXA'!$B52)</f>
        <v>0</v>
      </c>
      <c r="AD52" s="182">
        <f>SUMIFS('Listagem de Pagamentos Efet'!$J:$J,'Listagem de Pagamentos Efet'!$B:$B,'FLUXO DE CAIXA'!AD$4,'Listagem de Pagamentos Efet'!$C:$C,'FLUXO DE CAIXA'!$B52)</f>
        <v>0</v>
      </c>
      <c r="AE52" s="106"/>
      <c r="AF52" s="106"/>
      <c r="AG52" s="106"/>
      <c r="AH52" s="166">
        <f t="shared" si="490"/>
        <v>0</v>
      </c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6">
        <f t="shared" si="848"/>
        <v>0</v>
      </c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6">
        <f t="shared" si="790"/>
        <v>0</v>
      </c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  <c r="DG52" s="168"/>
      <c r="DH52" s="168"/>
      <c r="DI52" s="168"/>
      <c r="DJ52" s="168"/>
      <c r="DK52" s="168"/>
      <c r="DL52" s="168"/>
      <c r="DM52" s="168"/>
      <c r="DN52" s="168"/>
      <c r="DO52" s="168"/>
      <c r="DP52" s="168"/>
      <c r="DQ52" s="168"/>
      <c r="DR52" s="168"/>
      <c r="DS52" s="168"/>
      <c r="DT52" s="168"/>
      <c r="DU52" s="168"/>
      <c r="DV52" s="168"/>
      <c r="DW52" s="168"/>
      <c r="DX52" s="168"/>
      <c r="DY52" s="166">
        <f t="shared" si="849"/>
        <v>0</v>
      </c>
      <c r="DZ52" s="168"/>
      <c r="EA52" s="168"/>
      <c r="EB52" s="168"/>
      <c r="EC52" s="168"/>
      <c r="ED52" s="168"/>
      <c r="EE52" s="168"/>
      <c r="EF52" s="168"/>
      <c r="EG52" s="168"/>
      <c r="EH52" s="168"/>
      <c r="EI52" s="168"/>
      <c r="EJ52" s="168"/>
      <c r="EK52" s="168"/>
      <c r="EL52" s="168"/>
      <c r="EM52" s="168"/>
      <c r="EN52" s="168"/>
      <c r="EO52" s="168"/>
      <c r="EP52" s="168"/>
      <c r="EQ52" s="168"/>
      <c r="ER52" s="168"/>
      <c r="ES52" s="168"/>
      <c r="ET52" s="168"/>
      <c r="EU52" s="168"/>
      <c r="EV52" s="168"/>
      <c r="EW52" s="168"/>
      <c r="EX52" s="168"/>
      <c r="EY52" s="168"/>
      <c r="EZ52" s="168"/>
      <c r="FA52" s="168"/>
      <c r="FB52" s="168"/>
      <c r="FC52" s="168"/>
      <c r="FD52" s="166">
        <f t="shared" si="1367"/>
        <v>0</v>
      </c>
      <c r="FE52" s="168"/>
      <c r="FF52" s="168"/>
      <c r="FG52" s="168"/>
      <c r="FH52" s="168"/>
      <c r="FI52" s="168"/>
      <c r="FJ52" s="168"/>
      <c r="FK52" s="168"/>
      <c r="FL52" s="168"/>
      <c r="FM52" s="168"/>
      <c r="FN52" s="168"/>
      <c r="FO52" s="168"/>
      <c r="FP52" s="168"/>
      <c r="FQ52" s="168"/>
      <c r="FR52" s="168"/>
      <c r="FS52" s="168"/>
      <c r="FT52" s="168"/>
      <c r="FU52" s="168"/>
      <c r="FV52" s="168"/>
      <c r="FW52" s="168"/>
      <c r="FX52" s="168"/>
      <c r="FY52" s="168"/>
      <c r="FZ52" s="168"/>
      <c r="GA52" s="168"/>
      <c r="GB52" s="168"/>
      <c r="GC52" s="168"/>
      <c r="GD52" s="168"/>
      <c r="GE52" s="168"/>
      <c r="GF52" s="168"/>
      <c r="GG52" s="168"/>
      <c r="GH52" s="168"/>
      <c r="GI52" s="168"/>
      <c r="GJ52" s="166">
        <f t="shared" si="850"/>
        <v>0</v>
      </c>
      <c r="GK52" s="168"/>
      <c r="GL52" s="168"/>
      <c r="GM52" s="168"/>
      <c r="GN52" s="168"/>
      <c r="GO52" s="168"/>
      <c r="GP52" s="168"/>
      <c r="GQ52" s="168"/>
      <c r="GR52" s="168"/>
      <c r="GS52" s="168"/>
      <c r="GT52" s="168"/>
      <c r="GU52" s="168"/>
      <c r="GV52" s="168"/>
      <c r="GW52" s="168"/>
      <c r="GX52" s="168"/>
      <c r="GY52" s="168"/>
      <c r="GZ52" s="168"/>
      <c r="HA52" s="168"/>
      <c r="HB52" s="168"/>
      <c r="HC52" s="168"/>
      <c r="HD52" s="168"/>
      <c r="HE52" s="168"/>
      <c r="HF52" s="168"/>
      <c r="HG52" s="168"/>
      <c r="HH52" s="168"/>
      <c r="HI52" s="168"/>
      <c r="HJ52" s="168"/>
      <c r="HK52" s="168"/>
      <c r="HL52" s="168"/>
      <c r="HM52" s="168"/>
      <c r="HN52" s="168"/>
      <c r="HO52" s="168"/>
      <c r="HP52" s="166">
        <f t="shared" si="851"/>
        <v>0</v>
      </c>
      <c r="HQ52" s="168"/>
      <c r="HR52" s="168"/>
      <c r="HS52" s="168"/>
      <c r="HT52" s="168"/>
      <c r="HU52" s="168"/>
      <c r="HV52" s="168"/>
      <c r="HW52" s="168"/>
      <c r="HX52" s="168"/>
      <c r="HY52" s="168"/>
      <c r="HZ52" s="168"/>
      <c r="IA52" s="168"/>
      <c r="IB52" s="168"/>
      <c r="IC52" s="168"/>
      <c r="ID52" s="168"/>
      <c r="IE52" s="168"/>
      <c r="IF52" s="168"/>
      <c r="IG52" s="168"/>
      <c r="IH52" s="168"/>
      <c r="II52" s="168"/>
      <c r="IJ52" s="168"/>
      <c r="IK52" s="168"/>
      <c r="IL52" s="168"/>
      <c r="IM52" s="168"/>
      <c r="IN52" s="168"/>
      <c r="IO52" s="168"/>
      <c r="IP52" s="168"/>
      <c r="IQ52" s="168"/>
      <c r="IR52" s="168"/>
      <c r="IS52" s="168"/>
      <c r="IT52" s="168"/>
      <c r="IU52" s="166">
        <f t="shared" si="1371"/>
        <v>0</v>
      </c>
      <c r="IV52" s="168"/>
      <c r="IW52" s="168"/>
      <c r="IX52" s="168"/>
      <c r="IY52" s="168"/>
      <c r="IZ52" s="168"/>
      <c r="JA52" s="168"/>
      <c r="JB52" s="168"/>
      <c r="JC52" s="168"/>
      <c r="JD52" s="168"/>
      <c r="JE52" s="168"/>
      <c r="JF52" s="168"/>
      <c r="JG52" s="168"/>
      <c r="JH52" s="168"/>
      <c r="JI52" s="168"/>
      <c r="JJ52" s="168"/>
      <c r="JK52" s="168"/>
      <c r="JL52" s="168"/>
      <c r="JM52" s="168"/>
      <c r="JN52" s="168"/>
      <c r="JO52" s="168"/>
      <c r="JP52" s="168"/>
      <c r="JQ52" s="168"/>
      <c r="JR52" s="168"/>
      <c r="JS52" s="168"/>
      <c r="JT52" s="168"/>
      <c r="JU52" s="168"/>
      <c r="JV52" s="168"/>
      <c r="JW52" s="168"/>
      <c r="JX52" s="168"/>
      <c r="JY52" s="168"/>
      <c r="JZ52" s="168"/>
      <c r="KA52" s="166">
        <f t="shared" si="852"/>
        <v>0</v>
      </c>
      <c r="KB52" s="168"/>
      <c r="KC52" s="168"/>
      <c r="KD52" s="168"/>
      <c r="KE52" s="168"/>
      <c r="KF52" s="168"/>
      <c r="KG52" s="168"/>
      <c r="KH52" s="168"/>
      <c r="KI52" s="168"/>
      <c r="KJ52" s="168"/>
      <c r="KK52" s="168"/>
      <c r="KL52" s="168"/>
      <c r="KM52" s="168"/>
      <c r="KN52" s="168"/>
      <c r="KO52" s="168"/>
      <c r="KP52" s="168"/>
      <c r="KQ52" s="168"/>
      <c r="KR52" s="168"/>
      <c r="KS52" s="168"/>
      <c r="KT52" s="168"/>
      <c r="KU52" s="168"/>
      <c r="KV52" s="168"/>
      <c r="KW52" s="168"/>
      <c r="KX52" s="168"/>
      <c r="KY52" s="168"/>
      <c r="KZ52" s="168"/>
      <c r="LA52" s="168"/>
      <c r="LB52" s="168"/>
      <c r="LC52" s="168"/>
      <c r="LD52" s="168"/>
      <c r="LE52" s="168"/>
      <c r="LF52" s="166">
        <f t="shared" si="1374"/>
        <v>0</v>
      </c>
      <c r="LG52" s="168"/>
      <c r="LH52" s="168"/>
      <c r="LI52" s="168"/>
      <c r="LJ52" s="168"/>
      <c r="LK52" s="168"/>
      <c r="LL52" s="168"/>
      <c r="LM52" s="168"/>
      <c r="LN52" s="168"/>
      <c r="LO52" s="168"/>
      <c r="LP52" s="168"/>
      <c r="LQ52" s="168"/>
      <c r="LR52" s="168"/>
      <c r="LS52" s="168"/>
      <c r="LT52" s="168"/>
      <c r="LU52" s="168"/>
      <c r="LV52" s="168"/>
      <c r="LW52" s="168"/>
      <c r="LX52" s="168"/>
      <c r="LY52" s="168"/>
      <c r="LZ52" s="168"/>
      <c r="MA52" s="168"/>
      <c r="MB52" s="168"/>
      <c r="MC52" s="168"/>
      <c r="MD52" s="168"/>
      <c r="ME52" s="168"/>
      <c r="MF52" s="168"/>
      <c r="MG52" s="168"/>
      <c r="MH52" s="168"/>
      <c r="MI52" s="168"/>
      <c r="MJ52" s="168"/>
      <c r="MK52" s="168"/>
      <c r="ML52" s="166">
        <f t="shared" si="853"/>
        <v>0</v>
      </c>
      <c r="MM52" s="168"/>
      <c r="MN52" s="168"/>
      <c r="MO52" s="168"/>
      <c r="MP52" s="168"/>
      <c r="MQ52" s="168"/>
      <c r="MR52" s="168"/>
      <c r="MS52" s="168"/>
      <c r="MT52" s="168"/>
      <c r="MU52" s="168"/>
      <c r="MV52" s="168"/>
      <c r="MW52" s="168"/>
      <c r="MX52" s="168"/>
      <c r="MY52" s="168"/>
      <c r="MZ52" s="168"/>
      <c r="NA52" s="168"/>
      <c r="NB52" s="168"/>
      <c r="NC52" s="168"/>
      <c r="ND52" s="168"/>
      <c r="NE52" s="168"/>
      <c r="NF52" s="168"/>
      <c r="NG52" s="168"/>
      <c r="NH52" s="168"/>
      <c r="NI52" s="168"/>
      <c r="NJ52" s="168"/>
      <c r="NK52" s="168"/>
      <c r="NL52" s="168"/>
      <c r="NM52" s="168"/>
      <c r="NN52" s="168"/>
      <c r="NO52" s="168"/>
      <c r="NP52" s="168"/>
      <c r="NQ52" s="168"/>
      <c r="NR52" s="166">
        <f t="shared" si="854"/>
        <v>0</v>
      </c>
      <c r="NS52" s="168"/>
      <c r="NT52" s="168"/>
      <c r="NU52" s="168"/>
      <c r="NV52" s="168"/>
      <c r="NW52" s="168"/>
      <c r="NX52" s="168"/>
      <c r="NY52" s="168"/>
      <c r="NZ52" s="168"/>
      <c r="OA52" s="168"/>
      <c r="OB52" s="168"/>
      <c r="OC52" s="168"/>
      <c r="OD52" s="168"/>
      <c r="OE52" s="168"/>
      <c r="OF52" s="168"/>
      <c r="OG52" s="168"/>
      <c r="OH52" s="168"/>
      <c r="OI52" s="168"/>
      <c r="OJ52" s="168"/>
      <c r="OK52" s="168"/>
      <c r="OL52" s="168"/>
      <c r="OM52" s="168"/>
      <c r="ON52" s="168"/>
      <c r="OO52" s="168"/>
      <c r="OP52" s="168"/>
      <c r="OQ52" s="168"/>
      <c r="OR52" s="168"/>
      <c r="OS52" s="168"/>
      <c r="OT52" s="168"/>
      <c r="OU52" s="166">
        <f t="shared" si="1378"/>
        <v>0</v>
      </c>
      <c r="OV52" s="168"/>
      <c r="OW52" s="168"/>
      <c r="OX52" s="168"/>
      <c r="OY52" s="168"/>
      <c r="OZ52" s="168"/>
      <c r="PA52" s="168"/>
      <c r="PB52" s="168"/>
      <c r="PC52" s="168"/>
      <c r="PD52" s="168"/>
      <c r="PE52" s="168"/>
      <c r="PF52" s="168"/>
      <c r="PG52" s="168"/>
      <c r="PH52" s="168"/>
      <c r="PI52" s="168"/>
      <c r="PJ52" s="168"/>
      <c r="PK52" s="168"/>
      <c r="PL52" s="168"/>
      <c r="PM52" s="168"/>
      <c r="PN52" s="168"/>
      <c r="PO52" s="168"/>
      <c r="PP52" s="168"/>
      <c r="PQ52" s="168"/>
      <c r="PR52" s="168"/>
      <c r="PS52" s="168"/>
      <c r="PT52" s="168"/>
      <c r="PU52" s="168"/>
      <c r="PV52" s="168"/>
      <c r="PW52" s="168"/>
      <c r="PX52" s="168"/>
      <c r="PY52" s="168"/>
      <c r="PZ52" s="168"/>
      <c r="QA52" s="166">
        <f t="shared" si="855"/>
        <v>0</v>
      </c>
      <c r="QB52" s="168"/>
      <c r="QC52" s="168"/>
      <c r="QD52" s="168"/>
      <c r="QE52" s="168"/>
      <c r="QF52" s="168"/>
      <c r="QG52" s="168"/>
      <c r="QH52" s="168"/>
      <c r="QI52" s="168"/>
      <c r="QJ52" s="168"/>
      <c r="QK52" s="168"/>
      <c r="QL52" s="168"/>
      <c r="QM52" s="168"/>
      <c r="QN52" s="168"/>
      <c r="QO52" s="168"/>
      <c r="QP52" s="168"/>
      <c r="QQ52" s="168"/>
      <c r="QR52" s="168"/>
      <c r="QS52" s="168"/>
      <c r="QT52" s="168"/>
      <c r="QU52" s="168"/>
      <c r="QV52" s="168"/>
      <c r="QW52" s="168"/>
      <c r="QX52" s="168"/>
      <c r="QY52" s="168"/>
      <c r="QZ52" s="168"/>
      <c r="RA52" s="168"/>
      <c r="RB52" s="168"/>
      <c r="RC52" s="168"/>
      <c r="RD52" s="168"/>
      <c r="RE52" s="168"/>
      <c r="RF52" s="166">
        <f t="shared" si="1381"/>
        <v>0</v>
      </c>
      <c r="RG52" s="168"/>
      <c r="RH52" s="168"/>
      <c r="RI52" s="168"/>
      <c r="RJ52" s="168"/>
      <c r="RK52" s="168"/>
      <c r="RL52" s="168"/>
      <c r="RM52" s="168"/>
      <c r="RN52" s="168"/>
      <c r="RO52" s="168"/>
      <c r="RP52" s="168"/>
      <c r="RQ52" s="168"/>
      <c r="RR52" s="168"/>
      <c r="RS52" s="168"/>
      <c r="RT52" s="168"/>
      <c r="RU52" s="168"/>
      <c r="RV52" s="168"/>
      <c r="RW52" s="168"/>
      <c r="RX52" s="168"/>
      <c r="RY52" s="168"/>
      <c r="RZ52" s="168"/>
      <c r="SA52" s="168"/>
      <c r="SB52" s="168"/>
      <c r="SC52" s="168"/>
      <c r="SD52" s="168"/>
      <c r="SE52" s="168"/>
      <c r="SF52" s="168"/>
      <c r="SG52" s="168"/>
      <c r="SH52" s="168"/>
      <c r="SI52" s="168"/>
      <c r="SJ52" s="168"/>
      <c r="SK52" s="168"/>
      <c r="SL52" s="166">
        <f t="shared" si="856"/>
        <v>0</v>
      </c>
      <c r="SM52" s="168"/>
      <c r="SN52" s="168"/>
      <c r="SO52" s="168"/>
      <c r="SP52" s="168"/>
      <c r="SQ52" s="168"/>
      <c r="SR52" s="168"/>
      <c r="SS52" s="168"/>
      <c r="ST52" s="168"/>
      <c r="SU52" s="168"/>
      <c r="SV52" s="168"/>
      <c r="SW52" s="168"/>
      <c r="SX52" s="168"/>
      <c r="SY52" s="168"/>
      <c r="SZ52" s="168"/>
      <c r="TA52" s="168"/>
      <c r="TB52" s="168"/>
      <c r="TC52" s="168"/>
      <c r="TD52" s="168"/>
      <c r="TE52" s="168"/>
      <c r="TF52" s="168"/>
      <c r="TG52" s="168"/>
      <c r="TH52" s="168"/>
      <c r="TI52" s="168"/>
      <c r="TJ52" s="168"/>
      <c r="TK52" s="168"/>
      <c r="TL52" s="168"/>
      <c r="TM52" s="168"/>
      <c r="TN52" s="168"/>
      <c r="TO52" s="168"/>
      <c r="TP52" s="168"/>
      <c r="TQ52" s="166">
        <f t="shared" si="1384"/>
        <v>0</v>
      </c>
      <c r="TR52" s="168"/>
      <c r="TS52" s="168"/>
      <c r="TT52" s="168"/>
      <c r="TU52" s="168"/>
      <c r="TV52" s="168"/>
      <c r="TW52" s="168"/>
      <c r="TX52" s="168"/>
      <c r="TY52" s="168"/>
      <c r="TZ52" s="168"/>
      <c r="UA52" s="168"/>
      <c r="UB52" s="168"/>
      <c r="UC52" s="168"/>
      <c r="UD52" s="168"/>
      <c r="UE52" s="168"/>
      <c r="UF52" s="168"/>
      <c r="UG52" s="168"/>
      <c r="UH52" s="168"/>
      <c r="UI52" s="168"/>
      <c r="UJ52" s="168"/>
      <c r="UK52" s="168"/>
      <c r="UL52" s="168"/>
      <c r="UM52" s="168"/>
      <c r="UN52" s="168"/>
      <c r="UO52" s="168"/>
      <c r="UP52" s="168"/>
      <c r="UQ52" s="168"/>
      <c r="UR52" s="168"/>
      <c r="US52" s="168"/>
      <c r="UT52" s="168"/>
      <c r="UU52" s="168"/>
      <c r="UV52" s="168"/>
      <c r="UW52" s="166">
        <f t="shared" si="857"/>
        <v>0</v>
      </c>
      <c r="UX52" s="168"/>
      <c r="UY52" s="168"/>
      <c r="UZ52" s="168"/>
      <c r="VA52" s="168"/>
      <c r="VB52" s="168"/>
      <c r="VC52" s="168"/>
      <c r="VD52" s="168"/>
      <c r="VE52" s="168"/>
      <c r="VF52" s="168"/>
      <c r="VG52" s="168"/>
      <c r="VH52" s="168"/>
      <c r="VI52" s="168"/>
      <c r="VJ52" s="168"/>
      <c r="VK52" s="168"/>
      <c r="VL52" s="168"/>
      <c r="VM52" s="168"/>
      <c r="VN52" s="168"/>
      <c r="VO52" s="168"/>
      <c r="VP52" s="168"/>
      <c r="VQ52" s="168"/>
      <c r="VR52" s="168"/>
      <c r="VS52" s="168"/>
      <c r="VT52" s="168"/>
      <c r="VU52" s="168"/>
      <c r="VV52" s="168"/>
      <c r="VW52" s="168"/>
      <c r="VX52" s="168"/>
      <c r="VY52" s="168"/>
      <c r="VZ52" s="168"/>
      <c r="WA52" s="168"/>
      <c r="WB52" s="168"/>
      <c r="WC52" s="166">
        <f t="shared" si="858"/>
        <v>0</v>
      </c>
    </row>
    <row r="53" spans="1:601" s="105" customFormat="1" ht="18" customHeight="1" outlineLevel="1">
      <c r="A53" s="154"/>
      <c r="B53" s="117" t="s">
        <v>126</v>
      </c>
      <c r="C53" s="62"/>
      <c r="D53" s="182">
        <f>SUMIFS('Listagem de Pagamentos Efet'!$J:$J,'Listagem de Pagamentos Efet'!$B:$B,'FLUXO DE CAIXA'!D$4,'Listagem de Pagamentos Efet'!$C:$C,'FLUXO DE CAIXA'!$B53)</f>
        <v>0</v>
      </c>
      <c r="E53" s="182">
        <f>SUMIFS('Listagem de Pagamentos Efet'!$J:$J,'Listagem de Pagamentos Efet'!$B:$B,'FLUXO DE CAIXA'!E$4,'Listagem de Pagamentos Efet'!$C:$C,'FLUXO DE CAIXA'!$B53)</f>
        <v>0</v>
      </c>
      <c r="F53" s="182">
        <f>SUMIFS('Listagem de Pagamentos Efet'!$J:$J,'Listagem de Pagamentos Efet'!$B:$B,'FLUXO DE CAIXA'!F$4,'Listagem de Pagamentos Efet'!$C:$C,'FLUXO DE CAIXA'!$B53)</f>
        <v>0</v>
      </c>
      <c r="G53" s="182">
        <f>SUMIFS('Listagem de Pagamentos Efet'!$J:$J,'Listagem de Pagamentos Efet'!$B:$B,'FLUXO DE CAIXA'!G$4,'Listagem de Pagamentos Efet'!$C:$C,'FLUXO DE CAIXA'!$B53)</f>
        <v>0</v>
      </c>
      <c r="H53" s="182">
        <f>SUMIFS('Listagem de Pagamentos Efet'!$J:$J,'Listagem de Pagamentos Efet'!$B:$B,'FLUXO DE CAIXA'!H$4,'Listagem de Pagamentos Efet'!$C:$C,'FLUXO DE CAIXA'!$B53)</f>
        <v>0</v>
      </c>
      <c r="I53" s="182">
        <f>SUMIFS('Listagem de Pagamentos Efet'!$J:$J,'Listagem de Pagamentos Efet'!$B:$B,'FLUXO DE CAIXA'!I$4,'Listagem de Pagamentos Efet'!$C:$C,'FLUXO DE CAIXA'!$B53)</f>
        <v>0</v>
      </c>
      <c r="J53" s="182">
        <f>SUMIFS('Listagem de Pagamentos Efet'!$J:$J,'Listagem de Pagamentos Efet'!$B:$B,'FLUXO DE CAIXA'!J$4,'Listagem de Pagamentos Efet'!$C:$C,'FLUXO DE CAIXA'!$B53)</f>
        <v>0</v>
      </c>
      <c r="K53" s="182">
        <f>SUMIFS('Listagem de Pagamentos Efet'!$J:$J,'Listagem de Pagamentos Efet'!$B:$B,'FLUXO DE CAIXA'!K$4,'Listagem de Pagamentos Efet'!$C:$C,'FLUXO DE CAIXA'!$B53)</f>
        <v>0</v>
      </c>
      <c r="L53" s="182">
        <f>SUMIFS('Listagem de Pagamentos Efet'!$J:$J,'Listagem de Pagamentos Efet'!$B:$B,'FLUXO DE CAIXA'!L$4,'Listagem de Pagamentos Efet'!$C:$C,'FLUXO DE CAIXA'!$B53)</f>
        <v>0</v>
      </c>
      <c r="M53" s="182">
        <f>SUMIFS('Listagem de Pagamentos Efet'!$J:$J,'Listagem de Pagamentos Efet'!$B:$B,'FLUXO DE CAIXA'!M$4,'Listagem de Pagamentos Efet'!$C:$C,'FLUXO DE CAIXA'!$B53)</f>
        <v>0</v>
      </c>
      <c r="N53" s="182">
        <f>SUMIFS('Listagem de Pagamentos Efet'!$J:$J,'Listagem de Pagamentos Efet'!$B:$B,'FLUXO DE CAIXA'!N$4,'Listagem de Pagamentos Efet'!$C:$C,'FLUXO DE CAIXA'!$B53)</f>
        <v>0</v>
      </c>
      <c r="O53" s="182">
        <f>SUMIFS('Listagem de Pagamentos Efet'!$J:$J,'Listagem de Pagamentos Efet'!$B:$B,'FLUXO DE CAIXA'!O$4,'Listagem de Pagamentos Efet'!$C:$C,'FLUXO DE CAIXA'!$B53)</f>
        <v>0</v>
      </c>
      <c r="P53" s="182">
        <f>SUMIFS('Listagem de Pagamentos Efet'!$J:$J,'Listagem de Pagamentos Efet'!$B:$B,'FLUXO DE CAIXA'!P$4,'Listagem de Pagamentos Efet'!$C:$C,'FLUXO DE CAIXA'!$B53)</f>
        <v>0</v>
      </c>
      <c r="Q53" s="182">
        <f>SUMIFS('Listagem de Pagamentos Efet'!$J:$J,'Listagem de Pagamentos Efet'!$B:$B,'FLUXO DE CAIXA'!Q$4,'Listagem de Pagamentos Efet'!$C:$C,'FLUXO DE CAIXA'!$B53)</f>
        <v>0</v>
      </c>
      <c r="R53" s="182">
        <f>SUMIFS('Listagem de Pagamentos Efet'!$J:$J,'Listagem de Pagamentos Efet'!$B:$B,'FLUXO DE CAIXA'!R$4,'Listagem de Pagamentos Efet'!$C:$C,'FLUXO DE CAIXA'!$B53)</f>
        <v>0</v>
      </c>
      <c r="S53" s="182">
        <f>SUMIFS('Listagem de Pagamentos Efet'!$J:$J,'Listagem de Pagamentos Efet'!$B:$B,'FLUXO DE CAIXA'!S$4,'Listagem de Pagamentos Efet'!$C:$C,'FLUXO DE CAIXA'!$B53)</f>
        <v>0</v>
      </c>
      <c r="T53" s="182">
        <f>SUMIFS('Listagem de Pagamentos Efet'!$J:$J,'Listagem de Pagamentos Efet'!$B:$B,'FLUXO DE CAIXA'!T$4,'Listagem de Pagamentos Efet'!$C:$C,'FLUXO DE CAIXA'!$B53)</f>
        <v>0</v>
      </c>
      <c r="U53" s="182">
        <f>SUMIFS('Listagem de Pagamentos Efet'!$J:$J,'Listagem de Pagamentos Efet'!$B:$B,'FLUXO DE CAIXA'!U$4,'Listagem de Pagamentos Efet'!$C:$C,'FLUXO DE CAIXA'!$B53)</f>
        <v>0</v>
      </c>
      <c r="V53" s="182">
        <f>SUMIFS('Listagem de Pagamentos Efet'!$J:$J,'Listagem de Pagamentos Efet'!$B:$B,'FLUXO DE CAIXA'!V$4,'Listagem de Pagamentos Efet'!$C:$C,'FLUXO DE CAIXA'!$B53)</f>
        <v>0</v>
      </c>
      <c r="W53" s="182">
        <f>SUMIFS('Listagem de Pagamentos Efet'!$J:$J,'Listagem de Pagamentos Efet'!$B:$B,'FLUXO DE CAIXA'!W$4,'Listagem de Pagamentos Efet'!$C:$C,'FLUXO DE CAIXA'!$B53)</f>
        <v>0</v>
      </c>
      <c r="X53" s="182">
        <f>SUMIFS('Listagem de Pagamentos Efet'!$J:$J,'Listagem de Pagamentos Efet'!$B:$B,'FLUXO DE CAIXA'!X$4,'Listagem de Pagamentos Efet'!$C:$C,'FLUXO DE CAIXA'!$B53)</f>
        <v>0</v>
      </c>
      <c r="Y53" s="182">
        <f>SUMIFS('Listagem de Pagamentos Efet'!$J:$J,'Listagem de Pagamentos Efet'!$B:$B,'FLUXO DE CAIXA'!Y$4,'Listagem de Pagamentos Efet'!$C:$C,'FLUXO DE CAIXA'!$B53)</f>
        <v>0</v>
      </c>
      <c r="Z53" s="182">
        <f>SUMIFS('Listagem de Pagamentos Efet'!$J:$J,'Listagem de Pagamentos Efet'!$B:$B,'FLUXO DE CAIXA'!Z$4,'Listagem de Pagamentos Efet'!$C:$C,'FLUXO DE CAIXA'!$B53)</f>
        <v>0</v>
      </c>
      <c r="AA53" s="182">
        <f>SUMIFS('Listagem de Pagamentos Efet'!$J:$J,'Listagem de Pagamentos Efet'!$B:$B,'FLUXO DE CAIXA'!AA$4,'Listagem de Pagamentos Efet'!$C:$C,'FLUXO DE CAIXA'!$B53)</f>
        <v>0</v>
      </c>
      <c r="AB53" s="182">
        <f>SUMIFS('Listagem de Pagamentos Efet'!$J:$J,'Listagem de Pagamentos Efet'!$B:$B,'FLUXO DE CAIXA'!AB$4,'Listagem de Pagamentos Efet'!$C:$C,'FLUXO DE CAIXA'!$B53)</f>
        <v>0</v>
      </c>
      <c r="AC53" s="182">
        <f>SUMIFS('Listagem de Pagamentos Efet'!$J:$J,'Listagem de Pagamentos Efet'!$B:$B,'FLUXO DE CAIXA'!AC$4,'Listagem de Pagamentos Efet'!$C:$C,'FLUXO DE CAIXA'!$B53)</f>
        <v>0</v>
      </c>
      <c r="AD53" s="182">
        <f>SUMIFS('Listagem de Pagamentos Efet'!$J:$J,'Listagem de Pagamentos Efet'!$B:$B,'FLUXO DE CAIXA'!AD$4,'Listagem de Pagamentos Efet'!$C:$C,'FLUXO DE CAIXA'!$B53)</f>
        <v>0</v>
      </c>
      <c r="AE53" s="106"/>
      <c r="AF53" s="106"/>
      <c r="AG53" s="106"/>
      <c r="AH53" s="166">
        <f t="shared" si="490"/>
        <v>0</v>
      </c>
      <c r="AI53" s="168"/>
      <c r="AJ53" s="168"/>
      <c r="AK53" s="168"/>
      <c r="AL53" s="168"/>
      <c r="AM53" s="168"/>
      <c r="AN53" s="168">
        <f>+DRE!$G$51/2</f>
        <v>0</v>
      </c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>
        <f>+DRE!$G$51/2</f>
        <v>0</v>
      </c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6">
        <f t="shared" si="848"/>
        <v>0</v>
      </c>
      <c r="BO53" s="168"/>
      <c r="BP53" s="168"/>
      <c r="BQ53" s="168"/>
      <c r="BR53" s="168"/>
      <c r="BS53" s="168">
        <f>+DRE!$G$51/2</f>
        <v>0</v>
      </c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>
        <f>+DRE!$G$51/2</f>
        <v>0</v>
      </c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6">
        <f t="shared" si="790"/>
        <v>0</v>
      </c>
      <c r="CT53" s="168"/>
      <c r="CU53" s="168"/>
      <c r="CV53" s="168"/>
      <c r="CW53" s="168"/>
      <c r="CX53" s="168"/>
      <c r="CY53" s="168">
        <f>+DRE!$G$51/2</f>
        <v>0</v>
      </c>
      <c r="CZ53" s="168"/>
      <c r="DA53" s="168"/>
      <c r="DB53" s="168"/>
      <c r="DC53" s="168"/>
      <c r="DD53" s="168"/>
      <c r="DE53" s="168"/>
      <c r="DF53" s="168"/>
      <c r="DG53" s="168"/>
      <c r="DH53" s="168"/>
      <c r="DI53" s="168"/>
      <c r="DJ53" s="168"/>
      <c r="DK53" s="168"/>
      <c r="DL53" s="168"/>
      <c r="DM53" s="168">
        <f>+DRE!$G$51/2</f>
        <v>0</v>
      </c>
      <c r="DN53" s="168"/>
      <c r="DO53" s="168"/>
      <c r="DP53" s="168"/>
      <c r="DQ53" s="168"/>
      <c r="DR53" s="168"/>
      <c r="DS53" s="168"/>
      <c r="DT53" s="168"/>
      <c r="DU53" s="168"/>
      <c r="DV53" s="168"/>
      <c r="DW53" s="168"/>
      <c r="DX53" s="168"/>
      <c r="DY53" s="166">
        <f t="shared" si="849"/>
        <v>0</v>
      </c>
      <c r="DZ53" s="168"/>
      <c r="EA53" s="168"/>
      <c r="EB53" s="168"/>
      <c r="EC53" s="168"/>
      <c r="ED53" s="168"/>
      <c r="EE53" s="168">
        <f>+DRE!$G$51/2</f>
        <v>0</v>
      </c>
      <c r="EF53" s="168"/>
      <c r="EG53" s="168"/>
      <c r="EH53" s="168"/>
      <c r="EI53" s="168"/>
      <c r="EJ53" s="168"/>
      <c r="EK53" s="168"/>
      <c r="EL53" s="168"/>
      <c r="EM53" s="168"/>
      <c r="EN53" s="168"/>
      <c r="EO53" s="168"/>
      <c r="EP53" s="168"/>
      <c r="EQ53" s="168"/>
      <c r="ER53" s="168"/>
      <c r="ES53" s="168">
        <f>+DRE!$G$51/2</f>
        <v>0</v>
      </c>
      <c r="ET53" s="168"/>
      <c r="EU53" s="168"/>
      <c r="EV53" s="168"/>
      <c r="EW53" s="168"/>
      <c r="EX53" s="168"/>
      <c r="EY53" s="168"/>
      <c r="EZ53" s="168"/>
      <c r="FA53" s="168"/>
      <c r="FB53" s="168"/>
      <c r="FC53" s="168"/>
      <c r="FD53" s="166">
        <f t="shared" si="1367"/>
        <v>0</v>
      </c>
      <c r="FE53" s="168"/>
      <c r="FF53" s="168"/>
      <c r="FG53" s="168"/>
      <c r="FH53" s="168"/>
      <c r="FI53" s="168"/>
      <c r="FJ53" s="168">
        <f>+DRE!$G$51/2</f>
        <v>0</v>
      </c>
      <c r="FK53" s="168"/>
      <c r="FL53" s="168"/>
      <c r="FM53" s="168"/>
      <c r="FN53" s="168"/>
      <c r="FO53" s="168"/>
      <c r="FP53" s="168"/>
      <c r="FQ53" s="168"/>
      <c r="FR53" s="168"/>
      <c r="FS53" s="168"/>
      <c r="FT53" s="168"/>
      <c r="FU53" s="168"/>
      <c r="FV53" s="168"/>
      <c r="FW53" s="168"/>
      <c r="FX53" s="168">
        <f>+DRE!$G$51/2</f>
        <v>0</v>
      </c>
      <c r="FY53" s="168"/>
      <c r="FZ53" s="168"/>
      <c r="GA53" s="168"/>
      <c r="GB53" s="168"/>
      <c r="GC53" s="168"/>
      <c r="GD53" s="168"/>
      <c r="GE53" s="168"/>
      <c r="GF53" s="168"/>
      <c r="GG53" s="168"/>
      <c r="GH53" s="168"/>
      <c r="GI53" s="168"/>
      <c r="GJ53" s="166">
        <f t="shared" si="850"/>
        <v>0</v>
      </c>
      <c r="GK53" s="168"/>
      <c r="GL53" s="168"/>
      <c r="GM53" s="168"/>
      <c r="GN53" s="168"/>
      <c r="GO53" s="168"/>
      <c r="GP53" s="168">
        <f>+DRE!$G$51/2</f>
        <v>0</v>
      </c>
      <c r="GQ53" s="168"/>
      <c r="GR53" s="168"/>
      <c r="GS53" s="168"/>
      <c r="GT53" s="168"/>
      <c r="GU53" s="168"/>
      <c r="GV53" s="168"/>
      <c r="GW53" s="168"/>
      <c r="GX53" s="168"/>
      <c r="GY53" s="168"/>
      <c r="GZ53" s="168"/>
      <c r="HA53" s="168"/>
      <c r="HB53" s="168"/>
      <c r="HC53" s="168"/>
      <c r="HD53" s="168">
        <f>+DRE!$G$51/2</f>
        <v>0</v>
      </c>
      <c r="HE53" s="168"/>
      <c r="HF53" s="168"/>
      <c r="HG53" s="168"/>
      <c r="HH53" s="168"/>
      <c r="HI53" s="168"/>
      <c r="HJ53" s="168"/>
      <c r="HK53" s="168"/>
      <c r="HL53" s="168"/>
      <c r="HM53" s="168"/>
      <c r="HN53" s="168"/>
      <c r="HO53" s="168"/>
      <c r="HP53" s="166">
        <f t="shared" si="851"/>
        <v>0</v>
      </c>
      <c r="HQ53" s="168"/>
      <c r="HR53" s="168"/>
      <c r="HS53" s="168"/>
      <c r="HT53" s="168"/>
      <c r="HU53" s="168"/>
      <c r="HV53" s="168">
        <f>+DRE!$G$51/2</f>
        <v>0</v>
      </c>
      <c r="HW53" s="168"/>
      <c r="HX53" s="168"/>
      <c r="HY53" s="168"/>
      <c r="HZ53" s="168"/>
      <c r="IA53" s="168"/>
      <c r="IB53" s="168"/>
      <c r="IC53" s="168"/>
      <c r="ID53" s="168"/>
      <c r="IE53" s="168"/>
      <c r="IF53" s="168"/>
      <c r="IG53" s="168"/>
      <c r="IH53" s="168"/>
      <c r="II53" s="168"/>
      <c r="IJ53" s="168">
        <f>+DRE!$G$51/2</f>
        <v>0</v>
      </c>
      <c r="IK53" s="168"/>
      <c r="IL53" s="168"/>
      <c r="IM53" s="168"/>
      <c r="IN53" s="168"/>
      <c r="IO53" s="168"/>
      <c r="IP53" s="168"/>
      <c r="IQ53" s="168"/>
      <c r="IR53" s="168"/>
      <c r="IS53" s="168"/>
      <c r="IT53" s="168"/>
      <c r="IU53" s="166">
        <f t="shared" si="1371"/>
        <v>0</v>
      </c>
      <c r="IV53" s="168"/>
      <c r="IW53" s="168"/>
      <c r="IX53" s="168"/>
      <c r="IY53" s="168"/>
      <c r="IZ53" s="168"/>
      <c r="JA53" s="168">
        <f>+DRE!$G$51/2</f>
        <v>0</v>
      </c>
      <c r="JB53" s="168"/>
      <c r="JC53" s="168"/>
      <c r="JD53" s="168"/>
      <c r="JE53" s="168"/>
      <c r="JF53" s="168"/>
      <c r="JG53" s="168"/>
      <c r="JH53" s="168"/>
      <c r="JI53" s="168"/>
      <c r="JJ53" s="168"/>
      <c r="JK53" s="168"/>
      <c r="JL53" s="168"/>
      <c r="JM53" s="168"/>
      <c r="JN53" s="168"/>
      <c r="JO53" s="168">
        <f>+DRE!$G$51/2</f>
        <v>0</v>
      </c>
      <c r="JP53" s="168"/>
      <c r="JQ53" s="168"/>
      <c r="JR53" s="168"/>
      <c r="JS53" s="168"/>
      <c r="JT53" s="168"/>
      <c r="JU53" s="168"/>
      <c r="JV53" s="168"/>
      <c r="JW53" s="168"/>
      <c r="JX53" s="168"/>
      <c r="JY53" s="168"/>
      <c r="JZ53" s="168"/>
      <c r="KA53" s="166">
        <f t="shared" si="852"/>
        <v>0</v>
      </c>
      <c r="KB53" s="168"/>
      <c r="KC53" s="168"/>
      <c r="KD53" s="168"/>
      <c r="KE53" s="168"/>
      <c r="KF53" s="168"/>
      <c r="KG53" s="168">
        <f>+DRE!$G$51/2</f>
        <v>0</v>
      </c>
      <c r="KH53" s="168"/>
      <c r="KI53" s="168"/>
      <c r="KJ53" s="168"/>
      <c r="KK53" s="168"/>
      <c r="KL53" s="168"/>
      <c r="KM53" s="168"/>
      <c r="KN53" s="168"/>
      <c r="KO53" s="168"/>
      <c r="KP53" s="168"/>
      <c r="KQ53" s="168"/>
      <c r="KR53" s="168"/>
      <c r="KS53" s="168"/>
      <c r="KT53" s="168"/>
      <c r="KU53" s="168">
        <f>+DRE!$G$51/2</f>
        <v>0</v>
      </c>
      <c r="KV53" s="168"/>
      <c r="KW53" s="168"/>
      <c r="KX53" s="168"/>
      <c r="KY53" s="168"/>
      <c r="KZ53" s="168"/>
      <c r="LA53" s="168"/>
      <c r="LB53" s="168"/>
      <c r="LC53" s="168"/>
      <c r="LD53" s="168"/>
      <c r="LE53" s="168"/>
      <c r="LF53" s="166">
        <f t="shared" si="1374"/>
        <v>0</v>
      </c>
      <c r="LG53" s="168"/>
      <c r="LH53" s="168"/>
      <c r="LI53" s="168"/>
      <c r="LJ53" s="168"/>
      <c r="LK53" s="168"/>
      <c r="LL53" s="168">
        <f>+DRE!$G$51/2</f>
        <v>0</v>
      </c>
      <c r="LM53" s="168"/>
      <c r="LN53" s="168"/>
      <c r="LO53" s="168"/>
      <c r="LP53" s="168"/>
      <c r="LQ53" s="168"/>
      <c r="LR53" s="168"/>
      <c r="LS53" s="168"/>
      <c r="LT53" s="168"/>
      <c r="LU53" s="168"/>
      <c r="LV53" s="168"/>
      <c r="LW53" s="168"/>
      <c r="LX53" s="168"/>
      <c r="LY53" s="168"/>
      <c r="LZ53" s="168">
        <f>+DRE!$G$51/2</f>
        <v>0</v>
      </c>
      <c r="MA53" s="168"/>
      <c r="MB53" s="168"/>
      <c r="MC53" s="168"/>
      <c r="MD53" s="168"/>
      <c r="ME53" s="168"/>
      <c r="MF53" s="168"/>
      <c r="MG53" s="168"/>
      <c r="MH53" s="168"/>
      <c r="MI53" s="168"/>
      <c r="MJ53" s="168"/>
      <c r="MK53" s="168"/>
      <c r="ML53" s="166">
        <f t="shared" si="853"/>
        <v>0</v>
      </c>
      <c r="MM53" s="168"/>
      <c r="MN53" s="168"/>
      <c r="MO53" s="168"/>
      <c r="MP53" s="168"/>
      <c r="MQ53" s="168"/>
      <c r="MR53" s="168">
        <f>+DRE!$G$51/2</f>
        <v>0</v>
      </c>
      <c r="MS53" s="168"/>
      <c r="MT53" s="168"/>
      <c r="MU53" s="168"/>
      <c r="MV53" s="168"/>
      <c r="MW53" s="168"/>
      <c r="MX53" s="168"/>
      <c r="MY53" s="168"/>
      <c r="MZ53" s="168"/>
      <c r="NA53" s="168"/>
      <c r="NB53" s="168"/>
      <c r="NC53" s="168"/>
      <c r="ND53" s="168"/>
      <c r="NE53" s="168"/>
      <c r="NF53" s="168">
        <f>+DRE!$G$51/2</f>
        <v>0</v>
      </c>
      <c r="NG53" s="168"/>
      <c r="NH53" s="168"/>
      <c r="NI53" s="168"/>
      <c r="NJ53" s="168"/>
      <c r="NK53" s="168"/>
      <c r="NL53" s="168"/>
      <c r="NM53" s="168"/>
      <c r="NN53" s="168"/>
      <c r="NO53" s="168"/>
      <c r="NP53" s="168"/>
      <c r="NQ53" s="168"/>
      <c r="NR53" s="166">
        <f t="shared" si="854"/>
        <v>0</v>
      </c>
      <c r="NS53" s="168"/>
      <c r="NT53" s="168"/>
      <c r="NU53" s="168"/>
      <c r="NV53" s="168"/>
      <c r="NW53" s="168"/>
      <c r="NX53" s="168">
        <f>+DRE!$G$51/2</f>
        <v>0</v>
      </c>
      <c r="NY53" s="168"/>
      <c r="NZ53" s="168"/>
      <c r="OA53" s="168"/>
      <c r="OB53" s="168"/>
      <c r="OC53" s="168"/>
      <c r="OD53" s="168"/>
      <c r="OE53" s="168"/>
      <c r="OF53" s="168"/>
      <c r="OG53" s="168"/>
      <c r="OH53" s="168"/>
      <c r="OI53" s="168"/>
      <c r="OJ53" s="168"/>
      <c r="OK53" s="168"/>
      <c r="OL53" s="168">
        <f>+DRE!$G$51/2</f>
        <v>0</v>
      </c>
      <c r="OM53" s="168"/>
      <c r="ON53" s="168"/>
      <c r="OO53" s="168"/>
      <c r="OP53" s="168"/>
      <c r="OQ53" s="168"/>
      <c r="OR53" s="168"/>
      <c r="OS53" s="168"/>
      <c r="OT53" s="168"/>
      <c r="OU53" s="166">
        <f t="shared" si="1378"/>
        <v>0</v>
      </c>
      <c r="OV53" s="168"/>
      <c r="OW53" s="168"/>
      <c r="OX53" s="168"/>
      <c r="OY53" s="168"/>
      <c r="OZ53" s="168"/>
      <c r="PA53" s="168">
        <f>+DRE!$G$51/2</f>
        <v>0</v>
      </c>
      <c r="PB53" s="168"/>
      <c r="PC53" s="168"/>
      <c r="PD53" s="168"/>
      <c r="PE53" s="168"/>
      <c r="PF53" s="168"/>
      <c r="PG53" s="168"/>
      <c r="PH53" s="168"/>
      <c r="PI53" s="168"/>
      <c r="PJ53" s="168"/>
      <c r="PK53" s="168"/>
      <c r="PL53" s="168"/>
      <c r="PM53" s="168"/>
      <c r="PN53" s="168"/>
      <c r="PO53" s="168">
        <f>+DRE!$G$51/2</f>
        <v>0</v>
      </c>
      <c r="PP53" s="168"/>
      <c r="PQ53" s="168"/>
      <c r="PR53" s="168"/>
      <c r="PS53" s="168"/>
      <c r="PT53" s="168"/>
      <c r="PU53" s="168"/>
      <c r="PV53" s="168"/>
      <c r="PW53" s="168"/>
      <c r="PX53" s="168"/>
      <c r="PY53" s="168"/>
      <c r="PZ53" s="168"/>
      <c r="QA53" s="166">
        <f t="shared" si="855"/>
        <v>0</v>
      </c>
      <c r="QB53" s="168"/>
      <c r="QC53" s="168"/>
      <c r="QD53" s="168"/>
      <c r="QE53" s="168"/>
      <c r="QF53" s="168"/>
      <c r="QG53" s="168">
        <f>+DRE!$G$51/2</f>
        <v>0</v>
      </c>
      <c r="QH53" s="168"/>
      <c r="QI53" s="168"/>
      <c r="QJ53" s="168"/>
      <c r="QK53" s="168"/>
      <c r="QL53" s="168"/>
      <c r="QM53" s="168"/>
      <c r="QN53" s="168"/>
      <c r="QO53" s="168"/>
      <c r="QP53" s="168"/>
      <c r="QQ53" s="168"/>
      <c r="QR53" s="168"/>
      <c r="QS53" s="168"/>
      <c r="QT53" s="168"/>
      <c r="QU53" s="168">
        <f>+DRE!$G$51/2</f>
        <v>0</v>
      </c>
      <c r="QV53" s="168"/>
      <c r="QW53" s="168"/>
      <c r="QX53" s="168"/>
      <c r="QY53" s="168"/>
      <c r="QZ53" s="168"/>
      <c r="RA53" s="168"/>
      <c r="RB53" s="168"/>
      <c r="RC53" s="168"/>
      <c r="RD53" s="168"/>
      <c r="RE53" s="168"/>
      <c r="RF53" s="166">
        <f t="shared" si="1381"/>
        <v>0</v>
      </c>
      <c r="RG53" s="168"/>
      <c r="RH53" s="168"/>
      <c r="RI53" s="168"/>
      <c r="RJ53" s="168"/>
      <c r="RK53" s="168"/>
      <c r="RL53" s="168">
        <f>+DRE!$G$51/2</f>
        <v>0</v>
      </c>
      <c r="RM53" s="168"/>
      <c r="RN53" s="168"/>
      <c r="RO53" s="168"/>
      <c r="RP53" s="168"/>
      <c r="RQ53" s="168"/>
      <c r="RR53" s="168"/>
      <c r="RS53" s="168"/>
      <c r="RT53" s="168"/>
      <c r="RU53" s="168"/>
      <c r="RV53" s="168"/>
      <c r="RW53" s="168"/>
      <c r="RX53" s="168"/>
      <c r="RY53" s="168"/>
      <c r="RZ53" s="168">
        <f>+DRE!$G$51/2</f>
        <v>0</v>
      </c>
      <c r="SA53" s="168"/>
      <c r="SB53" s="168"/>
      <c r="SC53" s="168"/>
      <c r="SD53" s="168"/>
      <c r="SE53" s="168"/>
      <c r="SF53" s="168"/>
      <c r="SG53" s="168"/>
      <c r="SH53" s="168"/>
      <c r="SI53" s="168"/>
      <c r="SJ53" s="168"/>
      <c r="SK53" s="168"/>
      <c r="SL53" s="166">
        <f t="shared" si="856"/>
        <v>0</v>
      </c>
      <c r="SM53" s="168"/>
      <c r="SN53" s="168"/>
      <c r="SO53" s="168"/>
      <c r="SP53" s="168"/>
      <c r="SQ53" s="168"/>
      <c r="SR53" s="168">
        <f>+DRE!$G$51/2</f>
        <v>0</v>
      </c>
      <c r="SS53" s="168"/>
      <c r="ST53" s="168"/>
      <c r="SU53" s="168"/>
      <c r="SV53" s="168"/>
      <c r="SW53" s="168"/>
      <c r="SX53" s="168"/>
      <c r="SY53" s="168"/>
      <c r="SZ53" s="168"/>
      <c r="TA53" s="168"/>
      <c r="TB53" s="168"/>
      <c r="TC53" s="168"/>
      <c r="TD53" s="168"/>
      <c r="TE53" s="168"/>
      <c r="TF53" s="168">
        <f>+DRE!$G$51/2</f>
        <v>0</v>
      </c>
      <c r="TG53" s="168"/>
      <c r="TH53" s="168"/>
      <c r="TI53" s="168"/>
      <c r="TJ53" s="168"/>
      <c r="TK53" s="168"/>
      <c r="TL53" s="168"/>
      <c r="TM53" s="168"/>
      <c r="TN53" s="168"/>
      <c r="TO53" s="168"/>
      <c r="TP53" s="168"/>
      <c r="TQ53" s="166">
        <f t="shared" si="1384"/>
        <v>0</v>
      </c>
      <c r="TR53" s="168"/>
      <c r="TS53" s="168"/>
      <c r="TT53" s="168"/>
      <c r="TU53" s="168"/>
      <c r="TV53" s="168"/>
      <c r="TW53" s="168">
        <f>+DRE!$G$51/2</f>
        <v>0</v>
      </c>
      <c r="TX53" s="168"/>
      <c r="TY53" s="168"/>
      <c r="TZ53" s="168"/>
      <c r="UA53" s="168"/>
      <c r="UB53" s="168"/>
      <c r="UC53" s="168"/>
      <c r="UD53" s="168"/>
      <c r="UE53" s="168"/>
      <c r="UF53" s="168"/>
      <c r="UG53" s="168"/>
      <c r="UH53" s="168"/>
      <c r="UI53" s="168"/>
      <c r="UJ53" s="168"/>
      <c r="UK53" s="168">
        <f>+DRE!$G$51/2</f>
        <v>0</v>
      </c>
      <c r="UL53" s="168"/>
      <c r="UM53" s="168"/>
      <c r="UN53" s="168"/>
      <c r="UO53" s="168"/>
      <c r="UP53" s="168"/>
      <c r="UQ53" s="168"/>
      <c r="UR53" s="168"/>
      <c r="US53" s="168"/>
      <c r="UT53" s="168"/>
      <c r="UU53" s="168"/>
      <c r="UV53" s="168"/>
      <c r="UW53" s="166">
        <f t="shared" si="857"/>
        <v>0</v>
      </c>
      <c r="UX53" s="168"/>
      <c r="UY53" s="168"/>
      <c r="UZ53" s="168"/>
      <c r="VA53" s="168"/>
      <c r="VB53" s="168"/>
      <c r="VC53" s="168">
        <f>+DRE!$G$51/2</f>
        <v>0</v>
      </c>
      <c r="VD53" s="168"/>
      <c r="VE53" s="168"/>
      <c r="VF53" s="168"/>
      <c r="VG53" s="168"/>
      <c r="VH53" s="168"/>
      <c r="VI53" s="168"/>
      <c r="VJ53" s="168"/>
      <c r="VK53" s="168"/>
      <c r="VL53" s="168"/>
      <c r="VM53" s="168"/>
      <c r="VN53" s="168"/>
      <c r="VO53" s="168"/>
      <c r="VP53" s="168"/>
      <c r="VQ53" s="168">
        <f>+DRE!$G$51/2</f>
        <v>0</v>
      </c>
      <c r="VR53" s="168"/>
      <c r="VS53" s="168"/>
      <c r="VT53" s="168"/>
      <c r="VU53" s="168"/>
      <c r="VV53" s="168"/>
      <c r="VW53" s="168"/>
      <c r="VX53" s="168"/>
      <c r="VY53" s="168"/>
      <c r="VZ53" s="168"/>
      <c r="WA53" s="168"/>
      <c r="WB53" s="168"/>
      <c r="WC53" s="166">
        <f t="shared" si="858"/>
        <v>0</v>
      </c>
    </row>
    <row r="54" spans="1:601" s="105" customFormat="1" ht="18" customHeight="1" outlineLevel="1">
      <c r="A54" s="154"/>
      <c r="B54" s="117" t="s">
        <v>187</v>
      </c>
      <c r="C54" s="62"/>
      <c r="D54" s="182">
        <f>SUMIFS('Listagem de Pagamentos Efet'!$J:$J,'Listagem de Pagamentos Efet'!$B:$B,'FLUXO DE CAIXA'!D$4,'Listagem de Pagamentos Efet'!$C:$C,'FLUXO DE CAIXA'!$B54)</f>
        <v>0</v>
      </c>
      <c r="E54" s="182">
        <f>SUMIFS('Listagem de Pagamentos Efet'!$J:$J,'Listagem de Pagamentos Efet'!$B:$B,'FLUXO DE CAIXA'!E$4,'Listagem de Pagamentos Efet'!$C:$C,'FLUXO DE CAIXA'!$B54)</f>
        <v>0</v>
      </c>
      <c r="F54" s="182">
        <f>SUMIFS('Listagem de Pagamentos Efet'!$J:$J,'Listagem de Pagamentos Efet'!$B:$B,'FLUXO DE CAIXA'!F$4,'Listagem de Pagamentos Efet'!$C:$C,'FLUXO DE CAIXA'!$B54)</f>
        <v>0</v>
      </c>
      <c r="G54" s="182">
        <f>SUMIFS('Listagem de Pagamentos Efet'!$J:$J,'Listagem de Pagamentos Efet'!$B:$B,'FLUXO DE CAIXA'!G$4,'Listagem de Pagamentos Efet'!$C:$C,'FLUXO DE CAIXA'!$B54)</f>
        <v>0</v>
      </c>
      <c r="H54" s="182">
        <f>SUMIFS('Listagem de Pagamentos Efet'!$J:$J,'Listagem de Pagamentos Efet'!$B:$B,'FLUXO DE CAIXA'!H$4,'Listagem de Pagamentos Efet'!$C:$C,'FLUXO DE CAIXA'!$B54)</f>
        <v>0</v>
      </c>
      <c r="I54" s="182">
        <f>SUMIFS('Listagem de Pagamentos Efet'!$J:$J,'Listagem de Pagamentos Efet'!$B:$B,'FLUXO DE CAIXA'!I$4,'Listagem de Pagamentos Efet'!$C:$C,'FLUXO DE CAIXA'!$B54)</f>
        <v>0</v>
      </c>
      <c r="J54" s="182">
        <f>SUMIFS('Listagem de Pagamentos Efet'!$J:$J,'Listagem de Pagamentos Efet'!$B:$B,'FLUXO DE CAIXA'!J$4,'Listagem de Pagamentos Efet'!$C:$C,'FLUXO DE CAIXA'!$B54)</f>
        <v>0</v>
      </c>
      <c r="K54" s="182">
        <f>SUMIFS('Listagem de Pagamentos Efet'!$J:$J,'Listagem de Pagamentos Efet'!$B:$B,'FLUXO DE CAIXA'!K$4,'Listagem de Pagamentos Efet'!$C:$C,'FLUXO DE CAIXA'!$B54)</f>
        <v>0</v>
      </c>
      <c r="L54" s="182">
        <f>SUMIFS('Listagem de Pagamentos Efet'!$J:$J,'Listagem de Pagamentos Efet'!$B:$B,'FLUXO DE CAIXA'!L$4,'Listagem de Pagamentos Efet'!$C:$C,'FLUXO DE CAIXA'!$B54)</f>
        <v>0</v>
      </c>
      <c r="M54" s="182">
        <f>SUMIFS('Listagem de Pagamentos Efet'!$J:$J,'Listagem de Pagamentos Efet'!$B:$B,'FLUXO DE CAIXA'!M$4,'Listagem de Pagamentos Efet'!$C:$C,'FLUXO DE CAIXA'!$B54)</f>
        <v>0</v>
      </c>
      <c r="N54" s="182">
        <f>SUMIFS('Listagem de Pagamentos Efet'!$J:$J,'Listagem de Pagamentos Efet'!$B:$B,'FLUXO DE CAIXA'!N$4,'Listagem de Pagamentos Efet'!$C:$C,'FLUXO DE CAIXA'!$B54)</f>
        <v>0</v>
      </c>
      <c r="O54" s="182">
        <f>SUMIFS('Listagem de Pagamentos Efet'!$J:$J,'Listagem de Pagamentos Efet'!$B:$B,'FLUXO DE CAIXA'!O$4,'Listagem de Pagamentos Efet'!$C:$C,'FLUXO DE CAIXA'!$B54)</f>
        <v>0</v>
      </c>
      <c r="P54" s="182">
        <f>SUMIFS('Listagem de Pagamentos Efet'!$J:$J,'Listagem de Pagamentos Efet'!$B:$B,'FLUXO DE CAIXA'!P$4,'Listagem de Pagamentos Efet'!$C:$C,'FLUXO DE CAIXA'!$B54)</f>
        <v>0</v>
      </c>
      <c r="Q54" s="182">
        <f>SUMIFS('Listagem de Pagamentos Efet'!$J:$J,'Listagem de Pagamentos Efet'!$B:$B,'FLUXO DE CAIXA'!Q$4,'Listagem de Pagamentos Efet'!$C:$C,'FLUXO DE CAIXA'!$B54)</f>
        <v>0</v>
      </c>
      <c r="R54" s="182">
        <f>SUMIFS('Listagem de Pagamentos Efet'!$J:$J,'Listagem de Pagamentos Efet'!$B:$B,'FLUXO DE CAIXA'!R$4,'Listagem de Pagamentos Efet'!$C:$C,'FLUXO DE CAIXA'!$B54)</f>
        <v>0</v>
      </c>
      <c r="S54" s="182">
        <f>SUMIFS('Listagem de Pagamentos Efet'!$J:$J,'Listagem de Pagamentos Efet'!$B:$B,'FLUXO DE CAIXA'!S$4,'Listagem de Pagamentos Efet'!$C:$C,'FLUXO DE CAIXA'!$B54)</f>
        <v>0</v>
      </c>
      <c r="T54" s="182">
        <f>SUMIFS('Listagem de Pagamentos Efet'!$J:$J,'Listagem de Pagamentos Efet'!$B:$B,'FLUXO DE CAIXA'!T$4,'Listagem de Pagamentos Efet'!$C:$C,'FLUXO DE CAIXA'!$B54)</f>
        <v>0</v>
      </c>
      <c r="U54" s="182">
        <f>SUMIFS('Listagem de Pagamentos Efet'!$J:$J,'Listagem de Pagamentos Efet'!$B:$B,'FLUXO DE CAIXA'!U$4,'Listagem de Pagamentos Efet'!$C:$C,'FLUXO DE CAIXA'!$B54)</f>
        <v>0</v>
      </c>
      <c r="V54" s="182">
        <f>SUMIFS('Listagem de Pagamentos Efet'!$J:$J,'Listagem de Pagamentos Efet'!$B:$B,'FLUXO DE CAIXA'!V$4,'Listagem de Pagamentos Efet'!$C:$C,'FLUXO DE CAIXA'!$B54)</f>
        <v>0</v>
      </c>
      <c r="W54" s="182">
        <f>SUMIFS('Listagem de Pagamentos Efet'!$J:$J,'Listagem de Pagamentos Efet'!$B:$B,'FLUXO DE CAIXA'!W$4,'Listagem de Pagamentos Efet'!$C:$C,'FLUXO DE CAIXA'!$B54)</f>
        <v>0</v>
      </c>
      <c r="X54" s="182">
        <f>SUMIFS('Listagem de Pagamentos Efet'!$J:$J,'Listagem de Pagamentos Efet'!$B:$B,'FLUXO DE CAIXA'!X$4,'Listagem de Pagamentos Efet'!$C:$C,'FLUXO DE CAIXA'!$B54)</f>
        <v>0</v>
      </c>
      <c r="Y54" s="182">
        <f>SUMIFS('Listagem de Pagamentos Efet'!$J:$J,'Listagem de Pagamentos Efet'!$B:$B,'FLUXO DE CAIXA'!Y$4,'Listagem de Pagamentos Efet'!$C:$C,'FLUXO DE CAIXA'!$B54)</f>
        <v>0</v>
      </c>
      <c r="Z54" s="182">
        <f>SUMIFS('Listagem de Pagamentos Efet'!$J:$J,'Listagem de Pagamentos Efet'!$B:$B,'FLUXO DE CAIXA'!Z$4,'Listagem de Pagamentos Efet'!$C:$C,'FLUXO DE CAIXA'!$B54)</f>
        <v>0</v>
      </c>
      <c r="AA54" s="182">
        <f>SUMIFS('Listagem de Pagamentos Efet'!$J:$J,'Listagem de Pagamentos Efet'!$B:$B,'FLUXO DE CAIXA'!AA$4,'Listagem de Pagamentos Efet'!$C:$C,'FLUXO DE CAIXA'!$B54)</f>
        <v>0</v>
      </c>
      <c r="AB54" s="182">
        <f>SUMIFS('Listagem de Pagamentos Efet'!$J:$J,'Listagem de Pagamentos Efet'!$B:$B,'FLUXO DE CAIXA'!AB$4,'Listagem de Pagamentos Efet'!$C:$C,'FLUXO DE CAIXA'!$B54)</f>
        <v>0</v>
      </c>
      <c r="AC54" s="182">
        <f>SUMIFS('Listagem de Pagamentos Efet'!$J:$J,'Listagem de Pagamentos Efet'!$B:$B,'FLUXO DE CAIXA'!AC$4,'Listagem de Pagamentos Efet'!$C:$C,'FLUXO DE CAIXA'!$B54)</f>
        <v>0</v>
      </c>
      <c r="AD54" s="182">
        <f>SUMIFS('Listagem de Pagamentos Efet'!$J:$J,'Listagem de Pagamentos Efet'!$B:$B,'FLUXO DE CAIXA'!AD$4,'Listagem de Pagamentos Efet'!$C:$C,'FLUXO DE CAIXA'!$B54)</f>
        <v>0</v>
      </c>
      <c r="AE54" s="106"/>
      <c r="AF54" s="106"/>
      <c r="AG54" s="106"/>
      <c r="AH54" s="166">
        <f t="shared" si="490"/>
        <v>0</v>
      </c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>
        <f>+DRE!$G$52</f>
        <v>0</v>
      </c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6">
        <f t="shared" si="848"/>
        <v>0</v>
      </c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>
        <f>+DRE!$G$52</f>
        <v>0</v>
      </c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6">
        <f t="shared" si="790"/>
        <v>0</v>
      </c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  <c r="DG54" s="168"/>
      <c r="DH54" s="168">
        <f>+DRE!$G$52</f>
        <v>0</v>
      </c>
      <c r="DI54" s="168"/>
      <c r="DJ54" s="168"/>
      <c r="DK54" s="168"/>
      <c r="DL54" s="168"/>
      <c r="DM54" s="168"/>
      <c r="DN54" s="168"/>
      <c r="DO54" s="168"/>
      <c r="DP54" s="168"/>
      <c r="DQ54" s="168"/>
      <c r="DR54" s="168"/>
      <c r="DS54" s="168"/>
      <c r="DT54" s="168"/>
      <c r="DU54" s="168"/>
      <c r="DV54" s="168"/>
      <c r="DW54" s="168"/>
      <c r="DX54" s="168"/>
      <c r="DY54" s="166">
        <f t="shared" si="849"/>
        <v>0</v>
      </c>
      <c r="DZ54" s="168"/>
      <c r="EA54" s="168"/>
      <c r="EB54" s="168"/>
      <c r="EC54" s="168"/>
      <c r="ED54" s="168"/>
      <c r="EE54" s="168"/>
      <c r="EF54" s="168"/>
      <c r="EG54" s="168"/>
      <c r="EH54" s="168"/>
      <c r="EI54" s="168"/>
      <c r="EJ54" s="168"/>
      <c r="EK54" s="168"/>
      <c r="EL54" s="168"/>
      <c r="EM54" s="168"/>
      <c r="EN54" s="168">
        <f>+DRE!$G$52</f>
        <v>0</v>
      </c>
      <c r="EO54" s="168"/>
      <c r="EP54" s="168"/>
      <c r="EQ54" s="168"/>
      <c r="ER54" s="168"/>
      <c r="ES54" s="168"/>
      <c r="ET54" s="168"/>
      <c r="EU54" s="168"/>
      <c r="EV54" s="168"/>
      <c r="EW54" s="168"/>
      <c r="EX54" s="168"/>
      <c r="EY54" s="168"/>
      <c r="EZ54" s="168"/>
      <c r="FA54" s="168"/>
      <c r="FB54" s="168"/>
      <c r="FC54" s="168"/>
      <c r="FD54" s="166">
        <f t="shared" si="1367"/>
        <v>0</v>
      </c>
      <c r="FE54" s="168"/>
      <c r="FF54" s="168"/>
      <c r="FG54" s="168"/>
      <c r="FH54" s="168"/>
      <c r="FI54" s="168"/>
      <c r="FJ54" s="168"/>
      <c r="FK54" s="168"/>
      <c r="FL54" s="168"/>
      <c r="FM54" s="168"/>
      <c r="FN54" s="168"/>
      <c r="FO54" s="168"/>
      <c r="FP54" s="168"/>
      <c r="FQ54" s="168"/>
      <c r="FR54" s="168"/>
      <c r="FS54" s="168">
        <f>+DRE!$G$52</f>
        <v>0</v>
      </c>
      <c r="FT54" s="168"/>
      <c r="FU54" s="168"/>
      <c r="FV54" s="168"/>
      <c r="FW54" s="168"/>
      <c r="FX54" s="168"/>
      <c r="FY54" s="168"/>
      <c r="FZ54" s="168"/>
      <c r="GA54" s="168"/>
      <c r="GB54" s="168"/>
      <c r="GC54" s="168"/>
      <c r="GD54" s="168"/>
      <c r="GE54" s="168"/>
      <c r="GF54" s="168"/>
      <c r="GG54" s="168"/>
      <c r="GH54" s="168"/>
      <c r="GI54" s="168"/>
      <c r="GJ54" s="166">
        <f t="shared" si="850"/>
        <v>0</v>
      </c>
      <c r="GK54" s="168"/>
      <c r="GL54" s="168"/>
      <c r="GM54" s="168"/>
      <c r="GN54" s="168"/>
      <c r="GO54" s="168"/>
      <c r="GP54" s="168"/>
      <c r="GQ54" s="168"/>
      <c r="GR54" s="168"/>
      <c r="GS54" s="168"/>
      <c r="GT54" s="168"/>
      <c r="GU54" s="168"/>
      <c r="GV54" s="168"/>
      <c r="GW54" s="168"/>
      <c r="GX54" s="168"/>
      <c r="GY54" s="168">
        <f>+DRE!$G$52</f>
        <v>0</v>
      </c>
      <c r="GZ54" s="168"/>
      <c r="HA54" s="168"/>
      <c r="HB54" s="168"/>
      <c r="HC54" s="168"/>
      <c r="HD54" s="168"/>
      <c r="HE54" s="168"/>
      <c r="HF54" s="168"/>
      <c r="HG54" s="168"/>
      <c r="HH54" s="168"/>
      <c r="HI54" s="168"/>
      <c r="HJ54" s="168"/>
      <c r="HK54" s="168"/>
      <c r="HL54" s="168"/>
      <c r="HM54" s="168"/>
      <c r="HN54" s="168"/>
      <c r="HO54" s="168"/>
      <c r="HP54" s="166">
        <f t="shared" si="851"/>
        <v>0</v>
      </c>
      <c r="HQ54" s="168"/>
      <c r="HR54" s="168"/>
      <c r="HS54" s="168"/>
      <c r="HT54" s="168"/>
      <c r="HU54" s="168"/>
      <c r="HV54" s="168"/>
      <c r="HW54" s="168"/>
      <c r="HX54" s="168"/>
      <c r="HY54" s="168"/>
      <c r="HZ54" s="168"/>
      <c r="IA54" s="168"/>
      <c r="IB54" s="168"/>
      <c r="IC54" s="168"/>
      <c r="ID54" s="168"/>
      <c r="IE54" s="168">
        <f>+DRE!$G$52</f>
        <v>0</v>
      </c>
      <c r="IF54" s="168"/>
      <c r="IG54" s="168"/>
      <c r="IH54" s="168"/>
      <c r="II54" s="168"/>
      <c r="IJ54" s="168"/>
      <c r="IK54" s="168"/>
      <c r="IL54" s="168"/>
      <c r="IM54" s="168"/>
      <c r="IN54" s="168"/>
      <c r="IO54" s="168"/>
      <c r="IP54" s="168"/>
      <c r="IQ54" s="168"/>
      <c r="IR54" s="168"/>
      <c r="IS54" s="168"/>
      <c r="IT54" s="168"/>
      <c r="IU54" s="166">
        <f t="shared" si="1371"/>
        <v>0</v>
      </c>
      <c r="IV54" s="168"/>
      <c r="IW54" s="168"/>
      <c r="IX54" s="168"/>
      <c r="IY54" s="168"/>
      <c r="IZ54" s="168"/>
      <c r="JA54" s="168"/>
      <c r="JB54" s="168"/>
      <c r="JC54" s="168"/>
      <c r="JD54" s="168"/>
      <c r="JE54" s="168"/>
      <c r="JF54" s="168"/>
      <c r="JG54" s="168"/>
      <c r="JH54" s="168"/>
      <c r="JI54" s="168"/>
      <c r="JJ54" s="168">
        <f>+DRE!$G$52</f>
        <v>0</v>
      </c>
      <c r="JK54" s="168"/>
      <c r="JL54" s="168"/>
      <c r="JM54" s="168"/>
      <c r="JN54" s="168"/>
      <c r="JO54" s="168"/>
      <c r="JP54" s="168"/>
      <c r="JQ54" s="168"/>
      <c r="JR54" s="168"/>
      <c r="JS54" s="168"/>
      <c r="JT54" s="168"/>
      <c r="JU54" s="168"/>
      <c r="JV54" s="168"/>
      <c r="JW54" s="168"/>
      <c r="JX54" s="168"/>
      <c r="JY54" s="168"/>
      <c r="JZ54" s="168"/>
      <c r="KA54" s="166">
        <f t="shared" si="852"/>
        <v>0</v>
      </c>
      <c r="KB54" s="168"/>
      <c r="KC54" s="168"/>
      <c r="KD54" s="168"/>
      <c r="KE54" s="168"/>
      <c r="KF54" s="168"/>
      <c r="KG54" s="168"/>
      <c r="KH54" s="168"/>
      <c r="KI54" s="168"/>
      <c r="KJ54" s="168"/>
      <c r="KK54" s="168"/>
      <c r="KL54" s="168"/>
      <c r="KM54" s="168"/>
      <c r="KN54" s="168"/>
      <c r="KO54" s="168"/>
      <c r="KP54" s="168">
        <f>+DRE!$G$52</f>
        <v>0</v>
      </c>
      <c r="KQ54" s="168"/>
      <c r="KR54" s="168"/>
      <c r="KS54" s="168"/>
      <c r="KT54" s="168"/>
      <c r="KU54" s="168"/>
      <c r="KV54" s="168"/>
      <c r="KW54" s="168"/>
      <c r="KX54" s="168"/>
      <c r="KY54" s="168"/>
      <c r="KZ54" s="168"/>
      <c r="LA54" s="168"/>
      <c r="LB54" s="168"/>
      <c r="LC54" s="168"/>
      <c r="LD54" s="168"/>
      <c r="LE54" s="168"/>
      <c r="LF54" s="166">
        <f t="shared" si="1374"/>
        <v>0</v>
      </c>
      <c r="LG54" s="168"/>
      <c r="LH54" s="168"/>
      <c r="LI54" s="168"/>
      <c r="LJ54" s="168"/>
      <c r="LK54" s="168"/>
      <c r="LL54" s="168"/>
      <c r="LM54" s="168"/>
      <c r="LN54" s="168"/>
      <c r="LO54" s="168"/>
      <c r="LP54" s="168"/>
      <c r="LQ54" s="168"/>
      <c r="LR54" s="168"/>
      <c r="LS54" s="168"/>
      <c r="LT54" s="168"/>
      <c r="LU54" s="168">
        <f>+DRE!$G$52</f>
        <v>0</v>
      </c>
      <c r="LV54" s="168"/>
      <c r="LW54" s="168"/>
      <c r="LX54" s="168"/>
      <c r="LY54" s="168"/>
      <c r="LZ54" s="168"/>
      <c r="MA54" s="168"/>
      <c r="MB54" s="168"/>
      <c r="MC54" s="168"/>
      <c r="MD54" s="168"/>
      <c r="ME54" s="168"/>
      <c r="MF54" s="168"/>
      <c r="MG54" s="168"/>
      <c r="MH54" s="168"/>
      <c r="MI54" s="168"/>
      <c r="MJ54" s="168"/>
      <c r="MK54" s="168"/>
      <c r="ML54" s="166">
        <f t="shared" si="853"/>
        <v>0</v>
      </c>
      <c r="MM54" s="168"/>
      <c r="MN54" s="168"/>
      <c r="MO54" s="168"/>
      <c r="MP54" s="168"/>
      <c r="MQ54" s="168"/>
      <c r="MR54" s="168"/>
      <c r="MS54" s="168"/>
      <c r="MT54" s="168"/>
      <c r="MU54" s="168"/>
      <c r="MV54" s="168"/>
      <c r="MW54" s="168"/>
      <c r="MX54" s="168"/>
      <c r="MY54" s="168"/>
      <c r="MZ54" s="168"/>
      <c r="NA54" s="168">
        <f>+DRE!$G$52</f>
        <v>0</v>
      </c>
      <c r="NB54" s="168"/>
      <c r="NC54" s="168"/>
      <c r="ND54" s="168"/>
      <c r="NE54" s="168"/>
      <c r="NF54" s="168"/>
      <c r="NG54" s="168"/>
      <c r="NH54" s="168"/>
      <c r="NI54" s="168"/>
      <c r="NJ54" s="168"/>
      <c r="NK54" s="168"/>
      <c r="NL54" s="168"/>
      <c r="NM54" s="168"/>
      <c r="NN54" s="168"/>
      <c r="NO54" s="168"/>
      <c r="NP54" s="168"/>
      <c r="NQ54" s="168"/>
      <c r="NR54" s="166">
        <f t="shared" si="854"/>
        <v>0</v>
      </c>
      <c r="NS54" s="168"/>
      <c r="NT54" s="168"/>
      <c r="NU54" s="168"/>
      <c r="NV54" s="168"/>
      <c r="NW54" s="168"/>
      <c r="NX54" s="168"/>
      <c r="NY54" s="168"/>
      <c r="NZ54" s="168"/>
      <c r="OA54" s="168"/>
      <c r="OB54" s="168"/>
      <c r="OC54" s="168"/>
      <c r="OD54" s="168"/>
      <c r="OE54" s="168"/>
      <c r="OF54" s="168"/>
      <c r="OG54" s="168">
        <f>+DRE!$G$52</f>
        <v>0</v>
      </c>
      <c r="OH54" s="168"/>
      <c r="OI54" s="168"/>
      <c r="OJ54" s="168"/>
      <c r="OK54" s="168"/>
      <c r="OL54" s="168"/>
      <c r="OM54" s="168"/>
      <c r="ON54" s="168"/>
      <c r="OO54" s="168"/>
      <c r="OP54" s="168"/>
      <c r="OQ54" s="168"/>
      <c r="OR54" s="168"/>
      <c r="OS54" s="168"/>
      <c r="OT54" s="168"/>
      <c r="OU54" s="166">
        <f t="shared" si="1378"/>
        <v>0</v>
      </c>
      <c r="OV54" s="168"/>
      <c r="OW54" s="168"/>
      <c r="OX54" s="168"/>
      <c r="OY54" s="168"/>
      <c r="OZ54" s="168"/>
      <c r="PA54" s="168"/>
      <c r="PB54" s="168"/>
      <c r="PC54" s="168"/>
      <c r="PD54" s="168"/>
      <c r="PE54" s="168"/>
      <c r="PF54" s="168"/>
      <c r="PG54" s="168"/>
      <c r="PH54" s="168"/>
      <c r="PI54" s="168"/>
      <c r="PJ54" s="168">
        <f>+DRE!$G$52</f>
        <v>0</v>
      </c>
      <c r="PK54" s="168"/>
      <c r="PL54" s="168"/>
      <c r="PM54" s="168"/>
      <c r="PN54" s="168"/>
      <c r="PO54" s="168"/>
      <c r="PP54" s="168"/>
      <c r="PQ54" s="168"/>
      <c r="PR54" s="168"/>
      <c r="PS54" s="168"/>
      <c r="PT54" s="168"/>
      <c r="PU54" s="168"/>
      <c r="PV54" s="168"/>
      <c r="PW54" s="168"/>
      <c r="PX54" s="168"/>
      <c r="PY54" s="168"/>
      <c r="PZ54" s="168"/>
      <c r="QA54" s="166">
        <f t="shared" si="855"/>
        <v>0</v>
      </c>
      <c r="QB54" s="168"/>
      <c r="QC54" s="168"/>
      <c r="QD54" s="168"/>
      <c r="QE54" s="168"/>
      <c r="QF54" s="168"/>
      <c r="QG54" s="168"/>
      <c r="QH54" s="168"/>
      <c r="QI54" s="168"/>
      <c r="QJ54" s="168"/>
      <c r="QK54" s="168"/>
      <c r="QL54" s="168"/>
      <c r="QM54" s="168"/>
      <c r="QN54" s="168"/>
      <c r="QO54" s="168"/>
      <c r="QP54" s="168">
        <f>+DRE!$G$52</f>
        <v>0</v>
      </c>
      <c r="QQ54" s="168"/>
      <c r="QR54" s="168"/>
      <c r="QS54" s="168"/>
      <c r="QT54" s="168"/>
      <c r="QU54" s="168"/>
      <c r="QV54" s="168"/>
      <c r="QW54" s="168"/>
      <c r="QX54" s="168"/>
      <c r="QY54" s="168"/>
      <c r="QZ54" s="168"/>
      <c r="RA54" s="168"/>
      <c r="RB54" s="168"/>
      <c r="RC54" s="168"/>
      <c r="RD54" s="168"/>
      <c r="RE54" s="168"/>
      <c r="RF54" s="166">
        <f t="shared" si="1381"/>
        <v>0</v>
      </c>
      <c r="RG54" s="168"/>
      <c r="RH54" s="168"/>
      <c r="RI54" s="168"/>
      <c r="RJ54" s="168"/>
      <c r="RK54" s="168"/>
      <c r="RL54" s="168"/>
      <c r="RM54" s="168"/>
      <c r="RN54" s="168"/>
      <c r="RO54" s="168"/>
      <c r="RP54" s="168"/>
      <c r="RQ54" s="168"/>
      <c r="RR54" s="168"/>
      <c r="RS54" s="168"/>
      <c r="RT54" s="168"/>
      <c r="RU54" s="168">
        <f>+DRE!$G$52</f>
        <v>0</v>
      </c>
      <c r="RV54" s="168"/>
      <c r="RW54" s="168"/>
      <c r="RX54" s="168"/>
      <c r="RY54" s="168"/>
      <c r="RZ54" s="168"/>
      <c r="SA54" s="168"/>
      <c r="SB54" s="168"/>
      <c r="SC54" s="168"/>
      <c r="SD54" s="168"/>
      <c r="SE54" s="168"/>
      <c r="SF54" s="168"/>
      <c r="SG54" s="168"/>
      <c r="SH54" s="168"/>
      <c r="SI54" s="168"/>
      <c r="SJ54" s="168"/>
      <c r="SK54" s="168"/>
      <c r="SL54" s="166">
        <f t="shared" si="856"/>
        <v>0</v>
      </c>
      <c r="SM54" s="168"/>
      <c r="SN54" s="168"/>
      <c r="SO54" s="168"/>
      <c r="SP54" s="168"/>
      <c r="SQ54" s="168"/>
      <c r="SR54" s="168"/>
      <c r="SS54" s="168"/>
      <c r="ST54" s="168"/>
      <c r="SU54" s="168"/>
      <c r="SV54" s="168"/>
      <c r="SW54" s="168"/>
      <c r="SX54" s="168"/>
      <c r="SY54" s="168"/>
      <c r="SZ54" s="168"/>
      <c r="TA54" s="168">
        <f>+DRE!$G$52</f>
        <v>0</v>
      </c>
      <c r="TB54" s="168"/>
      <c r="TC54" s="168"/>
      <c r="TD54" s="168"/>
      <c r="TE54" s="168"/>
      <c r="TF54" s="168"/>
      <c r="TG54" s="168"/>
      <c r="TH54" s="168"/>
      <c r="TI54" s="168"/>
      <c r="TJ54" s="168"/>
      <c r="TK54" s="168"/>
      <c r="TL54" s="168"/>
      <c r="TM54" s="168"/>
      <c r="TN54" s="168"/>
      <c r="TO54" s="168"/>
      <c r="TP54" s="168"/>
      <c r="TQ54" s="166">
        <f t="shared" si="1384"/>
        <v>0</v>
      </c>
      <c r="TR54" s="168"/>
      <c r="TS54" s="168"/>
      <c r="TT54" s="168"/>
      <c r="TU54" s="168"/>
      <c r="TV54" s="168"/>
      <c r="TW54" s="168"/>
      <c r="TX54" s="168"/>
      <c r="TY54" s="168"/>
      <c r="TZ54" s="168"/>
      <c r="UA54" s="168"/>
      <c r="UB54" s="168"/>
      <c r="UC54" s="168"/>
      <c r="UD54" s="168"/>
      <c r="UE54" s="168"/>
      <c r="UF54" s="168">
        <f>+DRE!$G$52</f>
        <v>0</v>
      </c>
      <c r="UG54" s="168"/>
      <c r="UH54" s="168"/>
      <c r="UI54" s="168"/>
      <c r="UJ54" s="168"/>
      <c r="UK54" s="168"/>
      <c r="UL54" s="168"/>
      <c r="UM54" s="168"/>
      <c r="UN54" s="168"/>
      <c r="UO54" s="168"/>
      <c r="UP54" s="168"/>
      <c r="UQ54" s="168"/>
      <c r="UR54" s="168"/>
      <c r="US54" s="168"/>
      <c r="UT54" s="168"/>
      <c r="UU54" s="168"/>
      <c r="UV54" s="168"/>
      <c r="UW54" s="166">
        <f t="shared" si="857"/>
        <v>0</v>
      </c>
      <c r="UX54" s="168"/>
      <c r="UY54" s="168"/>
      <c r="UZ54" s="168"/>
      <c r="VA54" s="168"/>
      <c r="VB54" s="168"/>
      <c r="VC54" s="168"/>
      <c r="VD54" s="168"/>
      <c r="VE54" s="168"/>
      <c r="VF54" s="168"/>
      <c r="VG54" s="168"/>
      <c r="VH54" s="168"/>
      <c r="VI54" s="168"/>
      <c r="VJ54" s="168"/>
      <c r="VK54" s="168"/>
      <c r="VL54" s="168">
        <f>+DRE!$G$52</f>
        <v>0</v>
      </c>
      <c r="VM54" s="168"/>
      <c r="VN54" s="168"/>
      <c r="VO54" s="168"/>
      <c r="VP54" s="168"/>
      <c r="VQ54" s="168"/>
      <c r="VR54" s="168"/>
      <c r="VS54" s="168"/>
      <c r="VT54" s="168"/>
      <c r="VU54" s="168"/>
      <c r="VV54" s="168"/>
      <c r="VW54" s="168"/>
      <c r="VX54" s="168"/>
      <c r="VY54" s="168"/>
      <c r="VZ54" s="168"/>
      <c r="WA54" s="168"/>
      <c r="WB54" s="168"/>
      <c r="WC54" s="166">
        <f t="shared" si="858"/>
        <v>0</v>
      </c>
    </row>
    <row r="55" spans="1:601" s="105" customFormat="1" ht="18" customHeight="1">
      <c r="A55" s="154"/>
      <c r="B55" s="97" t="s">
        <v>162</v>
      </c>
      <c r="C55" s="97"/>
      <c r="D55" s="103">
        <f t="shared" ref="D55:AJ55" si="1482">SUM(D56:D59)</f>
        <v>0</v>
      </c>
      <c r="E55" s="103">
        <f t="shared" si="1482"/>
        <v>0</v>
      </c>
      <c r="F55" s="103">
        <f t="shared" si="1482"/>
        <v>0</v>
      </c>
      <c r="G55" s="103">
        <f t="shared" si="1482"/>
        <v>0</v>
      </c>
      <c r="H55" s="103">
        <f t="shared" si="1482"/>
        <v>0</v>
      </c>
      <c r="I55" s="103">
        <f t="shared" si="1482"/>
        <v>0</v>
      </c>
      <c r="J55" s="103">
        <f t="shared" si="1482"/>
        <v>0</v>
      </c>
      <c r="K55" s="103">
        <f t="shared" si="1482"/>
        <v>0</v>
      </c>
      <c r="L55" s="103">
        <f t="shared" si="1482"/>
        <v>0</v>
      </c>
      <c r="M55" s="103">
        <f t="shared" si="1482"/>
        <v>0</v>
      </c>
      <c r="N55" s="103">
        <f t="shared" si="1482"/>
        <v>0</v>
      </c>
      <c r="O55" s="103">
        <f t="shared" si="1482"/>
        <v>0</v>
      </c>
      <c r="P55" s="103">
        <f t="shared" si="1482"/>
        <v>0</v>
      </c>
      <c r="Q55" s="103">
        <f t="shared" si="1482"/>
        <v>0</v>
      </c>
      <c r="R55" s="103">
        <f t="shared" si="1482"/>
        <v>0</v>
      </c>
      <c r="S55" s="103">
        <f t="shared" si="1482"/>
        <v>0</v>
      </c>
      <c r="T55" s="103">
        <f t="shared" si="1482"/>
        <v>0</v>
      </c>
      <c r="U55" s="103">
        <f t="shared" si="1482"/>
        <v>0</v>
      </c>
      <c r="V55" s="103">
        <f t="shared" si="1482"/>
        <v>0</v>
      </c>
      <c r="W55" s="103">
        <f t="shared" si="1482"/>
        <v>0</v>
      </c>
      <c r="X55" s="103">
        <f t="shared" si="1482"/>
        <v>0</v>
      </c>
      <c r="Y55" s="103">
        <f t="shared" si="1482"/>
        <v>0</v>
      </c>
      <c r="Z55" s="103">
        <f t="shared" si="1482"/>
        <v>0</v>
      </c>
      <c r="AA55" s="103">
        <f t="shared" si="1482"/>
        <v>0</v>
      </c>
      <c r="AB55" s="103">
        <f t="shared" si="1482"/>
        <v>0</v>
      </c>
      <c r="AC55" s="103">
        <f t="shared" si="1482"/>
        <v>0</v>
      </c>
      <c r="AD55" s="103">
        <f t="shared" si="1482"/>
        <v>0</v>
      </c>
      <c r="AE55" s="103">
        <f t="shared" si="1482"/>
        <v>0</v>
      </c>
      <c r="AF55" s="103"/>
      <c r="AG55" s="103"/>
      <c r="AH55" s="177">
        <f t="shared" si="490"/>
        <v>0</v>
      </c>
      <c r="AI55" s="171">
        <f t="shared" si="1482"/>
        <v>0</v>
      </c>
      <c r="AJ55" s="171">
        <f t="shared" si="1482"/>
        <v>0</v>
      </c>
      <c r="AK55" s="171">
        <f t="shared" ref="AK55:BM55" si="1483">SUM(AK56:AK59)</f>
        <v>0</v>
      </c>
      <c r="AL55" s="171">
        <f t="shared" si="1483"/>
        <v>0</v>
      </c>
      <c r="AM55" s="171">
        <f t="shared" si="1483"/>
        <v>0</v>
      </c>
      <c r="AN55" s="171">
        <f t="shared" si="1483"/>
        <v>0</v>
      </c>
      <c r="AO55" s="171">
        <f t="shared" si="1483"/>
        <v>0</v>
      </c>
      <c r="AP55" s="171">
        <f t="shared" si="1483"/>
        <v>0</v>
      </c>
      <c r="AQ55" s="171">
        <f t="shared" si="1483"/>
        <v>0</v>
      </c>
      <c r="AR55" s="171">
        <f t="shared" si="1483"/>
        <v>0</v>
      </c>
      <c r="AS55" s="171">
        <f t="shared" si="1483"/>
        <v>0</v>
      </c>
      <c r="AT55" s="171">
        <f t="shared" si="1483"/>
        <v>0</v>
      </c>
      <c r="AU55" s="171">
        <f t="shared" si="1483"/>
        <v>0</v>
      </c>
      <c r="AV55" s="171">
        <f t="shared" si="1483"/>
        <v>0</v>
      </c>
      <c r="AW55" s="171">
        <f t="shared" si="1483"/>
        <v>0</v>
      </c>
      <c r="AX55" s="171">
        <f t="shared" si="1483"/>
        <v>0</v>
      </c>
      <c r="AY55" s="171">
        <f t="shared" si="1483"/>
        <v>0</v>
      </c>
      <c r="AZ55" s="171">
        <f t="shared" si="1483"/>
        <v>0</v>
      </c>
      <c r="BA55" s="171">
        <f t="shared" si="1483"/>
        <v>0</v>
      </c>
      <c r="BB55" s="171">
        <f t="shared" si="1483"/>
        <v>0</v>
      </c>
      <c r="BC55" s="171">
        <f t="shared" si="1483"/>
        <v>0</v>
      </c>
      <c r="BD55" s="171">
        <f t="shared" si="1483"/>
        <v>0</v>
      </c>
      <c r="BE55" s="171">
        <f t="shared" si="1483"/>
        <v>0</v>
      </c>
      <c r="BF55" s="171">
        <f t="shared" si="1483"/>
        <v>0</v>
      </c>
      <c r="BG55" s="171">
        <f t="shared" si="1483"/>
        <v>0</v>
      </c>
      <c r="BH55" s="171">
        <f t="shared" si="1483"/>
        <v>0</v>
      </c>
      <c r="BI55" s="171">
        <f t="shared" si="1483"/>
        <v>0</v>
      </c>
      <c r="BJ55" s="171">
        <f t="shared" si="1483"/>
        <v>0</v>
      </c>
      <c r="BK55" s="171">
        <f t="shared" si="1483"/>
        <v>0</v>
      </c>
      <c r="BL55" s="171">
        <f t="shared" si="1483"/>
        <v>0</v>
      </c>
      <c r="BM55" s="171">
        <f t="shared" si="1483"/>
        <v>0</v>
      </c>
      <c r="BN55" s="177">
        <f t="shared" si="848"/>
        <v>0</v>
      </c>
      <c r="BO55" s="171">
        <f>SUM(BO56:BO59)</f>
        <v>0</v>
      </c>
      <c r="BP55" s="171">
        <f>SUM(BP56:BP59)</f>
        <v>0</v>
      </c>
      <c r="BQ55" s="171">
        <f t="shared" ref="BQ55:CR55" si="1484">SUM(BQ56:BQ59)</f>
        <v>0</v>
      </c>
      <c r="BR55" s="171">
        <f t="shared" si="1484"/>
        <v>0</v>
      </c>
      <c r="BS55" s="171">
        <f t="shared" si="1484"/>
        <v>0</v>
      </c>
      <c r="BT55" s="171">
        <f t="shared" si="1484"/>
        <v>0</v>
      </c>
      <c r="BU55" s="171">
        <f t="shared" si="1484"/>
        <v>0</v>
      </c>
      <c r="BV55" s="171">
        <f t="shared" si="1484"/>
        <v>0</v>
      </c>
      <c r="BW55" s="171">
        <f t="shared" si="1484"/>
        <v>0</v>
      </c>
      <c r="BX55" s="171">
        <f t="shared" si="1484"/>
        <v>0</v>
      </c>
      <c r="BY55" s="171">
        <f t="shared" si="1484"/>
        <v>0</v>
      </c>
      <c r="BZ55" s="171">
        <f t="shared" si="1484"/>
        <v>0</v>
      </c>
      <c r="CA55" s="171">
        <f t="shared" si="1484"/>
        <v>0</v>
      </c>
      <c r="CB55" s="171">
        <f t="shared" si="1484"/>
        <v>0</v>
      </c>
      <c r="CC55" s="171">
        <f t="shared" si="1484"/>
        <v>0</v>
      </c>
      <c r="CD55" s="171">
        <f t="shared" si="1484"/>
        <v>0</v>
      </c>
      <c r="CE55" s="171">
        <f t="shared" si="1484"/>
        <v>0</v>
      </c>
      <c r="CF55" s="171">
        <f t="shared" si="1484"/>
        <v>0</v>
      </c>
      <c r="CG55" s="171">
        <f t="shared" si="1484"/>
        <v>0</v>
      </c>
      <c r="CH55" s="171">
        <f t="shared" si="1484"/>
        <v>0</v>
      </c>
      <c r="CI55" s="171">
        <f t="shared" si="1484"/>
        <v>0</v>
      </c>
      <c r="CJ55" s="171">
        <f t="shared" si="1484"/>
        <v>0</v>
      </c>
      <c r="CK55" s="171">
        <f t="shared" si="1484"/>
        <v>0</v>
      </c>
      <c r="CL55" s="171">
        <f t="shared" si="1484"/>
        <v>0</v>
      </c>
      <c r="CM55" s="171">
        <f t="shared" si="1484"/>
        <v>0</v>
      </c>
      <c r="CN55" s="171">
        <f t="shared" si="1484"/>
        <v>0</v>
      </c>
      <c r="CO55" s="171">
        <f t="shared" si="1484"/>
        <v>0</v>
      </c>
      <c r="CP55" s="171">
        <f t="shared" si="1484"/>
        <v>0</v>
      </c>
      <c r="CQ55" s="171">
        <f t="shared" si="1484"/>
        <v>0</v>
      </c>
      <c r="CR55" s="171">
        <f t="shared" si="1484"/>
        <v>0</v>
      </c>
      <c r="CS55" s="177">
        <f t="shared" si="790"/>
        <v>0</v>
      </c>
      <c r="CT55" s="171">
        <f t="shared" ref="CT55:CU55" si="1485">SUM(CT56:CT59)</f>
        <v>0</v>
      </c>
      <c r="CU55" s="171">
        <f t="shared" si="1485"/>
        <v>0</v>
      </c>
      <c r="CV55" s="171">
        <f t="shared" ref="CV55:DX55" si="1486">SUM(CV56:CV59)</f>
        <v>0</v>
      </c>
      <c r="CW55" s="171">
        <f t="shared" si="1486"/>
        <v>0</v>
      </c>
      <c r="CX55" s="171">
        <f t="shared" si="1486"/>
        <v>0</v>
      </c>
      <c r="CY55" s="171">
        <f t="shared" si="1486"/>
        <v>0</v>
      </c>
      <c r="CZ55" s="171">
        <f t="shared" si="1486"/>
        <v>0</v>
      </c>
      <c r="DA55" s="171">
        <f t="shared" si="1486"/>
        <v>0</v>
      </c>
      <c r="DB55" s="171">
        <f t="shared" si="1486"/>
        <v>0</v>
      </c>
      <c r="DC55" s="171">
        <f t="shared" si="1486"/>
        <v>0</v>
      </c>
      <c r="DD55" s="171">
        <f t="shared" si="1486"/>
        <v>0</v>
      </c>
      <c r="DE55" s="171">
        <f t="shared" si="1486"/>
        <v>0</v>
      </c>
      <c r="DF55" s="171">
        <f t="shared" si="1486"/>
        <v>0</v>
      </c>
      <c r="DG55" s="171">
        <f t="shared" si="1486"/>
        <v>0</v>
      </c>
      <c r="DH55" s="171">
        <f t="shared" si="1486"/>
        <v>0</v>
      </c>
      <c r="DI55" s="171">
        <f t="shared" si="1486"/>
        <v>0</v>
      </c>
      <c r="DJ55" s="171">
        <f t="shared" si="1486"/>
        <v>0</v>
      </c>
      <c r="DK55" s="171">
        <f t="shared" si="1486"/>
        <v>0</v>
      </c>
      <c r="DL55" s="171">
        <f t="shared" si="1486"/>
        <v>0</v>
      </c>
      <c r="DM55" s="171">
        <f t="shared" si="1486"/>
        <v>0</v>
      </c>
      <c r="DN55" s="171">
        <f t="shared" si="1486"/>
        <v>0</v>
      </c>
      <c r="DO55" s="171">
        <f t="shared" si="1486"/>
        <v>0</v>
      </c>
      <c r="DP55" s="171">
        <f t="shared" si="1486"/>
        <v>0</v>
      </c>
      <c r="DQ55" s="171">
        <f t="shared" si="1486"/>
        <v>0</v>
      </c>
      <c r="DR55" s="171">
        <f t="shared" si="1486"/>
        <v>0</v>
      </c>
      <c r="DS55" s="171">
        <f t="shared" si="1486"/>
        <v>0</v>
      </c>
      <c r="DT55" s="171">
        <f t="shared" si="1486"/>
        <v>0</v>
      </c>
      <c r="DU55" s="171">
        <f t="shared" si="1486"/>
        <v>0</v>
      </c>
      <c r="DV55" s="171">
        <f t="shared" si="1486"/>
        <v>0</v>
      </c>
      <c r="DW55" s="171">
        <f t="shared" si="1486"/>
        <v>0</v>
      </c>
      <c r="DX55" s="171">
        <f t="shared" si="1486"/>
        <v>0</v>
      </c>
      <c r="DY55" s="177">
        <f t="shared" si="849"/>
        <v>0</v>
      </c>
      <c r="DZ55" s="171">
        <f t="shared" ref="DZ55:EA55" si="1487">SUM(DZ56:DZ59)</f>
        <v>0</v>
      </c>
      <c r="EA55" s="171">
        <f t="shared" si="1487"/>
        <v>0</v>
      </c>
      <c r="EB55" s="171">
        <f t="shared" ref="EB55:FC55" si="1488">SUM(EB56:EB59)</f>
        <v>0</v>
      </c>
      <c r="EC55" s="171">
        <f t="shared" si="1488"/>
        <v>0</v>
      </c>
      <c r="ED55" s="171">
        <f t="shared" si="1488"/>
        <v>0</v>
      </c>
      <c r="EE55" s="171">
        <f t="shared" si="1488"/>
        <v>0</v>
      </c>
      <c r="EF55" s="171">
        <f t="shared" si="1488"/>
        <v>0</v>
      </c>
      <c r="EG55" s="171">
        <f t="shared" si="1488"/>
        <v>0</v>
      </c>
      <c r="EH55" s="171">
        <f t="shared" si="1488"/>
        <v>0</v>
      </c>
      <c r="EI55" s="171">
        <f t="shared" si="1488"/>
        <v>0</v>
      </c>
      <c r="EJ55" s="171">
        <f t="shared" si="1488"/>
        <v>0</v>
      </c>
      <c r="EK55" s="171">
        <f t="shared" si="1488"/>
        <v>0</v>
      </c>
      <c r="EL55" s="171">
        <f t="shared" si="1488"/>
        <v>0</v>
      </c>
      <c r="EM55" s="171">
        <f t="shared" si="1488"/>
        <v>0</v>
      </c>
      <c r="EN55" s="171">
        <f t="shared" si="1488"/>
        <v>0</v>
      </c>
      <c r="EO55" s="171">
        <f t="shared" si="1488"/>
        <v>0</v>
      </c>
      <c r="EP55" s="171">
        <f t="shared" si="1488"/>
        <v>0</v>
      </c>
      <c r="EQ55" s="171">
        <f t="shared" si="1488"/>
        <v>0</v>
      </c>
      <c r="ER55" s="171">
        <f t="shared" si="1488"/>
        <v>0</v>
      </c>
      <c r="ES55" s="171">
        <f t="shared" si="1488"/>
        <v>0</v>
      </c>
      <c r="ET55" s="171">
        <f t="shared" si="1488"/>
        <v>0</v>
      </c>
      <c r="EU55" s="171">
        <f t="shared" si="1488"/>
        <v>0</v>
      </c>
      <c r="EV55" s="171">
        <f t="shared" si="1488"/>
        <v>0</v>
      </c>
      <c r="EW55" s="171">
        <f t="shared" si="1488"/>
        <v>0</v>
      </c>
      <c r="EX55" s="171">
        <f t="shared" si="1488"/>
        <v>0</v>
      </c>
      <c r="EY55" s="171">
        <f t="shared" si="1488"/>
        <v>0</v>
      </c>
      <c r="EZ55" s="171">
        <f t="shared" si="1488"/>
        <v>0</v>
      </c>
      <c r="FA55" s="171">
        <f t="shared" si="1488"/>
        <v>0</v>
      </c>
      <c r="FB55" s="171">
        <f t="shared" si="1488"/>
        <v>0</v>
      </c>
      <c r="FC55" s="171">
        <f t="shared" si="1488"/>
        <v>0</v>
      </c>
      <c r="FD55" s="177">
        <f t="shared" si="1367"/>
        <v>0</v>
      </c>
      <c r="FE55" s="171">
        <f t="shared" ref="FE55:FF55" si="1489">SUM(FE56:FE59)</f>
        <v>0</v>
      </c>
      <c r="FF55" s="171">
        <f t="shared" si="1489"/>
        <v>0</v>
      </c>
      <c r="FG55" s="171">
        <f t="shared" ref="FG55:GI55" si="1490">SUM(FG56:FG59)</f>
        <v>0</v>
      </c>
      <c r="FH55" s="171">
        <f t="shared" si="1490"/>
        <v>0</v>
      </c>
      <c r="FI55" s="171">
        <f t="shared" si="1490"/>
        <v>0</v>
      </c>
      <c r="FJ55" s="171">
        <f t="shared" si="1490"/>
        <v>0</v>
      </c>
      <c r="FK55" s="171">
        <f t="shared" si="1490"/>
        <v>0</v>
      </c>
      <c r="FL55" s="171">
        <f t="shared" si="1490"/>
        <v>0</v>
      </c>
      <c r="FM55" s="171">
        <f t="shared" si="1490"/>
        <v>0</v>
      </c>
      <c r="FN55" s="171">
        <f t="shared" si="1490"/>
        <v>0</v>
      </c>
      <c r="FO55" s="171">
        <f t="shared" si="1490"/>
        <v>0</v>
      </c>
      <c r="FP55" s="171">
        <f t="shared" si="1490"/>
        <v>0</v>
      </c>
      <c r="FQ55" s="171">
        <f t="shared" si="1490"/>
        <v>0</v>
      </c>
      <c r="FR55" s="171">
        <f t="shared" si="1490"/>
        <v>0</v>
      </c>
      <c r="FS55" s="171">
        <f t="shared" si="1490"/>
        <v>0</v>
      </c>
      <c r="FT55" s="171">
        <f t="shared" si="1490"/>
        <v>0</v>
      </c>
      <c r="FU55" s="171">
        <f t="shared" si="1490"/>
        <v>0</v>
      </c>
      <c r="FV55" s="171">
        <f t="shared" si="1490"/>
        <v>0</v>
      </c>
      <c r="FW55" s="171">
        <f t="shared" si="1490"/>
        <v>0</v>
      </c>
      <c r="FX55" s="171">
        <f t="shared" si="1490"/>
        <v>0</v>
      </c>
      <c r="FY55" s="171">
        <f t="shared" si="1490"/>
        <v>0</v>
      </c>
      <c r="FZ55" s="171">
        <f t="shared" si="1490"/>
        <v>0</v>
      </c>
      <c r="GA55" s="171">
        <f t="shared" si="1490"/>
        <v>0</v>
      </c>
      <c r="GB55" s="171">
        <f t="shared" si="1490"/>
        <v>0</v>
      </c>
      <c r="GC55" s="171">
        <f t="shared" si="1490"/>
        <v>0</v>
      </c>
      <c r="GD55" s="171">
        <f t="shared" si="1490"/>
        <v>0</v>
      </c>
      <c r="GE55" s="171">
        <f t="shared" si="1490"/>
        <v>0</v>
      </c>
      <c r="GF55" s="171">
        <f t="shared" si="1490"/>
        <v>0</v>
      </c>
      <c r="GG55" s="171">
        <f t="shared" si="1490"/>
        <v>0</v>
      </c>
      <c r="GH55" s="171">
        <f t="shared" si="1490"/>
        <v>0</v>
      </c>
      <c r="GI55" s="171">
        <f t="shared" si="1490"/>
        <v>0</v>
      </c>
      <c r="GJ55" s="177">
        <f t="shared" si="850"/>
        <v>0</v>
      </c>
      <c r="GK55" s="171">
        <f t="shared" ref="GK55:GL55" si="1491">SUM(GK56:GK59)</f>
        <v>0</v>
      </c>
      <c r="GL55" s="171">
        <f t="shared" si="1491"/>
        <v>0</v>
      </c>
      <c r="GM55" s="171">
        <f t="shared" ref="GM55:HO55" si="1492">SUM(GM56:GM59)</f>
        <v>0</v>
      </c>
      <c r="GN55" s="171">
        <f t="shared" si="1492"/>
        <v>0</v>
      </c>
      <c r="GO55" s="171">
        <f t="shared" si="1492"/>
        <v>0</v>
      </c>
      <c r="GP55" s="171">
        <f t="shared" si="1492"/>
        <v>0</v>
      </c>
      <c r="GQ55" s="171">
        <f t="shared" si="1492"/>
        <v>0</v>
      </c>
      <c r="GR55" s="171">
        <f t="shared" si="1492"/>
        <v>0</v>
      </c>
      <c r="GS55" s="171">
        <f t="shared" si="1492"/>
        <v>0</v>
      </c>
      <c r="GT55" s="171">
        <f t="shared" si="1492"/>
        <v>0</v>
      </c>
      <c r="GU55" s="171">
        <f t="shared" si="1492"/>
        <v>0</v>
      </c>
      <c r="GV55" s="171">
        <f t="shared" si="1492"/>
        <v>0</v>
      </c>
      <c r="GW55" s="171">
        <f t="shared" si="1492"/>
        <v>0</v>
      </c>
      <c r="GX55" s="171">
        <f t="shared" si="1492"/>
        <v>0</v>
      </c>
      <c r="GY55" s="171">
        <f t="shared" si="1492"/>
        <v>0</v>
      </c>
      <c r="GZ55" s="171">
        <f t="shared" si="1492"/>
        <v>0</v>
      </c>
      <c r="HA55" s="171">
        <f t="shared" si="1492"/>
        <v>0</v>
      </c>
      <c r="HB55" s="171">
        <f t="shared" si="1492"/>
        <v>0</v>
      </c>
      <c r="HC55" s="171">
        <f t="shared" si="1492"/>
        <v>0</v>
      </c>
      <c r="HD55" s="171">
        <f t="shared" si="1492"/>
        <v>0</v>
      </c>
      <c r="HE55" s="171">
        <f t="shared" si="1492"/>
        <v>0</v>
      </c>
      <c r="HF55" s="171">
        <f t="shared" si="1492"/>
        <v>0</v>
      </c>
      <c r="HG55" s="171">
        <f t="shared" si="1492"/>
        <v>0</v>
      </c>
      <c r="HH55" s="171">
        <f t="shared" si="1492"/>
        <v>0</v>
      </c>
      <c r="HI55" s="171">
        <f t="shared" si="1492"/>
        <v>0</v>
      </c>
      <c r="HJ55" s="171">
        <f t="shared" si="1492"/>
        <v>0</v>
      </c>
      <c r="HK55" s="171">
        <f t="shared" si="1492"/>
        <v>0</v>
      </c>
      <c r="HL55" s="171">
        <f t="shared" si="1492"/>
        <v>0</v>
      </c>
      <c r="HM55" s="171">
        <f t="shared" si="1492"/>
        <v>0</v>
      </c>
      <c r="HN55" s="171">
        <f t="shared" si="1492"/>
        <v>0</v>
      </c>
      <c r="HO55" s="171">
        <f t="shared" si="1492"/>
        <v>0</v>
      </c>
      <c r="HP55" s="177">
        <f t="shared" si="851"/>
        <v>0</v>
      </c>
      <c r="HQ55" s="171">
        <f t="shared" ref="HQ55:HR55" si="1493">SUM(HQ56:HQ59)</f>
        <v>0</v>
      </c>
      <c r="HR55" s="171">
        <f t="shared" si="1493"/>
        <v>0</v>
      </c>
      <c r="HS55" s="171">
        <f t="shared" ref="HS55:IT55" si="1494">SUM(HS56:HS59)</f>
        <v>0</v>
      </c>
      <c r="HT55" s="171">
        <f t="shared" si="1494"/>
        <v>0</v>
      </c>
      <c r="HU55" s="171">
        <f t="shared" si="1494"/>
        <v>0</v>
      </c>
      <c r="HV55" s="171">
        <f t="shared" si="1494"/>
        <v>0</v>
      </c>
      <c r="HW55" s="171">
        <f t="shared" si="1494"/>
        <v>0</v>
      </c>
      <c r="HX55" s="171">
        <f t="shared" si="1494"/>
        <v>0</v>
      </c>
      <c r="HY55" s="171">
        <f t="shared" si="1494"/>
        <v>0</v>
      </c>
      <c r="HZ55" s="171">
        <f t="shared" si="1494"/>
        <v>0</v>
      </c>
      <c r="IA55" s="171">
        <f t="shared" si="1494"/>
        <v>0</v>
      </c>
      <c r="IB55" s="171">
        <f t="shared" si="1494"/>
        <v>0</v>
      </c>
      <c r="IC55" s="171">
        <f t="shared" si="1494"/>
        <v>0</v>
      </c>
      <c r="ID55" s="171">
        <f t="shared" si="1494"/>
        <v>0</v>
      </c>
      <c r="IE55" s="171">
        <f t="shared" si="1494"/>
        <v>0</v>
      </c>
      <c r="IF55" s="171">
        <f t="shared" si="1494"/>
        <v>0</v>
      </c>
      <c r="IG55" s="171">
        <f t="shared" si="1494"/>
        <v>0</v>
      </c>
      <c r="IH55" s="171">
        <f t="shared" si="1494"/>
        <v>0</v>
      </c>
      <c r="II55" s="171">
        <f t="shared" si="1494"/>
        <v>0</v>
      </c>
      <c r="IJ55" s="171">
        <f t="shared" si="1494"/>
        <v>0</v>
      </c>
      <c r="IK55" s="171">
        <f t="shared" si="1494"/>
        <v>0</v>
      </c>
      <c r="IL55" s="171">
        <f t="shared" si="1494"/>
        <v>0</v>
      </c>
      <c r="IM55" s="171">
        <f t="shared" si="1494"/>
        <v>0</v>
      </c>
      <c r="IN55" s="171">
        <f t="shared" si="1494"/>
        <v>0</v>
      </c>
      <c r="IO55" s="171">
        <f t="shared" si="1494"/>
        <v>0</v>
      </c>
      <c r="IP55" s="171">
        <f t="shared" si="1494"/>
        <v>0</v>
      </c>
      <c r="IQ55" s="171">
        <f t="shared" si="1494"/>
        <v>0</v>
      </c>
      <c r="IR55" s="171">
        <f t="shared" si="1494"/>
        <v>0</v>
      </c>
      <c r="IS55" s="171">
        <f t="shared" si="1494"/>
        <v>0</v>
      </c>
      <c r="IT55" s="171">
        <f t="shared" si="1494"/>
        <v>0</v>
      </c>
      <c r="IU55" s="177">
        <f t="shared" si="1371"/>
        <v>0</v>
      </c>
      <c r="IV55" s="171">
        <f t="shared" ref="IV55:IW55" si="1495">SUM(IV56:IV59)</f>
        <v>0</v>
      </c>
      <c r="IW55" s="171">
        <f t="shared" si="1495"/>
        <v>0</v>
      </c>
      <c r="IX55" s="171">
        <f t="shared" ref="IX55:JZ55" si="1496">SUM(IX56:IX59)</f>
        <v>0</v>
      </c>
      <c r="IY55" s="171">
        <f t="shared" si="1496"/>
        <v>0</v>
      </c>
      <c r="IZ55" s="171">
        <f t="shared" si="1496"/>
        <v>0</v>
      </c>
      <c r="JA55" s="171">
        <f t="shared" si="1496"/>
        <v>0</v>
      </c>
      <c r="JB55" s="171">
        <f t="shared" si="1496"/>
        <v>0</v>
      </c>
      <c r="JC55" s="171">
        <f t="shared" si="1496"/>
        <v>0</v>
      </c>
      <c r="JD55" s="171">
        <f t="shared" si="1496"/>
        <v>0</v>
      </c>
      <c r="JE55" s="171">
        <f t="shared" si="1496"/>
        <v>0</v>
      </c>
      <c r="JF55" s="171">
        <f t="shared" si="1496"/>
        <v>0</v>
      </c>
      <c r="JG55" s="171">
        <f t="shared" si="1496"/>
        <v>0</v>
      </c>
      <c r="JH55" s="171">
        <f t="shared" si="1496"/>
        <v>0</v>
      </c>
      <c r="JI55" s="171">
        <f t="shared" si="1496"/>
        <v>0</v>
      </c>
      <c r="JJ55" s="171">
        <f t="shared" si="1496"/>
        <v>0</v>
      </c>
      <c r="JK55" s="171">
        <f t="shared" si="1496"/>
        <v>0</v>
      </c>
      <c r="JL55" s="171">
        <f t="shared" si="1496"/>
        <v>0</v>
      </c>
      <c r="JM55" s="171">
        <f t="shared" si="1496"/>
        <v>0</v>
      </c>
      <c r="JN55" s="171">
        <f t="shared" si="1496"/>
        <v>0</v>
      </c>
      <c r="JO55" s="171">
        <f t="shared" si="1496"/>
        <v>0</v>
      </c>
      <c r="JP55" s="171">
        <f t="shared" si="1496"/>
        <v>0</v>
      </c>
      <c r="JQ55" s="171">
        <f t="shared" si="1496"/>
        <v>0</v>
      </c>
      <c r="JR55" s="171">
        <f t="shared" si="1496"/>
        <v>0</v>
      </c>
      <c r="JS55" s="171">
        <f t="shared" si="1496"/>
        <v>0</v>
      </c>
      <c r="JT55" s="171">
        <f t="shared" si="1496"/>
        <v>0</v>
      </c>
      <c r="JU55" s="171">
        <f t="shared" si="1496"/>
        <v>0</v>
      </c>
      <c r="JV55" s="171">
        <f t="shared" si="1496"/>
        <v>0</v>
      </c>
      <c r="JW55" s="171">
        <f t="shared" si="1496"/>
        <v>0</v>
      </c>
      <c r="JX55" s="171">
        <f t="shared" si="1496"/>
        <v>0</v>
      </c>
      <c r="JY55" s="171">
        <f t="shared" si="1496"/>
        <v>0</v>
      </c>
      <c r="JZ55" s="171">
        <f t="shared" si="1496"/>
        <v>0</v>
      </c>
      <c r="KA55" s="177">
        <f t="shared" si="852"/>
        <v>0</v>
      </c>
      <c r="KB55" s="171">
        <f t="shared" ref="KB55:KC55" si="1497">SUM(KB56:KB59)</f>
        <v>0</v>
      </c>
      <c r="KC55" s="171">
        <f t="shared" si="1497"/>
        <v>0</v>
      </c>
      <c r="KD55" s="171">
        <f t="shared" ref="KD55:LE55" si="1498">SUM(KD56:KD59)</f>
        <v>0</v>
      </c>
      <c r="KE55" s="171">
        <f t="shared" si="1498"/>
        <v>0</v>
      </c>
      <c r="KF55" s="171">
        <f t="shared" si="1498"/>
        <v>0</v>
      </c>
      <c r="KG55" s="171">
        <f t="shared" si="1498"/>
        <v>0</v>
      </c>
      <c r="KH55" s="171">
        <f t="shared" si="1498"/>
        <v>0</v>
      </c>
      <c r="KI55" s="171">
        <f t="shared" si="1498"/>
        <v>0</v>
      </c>
      <c r="KJ55" s="171">
        <f t="shared" si="1498"/>
        <v>0</v>
      </c>
      <c r="KK55" s="171">
        <f t="shared" si="1498"/>
        <v>0</v>
      </c>
      <c r="KL55" s="171">
        <f t="shared" si="1498"/>
        <v>0</v>
      </c>
      <c r="KM55" s="171">
        <f t="shared" si="1498"/>
        <v>0</v>
      </c>
      <c r="KN55" s="171">
        <f t="shared" si="1498"/>
        <v>0</v>
      </c>
      <c r="KO55" s="171">
        <f t="shared" si="1498"/>
        <v>0</v>
      </c>
      <c r="KP55" s="171">
        <f t="shared" si="1498"/>
        <v>0</v>
      </c>
      <c r="KQ55" s="171">
        <f t="shared" si="1498"/>
        <v>0</v>
      </c>
      <c r="KR55" s="171">
        <f t="shared" si="1498"/>
        <v>0</v>
      </c>
      <c r="KS55" s="171">
        <f t="shared" si="1498"/>
        <v>0</v>
      </c>
      <c r="KT55" s="171">
        <f t="shared" si="1498"/>
        <v>0</v>
      </c>
      <c r="KU55" s="171">
        <f t="shared" si="1498"/>
        <v>0</v>
      </c>
      <c r="KV55" s="171">
        <f t="shared" si="1498"/>
        <v>0</v>
      </c>
      <c r="KW55" s="171">
        <f t="shared" si="1498"/>
        <v>0</v>
      </c>
      <c r="KX55" s="171">
        <f t="shared" si="1498"/>
        <v>0</v>
      </c>
      <c r="KY55" s="171">
        <f t="shared" si="1498"/>
        <v>0</v>
      </c>
      <c r="KZ55" s="171">
        <f t="shared" si="1498"/>
        <v>0</v>
      </c>
      <c r="LA55" s="171">
        <f t="shared" si="1498"/>
        <v>0</v>
      </c>
      <c r="LB55" s="171">
        <f t="shared" si="1498"/>
        <v>0</v>
      </c>
      <c r="LC55" s="171">
        <f t="shared" si="1498"/>
        <v>0</v>
      </c>
      <c r="LD55" s="171">
        <f t="shared" si="1498"/>
        <v>0</v>
      </c>
      <c r="LE55" s="171">
        <f t="shared" si="1498"/>
        <v>0</v>
      </c>
      <c r="LF55" s="177">
        <f t="shared" si="1374"/>
        <v>0</v>
      </c>
      <c r="LG55" s="171">
        <f t="shared" ref="LG55:LH55" si="1499">SUM(LG56:LG59)</f>
        <v>0</v>
      </c>
      <c r="LH55" s="171">
        <f t="shared" si="1499"/>
        <v>0</v>
      </c>
      <c r="LI55" s="171">
        <f t="shared" ref="LI55:MK55" si="1500">SUM(LI56:LI59)</f>
        <v>0</v>
      </c>
      <c r="LJ55" s="171">
        <f t="shared" si="1500"/>
        <v>0</v>
      </c>
      <c r="LK55" s="171">
        <f t="shared" si="1500"/>
        <v>0</v>
      </c>
      <c r="LL55" s="171">
        <f t="shared" si="1500"/>
        <v>0</v>
      </c>
      <c r="LM55" s="171">
        <f t="shared" si="1500"/>
        <v>0</v>
      </c>
      <c r="LN55" s="171">
        <f t="shared" si="1500"/>
        <v>0</v>
      </c>
      <c r="LO55" s="171">
        <f t="shared" si="1500"/>
        <v>0</v>
      </c>
      <c r="LP55" s="171">
        <f t="shared" si="1500"/>
        <v>0</v>
      </c>
      <c r="LQ55" s="171">
        <f t="shared" si="1500"/>
        <v>0</v>
      </c>
      <c r="LR55" s="171">
        <f t="shared" si="1500"/>
        <v>0</v>
      </c>
      <c r="LS55" s="171">
        <f t="shared" si="1500"/>
        <v>0</v>
      </c>
      <c r="LT55" s="171">
        <f t="shared" si="1500"/>
        <v>0</v>
      </c>
      <c r="LU55" s="171">
        <f t="shared" si="1500"/>
        <v>0</v>
      </c>
      <c r="LV55" s="171">
        <f t="shared" si="1500"/>
        <v>0</v>
      </c>
      <c r="LW55" s="171">
        <f t="shared" si="1500"/>
        <v>0</v>
      </c>
      <c r="LX55" s="171">
        <f t="shared" si="1500"/>
        <v>0</v>
      </c>
      <c r="LY55" s="171">
        <f t="shared" si="1500"/>
        <v>0</v>
      </c>
      <c r="LZ55" s="171">
        <f t="shared" si="1500"/>
        <v>0</v>
      </c>
      <c r="MA55" s="171">
        <f t="shared" si="1500"/>
        <v>0</v>
      </c>
      <c r="MB55" s="171">
        <f t="shared" si="1500"/>
        <v>0</v>
      </c>
      <c r="MC55" s="171">
        <f t="shared" si="1500"/>
        <v>0</v>
      </c>
      <c r="MD55" s="171">
        <f t="shared" si="1500"/>
        <v>0</v>
      </c>
      <c r="ME55" s="171">
        <f t="shared" si="1500"/>
        <v>0</v>
      </c>
      <c r="MF55" s="171">
        <f t="shared" si="1500"/>
        <v>0</v>
      </c>
      <c r="MG55" s="171">
        <f t="shared" si="1500"/>
        <v>0</v>
      </c>
      <c r="MH55" s="171">
        <f t="shared" si="1500"/>
        <v>0</v>
      </c>
      <c r="MI55" s="171">
        <f t="shared" si="1500"/>
        <v>0</v>
      </c>
      <c r="MJ55" s="171">
        <f t="shared" si="1500"/>
        <v>0</v>
      </c>
      <c r="MK55" s="171">
        <f t="shared" si="1500"/>
        <v>0</v>
      </c>
      <c r="ML55" s="177">
        <f t="shared" si="853"/>
        <v>0</v>
      </c>
      <c r="MM55" s="171">
        <f t="shared" ref="MM55:MN55" si="1501">SUM(MM56:MM59)</f>
        <v>0</v>
      </c>
      <c r="MN55" s="171">
        <f t="shared" si="1501"/>
        <v>0</v>
      </c>
      <c r="MO55" s="171">
        <f t="shared" ref="MO55:NQ55" si="1502">SUM(MO56:MO59)</f>
        <v>0</v>
      </c>
      <c r="MP55" s="171">
        <f t="shared" si="1502"/>
        <v>0</v>
      </c>
      <c r="MQ55" s="171">
        <f t="shared" si="1502"/>
        <v>0</v>
      </c>
      <c r="MR55" s="171">
        <f t="shared" si="1502"/>
        <v>0</v>
      </c>
      <c r="MS55" s="171">
        <f t="shared" si="1502"/>
        <v>0</v>
      </c>
      <c r="MT55" s="171">
        <f t="shared" si="1502"/>
        <v>0</v>
      </c>
      <c r="MU55" s="171">
        <f t="shared" si="1502"/>
        <v>0</v>
      </c>
      <c r="MV55" s="171">
        <f t="shared" si="1502"/>
        <v>0</v>
      </c>
      <c r="MW55" s="171">
        <f t="shared" si="1502"/>
        <v>0</v>
      </c>
      <c r="MX55" s="171">
        <f t="shared" si="1502"/>
        <v>0</v>
      </c>
      <c r="MY55" s="171">
        <f t="shared" si="1502"/>
        <v>0</v>
      </c>
      <c r="MZ55" s="171">
        <f t="shared" si="1502"/>
        <v>0</v>
      </c>
      <c r="NA55" s="171">
        <f t="shared" si="1502"/>
        <v>0</v>
      </c>
      <c r="NB55" s="171">
        <f t="shared" si="1502"/>
        <v>0</v>
      </c>
      <c r="NC55" s="171">
        <f t="shared" si="1502"/>
        <v>0</v>
      </c>
      <c r="ND55" s="171">
        <f t="shared" si="1502"/>
        <v>0</v>
      </c>
      <c r="NE55" s="171">
        <f t="shared" si="1502"/>
        <v>0</v>
      </c>
      <c r="NF55" s="171">
        <f t="shared" si="1502"/>
        <v>0</v>
      </c>
      <c r="NG55" s="171">
        <f t="shared" si="1502"/>
        <v>0</v>
      </c>
      <c r="NH55" s="171">
        <f t="shared" si="1502"/>
        <v>0</v>
      </c>
      <c r="NI55" s="171">
        <f t="shared" si="1502"/>
        <v>0</v>
      </c>
      <c r="NJ55" s="171">
        <f t="shared" si="1502"/>
        <v>0</v>
      </c>
      <c r="NK55" s="171">
        <f t="shared" si="1502"/>
        <v>0</v>
      </c>
      <c r="NL55" s="171">
        <f t="shared" si="1502"/>
        <v>0</v>
      </c>
      <c r="NM55" s="171">
        <f t="shared" si="1502"/>
        <v>0</v>
      </c>
      <c r="NN55" s="171">
        <f t="shared" si="1502"/>
        <v>0</v>
      </c>
      <c r="NO55" s="171">
        <f t="shared" si="1502"/>
        <v>0</v>
      </c>
      <c r="NP55" s="171">
        <f t="shared" si="1502"/>
        <v>0</v>
      </c>
      <c r="NQ55" s="171">
        <f t="shared" si="1502"/>
        <v>0</v>
      </c>
      <c r="NR55" s="177">
        <f t="shared" si="854"/>
        <v>0</v>
      </c>
      <c r="NS55" s="171">
        <f t="shared" ref="NS55:NT55" si="1503">SUM(NS56:NS59)</f>
        <v>0</v>
      </c>
      <c r="NT55" s="171">
        <f t="shared" si="1503"/>
        <v>0</v>
      </c>
      <c r="NU55" s="171">
        <f t="shared" ref="NU55:OT55" si="1504">SUM(NU56:NU59)</f>
        <v>0</v>
      </c>
      <c r="NV55" s="171">
        <f t="shared" si="1504"/>
        <v>0</v>
      </c>
      <c r="NW55" s="171">
        <f t="shared" si="1504"/>
        <v>0</v>
      </c>
      <c r="NX55" s="171">
        <f t="shared" si="1504"/>
        <v>0</v>
      </c>
      <c r="NY55" s="171">
        <f t="shared" si="1504"/>
        <v>0</v>
      </c>
      <c r="NZ55" s="171">
        <f t="shared" si="1504"/>
        <v>0</v>
      </c>
      <c r="OA55" s="171">
        <f t="shared" si="1504"/>
        <v>0</v>
      </c>
      <c r="OB55" s="171">
        <f t="shared" si="1504"/>
        <v>0</v>
      </c>
      <c r="OC55" s="171">
        <f t="shared" si="1504"/>
        <v>0</v>
      </c>
      <c r="OD55" s="171">
        <f t="shared" si="1504"/>
        <v>0</v>
      </c>
      <c r="OE55" s="171">
        <f t="shared" si="1504"/>
        <v>0</v>
      </c>
      <c r="OF55" s="171">
        <f t="shared" si="1504"/>
        <v>0</v>
      </c>
      <c r="OG55" s="171">
        <f t="shared" si="1504"/>
        <v>0</v>
      </c>
      <c r="OH55" s="171">
        <f t="shared" si="1504"/>
        <v>0</v>
      </c>
      <c r="OI55" s="171">
        <f t="shared" si="1504"/>
        <v>0</v>
      </c>
      <c r="OJ55" s="171">
        <f t="shared" si="1504"/>
        <v>0</v>
      </c>
      <c r="OK55" s="171">
        <f t="shared" si="1504"/>
        <v>0</v>
      </c>
      <c r="OL55" s="171">
        <f t="shared" si="1504"/>
        <v>0</v>
      </c>
      <c r="OM55" s="171">
        <f t="shared" si="1504"/>
        <v>0</v>
      </c>
      <c r="ON55" s="171">
        <f t="shared" si="1504"/>
        <v>0</v>
      </c>
      <c r="OO55" s="171">
        <f t="shared" si="1504"/>
        <v>0</v>
      </c>
      <c r="OP55" s="171">
        <f t="shared" si="1504"/>
        <v>0</v>
      </c>
      <c r="OQ55" s="171">
        <f t="shared" si="1504"/>
        <v>0</v>
      </c>
      <c r="OR55" s="171">
        <f t="shared" si="1504"/>
        <v>0</v>
      </c>
      <c r="OS55" s="171">
        <f t="shared" si="1504"/>
        <v>0</v>
      </c>
      <c r="OT55" s="171">
        <f t="shared" si="1504"/>
        <v>0</v>
      </c>
      <c r="OU55" s="177">
        <f t="shared" si="1378"/>
        <v>0</v>
      </c>
      <c r="OV55" s="171">
        <f t="shared" ref="OV55:OW55" si="1505">SUM(OV56:OV59)</f>
        <v>0</v>
      </c>
      <c r="OW55" s="171">
        <f t="shared" si="1505"/>
        <v>0</v>
      </c>
      <c r="OX55" s="171">
        <f t="shared" ref="OX55:PZ55" si="1506">SUM(OX56:OX59)</f>
        <v>0</v>
      </c>
      <c r="OY55" s="171">
        <f t="shared" si="1506"/>
        <v>0</v>
      </c>
      <c r="OZ55" s="171">
        <f t="shared" si="1506"/>
        <v>0</v>
      </c>
      <c r="PA55" s="171">
        <f t="shared" si="1506"/>
        <v>0</v>
      </c>
      <c r="PB55" s="171">
        <f t="shared" si="1506"/>
        <v>0</v>
      </c>
      <c r="PC55" s="171">
        <f t="shared" si="1506"/>
        <v>0</v>
      </c>
      <c r="PD55" s="171">
        <f t="shared" si="1506"/>
        <v>0</v>
      </c>
      <c r="PE55" s="171">
        <f t="shared" si="1506"/>
        <v>0</v>
      </c>
      <c r="PF55" s="171">
        <f t="shared" si="1506"/>
        <v>0</v>
      </c>
      <c r="PG55" s="171">
        <f t="shared" si="1506"/>
        <v>0</v>
      </c>
      <c r="PH55" s="171">
        <f t="shared" si="1506"/>
        <v>0</v>
      </c>
      <c r="PI55" s="171">
        <f t="shared" si="1506"/>
        <v>0</v>
      </c>
      <c r="PJ55" s="171">
        <f t="shared" si="1506"/>
        <v>0</v>
      </c>
      <c r="PK55" s="171">
        <f t="shared" si="1506"/>
        <v>0</v>
      </c>
      <c r="PL55" s="171">
        <f t="shared" si="1506"/>
        <v>0</v>
      </c>
      <c r="PM55" s="171">
        <f t="shared" si="1506"/>
        <v>0</v>
      </c>
      <c r="PN55" s="171">
        <f t="shared" si="1506"/>
        <v>0</v>
      </c>
      <c r="PO55" s="171">
        <f t="shared" si="1506"/>
        <v>0</v>
      </c>
      <c r="PP55" s="171">
        <f t="shared" si="1506"/>
        <v>0</v>
      </c>
      <c r="PQ55" s="171">
        <f t="shared" si="1506"/>
        <v>0</v>
      </c>
      <c r="PR55" s="171">
        <f t="shared" si="1506"/>
        <v>0</v>
      </c>
      <c r="PS55" s="171">
        <f t="shared" si="1506"/>
        <v>0</v>
      </c>
      <c r="PT55" s="171">
        <f t="shared" si="1506"/>
        <v>0</v>
      </c>
      <c r="PU55" s="171">
        <f t="shared" si="1506"/>
        <v>0</v>
      </c>
      <c r="PV55" s="171">
        <f t="shared" si="1506"/>
        <v>0</v>
      </c>
      <c r="PW55" s="171">
        <f t="shared" si="1506"/>
        <v>0</v>
      </c>
      <c r="PX55" s="171">
        <f t="shared" si="1506"/>
        <v>0</v>
      </c>
      <c r="PY55" s="171">
        <f t="shared" si="1506"/>
        <v>0</v>
      </c>
      <c r="PZ55" s="171">
        <f t="shared" si="1506"/>
        <v>0</v>
      </c>
      <c r="QA55" s="177">
        <f t="shared" si="855"/>
        <v>0</v>
      </c>
      <c r="QB55" s="171">
        <f t="shared" ref="QB55:QC55" si="1507">SUM(QB56:QB59)</f>
        <v>0</v>
      </c>
      <c r="QC55" s="171">
        <f t="shared" si="1507"/>
        <v>0</v>
      </c>
      <c r="QD55" s="171">
        <f t="shared" ref="QD55:RE55" si="1508">SUM(QD56:QD59)</f>
        <v>0</v>
      </c>
      <c r="QE55" s="171">
        <f t="shared" si="1508"/>
        <v>0</v>
      </c>
      <c r="QF55" s="171">
        <f t="shared" si="1508"/>
        <v>0</v>
      </c>
      <c r="QG55" s="171">
        <f t="shared" si="1508"/>
        <v>0</v>
      </c>
      <c r="QH55" s="171">
        <f t="shared" si="1508"/>
        <v>0</v>
      </c>
      <c r="QI55" s="171">
        <f t="shared" si="1508"/>
        <v>0</v>
      </c>
      <c r="QJ55" s="171">
        <f t="shared" si="1508"/>
        <v>0</v>
      </c>
      <c r="QK55" s="171">
        <f t="shared" si="1508"/>
        <v>0</v>
      </c>
      <c r="QL55" s="171">
        <f t="shared" si="1508"/>
        <v>0</v>
      </c>
      <c r="QM55" s="171">
        <f t="shared" si="1508"/>
        <v>0</v>
      </c>
      <c r="QN55" s="171">
        <f t="shared" si="1508"/>
        <v>0</v>
      </c>
      <c r="QO55" s="171">
        <f t="shared" si="1508"/>
        <v>0</v>
      </c>
      <c r="QP55" s="171">
        <f t="shared" si="1508"/>
        <v>0</v>
      </c>
      <c r="QQ55" s="171">
        <f t="shared" si="1508"/>
        <v>0</v>
      </c>
      <c r="QR55" s="171">
        <f t="shared" si="1508"/>
        <v>0</v>
      </c>
      <c r="QS55" s="171">
        <f t="shared" si="1508"/>
        <v>0</v>
      </c>
      <c r="QT55" s="171">
        <f t="shared" si="1508"/>
        <v>0</v>
      </c>
      <c r="QU55" s="171">
        <f t="shared" si="1508"/>
        <v>0</v>
      </c>
      <c r="QV55" s="171">
        <f t="shared" si="1508"/>
        <v>0</v>
      </c>
      <c r="QW55" s="171">
        <f t="shared" si="1508"/>
        <v>0</v>
      </c>
      <c r="QX55" s="171">
        <f t="shared" si="1508"/>
        <v>0</v>
      </c>
      <c r="QY55" s="171">
        <f t="shared" si="1508"/>
        <v>0</v>
      </c>
      <c r="QZ55" s="171">
        <f t="shared" si="1508"/>
        <v>0</v>
      </c>
      <c r="RA55" s="171">
        <f t="shared" si="1508"/>
        <v>0</v>
      </c>
      <c r="RB55" s="171">
        <f t="shared" si="1508"/>
        <v>0</v>
      </c>
      <c r="RC55" s="171">
        <f t="shared" si="1508"/>
        <v>0</v>
      </c>
      <c r="RD55" s="171">
        <f t="shared" si="1508"/>
        <v>0</v>
      </c>
      <c r="RE55" s="171">
        <f t="shared" si="1508"/>
        <v>0</v>
      </c>
      <c r="RF55" s="177">
        <f t="shared" si="1381"/>
        <v>0</v>
      </c>
      <c r="RG55" s="171">
        <f t="shared" ref="RG55:RH55" si="1509">SUM(RG56:RG59)</f>
        <v>0</v>
      </c>
      <c r="RH55" s="171">
        <f t="shared" si="1509"/>
        <v>0</v>
      </c>
      <c r="RI55" s="171">
        <f t="shared" ref="RI55:SK55" si="1510">SUM(RI56:RI59)</f>
        <v>0</v>
      </c>
      <c r="RJ55" s="171">
        <f t="shared" si="1510"/>
        <v>0</v>
      </c>
      <c r="RK55" s="171">
        <f t="shared" si="1510"/>
        <v>0</v>
      </c>
      <c r="RL55" s="171">
        <f t="shared" si="1510"/>
        <v>0</v>
      </c>
      <c r="RM55" s="171">
        <f t="shared" si="1510"/>
        <v>0</v>
      </c>
      <c r="RN55" s="171">
        <f t="shared" si="1510"/>
        <v>0</v>
      </c>
      <c r="RO55" s="171">
        <f t="shared" si="1510"/>
        <v>0</v>
      </c>
      <c r="RP55" s="171">
        <f t="shared" si="1510"/>
        <v>0</v>
      </c>
      <c r="RQ55" s="171">
        <f t="shared" si="1510"/>
        <v>0</v>
      </c>
      <c r="RR55" s="171">
        <f t="shared" si="1510"/>
        <v>0</v>
      </c>
      <c r="RS55" s="171">
        <f t="shared" si="1510"/>
        <v>0</v>
      </c>
      <c r="RT55" s="171">
        <f t="shared" si="1510"/>
        <v>0</v>
      </c>
      <c r="RU55" s="171">
        <f t="shared" si="1510"/>
        <v>0</v>
      </c>
      <c r="RV55" s="171">
        <f t="shared" si="1510"/>
        <v>0</v>
      </c>
      <c r="RW55" s="171">
        <f t="shared" si="1510"/>
        <v>0</v>
      </c>
      <c r="RX55" s="171">
        <f t="shared" si="1510"/>
        <v>0</v>
      </c>
      <c r="RY55" s="171">
        <f t="shared" si="1510"/>
        <v>0</v>
      </c>
      <c r="RZ55" s="171">
        <f t="shared" si="1510"/>
        <v>0</v>
      </c>
      <c r="SA55" s="171">
        <f t="shared" si="1510"/>
        <v>0</v>
      </c>
      <c r="SB55" s="171">
        <f t="shared" si="1510"/>
        <v>0</v>
      </c>
      <c r="SC55" s="171">
        <f t="shared" si="1510"/>
        <v>0</v>
      </c>
      <c r="SD55" s="171">
        <f t="shared" si="1510"/>
        <v>0</v>
      </c>
      <c r="SE55" s="171">
        <f t="shared" si="1510"/>
        <v>0</v>
      </c>
      <c r="SF55" s="171">
        <f t="shared" si="1510"/>
        <v>0</v>
      </c>
      <c r="SG55" s="171">
        <f t="shared" si="1510"/>
        <v>0</v>
      </c>
      <c r="SH55" s="171">
        <f t="shared" si="1510"/>
        <v>0</v>
      </c>
      <c r="SI55" s="171">
        <f t="shared" si="1510"/>
        <v>0</v>
      </c>
      <c r="SJ55" s="171">
        <f t="shared" si="1510"/>
        <v>0</v>
      </c>
      <c r="SK55" s="171">
        <f t="shared" si="1510"/>
        <v>0</v>
      </c>
      <c r="SL55" s="177">
        <f t="shared" si="856"/>
        <v>0</v>
      </c>
      <c r="SM55" s="171">
        <f t="shared" ref="SM55:SN55" si="1511">SUM(SM56:SM59)</f>
        <v>0</v>
      </c>
      <c r="SN55" s="171">
        <f t="shared" si="1511"/>
        <v>0</v>
      </c>
      <c r="SO55" s="171">
        <f t="shared" ref="SO55:TP55" si="1512">SUM(SO56:SO59)</f>
        <v>0</v>
      </c>
      <c r="SP55" s="171">
        <f t="shared" si="1512"/>
        <v>0</v>
      </c>
      <c r="SQ55" s="171">
        <f t="shared" si="1512"/>
        <v>0</v>
      </c>
      <c r="SR55" s="171">
        <f t="shared" si="1512"/>
        <v>0</v>
      </c>
      <c r="SS55" s="171">
        <f t="shared" si="1512"/>
        <v>0</v>
      </c>
      <c r="ST55" s="171">
        <f t="shared" si="1512"/>
        <v>0</v>
      </c>
      <c r="SU55" s="171">
        <f t="shared" si="1512"/>
        <v>0</v>
      </c>
      <c r="SV55" s="171">
        <f t="shared" si="1512"/>
        <v>0</v>
      </c>
      <c r="SW55" s="171">
        <f t="shared" si="1512"/>
        <v>0</v>
      </c>
      <c r="SX55" s="171">
        <f t="shared" si="1512"/>
        <v>0</v>
      </c>
      <c r="SY55" s="171">
        <f t="shared" si="1512"/>
        <v>0</v>
      </c>
      <c r="SZ55" s="171">
        <f t="shared" si="1512"/>
        <v>0</v>
      </c>
      <c r="TA55" s="171">
        <f t="shared" si="1512"/>
        <v>0</v>
      </c>
      <c r="TB55" s="171">
        <f t="shared" si="1512"/>
        <v>0</v>
      </c>
      <c r="TC55" s="171">
        <f t="shared" si="1512"/>
        <v>0</v>
      </c>
      <c r="TD55" s="171">
        <f t="shared" si="1512"/>
        <v>0</v>
      </c>
      <c r="TE55" s="171">
        <f t="shared" si="1512"/>
        <v>0</v>
      </c>
      <c r="TF55" s="171">
        <f t="shared" si="1512"/>
        <v>0</v>
      </c>
      <c r="TG55" s="171">
        <f t="shared" si="1512"/>
        <v>0</v>
      </c>
      <c r="TH55" s="171">
        <f t="shared" si="1512"/>
        <v>0</v>
      </c>
      <c r="TI55" s="171">
        <f t="shared" si="1512"/>
        <v>0</v>
      </c>
      <c r="TJ55" s="171">
        <f t="shared" si="1512"/>
        <v>0</v>
      </c>
      <c r="TK55" s="171">
        <f t="shared" si="1512"/>
        <v>0</v>
      </c>
      <c r="TL55" s="171">
        <f t="shared" si="1512"/>
        <v>0</v>
      </c>
      <c r="TM55" s="171">
        <f t="shared" si="1512"/>
        <v>0</v>
      </c>
      <c r="TN55" s="171">
        <f t="shared" si="1512"/>
        <v>0</v>
      </c>
      <c r="TO55" s="171">
        <f t="shared" si="1512"/>
        <v>0</v>
      </c>
      <c r="TP55" s="171">
        <f t="shared" si="1512"/>
        <v>0</v>
      </c>
      <c r="TQ55" s="177">
        <f t="shared" si="1384"/>
        <v>0</v>
      </c>
      <c r="TR55" s="171">
        <f t="shared" ref="TR55:TS55" si="1513">SUM(TR56:TR59)</f>
        <v>0</v>
      </c>
      <c r="TS55" s="171">
        <f t="shared" si="1513"/>
        <v>0</v>
      </c>
      <c r="TT55" s="171">
        <f t="shared" ref="TT55:UV55" si="1514">SUM(TT56:TT59)</f>
        <v>0</v>
      </c>
      <c r="TU55" s="171">
        <f t="shared" si="1514"/>
        <v>0</v>
      </c>
      <c r="TV55" s="171">
        <f t="shared" si="1514"/>
        <v>0</v>
      </c>
      <c r="TW55" s="171">
        <f t="shared" si="1514"/>
        <v>0</v>
      </c>
      <c r="TX55" s="171">
        <f t="shared" si="1514"/>
        <v>0</v>
      </c>
      <c r="TY55" s="171">
        <f t="shared" si="1514"/>
        <v>0</v>
      </c>
      <c r="TZ55" s="171">
        <f t="shared" si="1514"/>
        <v>0</v>
      </c>
      <c r="UA55" s="171">
        <f t="shared" si="1514"/>
        <v>0</v>
      </c>
      <c r="UB55" s="171">
        <f t="shared" si="1514"/>
        <v>0</v>
      </c>
      <c r="UC55" s="171">
        <f t="shared" si="1514"/>
        <v>0</v>
      </c>
      <c r="UD55" s="171">
        <f t="shared" si="1514"/>
        <v>0</v>
      </c>
      <c r="UE55" s="171">
        <f t="shared" si="1514"/>
        <v>0</v>
      </c>
      <c r="UF55" s="171">
        <f t="shared" si="1514"/>
        <v>0</v>
      </c>
      <c r="UG55" s="171">
        <f t="shared" si="1514"/>
        <v>0</v>
      </c>
      <c r="UH55" s="171">
        <f t="shared" si="1514"/>
        <v>0</v>
      </c>
      <c r="UI55" s="171">
        <f t="shared" si="1514"/>
        <v>0</v>
      </c>
      <c r="UJ55" s="171">
        <f t="shared" si="1514"/>
        <v>0</v>
      </c>
      <c r="UK55" s="171">
        <f t="shared" si="1514"/>
        <v>0</v>
      </c>
      <c r="UL55" s="171">
        <f t="shared" si="1514"/>
        <v>0</v>
      </c>
      <c r="UM55" s="171">
        <f t="shared" si="1514"/>
        <v>0</v>
      </c>
      <c r="UN55" s="171">
        <f t="shared" si="1514"/>
        <v>0</v>
      </c>
      <c r="UO55" s="171">
        <f t="shared" si="1514"/>
        <v>0</v>
      </c>
      <c r="UP55" s="171">
        <f t="shared" si="1514"/>
        <v>0</v>
      </c>
      <c r="UQ55" s="171">
        <f t="shared" si="1514"/>
        <v>0</v>
      </c>
      <c r="UR55" s="171">
        <f t="shared" si="1514"/>
        <v>0</v>
      </c>
      <c r="US55" s="171">
        <f t="shared" si="1514"/>
        <v>0</v>
      </c>
      <c r="UT55" s="171">
        <f t="shared" si="1514"/>
        <v>0</v>
      </c>
      <c r="UU55" s="171">
        <f t="shared" si="1514"/>
        <v>0</v>
      </c>
      <c r="UV55" s="171">
        <f t="shared" si="1514"/>
        <v>0</v>
      </c>
      <c r="UW55" s="177">
        <f t="shared" si="857"/>
        <v>0</v>
      </c>
      <c r="UX55" s="171">
        <f t="shared" ref="UX55:UY55" si="1515">SUM(UX56:UX59)</f>
        <v>0</v>
      </c>
      <c r="UY55" s="171">
        <f t="shared" si="1515"/>
        <v>0</v>
      </c>
      <c r="UZ55" s="171">
        <f t="shared" ref="UZ55:WB55" si="1516">SUM(UZ56:UZ59)</f>
        <v>0</v>
      </c>
      <c r="VA55" s="171">
        <f t="shared" si="1516"/>
        <v>0</v>
      </c>
      <c r="VB55" s="171">
        <f t="shared" si="1516"/>
        <v>0</v>
      </c>
      <c r="VC55" s="171">
        <f t="shared" si="1516"/>
        <v>0</v>
      </c>
      <c r="VD55" s="171">
        <f t="shared" si="1516"/>
        <v>0</v>
      </c>
      <c r="VE55" s="171">
        <f t="shared" si="1516"/>
        <v>0</v>
      </c>
      <c r="VF55" s="171">
        <f t="shared" si="1516"/>
        <v>0</v>
      </c>
      <c r="VG55" s="171">
        <f t="shared" si="1516"/>
        <v>0</v>
      </c>
      <c r="VH55" s="171">
        <f t="shared" si="1516"/>
        <v>0</v>
      </c>
      <c r="VI55" s="171">
        <f t="shared" si="1516"/>
        <v>0</v>
      </c>
      <c r="VJ55" s="171">
        <f t="shared" si="1516"/>
        <v>0</v>
      </c>
      <c r="VK55" s="171">
        <f t="shared" si="1516"/>
        <v>0</v>
      </c>
      <c r="VL55" s="171">
        <f t="shared" si="1516"/>
        <v>0</v>
      </c>
      <c r="VM55" s="171">
        <f t="shared" si="1516"/>
        <v>0</v>
      </c>
      <c r="VN55" s="171">
        <f t="shared" si="1516"/>
        <v>0</v>
      </c>
      <c r="VO55" s="171">
        <f t="shared" si="1516"/>
        <v>0</v>
      </c>
      <c r="VP55" s="171">
        <f t="shared" si="1516"/>
        <v>0</v>
      </c>
      <c r="VQ55" s="171">
        <f t="shared" si="1516"/>
        <v>0</v>
      </c>
      <c r="VR55" s="171">
        <f t="shared" si="1516"/>
        <v>0</v>
      </c>
      <c r="VS55" s="171">
        <f t="shared" si="1516"/>
        <v>0</v>
      </c>
      <c r="VT55" s="171">
        <f t="shared" si="1516"/>
        <v>0</v>
      </c>
      <c r="VU55" s="171">
        <f t="shared" si="1516"/>
        <v>0</v>
      </c>
      <c r="VV55" s="171">
        <f t="shared" si="1516"/>
        <v>0</v>
      </c>
      <c r="VW55" s="171">
        <f t="shared" si="1516"/>
        <v>0</v>
      </c>
      <c r="VX55" s="171">
        <f t="shared" si="1516"/>
        <v>0</v>
      </c>
      <c r="VY55" s="171">
        <f t="shared" si="1516"/>
        <v>0</v>
      </c>
      <c r="VZ55" s="171">
        <f t="shared" si="1516"/>
        <v>0</v>
      </c>
      <c r="WA55" s="171">
        <f t="shared" si="1516"/>
        <v>0</v>
      </c>
      <c r="WB55" s="171">
        <f t="shared" si="1516"/>
        <v>0</v>
      </c>
      <c r="WC55" s="177">
        <f t="shared" si="858"/>
        <v>0</v>
      </c>
    </row>
    <row r="56" spans="1:601" s="105" customFormat="1" ht="18" customHeight="1" outlineLevel="1">
      <c r="A56" s="154"/>
      <c r="B56" s="112" t="s">
        <v>110</v>
      </c>
      <c r="C56" s="73"/>
      <c r="D56" s="182">
        <f>SUMIFS('Listagem de Pagamentos Efet'!$J:$J,'Listagem de Pagamentos Efet'!$B:$B,'FLUXO DE CAIXA'!D$4,'Listagem de Pagamentos Efet'!$C:$C,'FLUXO DE CAIXA'!$B56)</f>
        <v>0</v>
      </c>
      <c r="E56" s="182">
        <f>SUMIFS('Listagem de Pagamentos Efet'!$J:$J,'Listagem de Pagamentos Efet'!$B:$B,'FLUXO DE CAIXA'!E$4,'Listagem de Pagamentos Efet'!$C:$C,'FLUXO DE CAIXA'!$B56)</f>
        <v>0</v>
      </c>
      <c r="F56" s="182">
        <f>SUMIFS('Listagem de Pagamentos Efet'!$J:$J,'Listagem de Pagamentos Efet'!$B:$B,'FLUXO DE CAIXA'!F$4,'Listagem de Pagamentos Efet'!$C:$C,'FLUXO DE CAIXA'!$B56)</f>
        <v>0</v>
      </c>
      <c r="G56" s="182">
        <f>SUMIFS('Listagem de Pagamentos Efet'!$J:$J,'Listagem de Pagamentos Efet'!$B:$B,'FLUXO DE CAIXA'!G$4,'Listagem de Pagamentos Efet'!$C:$C,'FLUXO DE CAIXA'!$B56)</f>
        <v>0</v>
      </c>
      <c r="H56" s="182">
        <f>SUMIFS('Listagem de Pagamentos Efet'!$J:$J,'Listagem de Pagamentos Efet'!$B:$B,'FLUXO DE CAIXA'!H$4,'Listagem de Pagamentos Efet'!$C:$C,'FLUXO DE CAIXA'!$B56)</f>
        <v>0</v>
      </c>
      <c r="I56" s="182">
        <f>SUMIFS('Listagem de Pagamentos Efet'!$J:$J,'Listagem de Pagamentos Efet'!$B:$B,'FLUXO DE CAIXA'!I$4,'Listagem de Pagamentos Efet'!$C:$C,'FLUXO DE CAIXA'!$B56)</f>
        <v>0</v>
      </c>
      <c r="J56" s="182">
        <f>SUMIFS('Listagem de Pagamentos Efet'!$J:$J,'Listagem de Pagamentos Efet'!$B:$B,'FLUXO DE CAIXA'!J$4,'Listagem de Pagamentos Efet'!$C:$C,'FLUXO DE CAIXA'!$B56)</f>
        <v>0</v>
      </c>
      <c r="K56" s="182">
        <f>SUMIFS('Listagem de Pagamentos Efet'!$J:$J,'Listagem de Pagamentos Efet'!$B:$B,'FLUXO DE CAIXA'!K$4,'Listagem de Pagamentos Efet'!$C:$C,'FLUXO DE CAIXA'!$B56)</f>
        <v>0</v>
      </c>
      <c r="L56" s="182">
        <f>SUMIFS('Listagem de Pagamentos Efet'!$J:$J,'Listagem de Pagamentos Efet'!$B:$B,'FLUXO DE CAIXA'!L$4,'Listagem de Pagamentos Efet'!$C:$C,'FLUXO DE CAIXA'!$B56)</f>
        <v>0</v>
      </c>
      <c r="M56" s="182">
        <f>SUMIFS('Listagem de Pagamentos Efet'!$J:$J,'Listagem de Pagamentos Efet'!$B:$B,'FLUXO DE CAIXA'!M$4,'Listagem de Pagamentos Efet'!$C:$C,'FLUXO DE CAIXA'!$B56)</f>
        <v>0</v>
      </c>
      <c r="N56" s="182">
        <f>SUMIFS('Listagem de Pagamentos Efet'!$J:$J,'Listagem de Pagamentos Efet'!$B:$B,'FLUXO DE CAIXA'!N$4,'Listagem de Pagamentos Efet'!$C:$C,'FLUXO DE CAIXA'!$B56)</f>
        <v>0</v>
      </c>
      <c r="O56" s="182">
        <f>SUMIFS('Listagem de Pagamentos Efet'!$J:$J,'Listagem de Pagamentos Efet'!$B:$B,'FLUXO DE CAIXA'!O$4,'Listagem de Pagamentos Efet'!$C:$C,'FLUXO DE CAIXA'!$B56)</f>
        <v>0</v>
      </c>
      <c r="P56" s="182">
        <f>SUMIFS('Listagem de Pagamentos Efet'!$J:$J,'Listagem de Pagamentos Efet'!$B:$B,'FLUXO DE CAIXA'!P$4,'Listagem de Pagamentos Efet'!$C:$C,'FLUXO DE CAIXA'!$B56)</f>
        <v>0</v>
      </c>
      <c r="Q56" s="182">
        <f>SUMIFS('Listagem de Pagamentos Efet'!$J:$J,'Listagem de Pagamentos Efet'!$B:$B,'FLUXO DE CAIXA'!Q$4,'Listagem de Pagamentos Efet'!$C:$C,'FLUXO DE CAIXA'!$B56)</f>
        <v>0</v>
      </c>
      <c r="R56" s="182">
        <f>SUMIFS('Listagem de Pagamentos Efet'!$J:$J,'Listagem de Pagamentos Efet'!$B:$B,'FLUXO DE CAIXA'!R$4,'Listagem de Pagamentos Efet'!$C:$C,'FLUXO DE CAIXA'!$B56)</f>
        <v>0</v>
      </c>
      <c r="S56" s="182">
        <f>SUMIFS('Listagem de Pagamentos Efet'!$J:$J,'Listagem de Pagamentos Efet'!$B:$B,'FLUXO DE CAIXA'!S$4,'Listagem de Pagamentos Efet'!$C:$C,'FLUXO DE CAIXA'!$B56)</f>
        <v>0</v>
      </c>
      <c r="T56" s="182">
        <f>SUMIFS('Listagem de Pagamentos Efet'!$J:$J,'Listagem de Pagamentos Efet'!$B:$B,'FLUXO DE CAIXA'!T$4,'Listagem de Pagamentos Efet'!$C:$C,'FLUXO DE CAIXA'!$B56)</f>
        <v>0</v>
      </c>
      <c r="U56" s="182">
        <f>SUMIFS('Listagem de Pagamentos Efet'!$J:$J,'Listagem de Pagamentos Efet'!$B:$B,'FLUXO DE CAIXA'!U$4,'Listagem de Pagamentos Efet'!$C:$C,'FLUXO DE CAIXA'!$B56)</f>
        <v>0</v>
      </c>
      <c r="V56" s="182">
        <f>SUMIFS('Listagem de Pagamentos Efet'!$J:$J,'Listagem de Pagamentos Efet'!$B:$B,'FLUXO DE CAIXA'!V$4,'Listagem de Pagamentos Efet'!$C:$C,'FLUXO DE CAIXA'!$B56)</f>
        <v>0</v>
      </c>
      <c r="W56" s="182">
        <f>SUMIFS('Listagem de Pagamentos Efet'!$J:$J,'Listagem de Pagamentos Efet'!$B:$B,'FLUXO DE CAIXA'!W$4,'Listagem de Pagamentos Efet'!$C:$C,'FLUXO DE CAIXA'!$B56)</f>
        <v>0</v>
      </c>
      <c r="X56" s="182">
        <f>SUMIFS('Listagem de Pagamentos Efet'!$J:$J,'Listagem de Pagamentos Efet'!$B:$B,'FLUXO DE CAIXA'!X$4,'Listagem de Pagamentos Efet'!$C:$C,'FLUXO DE CAIXA'!$B56)</f>
        <v>0</v>
      </c>
      <c r="Y56" s="182">
        <f>SUMIFS('Listagem de Pagamentos Efet'!$J:$J,'Listagem de Pagamentos Efet'!$B:$B,'FLUXO DE CAIXA'!Y$4,'Listagem de Pagamentos Efet'!$C:$C,'FLUXO DE CAIXA'!$B56)</f>
        <v>0</v>
      </c>
      <c r="Z56" s="182">
        <f>SUMIFS('Listagem de Pagamentos Efet'!$J:$J,'Listagem de Pagamentos Efet'!$B:$B,'FLUXO DE CAIXA'!Z$4,'Listagem de Pagamentos Efet'!$C:$C,'FLUXO DE CAIXA'!$B56)</f>
        <v>0</v>
      </c>
      <c r="AA56" s="182">
        <f>SUMIFS('Listagem de Pagamentos Efet'!$J:$J,'Listagem de Pagamentos Efet'!$B:$B,'FLUXO DE CAIXA'!AA$4,'Listagem de Pagamentos Efet'!$C:$C,'FLUXO DE CAIXA'!$B56)</f>
        <v>0</v>
      </c>
      <c r="AB56" s="182">
        <f>SUMIFS('Listagem de Pagamentos Efet'!$J:$J,'Listagem de Pagamentos Efet'!$B:$B,'FLUXO DE CAIXA'!AB$4,'Listagem de Pagamentos Efet'!$C:$C,'FLUXO DE CAIXA'!$B56)</f>
        <v>0</v>
      </c>
      <c r="AC56" s="182">
        <f>SUMIFS('Listagem de Pagamentos Efet'!$J:$J,'Listagem de Pagamentos Efet'!$B:$B,'FLUXO DE CAIXA'!AC$4,'Listagem de Pagamentos Efet'!$C:$C,'FLUXO DE CAIXA'!$B56)</f>
        <v>0</v>
      </c>
      <c r="AD56" s="182">
        <f>SUMIFS('Listagem de Pagamentos Efet'!$J:$J,'Listagem de Pagamentos Efet'!$B:$B,'FLUXO DE CAIXA'!AD$4,'Listagem de Pagamentos Efet'!$C:$C,'FLUXO DE CAIXA'!$B56)</f>
        <v>0</v>
      </c>
      <c r="AE56" s="106"/>
      <c r="AF56" s="106"/>
      <c r="AG56" s="106"/>
      <c r="AH56" s="166">
        <f t="shared" si="490"/>
        <v>0</v>
      </c>
      <c r="AI56" s="168">
        <f>+DRE!$G$54/4</f>
        <v>0</v>
      </c>
      <c r="AJ56" s="168"/>
      <c r="AK56" s="168"/>
      <c r="AL56" s="168"/>
      <c r="AM56" s="168"/>
      <c r="AN56" s="168"/>
      <c r="AO56" s="168"/>
      <c r="AP56" s="168">
        <f>+DRE!$G$54/4</f>
        <v>0</v>
      </c>
      <c r="AQ56" s="168"/>
      <c r="AR56" s="168"/>
      <c r="AS56" s="168"/>
      <c r="AT56" s="168"/>
      <c r="AU56" s="168"/>
      <c r="AV56" s="168"/>
      <c r="AW56" s="168">
        <f>+DRE!$G$54/4</f>
        <v>0</v>
      </c>
      <c r="AX56" s="168"/>
      <c r="AY56" s="168"/>
      <c r="AZ56" s="168"/>
      <c r="BA56" s="168"/>
      <c r="BB56" s="168"/>
      <c r="BC56" s="168"/>
      <c r="BD56" s="168">
        <f>+DRE!$G$54/4</f>
        <v>0</v>
      </c>
      <c r="BE56" s="168"/>
      <c r="BF56" s="168"/>
      <c r="BG56" s="168"/>
      <c r="BH56" s="168"/>
      <c r="BI56" s="168"/>
      <c r="BJ56" s="168"/>
      <c r="BK56" s="168"/>
      <c r="BL56" s="168"/>
      <c r="BM56" s="168"/>
      <c r="BN56" s="166">
        <f t="shared" si="848"/>
        <v>0</v>
      </c>
      <c r="BO56" s="168"/>
      <c r="BP56" s="168"/>
      <c r="BQ56" s="168"/>
      <c r="BR56" s="168"/>
      <c r="BS56" s="168">
        <f>+DRE!$G$54/4</f>
        <v>0</v>
      </c>
      <c r="BT56" s="168"/>
      <c r="BU56" s="168"/>
      <c r="BV56" s="168"/>
      <c r="BW56" s="168"/>
      <c r="BX56" s="168"/>
      <c r="BY56" s="168"/>
      <c r="BZ56" s="168">
        <f>+DRE!$G$54/4</f>
        <v>0</v>
      </c>
      <c r="CA56" s="168"/>
      <c r="CB56" s="168"/>
      <c r="CC56" s="168"/>
      <c r="CD56" s="168"/>
      <c r="CE56" s="168"/>
      <c r="CF56" s="168"/>
      <c r="CG56" s="168">
        <f>+DRE!$G$54/4</f>
        <v>0</v>
      </c>
      <c r="CH56" s="168"/>
      <c r="CI56" s="168"/>
      <c r="CJ56" s="168"/>
      <c r="CK56" s="168"/>
      <c r="CL56" s="168"/>
      <c r="CM56" s="168"/>
      <c r="CN56" s="168">
        <f>+DRE!$G$54/4</f>
        <v>0</v>
      </c>
      <c r="CO56" s="168"/>
      <c r="CP56" s="168"/>
      <c r="CQ56" s="168"/>
      <c r="CR56" s="168"/>
      <c r="CS56" s="166">
        <f t="shared" si="790"/>
        <v>0</v>
      </c>
      <c r="CT56" s="168">
        <f>+DRE!$G$54/4</f>
        <v>0</v>
      </c>
      <c r="CU56" s="168"/>
      <c r="CV56" s="168"/>
      <c r="CW56" s="168"/>
      <c r="CX56" s="168"/>
      <c r="CY56" s="168"/>
      <c r="CZ56" s="168"/>
      <c r="DA56" s="168">
        <f>+DRE!$G$54/4</f>
        <v>0</v>
      </c>
      <c r="DB56" s="168"/>
      <c r="DC56" s="168"/>
      <c r="DD56" s="168"/>
      <c r="DE56" s="168"/>
      <c r="DF56" s="168"/>
      <c r="DG56" s="168"/>
      <c r="DH56" s="168">
        <f>+DRE!$G$54/4</f>
        <v>0</v>
      </c>
      <c r="DI56" s="168"/>
      <c r="DJ56" s="168"/>
      <c r="DK56" s="168"/>
      <c r="DL56" s="168"/>
      <c r="DM56" s="168"/>
      <c r="DN56" s="168"/>
      <c r="DO56" s="168">
        <f>+DRE!$G$54/4</f>
        <v>0</v>
      </c>
      <c r="DP56" s="168"/>
      <c r="DQ56" s="168"/>
      <c r="DR56" s="168"/>
      <c r="DS56" s="168"/>
      <c r="DT56" s="168"/>
      <c r="DU56" s="168"/>
      <c r="DV56" s="168"/>
      <c r="DW56" s="168"/>
      <c r="DX56" s="168"/>
      <c r="DY56" s="166">
        <f t="shared" si="849"/>
        <v>0</v>
      </c>
      <c r="DZ56" s="168">
        <f>+DRE!$G$54/4</f>
        <v>0</v>
      </c>
      <c r="EA56" s="168"/>
      <c r="EB56" s="168"/>
      <c r="EC56" s="168"/>
      <c r="ED56" s="168"/>
      <c r="EE56" s="168"/>
      <c r="EF56" s="168"/>
      <c r="EG56" s="168">
        <f>+DRE!$G$54/4</f>
        <v>0</v>
      </c>
      <c r="EH56" s="168"/>
      <c r="EI56" s="168"/>
      <c r="EJ56" s="168"/>
      <c r="EK56" s="168"/>
      <c r="EL56" s="168"/>
      <c r="EM56" s="168"/>
      <c r="EN56" s="168">
        <f>+DRE!$G$54/4</f>
        <v>0</v>
      </c>
      <c r="EO56" s="168"/>
      <c r="EP56" s="168"/>
      <c r="EQ56" s="168"/>
      <c r="ER56" s="168"/>
      <c r="ES56" s="168"/>
      <c r="ET56" s="168"/>
      <c r="EU56" s="168">
        <f>+DRE!$G$54/4</f>
        <v>0</v>
      </c>
      <c r="EV56" s="168"/>
      <c r="EW56" s="168"/>
      <c r="EX56" s="168"/>
      <c r="EY56" s="168"/>
      <c r="EZ56" s="168"/>
      <c r="FA56" s="168"/>
      <c r="FB56" s="168"/>
      <c r="FC56" s="168"/>
      <c r="FD56" s="166">
        <f t="shared" si="1367"/>
        <v>0</v>
      </c>
      <c r="FE56" s="168">
        <f>+DRE!$G$54/4</f>
        <v>0</v>
      </c>
      <c r="FF56" s="168"/>
      <c r="FG56" s="168"/>
      <c r="FH56" s="168"/>
      <c r="FI56" s="168"/>
      <c r="FJ56" s="168"/>
      <c r="FK56" s="168"/>
      <c r="FL56" s="168">
        <f>+DRE!$G$54/4</f>
        <v>0</v>
      </c>
      <c r="FM56" s="168"/>
      <c r="FN56" s="168"/>
      <c r="FO56" s="168"/>
      <c r="FP56" s="168"/>
      <c r="FQ56" s="168"/>
      <c r="FR56" s="168"/>
      <c r="FS56" s="168">
        <f>+DRE!$G$54/4</f>
        <v>0</v>
      </c>
      <c r="FT56" s="168"/>
      <c r="FU56" s="168"/>
      <c r="FV56" s="168"/>
      <c r="FW56" s="168"/>
      <c r="FX56" s="168"/>
      <c r="FY56" s="168"/>
      <c r="FZ56" s="168">
        <f>+DRE!$G$54/4</f>
        <v>0</v>
      </c>
      <c r="GA56" s="168"/>
      <c r="GB56" s="168"/>
      <c r="GC56" s="168"/>
      <c r="GD56" s="168"/>
      <c r="GE56" s="168"/>
      <c r="GF56" s="168"/>
      <c r="GG56" s="168"/>
      <c r="GH56" s="168"/>
      <c r="GI56" s="168"/>
      <c r="GJ56" s="166">
        <f t="shared" si="850"/>
        <v>0</v>
      </c>
      <c r="GK56" s="168">
        <f>+DRE!$G$54/4</f>
        <v>0</v>
      </c>
      <c r="GL56" s="168"/>
      <c r="GM56" s="168"/>
      <c r="GN56" s="168"/>
      <c r="GO56" s="168"/>
      <c r="GP56" s="168"/>
      <c r="GQ56" s="168"/>
      <c r="GR56" s="168">
        <f>+DRE!$G$54/4</f>
        <v>0</v>
      </c>
      <c r="GS56" s="168"/>
      <c r="GT56" s="168"/>
      <c r="GU56" s="168"/>
      <c r="GV56" s="168"/>
      <c r="GW56" s="168"/>
      <c r="GX56" s="168"/>
      <c r="GY56" s="168">
        <f>+DRE!$G$54/4</f>
        <v>0</v>
      </c>
      <c r="GZ56" s="168"/>
      <c r="HA56" s="168"/>
      <c r="HB56" s="168"/>
      <c r="HC56" s="168"/>
      <c r="HD56" s="168"/>
      <c r="HE56" s="168"/>
      <c r="HF56" s="168">
        <f>+DRE!$G$54/4</f>
        <v>0</v>
      </c>
      <c r="HG56" s="168"/>
      <c r="HH56" s="168"/>
      <c r="HI56" s="168"/>
      <c r="HJ56" s="168"/>
      <c r="HK56" s="168"/>
      <c r="HL56" s="168"/>
      <c r="HM56" s="168"/>
      <c r="HN56" s="168"/>
      <c r="HO56" s="168"/>
      <c r="HP56" s="166">
        <f t="shared" si="851"/>
        <v>0</v>
      </c>
      <c r="HQ56" s="168">
        <f>+DRE!$G$54/4</f>
        <v>0</v>
      </c>
      <c r="HR56" s="168"/>
      <c r="HS56" s="168"/>
      <c r="HT56" s="168"/>
      <c r="HU56" s="168"/>
      <c r="HV56" s="168"/>
      <c r="HW56" s="168"/>
      <c r="HX56" s="168">
        <f>+DRE!$G$54/4</f>
        <v>0</v>
      </c>
      <c r="HY56" s="168"/>
      <c r="HZ56" s="168"/>
      <c r="IA56" s="168"/>
      <c r="IB56" s="168"/>
      <c r="IC56" s="168"/>
      <c r="ID56" s="168"/>
      <c r="IE56" s="168">
        <f>+DRE!$G$54/4</f>
        <v>0</v>
      </c>
      <c r="IF56" s="168"/>
      <c r="IG56" s="168"/>
      <c r="IH56" s="168"/>
      <c r="II56" s="168"/>
      <c r="IJ56" s="168"/>
      <c r="IK56" s="168"/>
      <c r="IL56" s="168">
        <f>+DRE!$G$54/4</f>
        <v>0</v>
      </c>
      <c r="IM56" s="168"/>
      <c r="IN56" s="168"/>
      <c r="IO56" s="168"/>
      <c r="IP56" s="168"/>
      <c r="IQ56" s="168"/>
      <c r="IR56" s="168"/>
      <c r="IS56" s="168"/>
      <c r="IT56" s="168"/>
      <c r="IU56" s="166">
        <f t="shared" si="1371"/>
        <v>0</v>
      </c>
      <c r="IV56" s="168">
        <f>+DRE!$G$54/4</f>
        <v>0</v>
      </c>
      <c r="IW56" s="168"/>
      <c r="IX56" s="168"/>
      <c r="IY56" s="168"/>
      <c r="IZ56" s="168"/>
      <c r="JA56" s="168"/>
      <c r="JB56" s="168"/>
      <c r="JC56" s="168">
        <f>+DRE!$G$54/4</f>
        <v>0</v>
      </c>
      <c r="JD56" s="168"/>
      <c r="JE56" s="168"/>
      <c r="JF56" s="168"/>
      <c r="JG56" s="168"/>
      <c r="JH56" s="168"/>
      <c r="JI56" s="168"/>
      <c r="JJ56" s="168">
        <f>+DRE!$G$54/4</f>
        <v>0</v>
      </c>
      <c r="JK56" s="168"/>
      <c r="JL56" s="168"/>
      <c r="JM56" s="168"/>
      <c r="JN56" s="168"/>
      <c r="JO56" s="168"/>
      <c r="JP56" s="168"/>
      <c r="JQ56" s="168">
        <f>+DRE!$G$54/4</f>
        <v>0</v>
      </c>
      <c r="JR56" s="168"/>
      <c r="JS56" s="168"/>
      <c r="JT56" s="168"/>
      <c r="JU56" s="168"/>
      <c r="JV56" s="168"/>
      <c r="JW56" s="168"/>
      <c r="JX56" s="168"/>
      <c r="JY56" s="168"/>
      <c r="JZ56" s="168"/>
      <c r="KA56" s="166">
        <f t="shared" si="852"/>
        <v>0</v>
      </c>
      <c r="KB56" s="168">
        <f>+DRE!$G$54/4</f>
        <v>0</v>
      </c>
      <c r="KC56" s="168"/>
      <c r="KD56" s="168"/>
      <c r="KE56" s="168"/>
      <c r="KF56" s="168"/>
      <c r="KG56" s="168"/>
      <c r="KH56" s="168"/>
      <c r="KI56" s="168">
        <f>+DRE!$G$54/4</f>
        <v>0</v>
      </c>
      <c r="KJ56" s="168"/>
      <c r="KK56" s="168"/>
      <c r="KL56" s="168"/>
      <c r="KM56" s="168"/>
      <c r="KN56" s="168"/>
      <c r="KO56" s="168"/>
      <c r="KP56" s="168">
        <f>+DRE!$G$54/4</f>
        <v>0</v>
      </c>
      <c r="KQ56" s="168"/>
      <c r="KR56" s="168"/>
      <c r="KS56" s="168"/>
      <c r="KT56" s="168"/>
      <c r="KU56" s="168"/>
      <c r="KV56" s="168"/>
      <c r="KW56" s="168">
        <f>+DRE!$G$54/4</f>
        <v>0</v>
      </c>
      <c r="KX56" s="168"/>
      <c r="KY56" s="168"/>
      <c r="KZ56" s="168"/>
      <c r="LA56" s="168"/>
      <c r="LB56" s="168"/>
      <c r="LC56" s="168"/>
      <c r="LD56" s="168"/>
      <c r="LE56" s="168"/>
      <c r="LF56" s="166">
        <f t="shared" si="1374"/>
        <v>0</v>
      </c>
      <c r="LG56" s="168">
        <f>+DRE!$G$54/4</f>
        <v>0</v>
      </c>
      <c r="LH56" s="168"/>
      <c r="LI56" s="168"/>
      <c r="LJ56" s="168"/>
      <c r="LK56" s="168"/>
      <c r="LL56" s="168"/>
      <c r="LM56" s="168"/>
      <c r="LN56" s="168">
        <f>+DRE!$G$54/4</f>
        <v>0</v>
      </c>
      <c r="LO56" s="168"/>
      <c r="LP56" s="168"/>
      <c r="LQ56" s="168"/>
      <c r="LR56" s="168"/>
      <c r="LS56" s="168"/>
      <c r="LT56" s="168"/>
      <c r="LU56" s="168">
        <f>+DRE!$G$54/4</f>
        <v>0</v>
      </c>
      <c r="LV56" s="168"/>
      <c r="LW56" s="168"/>
      <c r="LX56" s="168"/>
      <c r="LY56" s="168"/>
      <c r="LZ56" s="168"/>
      <c r="MA56" s="168"/>
      <c r="MB56" s="168">
        <f>+DRE!$G$54/4</f>
        <v>0</v>
      </c>
      <c r="MC56" s="168"/>
      <c r="MD56" s="168"/>
      <c r="ME56" s="168"/>
      <c r="MF56" s="168"/>
      <c r="MG56" s="168"/>
      <c r="MH56" s="168"/>
      <c r="MI56" s="168"/>
      <c r="MJ56" s="168"/>
      <c r="MK56" s="168"/>
      <c r="ML56" s="166">
        <f t="shared" si="853"/>
        <v>0</v>
      </c>
      <c r="MM56" s="168">
        <f>+DRE!$G$54/4</f>
        <v>0</v>
      </c>
      <c r="MN56" s="168"/>
      <c r="MO56" s="168"/>
      <c r="MP56" s="168"/>
      <c r="MQ56" s="168"/>
      <c r="MR56" s="168"/>
      <c r="MS56" s="168"/>
      <c r="MT56" s="168">
        <f>+DRE!$G$54/4</f>
        <v>0</v>
      </c>
      <c r="MU56" s="168"/>
      <c r="MV56" s="168"/>
      <c r="MW56" s="168"/>
      <c r="MX56" s="168"/>
      <c r="MY56" s="168"/>
      <c r="MZ56" s="168"/>
      <c r="NA56" s="168">
        <f>+DRE!$G$54/4</f>
        <v>0</v>
      </c>
      <c r="NB56" s="168"/>
      <c r="NC56" s="168"/>
      <c r="ND56" s="168"/>
      <c r="NE56" s="168"/>
      <c r="NF56" s="168"/>
      <c r="NG56" s="168"/>
      <c r="NH56" s="168">
        <f>+DRE!$G$54/4</f>
        <v>0</v>
      </c>
      <c r="NI56" s="168"/>
      <c r="NJ56" s="168"/>
      <c r="NK56" s="168"/>
      <c r="NL56" s="168"/>
      <c r="NM56" s="168"/>
      <c r="NN56" s="168"/>
      <c r="NO56" s="168"/>
      <c r="NP56" s="168"/>
      <c r="NQ56" s="168"/>
      <c r="NR56" s="166">
        <f t="shared" si="854"/>
        <v>0</v>
      </c>
      <c r="NS56" s="168">
        <f>+DRE!$G$54/4</f>
        <v>0</v>
      </c>
      <c r="NT56" s="168"/>
      <c r="NU56" s="168"/>
      <c r="NV56" s="168"/>
      <c r="NW56" s="168"/>
      <c r="NX56" s="168"/>
      <c r="NY56" s="168"/>
      <c r="NZ56" s="168">
        <f>+DRE!$G$54/4</f>
        <v>0</v>
      </c>
      <c r="OA56" s="168"/>
      <c r="OB56" s="168"/>
      <c r="OC56" s="168"/>
      <c r="OD56" s="168"/>
      <c r="OE56" s="168"/>
      <c r="OF56" s="168"/>
      <c r="OG56" s="168">
        <f>+DRE!$G$54/4</f>
        <v>0</v>
      </c>
      <c r="OH56" s="168"/>
      <c r="OI56" s="168"/>
      <c r="OJ56" s="168"/>
      <c r="OK56" s="168"/>
      <c r="OL56" s="168"/>
      <c r="OM56" s="168"/>
      <c r="ON56" s="168">
        <f>+DRE!$G$54/4</f>
        <v>0</v>
      </c>
      <c r="OO56" s="168"/>
      <c r="OP56" s="168"/>
      <c r="OQ56" s="168"/>
      <c r="OR56" s="168"/>
      <c r="OS56" s="168"/>
      <c r="OT56" s="168"/>
      <c r="OU56" s="166">
        <f t="shared" si="1378"/>
        <v>0</v>
      </c>
      <c r="OV56" s="168">
        <f>+DRE!$G$54/4</f>
        <v>0</v>
      </c>
      <c r="OW56" s="168"/>
      <c r="OX56" s="168"/>
      <c r="OY56" s="168"/>
      <c r="OZ56" s="168"/>
      <c r="PA56" s="168"/>
      <c r="PB56" s="168"/>
      <c r="PC56" s="168">
        <f>+DRE!$G$54/4</f>
        <v>0</v>
      </c>
      <c r="PD56" s="168"/>
      <c r="PE56" s="168"/>
      <c r="PF56" s="168"/>
      <c r="PG56" s="168"/>
      <c r="PH56" s="168"/>
      <c r="PI56" s="168"/>
      <c r="PJ56" s="168">
        <f>+DRE!$G$54/4</f>
        <v>0</v>
      </c>
      <c r="PK56" s="168"/>
      <c r="PL56" s="168"/>
      <c r="PM56" s="168"/>
      <c r="PN56" s="168"/>
      <c r="PO56" s="168"/>
      <c r="PP56" s="168"/>
      <c r="PQ56" s="168">
        <f>+DRE!$G$54/4</f>
        <v>0</v>
      </c>
      <c r="PR56" s="168"/>
      <c r="PS56" s="168"/>
      <c r="PT56" s="168"/>
      <c r="PU56" s="168"/>
      <c r="PV56" s="168"/>
      <c r="PW56" s="168"/>
      <c r="PX56" s="168"/>
      <c r="PY56" s="168"/>
      <c r="PZ56" s="168"/>
      <c r="QA56" s="166">
        <f t="shared" si="855"/>
        <v>0</v>
      </c>
      <c r="QB56" s="168">
        <f>+DRE!$G$54/4</f>
        <v>0</v>
      </c>
      <c r="QC56" s="168"/>
      <c r="QD56" s="168"/>
      <c r="QE56" s="168"/>
      <c r="QF56" s="168"/>
      <c r="QG56" s="168"/>
      <c r="QH56" s="168"/>
      <c r="QI56" s="168">
        <f>+DRE!$G$54/4</f>
        <v>0</v>
      </c>
      <c r="QJ56" s="168"/>
      <c r="QK56" s="168"/>
      <c r="QL56" s="168"/>
      <c r="QM56" s="168"/>
      <c r="QN56" s="168"/>
      <c r="QO56" s="168"/>
      <c r="QP56" s="168">
        <f>+DRE!$G$54/4</f>
        <v>0</v>
      </c>
      <c r="QQ56" s="168"/>
      <c r="QR56" s="168"/>
      <c r="QS56" s="168"/>
      <c r="QT56" s="168"/>
      <c r="QU56" s="168"/>
      <c r="QV56" s="168"/>
      <c r="QW56" s="168">
        <f>+DRE!$G$54/4</f>
        <v>0</v>
      </c>
      <c r="QX56" s="168"/>
      <c r="QY56" s="168"/>
      <c r="QZ56" s="168"/>
      <c r="RA56" s="168"/>
      <c r="RB56" s="168"/>
      <c r="RC56" s="168"/>
      <c r="RD56" s="168"/>
      <c r="RE56" s="168"/>
      <c r="RF56" s="166">
        <f t="shared" si="1381"/>
        <v>0</v>
      </c>
      <c r="RG56" s="168">
        <f>+DRE!$G$54/4</f>
        <v>0</v>
      </c>
      <c r="RH56" s="168"/>
      <c r="RI56" s="168"/>
      <c r="RJ56" s="168"/>
      <c r="RK56" s="168"/>
      <c r="RL56" s="168"/>
      <c r="RM56" s="168"/>
      <c r="RN56" s="168">
        <f>+DRE!$G$54/4</f>
        <v>0</v>
      </c>
      <c r="RO56" s="168"/>
      <c r="RP56" s="168"/>
      <c r="RQ56" s="168"/>
      <c r="RR56" s="168"/>
      <c r="RS56" s="168"/>
      <c r="RT56" s="168"/>
      <c r="RU56" s="168">
        <f>+DRE!$G$54/4</f>
        <v>0</v>
      </c>
      <c r="RV56" s="168"/>
      <c r="RW56" s="168"/>
      <c r="RX56" s="168"/>
      <c r="RY56" s="168"/>
      <c r="RZ56" s="168"/>
      <c r="SA56" s="168"/>
      <c r="SB56" s="168">
        <f>+DRE!$G$54/4</f>
        <v>0</v>
      </c>
      <c r="SC56" s="168"/>
      <c r="SD56" s="168"/>
      <c r="SE56" s="168"/>
      <c r="SF56" s="168"/>
      <c r="SG56" s="168"/>
      <c r="SH56" s="168"/>
      <c r="SI56" s="168"/>
      <c r="SJ56" s="168"/>
      <c r="SK56" s="168"/>
      <c r="SL56" s="166">
        <f t="shared" si="856"/>
        <v>0</v>
      </c>
      <c r="SM56" s="168">
        <f>+DRE!$G$54/4</f>
        <v>0</v>
      </c>
      <c r="SN56" s="168"/>
      <c r="SO56" s="168"/>
      <c r="SP56" s="168"/>
      <c r="SQ56" s="168"/>
      <c r="SR56" s="168"/>
      <c r="SS56" s="168"/>
      <c r="ST56" s="168">
        <f>+DRE!$G$54/4</f>
        <v>0</v>
      </c>
      <c r="SU56" s="168"/>
      <c r="SV56" s="168"/>
      <c r="SW56" s="168"/>
      <c r="SX56" s="168"/>
      <c r="SY56" s="168"/>
      <c r="SZ56" s="168"/>
      <c r="TA56" s="168">
        <f>+DRE!$G$54/4</f>
        <v>0</v>
      </c>
      <c r="TB56" s="168"/>
      <c r="TC56" s="168"/>
      <c r="TD56" s="168"/>
      <c r="TE56" s="168"/>
      <c r="TF56" s="168"/>
      <c r="TG56" s="168"/>
      <c r="TH56" s="168">
        <f>+DRE!$G$54/4</f>
        <v>0</v>
      </c>
      <c r="TI56" s="168"/>
      <c r="TJ56" s="168"/>
      <c r="TK56" s="168"/>
      <c r="TL56" s="168"/>
      <c r="TM56" s="168"/>
      <c r="TN56" s="168"/>
      <c r="TO56" s="168"/>
      <c r="TP56" s="168"/>
      <c r="TQ56" s="166">
        <f t="shared" si="1384"/>
        <v>0</v>
      </c>
      <c r="TR56" s="168">
        <f>+DRE!$G$54/4</f>
        <v>0</v>
      </c>
      <c r="TS56" s="168"/>
      <c r="TT56" s="168"/>
      <c r="TU56" s="168"/>
      <c r="TV56" s="168"/>
      <c r="TW56" s="168"/>
      <c r="TX56" s="168"/>
      <c r="TY56" s="168">
        <f>+DRE!$G$54/4</f>
        <v>0</v>
      </c>
      <c r="TZ56" s="168"/>
      <c r="UA56" s="168"/>
      <c r="UB56" s="168"/>
      <c r="UC56" s="168"/>
      <c r="UD56" s="168"/>
      <c r="UE56" s="168"/>
      <c r="UF56" s="168">
        <f>+DRE!$G$54/4</f>
        <v>0</v>
      </c>
      <c r="UG56" s="168"/>
      <c r="UH56" s="168"/>
      <c r="UI56" s="168"/>
      <c r="UJ56" s="168"/>
      <c r="UK56" s="168"/>
      <c r="UL56" s="168"/>
      <c r="UM56" s="168">
        <f>+DRE!$G$54/4</f>
        <v>0</v>
      </c>
      <c r="UN56" s="168"/>
      <c r="UO56" s="168"/>
      <c r="UP56" s="168"/>
      <c r="UQ56" s="168"/>
      <c r="UR56" s="168"/>
      <c r="US56" s="168"/>
      <c r="UT56" s="168"/>
      <c r="UU56" s="168"/>
      <c r="UV56" s="168"/>
      <c r="UW56" s="166">
        <f t="shared" si="857"/>
        <v>0</v>
      </c>
      <c r="UX56" s="168">
        <f>+DRE!$G$54/4</f>
        <v>0</v>
      </c>
      <c r="UY56" s="168"/>
      <c r="UZ56" s="168"/>
      <c r="VA56" s="168"/>
      <c r="VB56" s="168"/>
      <c r="VC56" s="168"/>
      <c r="VD56" s="168"/>
      <c r="VE56" s="168">
        <f>+DRE!$G$54/4</f>
        <v>0</v>
      </c>
      <c r="VF56" s="168"/>
      <c r="VG56" s="168"/>
      <c r="VH56" s="168"/>
      <c r="VI56" s="168"/>
      <c r="VJ56" s="168"/>
      <c r="VK56" s="168"/>
      <c r="VL56" s="168">
        <f>+DRE!$G$54/4</f>
        <v>0</v>
      </c>
      <c r="VM56" s="168"/>
      <c r="VN56" s="168"/>
      <c r="VO56" s="168"/>
      <c r="VP56" s="168"/>
      <c r="VQ56" s="168"/>
      <c r="VR56" s="168"/>
      <c r="VS56" s="168">
        <f>+DRE!$G$54/4</f>
        <v>0</v>
      </c>
      <c r="VT56" s="168"/>
      <c r="VU56" s="168"/>
      <c r="VV56" s="168"/>
      <c r="VW56" s="168"/>
      <c r="VX56" s="168"/>
      <c r="VY56" s="168"/>
      <c r="VZ56" s="168"/>
      <c r="WA56" s="168"/>
      <c r="WB56" s="168"/>
      <c r="WC56" s="166">
        <f t="shared" si="858"/>
        <v>0</v>
      </c>
    </row>
    <row r="57" spans="1:601" s="105" customFormat="1" ht="18" customHeight="1" outlineLevel="1">
      <c r="A57" s="154"/>
      <c r="B57" s="112" t="s">
        <v>44</v>
      </c>
      <c r="C57" s="66"/>
      <c r="D57" s="182">
        <f>SUMIFS('Listagem de Pagamentos Efet'!$J:$J,'Listagem de Pagamentos Efet'!$B:$B,'FLUXO DE CAIXA'!D$4,'Listagem de Pagamentos Efet'!$C:$C,'FLUXO DE CAIXA'!$B57)</f>
        <v>0</v>
      </c>
      <c r="E57" s="182">
        <f>SUMIFS('Listagem de Pagamentos Efet'!$J:$J,'Listagem de Pagamentos Efet'!$B:$B,'FLUXO DE CAIXA'!E$4,'Listagem de Pagamentos Efet'!$C:$C,'FLUXO DE CAIXA'!$B57)</f>
        <v>0</v>
      </c>
      <c r="F57" s="182">
        <f>SUMIFS('Listagem de Pagamentos Efet'!$J:$J,'Listagem de Pagamentos Efet'!$B:$B,'FLUXO DE CAIXA'!F$4,'Listagem de Pagamentos Efet'!$C:$C,'FLUXO DE CAIXA'!$B57)</f>
        <v>0</v>
      </c>
      <c r="G57" s="182">
        <f>SUMIFS('Listagem de Pagamentos Efet'!$J:$J,'Listagem de Pagamentos Efet'!$B:$B,'FLUXO DE CAIXA'!G$4,'Listagem de Pagamentos Efet'!$C:$C,'FLUXO DE CAIXA'!$B57)</f>
        <v>0</v>
      </c>
      <c r="H57" s="182">
        <f>SUMIFS('Listagem de Pagamentos Efet'!$J:$J,'Listagem de Pagamentos Efet'!$B:$B,'FLUXO DE CAIXA'!H$4,'Listagem de Pagamentos Efet'!$C:$C,'FLUXO DE CAIXA'!$B57)</f>
        <v>0</v>
      </c>
      <c r="I57" s="182">
        <f>SUMIFS('Listagem de Pagamentos Efet'!$J:$J,'Listagem de Pagamentos Efet'!$B:$B,'FLUXO DE CAIXA'!I$4,'Listagem de Pagamentos Efet'!$C:$C,'FLUXO DE CAIXA'!$B57)</f>
        <v>0</v>
      </c>
      <c r="J57" s="182">
        <f>SUMIFS('Listagem de Pagamentos Efet'!$J:$J,'Listagem de Pagamentos Efet'!$B:$B,'FLUXO DE CAIXA'!J$4,'Listagem de Pagamentos Efet'!$C:$C,'FLUXO DE CAIXA'!$B57)</f>
        <v>0</v>
      </c>
      <c r="K57" s="182">
        <f>SUMIFS('Listagem de Pagamentos Efet'!$J:$J,'Listagem de Pagamentos Efet'!$B:$B,'FLUXO DE CAIXA'!K$4,'Listagem de Pagamentos Efet'!$C:$C,'FLUXO DE CAIXA'!$B57)</f>
        <v>0</v>
      </c>
      <c r="L57" s="182">
        <f>SUMIFS('Listagem de Pagamentos Efet'!$J:$J,'Listagem de Pagamentos Efet'!$B:$B,'FLUXO DE CAIXA'!L$4,'Listagem de Pagamentos Efet'!$C:$C,'FLUXO DE CAIXA'!$B57)</f>
        <v>0</v>
      </c>
      <c r="M57" s="182">
        <f>SUMIFS('Listagem de Pagamentos Efet'!$J:$J,'Listagem de Pagamentos Efet'!$B:$B,'FLUXO DE CAIXA'!M$4,'Listagem de Pagamentos Efet'!$C:$C,'FLUXO DE CAIXA'!$B57)</f>
        <v>0</v>
      </c>
      <c r="N57" s="182">
        <f>SUMIFS('Listagem de Pagamentos Efet'!$J:$J,'Listagem de Pagamentos Efet'!$B:$B,'FLUXO DE CAIXA'!N$4,'Listagem de Pagamentos Efet'!$C:$C,'FLUXO DE CAIXA'!$B57)</f>
        <v>0</v>
      </c>
      <c r="O57" s="182">
        <f>SUMIFS('Listagem de Pagamentos Efet'!$J:$J,'Listagem de Pagamentos Efet'!$B:$B,'FLUXO DE CAIXA'!O$4,'Listagem de Pagamentos Efet'!$C:$C,'FLUXO DE CAIXA'!$B57)</f>
        <v>0</v>
      </c>
      <c r="P57" s="182">
        <f>SUMIFS('Listagem de Pagamentos Efet'!$J:$J,'Listagem de Pagamentos Efet'!$B:$B,'FLUXO DE CAIXA'!P$4,'Listagem de Pagamentos Efet'!$C:$C,'FLUXO DE CAIXA'!$B57)</f>
        <v>0</v>
      </c>
      <c r="Q57" s="182">
        <f>SUMIFS('Listagem de Pagamentos Efet'!$J:$J,'Listagem de Pagamentos Efet'!$B:$B,'FLUXO DE CAIXA'!Q$4,'Listagem de Pagamentos Efet'!$C:$C,'FLUXO DE CAIXA'!$B57)</f>
        <v>0</v>
      </c>
      <c r="R57" s="182">
        <f>SUMIFS('Listagem de Pagamentos Efet'!$J:$J,'Listagem de Pagamentos Efet'!$B:$B,'FLUXO DE CAIXA'!R$4,'Listagem de Pagamentos Efet'!$C:$C,'FLUXO DE CAIXA'!$B57)</f>
        <v>0</v>
      </c>
      <c r="S57" s="182">
        <f>SUMIFS('Listagem de Pagamentos Efet'!$J:$J,'Listagem de Pagamentos Efet'!$B:$B,'FLUXO DE CAIXA'!S$4,'Listagem de Pagamentos Efet'!$C:$C,'FLUXO DE CAIXA'!$B57)</f>
        <v>0</v>
      </c>
      <c r="T57" s="182">
        <f>SUMIFS('Listagem de Pagamentos Efet'!$J:$J,'Listagem de Pagamentos Efet'!$B:$B,'FLUXO DE CAIXA'!T$4,'Listagem de Pagamentos Efet'!$C:$C,'FLUXO DE CAIXA'!$B57)</f>
        <v>0</v>
      </c>
      <c r="U57" s="182">
        <f>SUMIFS('Listagem de Pagamentos Efet'!$J:$J,'Listagem de Pagamentos Efet'!$B:$B,'FLUXO DE CAIXA'!U$4,'Listagem de Pagamentos Efet'!$C:$C,'FLUXO DE CAIXA'!$B57)</f>
        <v>0</v>
      </c>
      <c r="V57" s="182">
        <f>SUMIFS('Listagem de Pagamentos Efet'!$J:$J,'Listagem de Pagamentos Efet'!$B:$B,'FLUXO DE CAIXA'!V$4,'Listagem de Pagamentos Efet'!$C:$C,'FLUXO DE CAIXA'!$B57)</f>
        <v>0</v>
      </c>
      <c r="W57" s="182">
        <f>SUMIFS('Listagem de Pagamentos Efet'!$J:$J,'Listagem de Pagamentos Efet'!$B:$B,'FLUXO DE CAIXA'!W$4,'Listagem de Pagamentos Efet'!$C:$C,'FLUXO DE CAIXA'!$B57)</f>
        <v>0</v>
      </c>
      <c r="X57" s="182">
        <f>SUMIFS('Listagem de Pagamentos Efet'!$J:$J,'Listagem de Pagamentos Efet'!$B:$B,'FLUXO DE CAIXA'!X$4,'Listagem de Pagamentos Efet'!$C:$C,'FLUXO DE CAIXA'!$B57)</f>
        <v>0</v>
      </c>
      <c r="Y57" s="182">
        <f>SUMIFS('Listagem de Pagamentos Efet'!$J:$J,'Listagem de Pagamentos Efet'!$B:$B,'FLUXO DE CAIXA'!Y$4,'Listagem de Pagamentos Efet'!$C:$C,'FLUXO DE CAIXA'!$B57)</f>
        <v>0</v>
      </c>
      <c r="Z57" s="182">
        <f>SUMIFS('Listagem de Pagamentos Efet'!$J:$J,'Listagem de Pagamentos Efet'!$B:$B,'FLUXO DE CAIXA'!Z$4,'Listagem de Pagamentos Efet'!$C:$C,'FLUXO DE CAIXA'!$B57)</f>
        <v>0</v>
      </c>
      <c r="AA57" s="182">
        <f>SUMIFS('Listagem de Pagamentos Efet'!$J:$J,'Listagem de Pagamentos Efet'!$B:$B,'FLUXO DE CAIXA'!AA$4,'Listagem de Pagamentos Efet'!$C:$C,'FLUXO DE CAIXA'!$B57)</f>
        <v>0</v>
      </c>
      <c r="AB57" s="182">
        <f>SUMIFS('Listagem de Pagamentos Efet'!$J:$J,'Listagem de Pagamentos Efet'!$B:$B,'FLUXO DE CAIXA'!AB$4,'Listagem de Pagamentos Efet'!$C:$C,'FLUXO DE CAIXA'!$B57)</f>
        <v>0</v>
      </c>
      <c r="AC57" s="182">
        <f>SUMIFS('Listagem de Pagamentos Efet'!$J:$J,'Listagem de Pagamentos Efet'!$B:$B,'FLUXO DE CAIXA'!AC$4,'Listagem de Pagamentos Efet'!$C:$C,'FLUXO DE CAIXA'!$B57)</f>
        <v>0</v>
      </c>
      <c r="AD57" s="182">
        <f>SUMIFS('Listagem de Pagamentos Efet'!$J:$J,'Listagem de Pagamentos Efet'!$B:$B,'FLUXO DE CAIXA'!AD$4,'Listagem de Pagamentos Efet'!$C:$C,'FLUXO DE CAIXA'!$B57)</f>
        <v>0</v>
      </c>
      <c r="AE57" s="106"/>
      <c r="AF57" s="106"/>
      <c r="AG57" s="106"/>
      <c r="AH57" s="166">
        <f t="shared" si="490"/>
        <v>0</v>
      </c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>
        <f>+DRE!$G$55</f>
        <v>0</v>
      </c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6">
        <f t="shared" si="848"/>
        <v>0</v>
      </c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>
        <f>+DRE!$G$55</f>
        <v>0</v>
      </c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6">
        <f t="shared" si="790"/>
        <v>0</v>
      </c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  <c r="DG57" s="168"/>
      <c r="DH57" s="168"/>
      <c r="DI57" s="168"/>
      <c r="DJ57" s="168"/>
      <c r="DK57" s="168"/>
      <c r="DL57" s="168"/>
      <c r="DM57" s="168">
        <f>+DRE!$G$55</f>
        <v>0</v>
      </c>
      <c r="DN57" s="168"/>
      <c r="DO57" s="168"/>
      <c r="DP57" s="168"/>
      <c r="DQ57" s="168"/>
      <c r="DR57" s="168"/>
      <c r="DS57" s="168"/>
      <c r="DT57" s="168"/>
      <c r="DU57" s="168"/>
      <c r="DV57" s="168"/>
      <c r="DW57" s="168"/>
      <c r="DX57" s="168"/>
      <c r="DY57" s="166">
        <f t="shared" si="849"/>
        <v>0</v>
      </c>
      <c r="DZ57" s="168"/>
      <c r="EA57" s="168"/>
      <c r="EB57" s="168"/>
      <c r="EC57" s="168"/>
      <c r="ED57" s="168"/>
      <c r="EE57" s="168"/>
      <c r="EF57" s="168"/>
      <c r="EG57" s="168"/>
      <c r="EH57" s="168"/>
      <c r="EI57" s="168"/>
      <c r="EJ57" s="168"/>
      <c r="EK57" s="168"/>
      <c r="EL57" s="168"/>
      <c r="EM57" s="168"/>
      <c r="EN57" s="168"/>
      <c r="EO57" s="168"/>
      <c r="EP57" s="168"/>
      <c r="EQ57" s="168"/>
      <c r="ER57" s="168"/>
      <c r="ES57" s="168">
        <f>+DRE!$G$55</f>
        <v>0</v>
      </c>
      <c r="ET57" s="168"/>
      <c r="EU57" s="168"/>
      <c r="EV57" s="168"/>
      <c r="EW57" s="168"/>
      <c r="EX57" s="168"/>
      <c r="EY57" s="168"/>
      <c r="EZ57" s="168"/>
      <c r="FA57" s="168"/>
      <c r="FB57" s="168"/>
      <c r="FC57" s="168"/>
      <c r="FD57" s="166">
        <f t="shared" si="1367"/>
        <v>0</v>
      </c>
      <c r="FE57" s="168"/>
      <c r="FF57" s="168"/>
      <c r="FG57" s="168"/>
      <c r="FH57" s="168"/>
      <c r="FI57" s="168"/>
      <c r="FJ57" s="168"/>
      <c r="FK57" s="168"/>
      <c r="FL57" s="168"/>
      <c r="FM57" s="168"/>
      <c r="FN57" s="168"/>
      <c r="FO57" s="168"/>
      <c r="FP57" s="168"/>
      <c r="FQ57" s="168"/>
      <c r="FR57" s="168"/>
      <c r="FS57" s="168"/>
      <c r="FT57" s="168"/>
      <c r="FU57" s="168"/>
      <c r="FV57" s="168"/>
      <c r="FW57" s="168"/>
      <c r="FX57" s="168">
        <f>+DRE!$G$55</f>
        <v>0</v>
      </c>
      <c r="FY57" s="168"/>
      <c r="FZ57" s="168"/>
      <c r="GA57" s="168"/>
      <c r="GB57" s="168"/>
      <c r="GC57" s="168"/>
      <c r="GD57" s="168"/>
      <c r="GE57" s="168"/>
      <c r="GF57" s="168"/>
      <c r="GG57" s="168"/>
      <c r="GH57" s="168"/>
      <c r="GI57" s="168"/>
      <c r="GJ57" s="166">
        <f t="shared" si="850"/>
        <v>0</v>
      </c>
      <c r="GK57" s="168"/>
      <c r="GL57" s="168"/>
      <c r="GM57" s="168"/>
      <c r="GN57" s="168"/>
      <c r="GO57" s="168"/>
      <c r="GP57" s="168"/>
      <c r="GQ57" s="168"/>
      <c r="GR57" s="168"/>
      <c r="GS57" s="168"/>
      <c r="GT57" s="168"/>
      <c r="GU57" s="168"/>
      <c r="GV57" s="168"/>
      <c r="GW57" s="168"/>
      <c r="GX57" s="168"/>
      <c r="GY57" s="168"/>
      <c r="GZ57" s="168"/>
      <c r="HA57" s="168"/>
      <c r="HB57" s="168"/>
      <c r="HC57" s="168"/>
      <c r="HD57" s="168">
        <f>+DRE!$G$55</f>
        <v>0</v>
      </c>
      <c r="HE57" s="168"/>
      <c r="HF57" s="168"/>
      <c r="HG57" s="168"/>
      <c r="HH57" s="168"/>
      <c r="HI57" s="168"/>
      <c r="HJ57" s="168"/>
      <c r="HK57" s="168"/>
      <c r="HL57" s="168"/>
      <c r="HM57" s="168"/>
      <c r="HN57" s="168"/>
      <c r="HO57" s="168"/>
      <c r="HP57" s="166">
        <f t="shared" si="851"/>
        <v>0</v>
      </c>
      <c r="HQ57" s="168"/>
      <c r="HR57" s="168"/>
      <c r="HS57" s="168"/>
      <c r="HT57" s="168"/>
      <c r="HU57" s="168"/>
      <c r="HV57" s="168"/>
      <c r="HW57" s="168"/>
      <c r="HX57" s="168"/>
      <c r="HY57" s="168"/>
      <c r="HZ57" s="168"/>
      <c r="IA57" s="168"/>
      <c r="IB57" s="168"/>
      <c r="IC57" s="168"/>
      <c r="ID57" s="168"/>
      <c r="IE57" s="168"/>
      <c r="IF57" s="168"/>
      <c r="IG57" s="168"/>
      <c r="IH57" s="168"/>
      <c r="II57" s="168"/>
      <c r="IJ57" s="168">
        <f>+DRE!$G$55</f>
        <v>0</v>
      </c>
      <c r="IK57" s="168"/>
      <c r="IL57" s="168"/>
      <c r="IM57" s="168"/>
      <c r="IN57" s="168"/>
      <c r="IO57" s="168"/>
      <c r="IP57" s="168"/>
      <c r="IQ57" s="168"/>
      <c r="IR57" s="168"/>
      <c r="IS57" s="168"/>
      <c r="IT57" s="168"/>
      <c r="IU57" s="166">
        <f t="shared" si="1371"/>
        <v>0</v>
      </c>
      <c r="IV57" s="168"/>
      <c r="IW57" s="168"/>
      <c r="IX57" s="168"/>
      <c r="IY57" s="168"/>
      <c r="IZ57" s="168"/>
      <c r="JA57" s="168"/>
      <c r="JB57" s="168"/>
      <c r="JC57" s="168"/>
      <c r="JD57" s="168"/>
      <c r="JE57" s="168"/>
      <c r="JF57" s="168"/>
      <c r="JG57" s="168"/>
      <c r="JH57" s="168"/>
      <c r="JI57" s="168"/>
      <c r="JJ57" s="168"/>
      <c r="JK57" s="168"/>
      <c r="JL57" s="168"/>
      <c r="JM57" s="168"/>
      <c r="JN57" s="168"/>
      <c r="JO57" s="168">
        <f>+DRE!$G$55</f>
        <v>0</v>
      </c>
      <c r="JP57" s="168"/>
      <c r="JQ57" s="168"/>
      <c r="JR57" s="168"/>
      <c r="JS57" s="168"/>
      <c r="JT57" s="168"/>
      <c r="JU57" s="168"/>
      <c r="JV57" s="168"/>
      <c r="JW57" s="168"/>
      <c r="JX57" s="168"/>
      <c r="JY57" s="168"/>
      <c r="JZ57" s="168"/>
      <c r="KA57" s="166">
        <f t="shared" si="852"/>
        <v>0</v>
      </c>
      <c r="KB57" s="168"/>
      <c r="KC57" s="168"/>
      <c r="KD57" s="168"/>
      <c r="KE57" s="168"/>
      <c r="KF57" s="168"/>
      <c r="KG57" s="168"/>
      <c r="KH57" s="168"/>
      <c r="KI57" s="168"/>
      <c r="KJ57" s="168"/>
      <c r="KK57" s="168"/>
      <c r="KL57" s="168"/>
      <c r="KM57" s="168"/>
      <c r="KN57" s="168"/>
      <c r="KO57" s="168"/>
      <c r="KP57" s="168"/>
      <c r="KQ57" s="168"/>
      <c r="KR57" s="168"/>
      <c r="KS57" s="168"/>
      <c r="KT57" s="168"/>
      <c r="KU57" s="168">
        <f>+DRE!$G$55</f>
        <v>0</v>
      </c>
      <c r="KV57" s="168"/>
      <c r="KW57" s="168"/>
      <c r="KX57" s="168"/>
      <c r="KY57" s="168"/>
      <c r="KZ57" s="168"/>
      <c r="LA57" s="168"/>
      <c r="LB57" s="168"/>
      <c r="LC57" s="168"/>
      <c r="LD57" s="168"/>
      <c r="LE57" s="168"/>
      <c r="LF57" s="166">
        <f t="shared" si="1374"/>
        <v>0</v>
      </c>
      <c r="LG57" s="168"/>
      <c r="LH57" s="168"/>
      <c r="LI57" s="168"/>
      <c r="LJ57" s="168"/>
      <c r="LK57" s="168"/>
      <c r="LL57" s="168"/>
      <c r="LM57" s="168"/>
      <c r="LN57" s="168"/>
      <c r="LO57" s="168"/>
      <c r="LP57" s="168"/>
      <c r="LQ57" s="168"/>
      <c r="LR57" s="168"/>
      <c r="LS57" s="168"/>
      <c r="LT57" s="168"/>
      <c r="LU57" s="168"/>
      <c r="LV57" s="168"/>
      <c r="LW57" s="168"/>
      <c r="LX57" s="168"/>
      <c r="LY57" s="168"/>
      <c r="LZ57" s="168">
        <f>+DRE!$G$55</f>
        <v>0</v>
      </c>
      <c r="MA57" s="168"/>
      <c r="MB57" s="168"/>
      <c r="MC57" s="168"/>
      <c r="MD57" s="168"/>
      <c r="ME57" s="168"/>
      <c r="MF57" s="168"/>
      <c r="MG57" s="168"/>
      <c r="MH57" s="168"/>
      <c r="MI57" s="168"/>
      <c r="MJ57" s="168"/>
      <c r="MK57" s="168"/>
      <c r="ML57" s="166">
        <f t="shared" si="853"/>
        <v>0</v>
      </c>
      <c r="MM57" s="168"/>
      <c r="MN57" s="168"/>
      <c r="MO57" s="168"/>
      <c r="MP57" s="168"/>
      <c r="MQ57" s="168"/>
      <c r="MR57" s="168"/>
      <c r="MS57" s="168"/>
      <c r="MT57" s="168"/>
      <c r="MU57" s="168"/>
      <c r="MV57" s="168"/>
      <c r="MW57" s="168"/>
      <c r="MX57" s="168"/>
      <c r="MY57" s="168"/>
      <c r="MZ57" s="168"/>
      <c r="NA57" s="168"/>
      <c r="NB57" s="168"/>
      <c r="NC57" s="168"/>
      <c r="ND57" s="168"/>
      <c r="NE57" s="168"/>
      <c r="NF57" s="168">
        <f>+DRE!$G$55</f>
        <v>0</v>
      </c>
      <c r="NG57" s="168"/>
      <c r="NH57" s="168"/>
      <c r="NI57" s="168"/>
      <c r="NJ57" s="168"/>
      <c r="NK57" s="168"/>
      <c r="NL57" s="168"/>
      <c r="NM57" s="168"/>
      <c r="NN57" s="168"/>
      <c r="NO57" s="168"/>
      <c r="NP57" s="168"/>
      <c r="NQ57" s="168"/>
      <c r="NR57" s="166">
        <f t="shared" si="854"/>
        <v>0</v>
      </c>
      <c r="NS57" s="168"/>
      <c r="NT57" s="168"/>
      <c r="NU57" s="168"/>
      <c r="NV57" s="168"/>
      <c r="NW57" s="168"/>
      <c r="NX57" s="168"/>
      <c r="NY57" s="168"/>
      <c r="NZ57" s="168"/>
      <c r="OA57" s="168"/>
      <c r="OB57" s="168"/>
      <c r="OC57" s="168"/>
      <c r="OD57" s="168"/>
      <c r="OE57" s="168"/>
      <c r="OF57" s="168"/>
      <c r="OG57" s="168"/>
      <c r="OH57" s="168"/>
      <c r="OI57" s="168"/>
      <c r="OJ57" s="168"/>
      <c r="OK57" s="168"/>
      <c r="OL57" s="168">
        <f>+DRE!$G$55</f>
        <v>0</v>
      </c>
      <c r="OM57" s="168"/>
      <c r="ON57" s="168"/>
      <c r="OO57" s="168"/>
      <c r="OP57" s="168"/>
      <c r="OQ57" s="168"/>
      <c r="OR57" s="168"/>
      <c r="OS57" s="168"/>
      <c r="OT57" s="168"/>
      <c r="OU57" s="166">
        <f t="shared" si="1378"/>
        <v>0</v>
      </c>
      <c r="OV57" s="168"/>
      <c r="OW57" s="168"/>
      <c r="OX57" s="168"/>
      <c r="OY57" s="168"/>
      <c r="OZ57" s="168"/>
      <c r="PA57" s="168"/>
      <c r="PB57" s="168"/>
      <c r="PC57" s="168"/>
      <c r="PD57" s="168"/>
      <c r="PE57" s="168"/>
      <c r="PF57" s="168"/>
      <c r="PG57" s="168"/>
      <c r="PH57" s="168"/>
      <c r="PI57" s="168"/>
      <c r="PJ57" s="168"/>
      <c r="PK57" s="168"/>
      <c r="PL57" s="168"/>
      <c r="PM57" s="168"/>
      <c r="PN57" s="168"/>
      <c r="PO57" s="168">
        <f>+DRE!$G$55</f>
        <v>0</v>
      </c>
      <c r="PP57" s="168"/>
      <c r="PQ57" s="168"/>
      <c r="PR57" s="168"/>
      <c r="PS57" s="168"/>
      <c r="PT57" s="168"/>
      <c r="PU57" s="168"/>
      <c r="PV57" s="168"/>
      <c r="PW57" s="168"/>
      <c r="PX57" s="168"/>
      <c r="PY57" s="168"/>
      <c r="PZ57" s="168"/>
      <c r="QA57" s="166">
        <f t="shared" si="855"/>
        <v>0</v>
      </c>
      <c r="QB57" s="168"/>
      <c r="QC57" s="168"/>
      <c r="QD57" s="168"/>
      <c r="QE57" s="168"/>
      <c r="QF57" s="168"/>
      <c r="QG57" s="168"/>
      <c r="QH57" s="168"/>
      <c r="QI57" s="168"/>
      <c r="QJ57" s="168"/>
      <c r="QK57" s="168"/>
      <c r="QL57" s="168"/>
      <c r="QM57" s="168"/>
      <c r="QN57" s="168"/>
      <c r="QO57" s="168"/>
      <c r="QP57" s="168"/>
      <c r="QQ57" s="168"/>
      <c r="QR57" s="168"/>
      <c r="QS57" s="168"/>
      <c r="QT57" s="168"/>
      <c r="QU57" s="168">
        <f>+DRE!$G$55</f>
        <v>0</v>
      </c>
      <c r="QV57" s="168"/>
      <c r="QW57" s="168"/>
      <c r="QX57" s="168"/>
      <c r="QY57" s="168"/>
      <c r="QZ57" s="168"/>
      <c r="RA57" s="168"/>
      <c r="RB57" s="168"/>
      <c r="RC57" s="168"/>
      <c r="RD57" s="168"/>
      <c r="RE57" s="168"/>
      <c r="RF57" s="166">
        <f t="shared" si="1381"/>
        <v>0</v>
      </c>
      <c r="RG57" s="168"/>
      <c r="RH57" s="168"/>
      <c r="RI57" s="168"/>
      <c r="RJ57" s="168"/>
      <c r="RK57" s="168"/>
      <c r="RL57" s="168"/>
      <c r="RM57" s="168"/>
      <c r="RN57" s="168"/>
      <c r="RO57" s="168"/>
      <c r="RP57" s="168"/>
      <c r="RQ57" s="168"/>
      <c r="RR57" s="168"/>
      <c r="RS57" s="168"/>
      <c r="RT57" s="168"/>
      <c r="RU57" s="168"/>
      <c r="RV57" s="168"/>
      <c r="RW57" s="168"/>
      <c r="RX57" s="168"/>
      <c r="RY57" s="168"/>
      <c r="RZ57" s="168">
        <f>+DRE!$G$55</f>
        <v>0</v>
      </c>
      <c r="SA57" s="168"/>
      <c r="SB57" s="168"/>
      <c r="SC57" s="168"/>
      <c r="SD57" s="168"/>
      <c r="SE57" s="168"/>
      <c r="SF57" s="168"/>
      <c r="SG57" s="168"/>
      <c r="SH57" s="168"/>
      <c r="SI57" s="168"/>
      <c r="SJ57" s="168"/>
      <c r="SK57" s="168"/>
      <c r="SL57" s="166">
        <f t="shared" si="856"/>
        <v>0</v>
      </c>
      <c r="SM57" s="168"/>
      <c r="SN57" s="168"/>
      <c r="SO57" s="168"/>
      <c r="SP57" s="168"/>
      <c r="SQ57" s="168"/>
      <c r="SR57" s="168"/>
      <c r="SS57" s="168"/>
      <c r="ST57" s="168"/>
      <c r="SU57" s="168"/>
      <c r="SV57" s="168"/>
      <c r="SW57" s="168"/>
      <c r="SX57" s="168"/>
      <c r="SY57" s="168"/>
      <c r="SZ57" s="168"/>
      <c r="TA57" s="168"/>
      <c r="TB57" s="168"/>
      <c r="TC57" s="168"/>
      <c r="TD57" s="168"/>
      <c r="TE57" s="168"/>
      <c r="TF57" s="168">
        <f>+DRE!$G$55</f>
        <v>0</v>
      </c>
      <c r="TG57" s="168"/>
      <c r="TH57" s="168"/>
      <c r="TI57" s="168"/>
      <c r="TJ57" s="168"/>
      <c r="TK57" s="168"/>
      <c r="TL57" s="168"/>
      <c r="TM57" s="168"/>
      <c r="TN57" s="168"/>
      <c r="TO57" s="168"/>
      <c r="TP57" s="168"/>
      <c r="TQ57" s="166">
        <f t="shared" si="1384"/>
        <v>0</v>
      </c>
      <c r="TR57" s="168"/>
      <c r="TS57" s="168"/>
      <c r="TT57" s="168"/>
      <c r="TU57" s="168"/>
      <c r="TV57" s="168"/>
      <c r="TW57" s="168"/>
      <c r="TX57" s="168"/>
      <c r="TY57" s="168"/>
      <c r="TZ57" s="168"/>
      <c r="UA57" s="168"/>
      <c r="UB57" s="168"/>
      <c r="UC57" s="168"/>
      <c r="UD57" s="168"/>
      <c r="UE57" s="168"/>
      <c r="UF57" s="168"/>
      <c r="UG57" s="168"/>
      <c r="UH57" s="168"/>
      <c r="UI57" s="168"/>
      <c r="UJ57" s="168"/>
      <c r="UK57" s="168">
        <f>+DRE!$G$55</f>
        <v>0</v>
      </c>
      <c r="UL57" s="168"/>
      <c r="UM57" s="168"/>
      <c r="UN57" s="168"/>
      <c r="UO57" s="168"/>
      <c r="UP57" s="168"/>
      <c r="UQ57" s="168"/>
      <c r="UR57" s="168"/>
      <c r="US57" s="168"/>
      <c r="UT57" s="168"/>
      <c r="UU57" s="168"/>
      <c r="UV57" s="168"/>
      <c r="UW57" s="166">
        <f t="shared" si="857"/>
        <v>0</v>
      </c>
      <c r="UX57" s="168"/>
      <c r="UY57" s="168"/>
      <c r="UZ57" s="168"/>
      <c r="VA57" s="168"/>
      <c r="VB57" s="168"/>
      <c r="VC57" s="168"/>
      <c r="VD57" s="168"/>
      <c r="VE57" s="168"/>
      <c r="VF57" s="168"/>
      <c r="VG57" s="168"/>
      <c r="VH57" s="168"/>
      <c r="VI57" s="168"/>
      <c r="VJ57" s="168"/>
      <c r="VK57" s="168"/>
      <c r="VL57" s="168"/>
      <c r="VM57" s="168"/>
      <c r="VN57" s="168"/>
      <c r="VO57" s="168"/>
      <c r="VP57" s="168"/>
      <c r="VQ57" s="168">
        <f>+DRE!$G$55</f>
        <v>0</v>
      </c>
      <c r="VR57" s="168"/>
      <c r="VS57" s="168"/>
      <c r="VT57" s="168"/>
      <c r="VU57" s="168"/>
      <c r="VV57" s="168"/>
      <c r="VW57" s="168"/>
      <c r="VX57" s="168"/>
      <c r="VY57" s="168"/>
      <c r="VZ57" s="168"/>
      <c r="WA57" s="168"/>
      <c r="WB57" s="168"/>
      <c r="WC57" s="166">
        <f t="shared" si="858"/>
        <v>0</v>
      </c>
    </row>
    <row r="58" spans="1:601" s="105" customFormat="1" ht="18" customHeight="1" outlineLevel="1">
      <c r="A58" s="154"/>
      <c r="B58" s="112" t="s">
        <v>111</v>
      </c>
      <c r="C58" s="66"/>
      <c r="D58" s="182">
        <f>SUMIFS('Listagem de Pagamentos Efet'!$J:$J,'Listagem de Pagamentos Efet'!$B:$B,'FLUXO DE CAIXA'!D$4,'Listagem de Pagamentos Efet'!$C:$C,'FLUXO DE CAIXA'!$B58)</f>
        <v>0</v>
      </c>
      <c r="E58" s="182">
        <f>SUMIFS('Listagem de Pagamentos Efet'!$J:$J,'Listagem de Pagamentos Efet'!$B:$B,'FLUXO DE CAIXA'!E$4,'Listagem de Pagamentos Efet'!$C:$C,'FLUXO DE CAIXA'!$B58)</f>
        <v>0</v>
      </c>
      <c r="F58" s="182">
        <f>SUMIFS('Listagem de Pagamentos Efet'!$J:$J,'Listagem de Pagamentos Efet'!$B:$B,'FLUXO DE CAIXA'!F$4,'Listagem de Pagamentos Efet'!$C:$C,'FLUXO DE CAIXA'!$B58)</f>
        <v>0</v>
      </c>
      <c r="G58" s="182">
        <f>SUMIFS('Listagem de Pagamentos Efet'!$J:$J,'Listagem de Pagamentos Efet'!$B:$B,'FLUXO DE CAIXA'!G$4,'Listagem de Pagamentos Efet'!$C:$C,'FLUXO DE CAIXA'!$B58)</f>
        <v>0</v>
      </c>
      <c r="H58" s="182">
        <f>SUMIFS('Listagem de Pagamentos Efet'!$J:$J,'Listagem de Pagamentos Efet'!$B:$B,'FLUXO DE CAIXA'!H$4,'Listagem de Pagamentos Efet'!$C:$C,'FLUXO DE CAIXA'!$B58)</f>
        <v>0</v>
      </c>
      <c r="I58" s="182">
        <f>SUMIFS('Listagem de Pagamentos Efet'!$J:$J,'Listagem de Pagamentos Efet'!$B:$B,'FLUXO DE CAIXA'!I$4,'Listagem de Pagamentos Efet'!$C:$C,'FLUXO DE CAIXA'!$B58)</f>
        <v>0</v>
      </c>
      <c r="J58" s="182">
        <f>SUMIFS('Listagem de Pagamentos Efet'!$J:$J,'Listagem de Pagamentos Efet'!$B:$B,'FLUXO DE CAIXA'!J$4,'Listagem de Pagamentos Efet'!$C:$C,'FLUXO DE CAIXA'!$B58)</f>
        <v>0</v>
      </c>
      <c r="K58" s="182">
        <f>SUMIFS('Listagem de Pagamentos Efet'!$J:$J,'Listagem de Pagamentos Efet'!$B:$B,'FLUXO DE CAIXA'!K$4,'Listagem de Pagamentos Efet'!$C:$C,'FLUXO DE CAIXA'!$B58)</f>
        <v>0</v>
      </c>
      <c r="L58" s="182">
        <f>SUMIFS('Listagem de Pagamentos Efet'!$J:$J,'Listagem de Pagamentos Efet'!$B:$B,'FLUXO DE CAIXA'!L$4,'Listagem de Pagamentos Efet'!$C:$C,'FLUXO DE CAIXA'!$B58)</f>
        <v>0</v>
      </c>
      <c r="M58" s="182">
        <f>SUMIFS('Listagem de Pagamentos Efet'!$J:$J,'Listagem de Pagamentos Efet'!$B:$B,'FLUXO DE CAIXA'!M$4,'Listagem de Pagamentos Efet'!$C:$C,'FLUXO DE CAIXA'!$B58)</f>
        <v>0</v>
      </c>
      <c r="N58" s="182">
        <f>SUMIFS('Listagem de Pagamentos Efet'!$J:$J,'Listagem de Pagamentos Efet'!$B:$B,'FLUXO DE CAIXA'!N$4,'Listagem de Pagamentos Efet'!$C:$C,'FLUXO DE CAIXA'!$B58)</f>
        <v>0</v>
      </c>
      <c r="O58" s="182">
        <f>SUMIFS('Listagem de Pagamentos Efet'!$J:$J,'Listagem de Pagamentos Efet'!$B:$B,'FLUXO DE CAIXA'!O$4,'Listagem de Pagamentos Efet'!$C:$C,'FLUXO DE CAIXA'!$B58)</f>
        <v>0</v>
      </c>
      <c r="P58" s="182">
        <f>SUMIFS('Listagem de Pagamentos Efet'!$J:$J,'Listagem de Pagamentos Efet'!$B:$B,'FLUXO DE CAIXA'!P$4,'Listagem de Pagamentos Efet'!$C:$C,'FLUXO DE CAIXA'!$B58)</f>
        <v>0</v>
      </c>
      <c r="Q58" s="182">
        <f>SUMIFS('Listagem de Pagamentos Efet'!$J:$J,'Listagem de Pagamentos Efet'!$B:$B,'FLUXO DE CAIXA'!Q$4,'Listagem de Pagamentos Efet'!$C:$C,'FLUXO DE CAIXA'!$B58)</f>
        <v>0</v>
      </c>
      <c r="R58" s="182">
        <f>SUMIFS('Listagem de Pagamentos Efet'!$J:$J,'Listagem de Pagamentos Efet'!$B:$B,'FLUXO DE CAIXA'!R$4,'Listagem de Pagamentos Efet'!$C:$C,'FLUXO DE CAIXA'!$B58)</f>
        <v>0</v>
      </c>
      <c r="S58" s="182">
        <f>SUMIFS('Listagem de Pagamentos Efet'!$J:$J,'Listagem de Pagamentos Efet'!$B:$B,'FLUXO DE CAIXA'!S$4,'Listagem de Pagamentos Efet'!$C:$C,'FLUXO DE CAIXA'!$B58)</f>
        <v>0</v>
      </c>
      <c r="T58" s="182">
        <f>SUMIFS('Listagem de Pagamentos Efet'!$J:$J,'Listagem de Pagamentos Efet'!$B:$B,'FLUXO DE CAIXA'!T$4,'Listagem de Pagamentos Efet'!$C:$C,'FLUXO DE CAIXA'!$B58)</f>
        <v>0</v>
      </c>
      <c r="U58" s="182">
        <f>SUMIFS('Listagem de Pagamentos Efet'!$J:$J,'Listagem de Pagamentos Efet'!$B:$B,'FLUXO DE CAIXA'!U$4,'Listagem de Pagamentos Efet'!$C:$C,'FLUXO DE CAIXA'!$B58)</f>
        <v>0</v>
      </c>
      <c r="V58" s="182">
        <f>SUMIFS('Listagem de Pagamentos Efet'!$J:$J,'Listagem de Pagamentos Efet'!$B:$B,'FLUXO DE CAIXA'!V$4,'Listagem de Pagamentos Efet'!$C:$C,'FLUXO DE CAIXA'!$B58)</f>
        <v>0</v>
      </c>
      <c r="W58" s="182">
        <f>SUMIFS('Listagem de Pagamentos Efet'!$J:$J,'Listagem de Pagamentos Efet'!$B:$B,'FLUXO DE CAIXA'!W$4,'Listagem de Pagamentos Efet'!$C:$C,'FLUXO DE CAIXA'!$B58)</f>
        <v>0</v>
      </c>
      <c r="X58" s="182">
        <f>SUMIFS('Listagem de Pagamentos Efet'!$J:$J,'Listagem de Pagamentos Efet'!$B:$B,'FLUXO DE CAIXA'!X$4,'Listagem de Pagamentos Efet'!$C:$C,'FLUXO DE CAIXA'!$B58)</f>
        <v>0</v>
      </c>
      <c r="Y58" s="182">
        <f>SUMIFS('Listagem de Pagamentos Efet'!$J:$J,'Listagem de Pagamentos Efet'!$B:$B,'FLUXO DE CAIXA'!Y$4,'Listagem de Pagamentos Efet'!$C:$C,'FLUXO DE CAIXA'!$B58)</f>
        <v>0</v>
      </c>
      <c r="Z58" s="182">
        <f>SUMIFS('Listagem de Pagamentos Efet'!$J:$J,'Listagem de Pagamentos Efet'!$B:$B,'FLUXO DE CAIXA'!Z$4,'Listagem de Pagamentos Efet'!$C:$C,'FLUXO DE CAIXA'!$B58)</f>
        <v>0</v>
      </c>
      <c r="AA58" s="182">
        <f>SUMIFS('Listagem de Pagamentos Efet'!$J:$J,'Listagem de Pagamentos Efet'!$B:$B,'FLUXO DE CAIXA'!AA$4,'Listagem de Pagamentos Efet'!$C:$C,'FLUXO DE CAIXA'!$B58)</f>
        <v>0</v>
      </c>
      <c r="AB58" s="182">
        <f>SUMIFS('Listagem de Pagamentos Efet'!$J:$J,'Listagem de Pagamentos Efet'!$B:$B,'FLUXO DE CAIXA'!AB$4,'Listagem de Pagamentos Efet'!$C:$C,'FLUXO DE CAIXA'!$B58)</f>
        <v>0</v>
      </c>
      <c r="AC58" s="182">
        <f>SUMIFS('Listagem de Pagamentos Efet'!$J:$J,'Listagem de Pagamentos Efet'!$B:$B,'FLUXO DE CAIXA'!AC$4,'Listagem de Pagamentos Efet'!$C:$C,'FLUXO DE CAIXA'!$B58)</f>
        <v>0</v>
      </c>
      <c r="AD58" s="182">
        <f>SUMIFS('Listagem de Pagamentos Efet'!$J:$J,'Listagem de Pagamentos Efet'!$B:$B,'FLUXO DE CAIXA'!AD$4,'Listagem de Pagamentos Efet'!$C:$C,'FLUXO DE CAIXA'!$B58)</f>
        <v>0</v>
      </c>
      <c r="AE58" s="106"/>
      <c r="AF58" s="106"/>
      <c r="AG58" s="106"/>
      <c r="AH58" s="166">
        <f t="shared" si="490"/>
        <v>0</v>
      </c>
      <c r="AI58" s="168"/>
      <c r="AJ58" s="168"/>
      <c r="AK58" s="168">
        <f>+DRE!$G$56</f>
        <v>0</v>
      </c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  <c r="BM58" s="168"/>
      <c r="BN58" s="166">
        <f t="shared" si="848"/>
        <v>0</v>
      </c>
      <c r="BO58" s="168"/>
      <c r="BP58" s="168"/>
      <c r="BQ58" s="168">
        <f>+DRE!$G$56</f>
        <v>0</v>
      </c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6">
        <f t="shared" si="790"/>
        <v>0</v>
      </c>
      <c r="CT58" s="168"/>
      <c r="CU58" s="168"/>
      <c r="CV58" s="168">
        <f>+DRE!$G$56</f>
        <v>0</v>
      </c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  <c r="DG58" s="168"/>
      <c r="DH58" s="168"/>
      <c r="DI58" s="168"/>
      <c r="DJ58" s="168"/>
      <c r="DK58" s="168"/>
      <c r="DL58" s="168"/>
      <c r="DM58" s="168"/>
      <c r="DN58" s="168"/>
      <c r="DO58" s="168"/>
      <c r="DP58" s="168"/>
      <c r="DQ58" s="168"/>
      <c r="DR58" s="168"/>
      <c r="DS58" s="168"/>
      <c r="DT58" s="168"/>
      <c r="DU58" s="168"/>
      <c r="DV58" s="168"/>
      <c r="DW58" s="168"/>
      <c r="DX58" s="168"/>
      <c r="DY58" s="166">
        <f t="shared" si="849"/>
        <v>0</v>
      </c>
      <c r="DZ58" s="168"/>
      <c r="EA58" s="168"/>
      <c r="EB58" s="168">
        <f>+DRE!$G$56</f>
        <v>0</v>
      </c>
      <c r="EC58" s="168"/>
      <c r="ED58" s="168"/>
      <c r="EE58" s="168"/>
      <c r="EF58" s="168"/>
      <c r="EG58" s="168"/>
      <c r="EH58" s="168"/>
      <c r="EI58" s="168"/>
      <c r="EJ58" s="168"/>
      <c r="EK58" s="168"/>
      <c r="EL58" s="168"/>
      <c r="EM58" s="168"/>
      <c r="EN58" s="168"/>
      <c r="EO58" s="168"/>
      <c r="EP58" s="168"/>
      <c r="EQ58" s="168"/>
      <c r="ER58" s="168"/>
      <c r="ES58" s="168"/>
      <c r="ET58" s="168"/>
      <c r="EU58" s="168"/>
      <c r="EV58" s="168"/>
      <c r="EW58" s="168"/>
      <c r="EX58" s="168"/>
      <c r="EY58" s="168"/>
      <c r="EZ58" s="168"/>
      <c r="FA58" s="168"/>
      <c r="FB58" s="168"/>
      <c r="FC58" s="168"/>
      <c r="FD58" s="166">
        <f t="shared" si="1367"/>
        <v>0</v>
      </c>
      <c r="FE58" s="168"/>
      <c r="FF58" s="168"/>
      <c r="FG58" s="168">
        <f>+DRE!$G$56</f>
        <v>0</v>
      </c>
      <c r="FH58" s="168"/>
      <c r="FI58" s="168"/>
      <c r="FJ58" s="168"/>
      <c r="FK58" s="168"/>
      <c r="FL58" s="168"/>
      <c r="FM58" s="168"/>
      <c r="FN58" s="168"/>
      <c r="FO58" s="168"/>
      <c r="FP58" s="168"/>
      <c r="FQ58" s="168"/>
      <c r="FR58" s="168"/>
      <c r="FS58" s="168"/>
      <c r="FT58" s="168"/>
      <c r="FU58" s="168"/>
      <c r="FV58" s="168"/>
      <c r="FW58" s="168"/>
      <c r="FX58" s="168"/>
      <c r="FY58" s="168"/>
      <c r="FZ58" s="168"/>
      <c r="GA58" s="168"/>
      <c r="GB58" s="168"/>
      <c r="GC58" s="168"/>
      <c r="GD58" s="168"/>
      <c r="GE58" s="168"/>
      <c r="GF58" s="168"/>
      <c r="GG58" s="168"/>
      <c r="GH58" s="168"/>
      <c r="GI58" s="168"/>
      <c r="GJ58" s="166">
        <f t="shared" si="850"/>
        <v>0</v>
      </c>
      <c r="GK58" s="168"/>
      <c r="GL58" s="168"/>
      <c r="GM58" s="168">
        <f>+DRE!$G$56</f>
        <v>0</v>
      </c>
      <c r="GN58" s="168"/>
      <c r="GO58" s="168"/>
      <c r="GP58" s="168"/>
      <c r="GQ58" s="168"/>
      <c r="GR58" s="168"/>
      <c r="GS58" s="168"/>
      <c r="GT58" s="168"/>
      <c r="GU58" s="168"/>
      <c r="GV58" s="168"/>
      <c r="GW58" s="168"/>
      <c r="GX58" s="168"/>
      <c r="GY58" s="168"/>
      <c r="GZ58" s="168"/>
      <c r="HA58" s="168"/>
      <c r="HB58" s="168"/>
      <c r="HC58" s="168"/>
      <c r="HD58" s="168"/>
      <c r="HE58" s="168"/>
      <c r="HF58" s="168"/>
      <c r="HG58" s="168"/>
      <c r="HH58" s="168"/>
      <c r="HI58" s="168"/>
      <c r="HJ58" s="168"/>
      <c r="HK58" s="168"/>
      <c r="HL58" s="168"/>
      <c r="HM58" s="168"/>
      <c r="HN58" s="168"/>
      <c r="HO58" s="168"/>
      <c r="HP58" s="166">
        <f t="shared" si="851"/>
        <v>0</v>
      </c>
      <c r="HQ58" s="168"/>
      <c r="HR58" s="168"/>
      <c r="HS58" s="168">
        <f>+DRE!$G$56</f>
        <v>0</v>
      </c>
      <c r="HT58" s="168"/>
      <c r="HU58" s="168"/>
      <c r="HV58" s="168"/>
      <c r="HW58" s="168"/>
      <c r="HX58" s="168"/>
      <c r="HY58" s="168"/>
      <c r="HZ58" s="168"/>
      <c r="IA58" s="168"/>
      <c r="IB58" s="168"/>
      <c r="IC58" s="168"/>
      <c r="ID58" s="168"/>
      <c r="IE58" s="168"/>
      <c r="IF58" s="168"/>
      <c r="IG58" s="168"/>
      <c r="IH58" s="168"/>
      <c r="II58" s="168"/>
      <c r="IJ58" s="168"/>
      <c r="IK58" s="168"/>
      <c r="IL58" s="168"/>
      <c r="IM58" s="168"/>
      <c r="IN58" s="168"/>
      <c r="IO58" s="168"/>
      <c r="IP58" s="168"/>
      <c r="IQ58" s="168"/>
      <c r="IR58" s="168"/>
      <c r="IS58" s="168"/>
      <c r="IT58" s="168"/>
      <c r="IU58" s="166">
        <f t="shared" si="1371"/>
        <v>0</v>
      </c>
      <c r="IV58" s="168"/>
      <c r="IW58" s="168"/>
      <c r="IX58" s="168">
        <f>+DRE!$G$56</f>
        <v>0</v>
      </c>
      <c r="IY58" s="168"/>
      <c r="IZ58" s="168"/>
      <c r="JA58" s="168"/>
      <c r="JB58" s="168"/>
      <c r="JC58" s="168"/>
      <c r="JD58" s="168"/>
      <c r="JE58" s="168"/>
      <c r="JF58" s="168"/>
      <c r="JG58" s="168"/>
      <c r="JH58" s="168"/>
      <c r="JI58" s="168"/>
      <c r="JJ58" s="168"/>
      <c r="JK58" s="168"/>
      <c r="JL58" s="168"/>
      <c r="JM58" s="168"/>
      <c r="JN58" s="168"/>
      <c r="JO58" s="168"/>
      <c r="JP58" s="168"/>
      <c r="JQ58" s="168"/>
      <c r="JR58" s="168"/>
      <c r="JS58" s="168"/>
      <c r="JT58" s="168"/>
      <c r="JU58" s="168"/>
      <c r="JV58" s="168"/>
      <c r="JW58" s="168"/>
      <c r="JX58" s="168"/>
      <c r="JY58" s="168"/>
      <c r="JZ58" s="168"/>
      <c r="KA58" s="166">
        <f t="shared" si="852"/>
        <v>0</v>
      </c>
      <c r="KB58" s="168"/>
      <c r="KC58" s="168"/>
      <c r="KD58" s="168">
        <f>+DRE!$G$56</f>
        <v>0</v>
      </c>
      <c r="KE58" s="168"/>
      <c r="KF58" s="168"/>
      <c r="KG58" s="168"/>
      <c r="KH58" s="168"/>
      <c r="KI58" s="168"/>
      <c r="KJ58" s="168"/>
      <c r="KK58" s="168"/>
      <c r="KL58" s="168"/>
      <c r="KM58" s="168"/>
      <c r="KN58" s="168"/>
      <c r="KO58" s="168"/>
      <c r="KP58" s="168"/>
      <c r="KQ58" s="168"/>
      <c r="KR58" s="168"/>
      <c r="KS58" s="168"/>
      <c r="KT58" s="168"/>
      <c r="KU58" s="168"/>
      <c r="KV58" s="168"/>
      <c r="KW58" s="168"/>
      <c r="KX58" s="168"/>
      <c r="KY58" s="168"/>
      <c r="KZ58" s="168"/>
      <c r="LA58" s="168"/>
      <c r="LB58" s="168"/>
      <c r="LC58" s="168"/>
      <c r="LD58" s="168"/>
      <c r="LE58" s="168"/>
      <c r="LF58" s="166">
        <f t="shared" si="1374"/>
        <v>0</v>
      </c>
      <c r="LG58" s="168"/>
      <c r="LH58" s="168"/>
      <c r="LI58" s="168">
        <f>+DRE!$G$56</f>
        <v>0</v>
      </c>
      <c r="LJ58" s="168"/>
      <c r="LK58" s="168"/>
      <c r="LL58" s="168"/>
      <c r="LM58" s="168"/>
      <c r="LN58" s="168"/>
      <c r="LO58" s="168"/>
      <c r="LP58" s="168"/>
      <c r="LQ58" s="168"/>
      <c r="LR58" s="168"/>
      <c r="LS58" s="168"/>
      <c r="LT58" s="168"/>
      <c r="LU58" s="168"/>
      <c r="LV58" s="168"/>
      <c r="LW58" s="168"/>
      <c r="LX58" s="168"/>
      <c r="LY58" s="168"/>
      <c r="LZ58" s="168"/>
      <c r="MA58" s="168"/>
      <c r="MB58" s="168"/>
      <c r="MC58" s="168"/>
      <c r="MD58" s="168"/>
      <c r="ME58" s="168"/>
      <c r="MF58" s="168"/>
      <c r="MG58" s="168"/>
      <c r="MH58" s="168"/>
      <c r="MI58" s="168"/>
      <c r="MJ58" s="168"/>
      <c r="MK58" s="168"/>
      <c r="ML58" s="166">
        <f t="shared" si="853"/>
        <v>0</v>
      </c>
      <c r="MM58" s="168"/>
      <c r="MN58" s="168"/>
      <c r="MO58" s="168">
        <f>+DRE!$G$56</f>
        <v>0</v>
      </c>
      <c r="MP58" s="168"/>
      <c r="MQ58" s="168"/>
      <c r="MR58" s="168"/>
      <c r="MS58" s="168"/>
      <c r="MT58" s="168"/>
      <c r="MU58" s="168"/>
      <c r="MV58" s="168"/>
      <c r="MW58" s="168"/>
      <c r="MX58" s="168"/>
      <c r="MY58" s="168"/>
      <c r="MZ58" s="168"/>
      <c r="NA58" s="168"/>
      <c r="NB58" s="168"/>
      <c r="NC58" s="168"/>
      <c r="ND58" s="168"/>
      <c r="NE58" s="168"/>
      <c r="NF58" s="168"/>
      <c r="NG58" s="168"/>
      <c r="NH58" s="168"/>
      <c r="NI58" s="168"/>
      <c r="NJ58" s="168"/>
      <c r="NK58" s="168"/>
      <c r="NL58" s="168"/>
      <c r="NM58" s="168"/>
      <c r="NN58" s="168"/>
      <c r="NO58" s="168"/>
      <c r="NP58" s="168"/>
      <c r="NQ58" s="168"/>
      <c r="NR58" s="166">
        <f t="shared" si="854"/>
        <v>0</v>
      </c>
      <c r="NS58" s="168"/>
      <c r="NT58" s="168"/>
      <c r="NU58" s="168">
        <f>+DRE!$G$56</f>
        <v>0</v>
      </c>
      <c r="NV58" s="168"/>
      <c r="NW58" s="168"/>
      <c r="NX58" s="168"/>
      <c r="NY58" s="168"/>
      <c r="NZ58" s="168"/>
      <c r="OA58" s="168"/>
      <c r="OB58" s="168"/>
      <c r="OC58" s="168"/>
      <c r="OD58" s="168"/>
      <c r="OE58" s="168"/>
      <c r="OF58" s="168"/>
      <c r="OG58" s="168"/>
      <c r="OH58" s="168"/>
      <c r="OI58" s="168"/>
      <c r="OJ58" s="168"/>
      <c r="OK58" s="168"/>
      <c r="OL58" s="168"/>
      <c r="OM58" s="168"/>
      <c r="ON58" s="168"/>
      <c r="OO58" s="168"/>
      <c r="OP58" s="168"/>
      <c r="OQ58" s="168"/>
      <c r="OR58" s="168"/>
      <c r="OS58" s="168"/>
      <c r="OT58" s="168"/>
      <c r="OU58" s="166">
        <f t="shared" si="1378"/>
        <v>0</v>
      </c>
      <c r="OV58" s="168"/>
      <c r="OW58" s="168"/>
      <c r="OX58" s="168">
        <f>+DRE!$G$56</f>
        <v>0</v>
      </c>
      <c r="OY58" s="168"/>
      <c r="OZ58" s="168"/>
      <c r="PA58" s="168"/>
      <c r="PB58" s="168"/>
      <c r="PC58" s="168"/>
      <c r="PD58" s="168"/>
      <c r="PE58" s="168"/>
      <c r="PF58" s="168"/>
      <c r="PG58" s="168"/>
      <c r="PH58" s="168"/>
      <c r="PI58" s="168"/>
      <c r="PJ58" s="168"/>
      <c r="PK58" s="168"/>
      <c r="PL58" s="168"/>
      <c r="PM58" s="168"/>
      <c r="PN58" s="168"/>
      <c r="PO58" s="168"/>
      <c r="PP58" s="168"/>
      <c r="PQ58" s="168"/>
      <c r="PR58" s="168"/>
      <c r="PS58" s="168"/>
      <c r="PT58" s="168"/>
      <c r="PU58" s="168"/>
      <c r="PV58" s="168"/>
      <c r="PW58" s="168"/>
      <c r="PX58" s="168"/>
      <c r="PY58" s="168"/>
      <c r="PZ58" s="168"/>
      <c r="QA58" s="166">
        <f t="shared" si="855"/>
        <v>0</v>
      </c>
      <c r="QB58" s="168"/>
      <c r="QC58" s="168"/>
      <c r="QD58" s="168">
        <f>+DRE!$G$56</f>
        <v>0</v>
      </c>
      <c r="QE58" s="168"/>
      <c r="QF58" s="168"/>
      <c r="QG58" s="168"/>
      <c r="QH58" s="168"/>
      <c r="QI58" s="168"/>
      <c r="QJ58" s="168"/>
      <c r="QK58" s="168"/>
      <c r="QL58" s="168"/>
      <c r="QM58" s="168"/>
      <c r="QN58" s="168"/>
      <c r="QO58" s="168"/>
      <c r="QP58" s="168"/>
      <c r="QQ58" s="168"/>
      <c r="QR58" s="168"/>
      <c r="QS58" s="168"/>
      <c r="QT58" s="168"/>
      <c r="QU58" s="168"/>
      <c r="QV58" s="168"/>
      <c r="QW58" s="168"/>
      <c r="QX58" s="168"/>
      <c r="QY58" s="168"/>
      <c r="QZ58" s="168"/>
      <c r="RA58" s="168"/>
      <c r="RB58" s="168"/>
      <c r="RC58" s="168"/>
      <c r="RD58" s="168"/>
      <c r="RE58" s="168"/>
      <c r="RF58" s="166">
        <f t="shared" si="1381"/>
        <v>0</v>
      </c>
      <c r="RG58" s="168"/>
      <c r="RH58" s="168"/>
      <c r="RI58" s="168">
        <f>+DRE!$G$56</f>
        <v>0</v>
      </c>
      <c r="RJ58" s="168"/>
      <c r="RK58" s="168"/>
      <c r="RL58" s="168"/>
      <c r="RM58" s="168"/>
      <c r="RN58" s="168"/>
      <c r="RO58" s="168"/>
      <c r="RP58" s="168"/>
      <c r="RQ58" s="168"/>
      <c r="RR58" s="168"/>
      <c r="RS58" s="168"/>
      <c r="RT58" s="168"/>
      <c r="RU58" s="168"/>
      <c r="RV58" s="168"/>
      <c r="RW58" s="168"/>
      <c r="RX58" s="168"/>
      <c r="RY58" s="168"/>
      <c r="RZ58" s="168"/>
      <c r="SA58" s="168"/>
      <c r="SB58" s="168"/>
      <c r="SC58" s="168"/>
      <c r="SD58" s="168"/>
      <c r="SE58" s="168"/>
      <c r="SF58" s="168"/>
      <c r="SG58" s="168"/>
      <c r="SH58" s="168"/>
      <c r="SI58" s="168"/>
      <c r="SJ58" s="168"/>
      <c r="SK58" s="168"/>
      <c r="SL58" s="166">
        <f t="shared" si="856"/>
        <v>0</v>
      </c>
      <c r="SM58" s="168"/>
      <c r="SN58" s="168"/>
      <c r="SO58" s="168">
        <f>+DRE!$G$56</f>
        <v>0</v>
      </c>
      <c r="SP58" s="168"/>
      <c r="SQ58" s="168"/>
      <c r="SR58" s="168"/>
      <c r="SS58" s="168"/>
      <c r="ST58" s="168"/>
      <c r="SU58" s="168"/>
      <c r="SV58" s="168"/>
      <c r="SW58" s="168"/>
      <c r="SX58" s="168"/>
      <c r="SY58" s="168"/>
      <c r="SZ58" s="168"/>
      <c r="TA58" s="168"/>
      <c r="TB58" s="168"/>
      <c r="TC58" s="168"/>
      <c r="TD58" s="168"/>
      <c r="TE58" s="168"/>
      <c r="TF58" s="168"/>
      <c r="TG58" s="168"/>
      <c r="TH58" s="168"/>
      <c r="TI58" s="168"/>
      <c r="TJ58" s="168"/>
      <c r="TK58" s="168"/>
      <c r="TL58" s="168"/>
      <c r="TM58" s="168"/>
      <c r="TN58" s="168"/>
      <c r="TO58" s="168"/>
      <c r="TP58" s="168"/>
      <c r="TQ58" s="166">
        <f t="shared" si="1384"/>
        <v>0</v>
      </c>
      <c r="TR58" s="168"/>
      <c r="TS58" s="168"/>
      <c r="TT58" s="168">
        <f>+DRE!$G$56</f>
        <v>0</v>
      </c>
      <c r="TU58" s="168"/>
      <c r="TV58" s="168"/>
      <c r="TW58" s="168"/>
      <c r="TX58" s="168"/>
      <c r="TY58" s="168"/>
      <c r="TZ58" s="168"/>
      <c r="UA58" s="168"/>
      <c r="UB58" s="168"/>
      <c r="UC58" s="168"/>
      <c r="UD58" s="168"/>
      <c r="UE58" s="168"/>
      <c r="UF58" s="168"/>
      <c r="UG58" s="168"/>
      <c r="UH58" s="168"/>
      <c r="UI58" s="168"/>
      <c r="UJ58" s="168"/>
      <c r="UK58" s="168"/>
      <c r="UL58" s="168"/>
      <c r="UM58" s="168"/>
      <c r="UN58" s="168"/>
      <c r="UO58" s="168"/>
      <c r="UP58" s="168"/>
      <c r="UQ58" s="168"/>
      <c r="UR58" s="168"/>
      <c r="US58" s="168"/>
      <c r="UT58" s="168"/>
      <c r="UU58" s="168"/>
      <c r="UV58" s="168"/>
      <c r="UW58" s="166">
        <f t="shared" si="857"/>
        <v>0</v>
      </c>
      <c r="UX58" s="168"/>
      <c r="UY58" s="168"/>
      <c r="UZ58" s="168">
        <f>+DRE!$G$56</f>
        <v>0</v>
      </c>
      <c r="VA58" s="168"/>
      <c r="VB58" s="168"/>
      <c r="VC58" s="168"/>
      <c r="VD58" s="168"/>
      <c r="VE58" s="168"/>
      <c r="VF58" s="168"/>
      <c r="VG58" s="168"/>
      <c r="VH58" s="168"/>
      <c r="VI58" s="168"/>
      <c r="VJ58" s="168"/>
      <c r="VK58" s="168"/>
      <c r="VL58" s="168"/>
      <c r="VM58" s="168"/>
      <c r="VN58" s="168"/>
      <c r="VO58" s="168"/>
      <c r="VP58" s="168"/>
      <c r="VQ58" s="168"/>
      <c r="VR58" s="168"/>
      <c r="VS58" s="168"/>
      <c r="VT58" s="168"/>
      <c r="VU58" s="168"/>
      <c r="VV58" s="168"/>
      <c r="VW58" s="168"/>
      <c r="VX58" s="168"/>
      <c r="VY58" s="168"/>
      <c r="VZ58" s="168"/>
      <c r="WA58" s="168"/>
      <c r="WB58" s="168"/>
      <c r="WC58" s="166">
        <f t="shared" si="858"/>
        <v>0</v>
      </c>
    </row>
    <row r="59" spans="1:601" s="105" customFormat="1" ht="18" customHeight="1" outlineLevel="1">
      <c r="A59" s="154"/>
      <c r="B59" s="111" t="s">
        <v>124</v>
      </c>
      <c r="C59" s="66"/>
      <c r="D59" s="182">
        <f>SUMIFS('Listagem de Pagamentos Efet'!$J:$J,'Listagem de Pagamentos Efet'!$B:$B,'FLUXO DE CAIXA'!D$4,'Listagem de Pagamentos Efet'!$C:$C,'FLUXO DE CAIXA'!$B59)</f>
        <v>0</v>
      </c>
      <c r="E59" s="182">
        <f>SUMIFS('Listagem de Pagamentos Efet'!$J:$J,'Listagem de Pagamentos Efet'!$B:$B,'FLUXO DE CAIXA'!E$4,'Listagem de Pagamentos Efet'!$C:$C,'FLUXO DE CAIXA'!$B59)</f>
        <v>0</v>
      </c>
      <c r="F59" s="182">
        <f>SUMIFS('Listagem de Pagamentos Efet'!$J:$J,'Listagem de Pagamentos Efet'!$B:$B,'FLUXO DE CAIXA'!F$4,'Listagem de Pagamentos Efet'!$C:$C,'FLUXO DE CAIXA'!$B59)</f>
        <v>0</v>
      </c>
      <c r="G59" s="182">
        <f>SUMIFS('Listagem de Pagamentos Efet'!$J:$J,'Listagem de Pagamentos Efet'!$B:$B,'FLUXO DE CAIXA'!G$4,'Listagem de Pagamentos Efet'!$C:$C,'FLUXO DE CAIXA'!$B59)</f>
        <v>0</v>
      </c>
      <c r="H59" s="182">
        <f>SUMIFS('Listagem de Pagamentos Efet'!$J:$J,'Listagem de Pagamentos Efet'!$B:$B,'FLUXO DE CAIXA'!H$4,'Listagem de Pagamentos Efet'!$C:$C,'FLUXO DE CAIXA'!$B59)</f>
        <v>0</v>
      </c>
      <c r="I59" s="182">
        <f>SUMIFS('Listagem de Pagamentos Efet'!$J:$J,'Listagem de Pagamentos Efet'!$B:$B,'FLUXO DE CAIXA'!I$4,'Listagem de Pagamentos Efet'!$C:$C,'FLUXO DE CAIXA'!$B59)</f>
        <v>0</v>
      </c>
      <c r="J59" s="182">
        <f>SUMIFS('Listagem de Pagamentos Efet'!$J:$J,'Listagem de Pagamentos Efet'!$B:$B,'FLUXO DE CAIXA'!J$4,'Listagem de Pagamentos Efet'!$C:$C,'FLUXO DE CAIXA'!$B59)</f>
        <v>0</v>
      </c>
      <c r="K59" s="182">
        <f>SUMIFS('Listagem de Pagamentos Efet'!$J:$J,'Listagem de Pagamentos Efet'!$B:$B,'FLUXO DE CAIXA'!K$4,'Listagem de Pagamentos Efet'!$C:$C,'FLUXO DE CAIXA'!$B59)</f>
        <v>0</v>
      </c>
      <c r="L59" s="182">
        <f>SUMIFS('Listagem de Pagamentos Efet'!$J:$J,'Listagem de Pagamentos Efet'!$B:$B,'FLUXO DE CAIXA'!L$4,'Listagem de Pagamentos Efet'!$C:$C,'FLUXO DE CAIXA'!$B59)</f>
        <v>0</v>
      </c>
      <c r="M59" s="182">
        <f>SUMIFS('Listagem de Pagamentos Efet'!$J:$J,'Listagem de Pagamentos Efet'!$B:$B,'FLUXO DE CAIXA'!M$4,'Listagem de Pagamentos Efet'!$C:$C,'FLUXO DE CAIXA'!$B59)</f>
        <v>0</v>
      </c>
      <c r="N59" s="182">
        <f>SUMIFS('Listagem de Pagamentos Efet'!$J:$J,'Listagem de Pagamentos Efet'!$B:$B,'FLUXO DE CAIXA'!N$4,'Listagem de Pagamentos Efet'!$C:$C,'FLUXO DE CAIXA'!$B59)</f>
        <v>0</v>
      </c>
      <c r="O59" s="182">
        <f>SUMIFS('Listagem de Pagamentos Efet'!$J:$J,'Listagem de Pagamentos Efet'!$B:$B,'FLUXO DE CAIXA'!O$4,'Listagem de Pagamentos Efet'!$C:$C,'FLUXO DE CAIXA'!$B59)</f>
        <v>0</v>
      </c>
      <c r="P59" s="182">
        <f>SUMIFS('Listagem de Pagamentos Efet'!$J:$J,'Listagem de Pagamentos Efet'!$B:$B,'FLUXO DE CAIXA'!P$4,'Listagem de Pagamentos Efet'!$C:$C,'FLUXO DE CAIXA'!$B59)</f>
        <v>0</v>
      </c>
      <c r="Q59" s="182">
        <f>SUMIFS('Listagem de Pagamentos Efet'!$J:$J,'Listagem de Pagamentos Efet'!$B:$B,'FLUXO DE CAIXA'!Q$4,'Listagem de Pagamentos Efet'!$C:$C,'FLUXO DE CAIXA'!$B59)</f>
        <v>0</v>
      </c>
      <c r="R59" s="182">
        <f>SUMIFS('Listagem de Pagamentos Efet'!$J:$J,'Listagem de Pagamentos Efet'!$B:$B,'FLUXO DE CAIXA'!R$4,'Listagem de Pagamentos Efet'!$C:$C,'FLUXO DE CAIXA'!$B59)</f>
        <v>0</v>
      </c>
      <c r="S59" s="182">
        <f>SUMIFS('Listagem de Pagamentos Efet'!$J:$J,'Listagem de Pagamentos Efet'!$B:$B,'FLUXO DE CAIXA'!S$4,'Listagem de Pagamentos Efet'!$C:$C,'FLUXO DE CAIXA'!$B59)</f>
        <v>0</v>
      </c>
      <c r="T59" s="182">
        <f>SUMIFS('Listagem de Pagamentos Efet'!$J:$J,'Listagem de Pagamentos Efet'!$B:$B,'FLUXO DE CAIXA'!T$4,'Listagem de Pagamentos Efet'!$C:$C,'FLUXO DE CAIXA'!$B59)</f>
        <v>0</v>
      </c>
      <c r="U59" s="182">
        <f>SUMIFS('Listagem de Pagamentos Efet'!$J:$J,'Listagem de Pagamentos Efet'!$B:$B,'FLUXO DE CAIXA'!U$4,'Listagem de Pagamentos Efet'!$C:$C,'FLUXO DE CAIXA'!$B59)</f>
        <v>0</v>
      </c>
      <c r="V59" s="182">
        <f>SUMIFS('Listagem de Pagamentos Efet'!$J:$J,'Listagem de Pagamentos Efet'!$B:$B,'FLUXO DE CAIXA'!V$4,'Listagem de Pagamentos Efet'!$C:$C,'FLUXO DE CAIXA'!$B59)</f>
        <v>0</v>
      </c>
      <c r="W59" s="182">
        <f>SUMIFS('Listagem de Pagamentos Efet'!$J:$J,'Listagem de Pagamentos Efet'!$B:$B,'FLUXO DE CAIXA'!W$4,'Listagem de Pagamentos Efet'!$C:$C,'FLUXO DE CAIXA'!$B59)</f>
        <v>0</v>
      </c>
      <c r="X59" s="182">
        <f>SUMIFS('Listagem de Pagamentos Efet'!$J:$J,'Listagem de Pagamentos Efet'!$B:$B,'FLUXO DE CAIXA'!X$4,'Listagem de Pagamentos Efet'!$C:$C,'FLUXO DE CAIXA'!$B59)</f>
        <v>0</v>
      </c>
      <c r="Y59" s="182">
        <f>SUMIFS('Listagem de Pagamentos Efet'!$J:$J,'Listagem de Pagamentos Efet'!$B:$B,'FLUXO DE CAIXA'!Y$4,'Listagem de Pagamentos Efet'!$C:$C,'FLUXO DE CAIXA'!$B59)</f>
        <v>0</v>
      </c>
      <c r="Z59" s="182">
        <f>SUMIFS('Listagem de Pagamentos Efet'!$J:$J,'Listagem de Pagamentos Efet'!$B:$B,'FLUXO DE CAIXA'!Z$4,'Listagem de Pagamentos Efet'!$C:$C,'FLUXO DE CAIXA'!$B59)</f>
        <v>0</v>
      </c>
      <c r="AA59" s="182">
        <f>SUMIFS('Listagem de Pagamentos Efet'!$J:$J,'Listagem de Pagamentos Efet'!$B:$B,'FLUXO DE CAIXA'!AA$4,'Listagem de Pagamentos Efet'!$C:$C,'FLUXO DE CAIXA'!$B59)</f>
        <v>0</v>
      </c>
      <c r="AB59" s="182">
        <f>SUMIFS('Listagem de Pagamentos Efet'!$J:$J,'Listagem de Pagamentos Efet'!$B:$B,'FLUXO DE CAIXA'!AB$4,'Listagem de Pagamentos Efet'!$C:$C,'FLUXO DE CAIXA'!$B59)</f>
        <v>0</v>
      </c>
      <c r="AC59" s="182">
        <f>SUMIFS('Listagem de Pagamentos Efet'!$J:$J,'Listagem de Pagamentos Efet'!$B:$B,'FLUXO DE CAIXA'!AC$4,'Listagem de Pagamentos Efet'!$C:$C,'FLUXO DE CAIXA'!$B59)</f>
        <v>0</v>
      </c>
      <c r="AD59" s="182">
        <f>SUMIFS('Listagem de Pagamentos Efet'!$J:$J,'Listagem de Pagamentos Efet'!$B:$B,'FLUXO DE CAIXA'!AD$4,'Listagem de Pagamentos Efet'!$C:$C,'FLUXO DE CAIXA'!$B59)</f>
        <v>0</v>
      </c>
      <c r="AE59" s="106"/>
      <c r="AF59" s="106"/>
      <c r="AG59" s="106"/>
      <c r="AH59" s="166">
        <f t="shared" si="490"/>
        <v>0</v>
      </c>
      <c r="AI59" s="168"/>
      <c r="AJ59" s="168"/>
      <c r="AK59" s="168">
        <f>+DRE!$G$57/4</f>
        <v>0</v>
      </c>
      <c r="AL59" s="168"/>
      <c r="AM59" s="168"/>
      <c r="AN59" s="168"/>
      <c r="AO59" s="168"/>
      <c r="AP59" s="168"/>
      <c r="AQ59" s="168"/>
      <c r="AR59" s="168">
        <f>+DRE!$G$57/4</f>
        <v>0</v>
      </c>
      <c r="AS59" s="168"/>
      <c r="AT59" s="168"/>
      <c r="AU59" s="168"/>
      <c r="AV59" s="168"/>
      <c r="AW59" s="168"/>
      <c r="AX59" s="168"/>
      <c r="AY59" s="168">
        <f>+DRE!$G$57/4</f>
        <v>0</v>
      </c>
      <c r="AZ59" s="168"/>
      <c r="BA59" s="168"/>
      <c r="BB59" s="168"/>
      <c r="BC59" s="168"/>
      <c r="BD59" s="168"/>
      <c r="BE59" s="168"/>
      <c r="BF59" s="168">
        <f>+DRE!$G$57/4</f>
        <v>0</v>
      </c>
      <c r="BG59" s="168"/>
      <c r="BH59" s="168"/>
      <c r="BI59" s="168"/>
      <c r="BJ59" s="168"/>
      <c r="BK59" s="168"/>
      <c r="BL59" s="168"/>
      <c r="BM59" s="168"/>
      <c r="BN59" s="166">
        <f t="shared" si="848"/>
        <v>0</v>
      </c>
      <c r="BO59" s="168"/>
      <c r="BP59" s="168"/>
      <c r="BQ59" s="168">
        <f>+DRE!$G$57/4</f>
        <v>0</v>
      </c>
      <c r="BR59" s="168"/>
      <c r="BS59" s="168"/>
      <c r="BT59" s="168"/>
      <c r="BU59" s="168">
        <f>+DRE!$G$57/4</f>
        <v>0</v>
      </c>
      <c r="BV59" s="168"/>
      <c r="BW59" s="168"/>
      <c r="BX59" s="168"/>
      <c r="BY59" s="168"/>
      <c r="BZ59" s="168"/>
      <c r="CA59" s="168"/>
      <c r="CB59" s="168">
        <f>+DRE!$G$57/4</f>
        <v>0</v>
      </c>
      <c r="CC59" s="168"/>
      <c r="CD59" s="168"/>
      <c r="CE59" s="168"/>
      <c r="CF59" s="168"/>
      <c r="CG59" s="168"/>
      <c r="CH59" s="168"/>
      <c r="CI59" s="168">
        <f>+DRE!$G$57/4</f>
        <v>0</v>
      </c>
      <c r="CJ59" s="168"/>
      <c r="CK59" s="168"/>
      <c r="CL59" s="168"/>
      <c r="CM59" s="168"/>
      <c r="CN59" s="168"/>
      <c r="CO59" s="168"/>
      <c r="CP59" s="168">
        <f>+DRE!$G$57/4</f>
        <v>0</v>
      </c>
      <c r="CQ59" s="168"/>
      <c r="CR59" s="168"/>
      <c r="CS59" s="166">
        <f t="shared" si="790"/>
        <v>0</v>
      </c>
      <c r="CT59" s="168"/>
      <c r="CU59" s="168"/>
      <c r="CV59" s="168">
        <f>+DRE!$G$57/4</f>
        <v>0</v>
      </c>
      <c r="CW59" s="168"/>
      <c r="CX59" s="168"/>
      <c r="CY59" s="168"/>
      <c r="CZ59" s="168"/>
      <c r="DA59" s="168"/>
      <c r="DB59" s="168"/>
      <c r="DC59" s="168">
        <f>+DRE!$G$57/4</f>
        <v>0</v>
      </c>
      <c r="DD59" s="168"/>
      <c r="DE59" s="168"/>
      <c r="DF59" s="168"/>
      <c r="DG59" s="168"/>
      <c r="DH59" s="168"/>
      <c r="DI59" s="168"/>
      <c r="DJ59" s="168">
        <f>+DRE!$G$57/4</f>
        <v>0</v>
      </c>
      <c r="DK59" s="168"/>
      <c r="DL59" s="168"/>
      <c r="DM59" s="168"/>
      <c r="DN59" s="168"/>
      <c r="DO59" s="168"/>
      <c r="DP59" s="168"/>
      <c r="DQ59" s="168">
        <f>+DRE!$G$57/4</f>
        <v>0</v>
      </c>
      <c r="DR59" s="168"/>
      <c r="DS59" s="168"/>
      <c r="DT59" s="168"/>
      <c r="DU59" s="168"/>
      <c r="DV59" s="168"/>
      <c r="DW59" s="168"/>
      <c r="DX59" s="168"/>
      <c r="DY59" s="166">
        <f t="shared" si="849"/>
        <v>0</v>
      </c>
      <c r="DZ59" s="168"/>
      <c r="EA59" s="168"/>
      <c r="EB59" s="168">
        <f>+DRE!$G$57/4</f>
        <v>0</v>
      </c>
      <c r="EC59" s="168"/>
      <c r="ED59" s="168"/>
      <c r="EE59" s="168"/>
      <c r="EF59" s="168"/>
      <c r="EG59" s="168"/>
      <c r="EH59" s="168"/>
      <c r="EI59" s="168">
        <f>+DRE!$G$57/4</f>
        <v>0</v>
      </c>
      <c r="EJ59" s="168"/>
      <c r="EK59" s="168"/>
      <c r="EL59" s="168"/>
      <c r="EM59" s="168"/>
      <c r="EN59" s="168"/>
      <c r="EO59" s="168"/>
      <c r="EP59" s="168">
        <f>+DRE!$G$57/4</f>
        <v>0</v>
      </c>
      <c r="EQ59" s="168"/>
      <c r="ER59" s="168"/>
      <c r="ES59" s="168"/>
      <c r="ET59" s="168"/>
      <c r="EU59" s="168"/>
      <c r="EV59" s="168"/>
      <c r="EW59" s="168">
        <f>+DRE!$G$57/4</f>
        <v>0</v>
      </c>
      <c r="EX59" s="168"/>
      <c r="EY59" s="168"/>
      <c r="EZ59" s="168"/>
      <c r="FA59" s="168"/>
      <c r="FB59" s="168"/>
      <c r="FC59" s="168"/>
      <c r="FD59" s="166">
        <f t="shared" si="1367"/>
        <v>0</v>
      </c>
      <c r="FE59" s="168"/>
      <c r="FF59" s="168"/>
      <c r="FG59" s="168">
        <f>+DRE!$G$57/4</f>
        <v>0</v>
      </c>
      <c r="FH59" s="168"/>
      <c r="FI59" s="168"/>
      <c r="FJ59" s="168"/>
      <c r="FK59" s="168"/>
      <c r="FL59" s="168"/>
      <c r="FM59" s="168"/>
      <c r="FN59" s="168">
        <f>+DRE!$G$57/4</f>
        <v>0</v>
      </c>
      <c r="FO59" s="168"/>
      <c r="FP59" s="168"/>
      <c r="FQ59" s="168"/>
      <c r="FR59" s="168"/>
      <c r="FS59" s="168"/>
      <c r="FT59" s="168"/>
      <c r="FU59" s="168">
        <f>+DRE!$G$57/4</f>
        <v>0</v>
      </c>
      <c r="FV59" s="168"/>
      <c r="FW59" s="168"/>
      <c r="FX59" s="168"/>
      <c r="FY59" s="168"/>
      <c r="FZ59" s="168"/>
      <c r="GA59" s="168"/>
      <c r="GB59" s="168">
        <f>+DRE!$G$57/4</f>
        <v>0</v>
      </c>
      <c r="GC59" s="168"/>
      <c r="GD59" s="168"/>
      <c r="GE59" s="168"/>
      <c r="GF59" s="168"/>
      <c r="GG59" s="168"/>
      <c r="GH59" s="168"/>
      <c r="GI59" s="168"/>
      <c r="GJ59" s="166">
        <f t="shared" si="850"/>
        <v>0</v>
      </c>
      <c r="GK59" s="168"/>
      <c r="GL59" s="168"/>
      <c r="GM59" s="168">
        <f>+DRE!$G$57/4</f>
        <v>0</v>
      </c>
      <c r="GN59" s="168"/>
      <c r="GO59" s="168"/>
      <c r="GP59" s="168"/>
      <c r="GQ59" s="168"/>
      <c r="GR59" s="168"/>
      <c r="GS59" s="168"/>
      <c r="GT59" s="168">
        <f>+DRE!$G$57/4</f>
        <v>0</v>
      </c>
      <c r="GU59" s="168"/>
      <c r="GV59" s="168"/>
      <c r="GW59" s="168"/>
      <c r="GX59" s="168"/>
      <c r="GY59" s="168"/>
      <c r="GZ59" s="168"/>
      <c r="HA59" s="168">
        <f>+DRE!$G$57/4</f>
        <v>0</v>
      </c>
      <c r="HB59" s="168"/>
      <c r="HC59" s="168"/>
      <c r="HD59" s="168"/>
      <c r="HE59" s="168"/>
      <c r="HF59" s="168"/>
      <c r="HG59" s="168"/>
      <c r="HH59" s="168">
        <f>+DRE!$G$57/4</f>
        <v>0</v>
      </c>
      <c r="HI59" s="168"/>
      <c r="HJ59" s="168"/>
      <c r="HK59" s="168"/>
      <c r="HL59" s="168"/>
      <c r="HM59" s="168"/>
      <c r="HN59" s="168"/>
      <c r="HO59" s="168"/>
      <c r="HP59" s="166">
        <f t="shared" si="851"/>
        <v>0</v>
      </c>
      <c r="HQ59" s="168"/>
      <c r="HR59" s="168"/>
      <c r="HS59" s="168">
        <f>+DRE!$G$57/4</f>
        <v>0</v>
      </c>
      <c r="HT59" s="168"/>
      <c r="HU59" s="168"/>
      <c r="HV59" s="168"/>
      <c r="HW59" s="168"/>
      <c r="HX59" s="168"/>
      <c r="HY59" s="168"/>
      <c r="HZ59" s="168">
        <f>+DRE!$G$57/4</f>
        <v>0</v>
      </c>
      <c r="IA59" s="168"/>
      <c r="IB59" s="168"/>
      <c r="IC59" s="168"/>
      <c r="ID59" s="168"/>
      <c r="IE59" s="168"/>
      <c r="IF59" s="168"/>
      <c r="IG59" s="168">
        <f>+DRE!$G$57/4</f>
        <v>0</v>
      </c>
      <c r="IH59" s="168"/>
      <c r="II59" s="168"/>
      <c r="IJ59" s="168"/>
      <c r="IK59" s="168"/>
      <c r="IL59" s="168"/>
      <c r="IM59" s="168"/>
      <c r="IN59" s="168">
        <f>+DRE!$G$57/4</f>
        <v>0</v>
      </c>
      <c r="IO59" s="168"/>
      <c r="IP59" s="168"/>
      <c r="IQ59" s="168"/>
      <c r="IR59" s="168"/>
      <c r="IS59" s="168"/>
      <c r="IT59" s="168"/>
      <c r="IU59" s="166">
        <f t="shared" si="1371"/>
        <v>0</v>
      </c>
      <c r="IV59" s="168"/>
      <c r="IW59" s="168"/>
      <c r="IX59" s="168">
        <f>+DRE!$G$57/4</f>
        <v>0</v>
      </c>
      <c r="IY59" s="168"/>
      <c r="IZ59" s="168"/>
      <c r="JA59" s="168"/>
      <c r="JB59" s="168"/>
      <c r="JC59" s="168"/>
      <c r="JD59" s="168"/>
      <c r="JE59" s="168">
        <f>+DRE!$G$57/4</f>
        <v>0</v>
      </c>
      <c r="JF59" s="168"/>
      <c r="JG59" s="168"/>
      <c r="JH59" s="168"/>
      <c r="JI59" s="168"/>
      <c r="JJ59" s="168"/>
      <c r="JK59" s="168"/>
      <c r="JL59" s="168">
        <f>+DRE!$G$57/4</f>
        <v>0</v>
      </c>
      <c r="JM59" s="168"/>
      <c r="JN59" s="168"/>
      <c r="JO59" s="168"/>
      <c r="JP59" s="168"/>
      <c r="JQ59" s="168"/>
      <c r="JR59" s="168"/>
      <c r="JS59" s="168">
        <f>+DRE!$G$57/4</f>
        <v>0</v>
      </c>
      <c r="JT59" s="168"/>
      <c r="JU59" s="168"/>
      <c r="JV59" s="168"/>
      <c r="JW59" s="168"/>
      <c r="JX59" s="168"/>
      <c r="JY59" s="168"/>
      <c r="JZ59" s="168"/>
      <c r="KA59" s="166">
        <f t="shared" si="852"/>
        <v>0</v>
      </c>
      <c r="KB59" s="168"/>
      <c r="KC59" s="168"/>
      <c r="KD59" s="168">
        <f>+DRE!$G$57/4</f>
        <v>0</v>
      </c>
      <c r="KE59" s="168"/>
      <c r="KF59" s="168"/>
      <c r="KG59" s="168"/>
      <c r="KH59" s="168"/>
      <c r="KI59" s="168"/>
      <c r="KJ59" s="168"/>
      <c r="KK59" s="168">
        <f>+DRE!$G$57/4</f>
        <v>0</v>
      </c>
      <c r="KL59" s="168"/>
      <c r="KM59" s="168"/>
      <c r="KN59" s="168"/>
      <c r="KO59" s="168"/>
      <c r="KP59" s="168"/>
      <c r="KQ59" s="168"/>
      <c r="KR59" s="168">
        <f>+DRE!$G$57/4</f>
        <v>0</v>
      </c>
      <c r="KS59" s="168"/>
      <c r="KT59" s="168"/>
      <c r="KU59" s="168"/>
      <c r="KV59" s="168"/>
      <c r="KW59" s="168"/>
      <c r="KX59" s="168"/>
      <c r="KY59" s="168">
        <f>+DRE!$G$57/4</f>
        <v>0</v>
      </c>
      <c r="KZ59" s="168"/>
      <c r="LA59" s="168"/>
      <c r="LB59" s="168"/>
      <c r="LC59" s="168"/>
      <c r="LD59" s="168"/>
      <c r="LE59" s="168"/>
      <c r="LF59" s="166">
        <f t="shared" si="1374"/>
        <v>0</v>
      </c>
      <c r="LG59" s="168"/>
      <c r="LH59" s="168"/>
      <c r="LI59" s="168">
        <f>+DRE!$G$57/4</f>
        <v>0</v>
      </c>
      <c r="LJ59" s="168"/>
      <c r="LK59" s="168"/>
      <c r="LL59" s="168"/>
      <c r="LM59" s="168"/>
      <c r="LN59" s="168"/>
      <c r="LO59" s="168"/>
      <c r="LP59" s="168">
        <f>+DRE!$G$57/4</f>
        <v>0</v>
      </c>
      <c r="LQ59" s="168"/>
      <c r="LR59" s="168"/>
      <c r="LS59" s="168"/>
      <c r="LT59" s="168"/>
      <c r="LU59" s="168"/>
      <c r="LV59" s="168"/>
      <c r="LW59" s="168">
        <f>+DRE!$G$57/4</f>
        <v>0</v>
      </c>
      <c r="LX59" s="168"/>
      <c r="LY59" s="168"/>
      <c r="LZ59" s="168"/>
      <c r="MA59" s="168"/>
      <c r="MB59" s="168"/>
      <c r="MC59" s="168"/>
      <c r="MD59" s="168">
        <f>+DRE!$G$57/4</f>
        <v>0</v>
      </c>
      <c r="ME59" s="168"/>
      <c r="MF59" s="168"/>
      <c r="MG59" s="168"/>
      <c r="MH59" s="168"/>
      <c r="MI59" s="168"/>
      <c r="MJ59" s="168"/>
      <c r="MK59" s="168"/>
      <c r="ML59" s="166">
        <f t="shared" si="853"/>
        <v>0</v>
      </c>
      <c r="MM59" s="168"/>
      <c r="MN59" s="168"/>
      <c r="MO59" s="168">
        <f>+DRE!$G$57/4</f>
        <v>0</v>
      </c>
      <c r="MP59" s="168"/>
      <c r="MQ59" s="168"/>
      <c r="MR59" s="168"/>
      <c r="MS59" s="168"/>
      <c r="MT59" s="168"/>
      <c r="MU59" s="168"/>
      <c r="MV59" s="168">
        <f>+DRE!$G$57/4</f>
        <v>0</v>
      </c>
      <c r="MW59" s="168"/>
      <c r="MX59" s="168"/>
      <c r="MY59" s="168"/>
      <c r="MZ59" s="168"/>
      <c r="NA59" s="168"/>
      <c r="NB59" s="168"/>
      <c r="NC59" s="168">
        <f>+DRE!$G$57/4</f>
        <v>0</v>
      </c>
      <c r="ND59" s="168"/>
      <c r="NE59" s="168"/>
      <c r="NF59" s="168"/>
      <c r="NG59" s="168"/>
      <c r="NH59" s="168"/>
      <c r="NI59" s="168"/>
      <c r="NJ59" s="168">
        <f>+DRE!$G$57/4</f>
        <v>0</v>
      </c>
      <c r="NK59" s="168"/>
      <c r="NL59" s="168"/>
      <c r="NM59" s="168"/>
      <c r="NN59" s="168"/>
      <c r="NO59" s="168"/>
      <c r="NP59" s="168"/>
      <c r="NQ59" s="168"/>
      <c r="NR59" s="166">
        <f t="shared" si="854"/>
        <v>0</v>
      </c>
      <c r="NS59" s="168"/>
      <c r="NT59" s="168"/>
      <c r="NU59" s="168">
        <f>+DRE!$G$57/4</f>
        <v>0</v>
      </c>
      <c r="NV59" s="168"/>
      <c r="NW59" s="168"/>
      <c r="NX59" s="168"/>
      <c r="NY59" s="168"/>
      <c r="NZ59" s="168"/>
      <c r="OA59" s="168"/>
      <c r="OB59" s="168">
        <f>+DRE!$G$57/4</f>
        <v>0</v>
      </c>
      <c r="OC59" s="168"/>
      <c r="OD59" s="168"/>
      <c r="OE59" s="168"/>
      <c r="OF59" s="168"/>
      <c r="OG59" s="168"/>
      <c r="OH59" s="168"/>
      <c r="OI59" s="168">
        <f>+DRE!$G$57/4</f>
        <v>0</v>
      </c>
      <c r="OJ59" s="168"/>
      <c r="OK59" s="168"/>
      <c r="OL59" s="168"/>
      <c r="OM59" s="168"/>
      <c r="ON59" s="168"/>
      <c r="OO59" s="168"/>
      <c r="OP59" s="168">
        <f>+DRE!$G$57/4</f>
        <v>0</v>
      </c>
      <c r="OQ59" s="168"/>
      <c r="OR59" s="168"/>
      <c r="OS59" s="168"/>
      <c r="OT59" s="168"/>
      <c r="OU59" s="166">
        <f t="shared" si="1378"/>
        <v>0</v>
      </c>
      <c r="OV59" s="168"/>
      <c r="OW59" s="168"/>
      <c r="OX59" s="168">
        <f>+DRE!$G$57/4</f>
        <v>0</v>
      </c>
      <c r="OY59" s="168"/>
      <c r="OZ59" s="168"/>
      <c r="PA59" s="168"/>
      <c r="PB59" s="168"/>
      <c r="PC59" s="168"/>
      <c r="PD59" s="168"/>
      <c r="PE59" s="168">
        <f>+DRE!$G$57/4</f>
        <v>0</v>
      </c>
      <c r="PF59" s="168"/>
      <c r="PG59" s="168"/>
      <c r="PH59" s="168"/>
      <c r="PI59" s="168"/>
      <c r="PJ59" s="168"/>
      <c r="PK59" s="168"/>
      <c r="PL59" s="168">
        <f>+DRE!$G$57/4</f>
        <v>0</v>
      </c>
      <c r="PM59" s="168"/>
      <c r="PN59" s="168"/>
      <c r="PO59" s="168"/>
      <c r="PP59" s="168"/>
      <c r="PQ59" s="168"/>
      <c r="PR59" s="168"/>
      <c r="PS59" s="168">
        <f>+DRE!$G$57/4</f>
        <v>0</v>
      </c>
      <c r="PT59" s="168"/>
      <c r="PU59" s="168"/>
      <c r="PV59" s="168"/>
      <c r="PW59" s="168"/>
      <c r="PX59" s="168"/>
      <c r="PY59" s="168"/>
      <c r="PZ59" s="168"/>
      <c r="QA59" s="166">
        <f t="shared" si="855"/>
        <v>0</v>
      </c>
      <c r="QB59" s="168"/>
      <c r="QC59" s="168"/>
      <c r="QD59" s="168">
        <f>+DRE!$G$57/4</f>
        <v>0</v>
      </c>
      <c r="QE59" s="168"/>
      <c r="QF59" s="168"/>
      <c r="QG59" s="168"/>
      <c r="QH59" s="168"/>
      <c r="QI59" s="168"/>
      <c r="QJ59" s="168"/>
      <c r="QK59" s="168">
        <f>+DRE!$G$57/4</f>
        <v>0</v>
      </c>
      <c r="QL59" s="168"/>
      <c r="QM59" s="168"/>
      <c r="QN59" s="168"/>
      <c r="QO59" s="168"/>
      <c r="QP59" s="168"/>
      <c r="QQ59" s="168"/>
      <c r="QR59" s="168">
        <f>+DRE!$G$57/4</f>
        <v>0</v>
      </c>
      <c r="QS59" s="168"/>
      <c r="QT59" s="168"/>
      <c r="QU59" s="168"/>
      <c r="QV59" s="168"/>
      <c r="QW59" s="168"/>
      <c r="QX59" s="168"/>
      <c r="QY59" s="168">
        <f>+DRE!$G$57/4</f>
        <v>0</v>
      </c>
      <c r="QZ59" s="168"/>
      <c r="RA59" s="168"/>
      <c r="RB59" s="168"/>
      <c r="RC59" s="168"/>
      <c r="RD59" s="168"/>
      <c r="RE59" s="168"/>
      <c r="RF59" s="166">
        <f t="shared" si="1381"/>
        <v>0</v>
      </c>
      <c r="RG59" s="168"/>
      <c r="RH59" s="168"/>
      <c r="RI59" s="168">
        <f>+DRE!$G$57/4</f>
        <v>0</v>
      </c>
      <c r="RJ59" s="168"/>
      <c r="RK59" s="168"/>
      <c r="RL59" s="168"/>
      <c r="RM59" s="168"/>
      <c r="RN59" s="168"/>
      <c r="RO59" s="168"/>
      <c r="RP59" s="168">
        <f>+DRE!$G$57/4</f>
        <v>0</v>
      </c>
      <c r="RQ59" s="168"/>
      <c r="RR59" s="168"/>
      <c r="RS59" s="168"/>
      <c r="RT59" s="168"/>
      <c r="RU59" s="168"/>
      <c r="RV59" s="168"/>
      <c r="RW59" s="168">
        <f>+DRE!$G$57/4</f>
        <v>0</v>
      </c>
      <c r="RX59" s="168"/>
      <c r="RY59" s="168"/>
      <c r="RZ59" s="168"/>
      <c r="SA59" s="168"/>
      <c r="SB59" s="168"/>
      <c r="SC59" s="168"/>
      <c r="SD59" s="168">
        <f>+DRE!$G$57/4</f>
        <v>0</v>
      </c>
      <c r="SE59" s="168"/>
      <c r="SF59" s="168"/>
      <c r="SG59" s="168"/>
      <c r="SH59" s="168"/>
      <c r="SI59" s="168"/>
      <c r="SJ59" s="168"/>
      <c r="SK59" s="168"/>
      <c r="SL59" s="166">
        <f t="shared" si="856"/>
        <v>0</v>
      </c>
      <c r="SM59" s="168"/>
      <c r="SN59" s="168"/>
      <c r="SO59" s="168">
        <f>+DRE!$G$57/4</f>
        <v>0</v>
      </c>
      <c r="SP59" s="168"/>
      <c r="SQ59" s="168"/>
      <c r="SR59" s="168"/>
      <c r="SS59" s="168"/>
      <c r="ST59" s="168"/>
      <c r="SU59" s="168"/>
      <c r="SV59" s="168">
        <f>+DRE!$G$57/4</f>
        <v>0</v>
      </c>
      <c r="SW59" s="168"/>
      <c r="SX59" s="168"/>
      <c r="SY59" s="168"/>
      <c r="SZ59" s="168"/>
      <c r="TA59" s="168"/>
      <c r="TB59" s="168"/>
      <c r="TC59" s="168">
        <f>+DRE!$G$57/4</f>
        <v>0</v>
      </c>
      <c r="TD59" s="168"/>
      <c r="TE59" s="168"/>
      <c r="TF59" s="168"/>
      <c r="TG59" s="168"/>
      <c r="TH59" s="168"/>
      <c r="TI59" s="168"/>
      <c r="TJ59" s="168">
        <f>+DRE!$G$57/4</f>
        <v>0</v>
      </c>
      <c r="TK59" s="168"/>
      <c r="TL59" s="168"/>
      <c r="TM59" s="168"/>
      <c r="TN59" s="168"/>
      <c r="TO59" s="168"/>
      <c r="TP59" s="168"/>
      <c r="TQ59" s="166">
        <f t="shared" si="1384"/>
        <v>0</v>
      </c>
      <c r="TR59" s="168"/>
      <c r="TS59" s="168"/>
      <c r="TT59" s="168">
        <f>+DRE!$G$57/4</f>
        <v>0</v>
      </c>
      <c r="TU59" s="168"/>
      <c r="TV59" s="168"/>
      <c r="TW59" s="168"/>
      <c r="TX59" s="168"/>
      <c r="TY59" s="168"/>
      <c r="TZ59" s="168"/>
      <c r="UA59" s="168">
        <f>+DRE!$G$57/4</f>
        <v>0</v>
      </c>
      <c r="UB59" s="168"/>
      <c r="UC59" s="168"/>
      <c r="UD59" s="168"/>
      <c r="UE59" s="168"/>
      <c r="UF59" s="168"/>
      <c r="UG59" s="168"/>
      <c r="UH59" s="168">
        <f>+DRE!$G$57/4</f>
        <v>0</v>
      </c>
      <c r="UI59" s="168"/>
      <c r="UJ59" s="168"/>
      <c r="UK59" s="168"/>
      <c r="UL59" s="168"/>
      <c r="UM59" s="168"/>
      <c r="UN59" s="168"/>
      <c r="UO59" s="168">
        <f>+DRE!$G$57/4</f>
        <v>0</v>
      </c>
      <c r="UP59" s="168"/>
      <c r="UQ59" s="168"/>
      <c r="UR59" s="168"/>
      <c r="US59" s="168"/>
      <c r="UT59" s="168"/>
      <c r="UU59" s="168"/>
      <c r="UV59" s="168"/>
      <c r="UW59" s="166">
        <f t="shared" si="857"/>
        <v>0</v>
      </c>
      <c r="UX59" s="168"/>
      <c r="UY59" s="168"/>
      <c r="UZ59" s="168">
        <f>+DRE!$G$57/4</f>
        <v>0</v>
      </c>
      <c r="VA59" s="168"/>
      <c r="VB59" s="168"/>
      <c r="VC59" s="168"/>
      <c r="VD59" s="168"/>
      <c r="VE59" s="168"/>
      <c r="VF59" s="168"/>
      <c r="VG59" s="168">
        <f>+DRE!$G$57/4</f>
        <v>0</v>
      </c>
      <c r="VH59" s="168"/>
      <c r="VI59" s="168"/>
      <c r="VJ59" s="168"/>
      <c r="VK59" s="168"/>
      <c r="VL59" s="168"/>
      <c r="VM59" s="168"/>
      <c r="VN59" s="168">
        <f>+DRE!$G$57/4</f>
        <v>0</v>
      </c>
      <c r="VO59" s="168"/>
      <c r="VP59" s="168"/>
      <c r="VQ59" s="168"/>
      <c r="VR59" s="168"/>
      <c r="VS59" s="168"/>
      <c r="VT59" s="168"/>
      <c r="VU59" s="168">
        <f>+DRE!$G$57/4</f>
        <v>0</v>
      </c>
      <c r="VV59" s="168"/>
      <c r="VW59" s="168"/>
      <c r="VX59" s="168"/>
      <c r="VY59" s="168"/>
      <c r="VZ59" s="168"/>
      <c r="WA59" s="168"/>
      <c r="WB59" s="168"/>
      <c r="WC59" s="166">
        <f t="shared" si="858"/>
        <v>0</v>
      </c>
    </row>
    <row r="60" spans="1:601" s="105" customFormat="1" ht="18" customHeight="1">
      <c r="A60" s="154"/>
      <c r="B60" s="97" t="s">
        <v>144</v>
      </c>
      <c r="C60" s="97"/>
      <c r="D60" s="103">
        <f t="shared" ref="D60:AJ60" si="1517">SUM(D61:D66)</f>
        <v>0</v>
      </c>
      <c r="E60" s="103">
        <f t="shared" si="1517"/>
        <v>0</v>
      </c>
      <c r="F60" s="103">
        <f t="shared" si="1517"/>
        <v>0</v>
      </c>
      <c r="G60" s="103">
        <f t="shared" si="1517"/>
        <v>0</v>
      </c>
      <c r="H60" s="103">
        <f t="shared" si="1517"/>
        <v>0</v>
      </c>
      <c r="I60" s="103">
        <f t="shared" si="1517"/>
        <v>0</v>
      </c>
      <c r="J60" s="103">
        <f t="shared" si="1517"/>
        <v>0</v>
      </c>
      <c r="K60" s="103">
        <f t="shared" si="1517"/>
        <v>0</v>
      </c>
      <c r="L60" s="103">
        <f t="shared" si="1517"/>
        <v>0</v>
      </c>
      <c r="M60" s="103">
        <f t="shared" si="1517"/>
        <v>0</v>
      </c>
      <c r="N60" s="103">
        <f t="shared" si="1517"/>
        <v>0</v>
      </c>
      <c r="O60" s="103">
        <f t="shared" si="1517"/>
        <v>0</v>
      </c>
      <c r="P60" s="103">
        <f t="shared" si="1517"/>
        <v>0</v>
      </c>
      <c r="Q60" s="103">
        <f t="shared" si="1517"/>
        <v>0</v>
      </c>
      <c r="R60" s="103">
        <f t="shared" si="1517"/>
        <v>0</v>
      </c>
      <c r="S60" s="103">
        <f t="shared" si="1517"/>
        <v>0</v>
      </c>
      <c r="T60" s="103">
        <f t="shared" si="1517"/>
        <v>0</v>
      </c>
      <c r="U60" s="103">
        <f t="shared" si="1517"/>
        <v>0</v>
      </c>
      <c r="V60" s="103">
        <f t="shared" si="1517"/>
        <v>0</v>
      </c>
      <c r="W60" s="103">
        <f t="shared" si="1517"/>
        <v>0</v>
      </c>
      <c r="X60" s="103">
        <f t="shared" si="1517"/>
        <v>0</v>
      </c>
      <c r="Y60" s="103">
        <f t="shared" si="1517"/>
        <v>0</v>
      </c>
      <c r="Z60" s="103">
        <f t="shared" si="1517"/>
        <v>0</v>
      </c>
      <c r="AA60" s="103">
        <f t="shared" si="1517"/>
        <v>0</v>
      </c>
      <c r="AB60" s="103">
        <f t="shared" si="1517"/>
        <v>0</v>
      </c>
      <c r="AC60" s="103">
        <f t="shared" si="1517"/>
        <v>0</v>
      </c>
      <c r="AD60" s="103">
        <f t="shared" si="1517"/>
        <v>0</v>
      </c>
      <c r="AE60" s="103">
        <f t="shared" si="1517"/>
        <v>0</v>
      </c>
      <c r="AF60" s="103"/>
      <c r="AG60" s="103"/>
      <c r="AH60" s="177">
        <f t="shared" si="490"/>
        <v>0</v>
      </c>
      <c r="AI60" s="171">
        <f t="shared" si="1517"/>
        <v>0</v>
      </c>
      <c r="AJ60" s="171">
        <f t="shared" si="1517"/>
        <v>0</v>
      </c>
      <c r="AK60" s="171">
        <f t="shared" ref="AK60:BM60" si="1518">SUM(AK61:AK66)</f>
        <v>0</v>
      </c>
      <c r="AL60" s="171">
        <f t="shared" si="1518"/>
        <v>0</v>
      </c>
      <c r="AM60" s="171">
        <f t="shared" si="1518"/>
        <v>0</v>
      </c>
      <c r="AN60" s="171">
        <f t="shared" si="1518"/>
        <v>0</v>
      </c>
      <c r="AO60" s="171">
        <f t="shared" si="1518"/>
        <v>0</v>
      </c>
      <c r="AP60" s="171">
        <f t="shared" si="1518"/>
        <v>0</v>
      </c>
      <c r="AQ60" s="171">
        <f t="shared" si="1518"/>
        <v>0</v>
      </c>
      <c r="AR60" s="171">
        <f t="shared" si="1518"/>
        <v>0</v>
      </c>
      <c r="AS60" s="171">
        <f t="shared" si="1518"/>
        <v>0</v>
      </c>
      <c r="AT60" s="171">
        <f t="shared" si="1518"/>
        <v>0</v>
      </c>
      <c r="AU60" s="171">
        <f t="shared" si="1518"/>
        <v>0</v>
      </c>
      <c r="AV60" s="171">
        <f t="shared" si="1518"/>
        <v>4573.9233333333341</v>
      </c>
      <c r="AW60" s="171">
        <f t="shared" si="1518"/>
        <v>0</v>
      </c>
      <c r="AX60" s="171">
        <f t="shared" si="1518"/>
        <v>0</v>
      </c>
      <c r="AY60" s="171">
        <f t="shared" si="1518"/>
        <v>0</v>
      </c>
      <c r="AZ60" s="171">
        <f t="shared" si="1518"/>
        <v>0</v>
      </c>
      <c r="BA60" s="171">
        <f t="shared" si="1518"/>
        <v>0</v>
      </c>
      <c r="BB60" s="171">
        <f t="shared" si="1518"/>
        <v>2301.52</v>
      </c>
      <c r="BC60" s="171">
        <f t="shared" si="1518"/>
        <v>0</v>
      </c>
      <c r="BD60" s="171">
        <f t="shared" si="1518"/>
        <v>0</v>
      </c>
      <c r="BE60" s="171">
        <f t="shared" si="1518"/>
        <v>2889.51</v>
      </c>
      <c r="BF60" s="171">
        <f t="shared" si="1518"/>
        <v>0</v>
      </c>
      <c r="BG60" s="171">
        <f t="shared" si="1518"/>
        <v>0</v>
      </c>
      <c r="BH60" s="171">
        <f t="shared" si="1518"/>
        <v>0</v>
      </c>
      <c r="BI60" s="171">
        <f t="shared" si="1518"/>
        <v>0</v>
      </c>
      <c r="BJ60" s="171">
        <f t="shared" si="1518"/>
        <v>0</v>
      </c>
      <c r="BK60" s="171">
        <f t="shared" si="1518"/>
        <v>0</v>
      </c>
      <c r="BL60" s="171">
        <f t="shared" si="1518"/>
        <v>0</v>
      </c>
      <c r="BM60" s="171">
        <f t="shared" si="1518"/>
        <v>0</v>
      </c>
      <c r="BN60" s="177">
        <f t="shared" si="848"/>
        <v>9764.9533333333347</v>
      </c>
      <c r="BO60" s="171">
        <f>SUM(BO61:BO66)</f>
        <v>0</v>
      </c>
      <c r="BP60" s="171">
        <f>SUM(BP61:BP66)</f>
        <v>0</v>
      </c>
      <c r="BQ60" s="171">
        <f t="shared" ref="BQ60:CR60" si="1519">SUM(BQ61:BQ66)</f>
        <v>0</v>
      </c>
      <c r="BR60" s="171">
        <f t="shared" si="1519"/>
        <v>0</v>
      </c>
      <c r="BS60" s="171">
        <f t="shared" si="1519"/>
        <v>0</v>
      </c>
      <c r="BT60" s="171">
        <f t="shared" si="1519"/>
        <v>0</v>
      </c>
      <c r="BU60" s="171">
        <f t="shared" si="1519"/>
        <v>0</v>
      </c>
      <c r="BV60" s="171">
        <f t="shared" si="1519"/>
        <v>0</v>
      </c>
      <c r="BW60" s="171">
        <f t="shared" si="1519"/>
        <v>0</v>
      </c>
      <c r="BX60" s="171">
        <f t="shared" si="1519"/>
        <v>0</v>
      </c>
      <c r="BY60" s="171">
        <f t="shared" si="1519"/>
        <v>0</v>
      </c>
      <c r="BZ60" s="171">
        <f t="shared" si="1519"/>
        <v>0</v>
      </c>
      <c r="CA60" s="171">
        <f t="shared" si="1519"/>
        <v>0</v>
      </c>
      <c r="CB60" s="171">
        <f t="shared" si="1519"/>
        <v>4573.9233333333341</v>
      </c>
      <c r="CC60" s="171">
        <f t="shared" si="1519"/>
        <v>0</v>
      </c>
      <c r="CD60" s="171">
        <f t="shared" si="1519"/>
        <v>0</v>
      </c>
      <c r="CE60" s="171">
        <f t="shared" si="1519"/>
        <v>0</v>
      </c>
      <c r="CF60" s="171">
        <f t="shared" si="1519"/>
        <v>0</v>
      </c>
      <c r="CG60" s="171">
        <f t="shared" si="1519"/>
        <v>0</v>
      </c>
      <c r="CH60" s="171">
        <f t="shared" si="1519"/>
        <v>2301.52</v>
      </c>
      <c r="CI60" s="171">
        <f t="shared" si="1519"/>
        <v>0</v>
      </c>
      <c r="CJ60" s="171">
        <f t="shared" si="1519"/>
        <v>0</v>
      </c>
      <c r="CK60" s="171">
        <f t="shared" si="1519"/>
        <v>2889.51</v>
      </c>
      <c r="CL60" s="171">
        <f t="shared" si="1519"/>
        <v>0</v>
      </c>
      <c r="CM60" s="171">
        <f t="shared" si="1519"/>
        <v>0</v>
      </c>
      <c r="CN60" s="171">
        <f t="shared" si="1519"/>
        <v>0</v>
      </c>
      <c r="CO60" s="171">
        <f t="shared" si="1519"/>
        <v>0</v>
      </c>
      <c r="CP60" s="171">
        <f t="shared" si="1519"/>
        <v>0</v>
      </c>
      <c r="CQ60" s="171">
        <f t="shared" si="1519"/>
        <v>0</v>
      </c>
      <c r="CR60" s="171">
        <f t="shared" si="1519"/>
        <v>0</v>
      </c>
      <c r="CS60" s="177">
        <f t="shared" si="790"/>
        <v>9764.9533333333347</v>
      </c>
      <c r="CT60" s="171">
        <f t="shared" ref="CT60:DX60" si="1520">SUM(CT61:CT66)</f>
        <v>0</v>
      </c>
      <c r="CU60" s="171">
        <f t="shared" si="1520"/>
        <v>0</v>
      </c>
      <c r="CV60" s="171">
        <f t="shared" si="1520"/>
        <v>0</v>
      </c>
      <c r="CW60" s="171">
        <f t="shared" si="1520"/>
        <v>0</v>
      </c>
      <c r="CX60" s="171">
        <f t="shared" si="1520"/>
        <v>0</v>
      </c>
      <c r="CY60" s="171">
        <f t="shared" si="1520"/>
        <v>0</v>
      </c>
      <c r="CZ60" s="171">
        <f t="shared" si="1520"/>
        <v>0</v>
      </c>
      <c r="DA60" s="171">
        <f t="shared" si="1520"/>
        <v>0</v>
      </c>
      <c r="DB60" s="171">
        <f t="shared" si="1520"/>
        <v>0</v>
      </c>
      <c r="DC60" s="171">
        <f t="shared" si="1520"/>
        <v>0</v>
      </c>
      <c r="DD60" s="171">
        <f t="shared" si="1520"/>
        <v>0</v>
      </c>
      <c r="DE60" s="171">
        <f t="shared" si="1520"/>
        <v>0</v>
      </c>
      <c r="DF60" s="171">
        <f t="shared" si="1520"/>
        <v>0</v>
      </c>
      <c r="DG60" s="171">
        <f t="shared" si="1520"/>
        <v>4573.9233333333341</v>
      </c>
      <c r="DH60" s="171">
        <f t="shared" si="1520"/>
        <v>0</v>
      </c>
      <c r="DI60" s="171">
        <f t="shared" si="1520"/>
        <v>0</v>
      </c>
      <c r="DJ60" s="171">
        <f t="shared" si="1520"/>
        <v>0</v>
      </c>
      <c r="DK60" s="171">
        <f t="shared" si="1520"/>
        <v>0</v>
      </c>
      <c r="DL60" s="171">
        <f t="shared" si="1520"/>
        <v>0</v>
      </c>
      <c r="DM60" s="171">
        <f t="shared" si="1520"/>
        <v>2301.52</v>
      </c>
      <c r="DN60" s="171">
        <f t="shared" si="1520"/>
        <v>0</v>
      </c>
      <c r="DO60" s="171">
        <f t="shared" si="1520"/>
        <v>0</v>
      </c>
      <c r="DP60" s="171">
        <f t="shared" si="1520"/>
        <v>2889.51</v>
      </c>
      <c r="DQ60" s="171">
        <f t="shared" si="1520"/>
        <v>0</v>
      </c>
      <c r="DR60" s="171">
        <f t="shared" si="1520"/>
        <v>0</v>
      </c>
      <c r="DS60" s="171">
        <f t="shared" si="1520"/>
        <v>0</v>
      </c>
      <c r="DT60" s="171">
        <f t="shared" si="1520"/>
        <v>0</v>
      </c>
      <c r="DU60" s="171">
        <f t="shared" si="1520"/>
        <v>0</v>
      </c>
      <c r="DV60" s="171">
        <f t="shared" si="1520"/>
        <v>0</v>
      </c>
      <c r="DW60" s="171">
        <f t="shared" si="1520"/>
        <v>0</v>
      </c>
      <c r="DX60" s="171">
        <f t="shared" si="1520"/>
        <v>0</v>
      </c>
      <c r="DY60" s="177">
        <f t="shared" si="849"/>
        <v>9764.9533333333347</v>
      </c>
      <c r="DZ60" s="171">
        <f t="shared" ref="DZ60:FC60" si="1521">SUM(DZ61:DZ66)</f>
        <v>0</v>
      </c>
      <c r="EA60" s="171">
        <f t="shared" si="1521"/>
        <v>0</v>
      </c>
      <c r="EB60" s="171">
        <f t="shared" si="1521"/>
        <v>0</v>
      </c>
      <c r="EC60" s="171">
        <f t="shared" si="1521"/>
        <v>0</v>
      </c>
      <c r="ED60" s="171">
        <f t="shared" si="1521"/>
        <v>0</v>
      </c>
      <c r="EE60" s="171">
        <f t="shared" si="1521"/>
        <v>0</v>
      </c>
      <c r="EF60" s="171">
        <f t="shared" si="1521"/>
        <v>0</v>
      </c>
      <c r="EG60" s="171">
        <f t="shared" si="1521"/>
        <v>0</v>
      </c>
      <c r="EH60" s="171">
        <f t="shared" si="1521"/>
        <v>0</v>
      </c>
      <c r="EI60" s="171">
        <f t="shared" si="1521"/>
        <v>0</v>
      </c>
      <c r="EJ60" s="171">
        <f t="shared" si="1521"/>
        <v>0</v>
      </c>
      <c r="EK60" s="171">
        <f t="shared" si="1521"/>
        <v>0</v>
      </c>
      <c r="EL60" s="171">
        <f t="shared" si="1521"/>
        <v>0</v>
      </c>
      <c r="EM60" s="171">
        <f t="shared" si="1521"/>
        <v>4573.9233333333341</v>
      </c>
      <c r="EN60" s="171">
        <f t="shared" si="1521"/>
        <v>0</v>
      </c>
      <c r="EO60" s="171">
        <f t="shared" si="1521"/>
        <v>0</v>
      </c>
      <c r="EP60" s="171">
        <f t="shared" si="1521"/>
        <v>0</v>
      </c>
      <c r="EQ60" s="171">
        <f t="shared" si="1521"/>
        <v>0</v>
      </c>
      <c r="ER60" s="171">
        <f t="shared" si="1521"/>
        <v>0</v>
      </c>
      <c r="ES60" s="171">
        <f t="shared" si="1521"/>
        <v>2301.52</v>
      </c>
      <c r="ET60" s="171">
        <f t="shared" si="1521"/>
        <v>0</v>
      </c>
      <c r="EU60" s="171">
        <f t="shared" si="1521"/>
        <v>0</v>
      </c>
      <c r="EV60" s="171">
        <f t="shared" si="1521"/>
        <v>2889.51</v>
      </c>
      <c r="EW60" s="171">
        <f t="shared" si="1521"/>
        <v>0</v>
      </c>
      <c r="EX60" s="171">
        <f t="shared" si="1521"/>
        <v>0</v>
      </c>
      <c r="EY60" s="171">
        <f t="shared" si="1521"/>
        <v>0</v>
      </c>
      <c r="EZ60" s="171">
        <f t="shared" si="1521"/>
        <v>0</v>
      </c>
      <c r="FA60" s="171">
        <f t="shared" si="1521"/>
        <v>0</v>
      </c>
      <c r="FB60" s="171">
        <f t="shared" si="1521"/>
        <v>0</v>
      </c>
      <c r="FC60" s="171">
        <f t="shared" si="1521"/>
        <v>0</v>
      </c>
      <c r="FD60" s="177">
        <f t="shared" si="1367"/>
        <v>9764.9533333333347</v>
      </c>
      <c r="FE60" s="171">
        <f t="shared" ref="FE60:GI60" si="1522">SUM(FE61:FE66)</f>
        <v>0</v>
      </c>
      <c r="FF60" s="171">
        <f t="shared" si="1522"/>
        <v>0</v>
      </c>
      <c r="FG60" s="171">
        <f t="shared" si="1522"/>
        <v>0</v>
      </c>
      <c r="FH60" s="171">
        <f t="shared" si="1522"/>
        <v>0</v>
      </c>
      <c r="FI60" s="171">
        <f t="shared" si="1522"/>
        <v>0</v>
      </c>
      <c r="FJ60" s="171">
        <f t="shared" si="1522"/>
        <v>0</v>
      </c>
      <c r="FK60" s="171">
        <f t="shared" si="1522"/>
        <v>0</v>
      </c>
      <c r="FL60" s="171">
        <f t="shared" si="1522"/>
        <v>0</v>
      </c>
      <c r="FM60" s="171">
        <f t="shared" si="1522"/>
        <v>0</v>
      </c>
      <c r="FN60" s="171">
        <f t="shared" si="1522"/>
        <v>0</v>
      </c>
      <c r="FO60" s="171">
        <f t="shared" si="1522"/>
        <v>0</v>
      </c>
      <c r="FP60" s="171">
        <f t="shared" si="1522"/>
        <v>0</v>
      </c>
      <c r="FQ60" s="171">
        <f t="shared" si="1522"/>
        <v>0</v>
      </c>
      <c r="FR60" s="171">
        <f t="shared" si="1522"/>
        <v>4573.9233333333341</v>
      </c>
      <c r="FS60" s="171">
        <f t="shared" si="1522"/>
        <v>0</v>
      </c>
      <c r="FT60" s="171">
        <f t="shared" si="1522"/>
        <v>0</v>
      </c>
      <c r="FU60" s="171">
        <f t="shared" si="1522"/>
        <v>0</v>
      </c>
      <c r="FV60" s="171">
        <f t="shared" si="1522"/>
        <v>0</v>
      </c>
      <c r="FW60" s="171">
        <f t="shared" si="1522"/>
        <v>0</v>
      </c>
      <c r="FX60" s="171">
        <f t="shared" si="1522"/>
        <v>2301.52</v>
      </c>
      <c r="FY60" s="171">
        <f t="shared" si="1522"/>
        <v>0</v>
      </c>
      <c r="FZ60" s="171">
        <f t="shared" si="1522"/>
        <v>0</v>
      </c>
      <c r="GA60" s="171">
        <f t="shared" si="1522"/>
        <v>2889.51</v>
      </c>
      <c r="GB60" s="171">
        <f t="shared" si="1522"/>
        <v>0</v>
      </c>
      <c r="GC60" s="171">
        <f t="shared" si="1522"/>
        <v>0</v>
      </c>
      <c r="GD60" s="171">
        <f t="shared" si="1522"/>
        <v>0</v>
      </c>
      <c r="GE60" s="171">
        <f t="shared" si="1522"/>
        <v>0</v>
      </c>
      <c r="GF60" s="171">
        <f t="shared" si="1522"/>
        <v>0</v>
      </c>
      <c r="GG60" s="171">
        <f t="shared" si="1522"/>
        <v>0</v>
      </c>
      <c r="GH60" s="171">
        <f t="shared" si="1522"/>
        <v>0</v>
      </c>
      <c r="GI60" s="171">
        <f t="shared" si="1522"/>
        <v>0</v>
      </c>
      <c r="GJ60" s="177">
        <f t="shared" si="850"/>
        <v>9764.9533333333347</v>
      </c>
      <c r="GK60" s="171">
        <f t="shared" ref="GK60:HO60" si="1523">SUM(GK61:GK66)</f>
        <v>0</v>
      </c>
      <c r="GL60" s="171">
        <f t="shared" si="1523"/>
        <v>0</v>
      </c>
      <c r="GM60" s="171">
        <f t="shared" si="1523"/>
        <v>0</v>
      </c>
      <c r="GN60" s="171">
        <f t="shared" si="1523"/>
        <v>0</v>
      </c>
      <c r="GO60" s="171">
        <f t="shared" si="1523"/>
        <v>0</v>
      </c>
      <c r="GP60" s="171">
        <f t="shared" si="1523"/>
        <v>0</v>
      </c>
      <c r="GQ60" s="171">
        <f t="shared" si="1523"/>
        <v>0</v>
      </c>
      <c r="GR60" s="171">
        <f t="shared" si="1523"/>
        <v>0</v>
      </c>
      <c r="GS60" s="171">
        <f t="shared" si="1523"/>
        <v>0</v>
      </c>
      <c r="GT60" s="171">
        <f t="shared" si="1523"/>
        <v>0</v>
      </c>
      <c r="GU60" s="171">
        <f t="shared" si="1523"/>
        <v>0</v>
      </c>
      <c r="GV60" s="171">
        <f t="shared" si="1523"/>
        <v>0</v>
      </c>
      <c r="GW60" s="171">
        <f t="shared" si="1523"/>
        <v>0</v>
      </c>
      <c r="GX60" s="171">
        <f t="shared" si="1523"/>
        <v>4573.9233333333341</v>
      </c>
      <c r="GY60" s="171">
        <f t="shared" si="1523"/>
        <v>0</v>
      </c>
      <c r="GZ60" s="171">
        <f t="shared" si="1523"/>
        <v>0</v>
      </c>
      <c r="HA60" s="171">
        <f t="shared" si="1523"/>
        <v>0</v>
      </c>
      <c r="HB60" s="171">
        <f t="shared" si="1523"/>
        <v>0</v>
      </c>
      <c r="HC60" s="171">
        <f t="shared" si="1523"/>
        <v>0</v>
      </c>
      <c r="HD60" s="171">
        <f t="shared" si="1523"/>
        <v>2301.52</v>
      </c>
      <c r="HE60" s="171">
        <f t="shared" si="1523"/>
        <v>0</v>
      </c>
      <c r="HF60" s="171">
        <f t="shared" si="1523"/>
        <v>0</v>
      </c>
      <c r="HG60" s="171">
        <f t="shared" si="1523"/>
        <v>2889.51</v>
      </c>
      <c r="HH60" s="171">
        <f t="shared" si="1523"/>
        <v>0</v>
      </c>
      <c r="HI60" s="171">
        <f t="shared" si="1523"/>
        <v>0</v>
      </c>
      <c r="HJ60" s="171">
        <f t="shared" si="1523"/>
        <v>0</v>
      </c>
      <c r="HK60" s="171">
        <f t="shared" si="1523"/>
        <v>0</v>
      </c>
      <c r="HL60" s="171">
        <f t="shared" si="1523"/>
        <v>0</v>
      </c>
      <c r="HM60" s="171">
        <f t="shared" si="1523"/>
        <v>0</v>
      </c>
      <c r="HN60" s="171">
        <f t="shared" si="1523"/>
        <v>0</v>
      </c>
      <c r="HO60" s="171">
        <f t="shared" si="1523"/>
        <v>0</v>
      </c>
      <c r="HP60" s="177">
        <f t="shared" si="851"/>
        <v>9764.9533333333347</v>
      </c>
      <c r="HQ60" s="171">
        <f t="shared" ref="HQ60:IT60" si="1524">SUM(HQ61:HQ66)</f>
        <v>0</v>
      </c>
      <c r="HR60" s="171">
        <f t="shared" si="1524"/>
        <v>0</v>
      </c>
      <c r="HS60" s="171">
        <f t="shared" si="1524"/>
        <v>0</v>
      </c>
      <c r="HT60" s="171">
        <f t="shared" si="1524"/>
        <v>0</v>
      </c>
      <c r="HU60" s="171">
        <f t="shared" si="1524"/>
        <v>0</v>
      </c>
      <c r="HV60" s="171">
        <f t="shared" si="1524"/>
        <v>0</v>
      </c>
      <c r="HW60" s="171">
        <f t="shared" si="1524"/>
        <v>0</v>
      </c>
      <c r="HX60" s="171">
        <f t="shared" si="1524"/>
        <v>0</v>
      </c>
      <c r="HY60" s="171">
        <f t="shared" si="1524"/>
        <v>0</v>
      </c>
      <c r="HZ60" s="171">
        <f t="shared" si="1524"/>
        <v>0</v>
      </c>
      <c r="IA60" s="171">
        <f t="shared" si="1524"/>
        <v>0</v>
      </c>
      <c r="IB60" s="171">
        <f t="shared" si="1524"/>
        <v>0</v>
      </c>
      <c r="IC60" s="171">
        <f t="shared" si="1524"/>
        <v>0</v>
      </c>
      <c r="ID60" s="171">
        <f t="shared" si="1524"/>
        <v>4573.9233333333341</v>
      </c>
      <c r="IE60" s="171">
        <f t="shared" si="1524"/>
        <v>0</v>
      </c>
      <c r="IF60" s="171">
        <f t="shared" si="1524"/>
        <v>0</v>
      </c>
      <c r="IG60" s="171">
        <f t="shared" si="1524"/>
        <v>0</v>
      </c>
      <c r="IH60" s="171">
        <f t="shared" si="1524"/>
        <v>0</v>
      </c>
      <c r="II60" s="171">
        <f t="shared" si="1524"/>
        <v>0</v>
      </c>
      <c r="IJ60" s="171">
        <f t="shared" si="1524"/>
        <v>2301.52</v>
      </c>
      <c r="IK60" s="171">
        <f t="shared" si="1524"/>
        <v>0</v>
      </c>
      <c r="IL60" s="171">
        <f t="shared" si="1524"/>
        <v>0</v>
      </c>
      <c r="IM60" s="171">
        <f t="shared" si="1524"/>
        <v>2889.51</v>
      </c>
      <c r="IN60" s="171">
        <f t="shared" si="1524"/>
        <v>0</v>
      </c>
      <c r="IO60" s="171">
        <f t="shared" si="1524"/>
        <v>0</v>
      </c>
      <c r="IP60" s="171">
        <f t="shared" si="1524"/>
        <v>0</v>
      </c>
      <c r="IQ60" s="171">
        <f t="shared" si="1524"/>
        <v>0</v>
      </c>
      <c r="IR60" s="171">
        <f t="shared" si="1524"/>
        <v>0</v>
      </c>
      <c r="IS60" s="171">
        <f t="shared" si="1524"/>
        <v>0</v>
      </c>
      <c r="IT60" s="171">
        <f t="shared" si="1524"/>
        <v>0</v>
      </c>
      <c r="IU60" s="177">
        <f t="shared" si="1371"/>
        <v>9764.9533333333347</v>
      </c>
      <c r="IV60" s="171">
        <f t="shared" ref="IV60:JZ60" si="1525">SUM(IV61:IV66)</f>
        <v>0</v>
      </c>
      <c r="IW60" s="171">
        <f t="shared" si="1525"/>
        <v>0</v>
      </c>
      <c r="IX60" s="171">
        <f t="shared" si="1525"/>
        <v>0</v>
      </c>
      <c r="IY60" s="171">
        <f t="shared" si="1525"/>
        <v>0</v>
      </c>
      <c r="IZ60" s="171">
        <f t="shared" si="1525"/>
        <v>0</v>
      </c>
      <c r="JA60" s="171">
        <f t="shared" si="1525"/>
        <v>0</v>
      </c>
      <c r="JB60" s="171">
        <f t="shared" si="1525"/>
        <v>0</v>
      </c>
      <c r="JC60" s="171">
        <f t="shared" si="1525"/>
        <v>0</v>
      </c>
      <c r="JD60" s="171">
        <f t="shared" si="1525"/>
        <v>0</v>
      </c>
      <c r="JE60" s="171">
        <f t="shared" si="1525"/>
        <v>0</v>
      </c>
      <c r="JF60" s="171">
        <f t="shared" si="1525"/>
        <v>0</v>
      </c>
      <c r="JG60" s="171">
        <f t="shared" si="1525"/>
        <v>0</v>
      </c>
      <c r="JH60" s="171">
        <f t="shared" si="1525"/>
        <v>0</v>
      </c>
      <c r="JI60" s="171">
        <f t="shared" si="1525"/>
        <v>4573.9233333333341</v>
      </c>
      <c r="JJ60" s="171">
        <f t="shared" si="1525"/>
        <v>0</v>
      </c>
      <c r="JK60" s="171">
        <f t="shared" si="1525"/>
        <v>0</v>
      </c>
      <c r="JL60" s="171">
        <f t="shared" si="1525"/>
        <v>0</v>
      </c>
      <c r="JM60" s="171">
        <f t="shared" si="1525"/>
        <v>0</v>
      </c>
      <c r="JN60" s="171">
        <f t="shared" si="1525"/>
        <v>0</v>
      </c>
      <c r="JO60" s="171">
        <f t="shared" si="1525"/>
        <v>2301.52</v>
      </c>
      <c r="JP60" s="171">
        <f t="shared" si="1525"/>
        <v>0</v>
      </c>
      <c r="JQ60" s="171">
        <f t="shared" si="1525"/>
        <v>0</v>
      </c>
      <c r="JR60" s="171">
        <f t="shared" si="1525"/>
        <v>2889.51</v>
      </c>
      <c r="JS60" s="171">
        <f t="shared" si="1525"/>
        <v>0</v>
      </c>
      <c r="JT60" s="171">
        <f t="shared" si="1525"/>
        <v>0</v>
      </c>
      <c r="JU60" s="171">
        <f t="shared" si="1525"/>
        <v>0</v>
      </c>
      <c r="JV60" s="171">
        <f t="shared" si="1525"/>
        <v>0</v>
      </c>
      <c r="JW60" s="171">
        <f t="shared" si="1525"/>
        <v>0</v>
      </c>
      <c r="JX60" s="171">
        <f t="shared" si="1525"/>
        <v>0</v>
      </c>
      <c r="JY60" s="171">
        <f t="shared" si="1525"/>
        <v>0</v>
      </c>
      <c r="JZ60" s="171">
        <f t="shared" si="1525"/>
        <v>0</v>
      </c>
      <c r="KA60" s="177">
        <f t="shared" si="852"/>
        <v>9764.9533333333347</v>
      </c>
      <c r="KB60" s="171">
        <f t="shared" ref="KB60:LE60" si="1526">SUM(KB61:KB66)</f>
        <v>0</v>
      </c>
      <c r="KC60" s="171">
        <f t="shared" si="1526"/>
        <v>0</v>
      </c>
      <c r="KD60" s="171">
        <f t="shared" si="1526"/>
        <v>0</v>
      </c>
      <c r="KE60" s="171">
        <f t="shared" si="1526"/>
        <v>0</v>
      </c>
      <c r="KF60" s="171">
        <f t="shared" si="1526"/>
        <v>0</v>
      </c>
      <c r="KG60" s="171">
        <f t="shared" si="1526"/>
        <v>0</v>
      </c>
      <c r="KH60" s="171">
        <f t="shared" si="1526"/>
        <v>0</v>
      </c>
      <c r="KI60" s="171">
        <f t="shared" si="1526"/>
        <v>0</v>
      </c>
      <c r="KJ60" s="171">
        <f t="shared" si="1526"/>
        <v>0</v>
      </c>
      <c r="KK60" s="171">
        <f t="shared" si="1526"/>
        <v>0</v>
      </c>
      <c r="KL60" s="171">
        <f t="shared" si="1526"/>
        <v>0</v>
      </c>
      <c r="KM60" s="171">
        <f t="shared" si="1526"/>
        <v>0</v>
      </c>
      <c r="KN60" s="171">
        <f t="shared" si="1526"/>
        <v>0</v>
      </c>
      <c r="KO60" s="171">
        <f t="shared" si="1526"/>
        <v>4573.9233333333341</v>
      </c>
      <c r="KP60" s="171">
        <f t="shared" si="1526"/>
        <v>0</v>
      </c>
      <c r="KQ60" s="171">
        <f t="shared" si="1526"/>
        <v>0</v>
      </c>
      <c r="KR60" s="171">
        <f t="shared" si="1526"/>
        <v>0</v>
      </c>
      <c r="KS60" s="171">
        <f t="shared" si="1526"/>
        <v>0</v>
      </c>
      <c r="KT60" s="171">
        <f t="shared" si="1526"/>
        <v>0</v>
      </c>
      <c r="KU60" s="171">
        <f t="shared" si="1526"/>
        <v>2301.52</v>
      </c>
      <c r="KV60" s="171">
        <f t="shared" si="1526"/>
        <v>0</v>
      </c>
      <c r="KW60" s="171">
        <f t="shared" si="1526"/>
        <v>0</v>
      </c>
      <c r="KX60" s="171">
        <f t="shared" si="1526"/>
        <v>2889.51</v>
      </c>
      <c r="KY60" s="171">
        <f t="shared" si="1526"/>
        <v>0</v>
      </c>
      <c r="KZ60" s="171">
        <f t="shared" si="1526"/>
        <v>0</v>
      </c>
      <c r="LA60" s="171">
        <f t="shared" si="1526"/>
        <v>0</v>
      </c>
      <c r="LB60" s="171">
        <f t="shared" si="1526"/>
        <v>0</v>
      </c>
      <c r="LC60" s="171">
        <f t="shared" si="1526"/>
        <v>0</v>
      </c>
      <c r="LD60" s="171">
        <f t="shared" si="1526"/>
        <v>0</v>
      </c>
      <c r="LE60" s="171">
        <f t="shared" si="1526"/>
        <v>0</v>
      </c>
      <c r="LF60" s="177">
        <f t="shared" si="1374"/>
        <v>9764.9533333333347</v>
      </c>
      <c r="LG60" s="171">
        <f t="shared" ref="LG60:MK60" si="1527">SUM(LG61:LG66)</f>
        <v>0</v>
      </c>
      <c r="LH60" s="171">
        <f t="shared" si="1527"/>
        <v>0</v>
      </c>
      <c r="LI60" s="171">
        <f t="shared" si="1527"/>
        <v>0</v>
      </c>
      <c r="LJ60" s="171">
        <f t="shared" si="1527"/>
        <v>0</v>
      </c>
      <c r="LK60" s="171">
        <f t="shared" si="1527"/>
        <v>0</v>
      </c>
      <c r="LL60" s="171">
        <f t="shared" si="1527"/>
        <v>0</v>
      </c>
      <c r="LM60" s="171">
        <f t="shared" si="1527"/>
        <v>0</v>
      </c>
      <c r="LN60" s="171">
        <f t="shared" si="1527"/>
        <v>0</v>
      </c>
      <c r="LO60" s="171">
        <f t="shared" si="1527"/>
        <v>0</v>
      </c>
      <c r="LP60" s="171">
        <f t="shared" si="1527"/>
        <v>0</v>
      </c>
      <c r="LQ60" s="171">
        <f t="shared" si="1527"/>
        <v>0</v>
      </c>
      <c r="LR60" s="171">
        <f t="shared" si="1527"/>
        <v>0</v>
      </c>
      <c r="LS60" s="171">
        <f t="shared" si="1527"/>
        <v>0</v>
      </c>
      <c r="LT60" s="171">
        <f t="shared" si="1527"/>
        <v>4573.9233333333341</v>
      </c>
      <c r="LU60" s="171">
        <f t="shared" si="1527"/>
        <v>0</v>
      </c>
      <c r="LV60" s="171">
        <f t="shared" si="1527"/>
        <v>0</v>
      </c>
      <c r="LW60" s="171">
        <f t="shared" si="1527"/>
        <v>0</v>
      </c>
      <c r="LX60" s="171">
        <f t="shared" si="1527"/>
        <v>0</v>
      </c>
      <c r="LY60" s="171">
        <f t="shared" si="1527"/>
        <v>0</v>
      </c>
      <c r="LZ60" s="171">
        <f t="shared" si="1527"/>
        <v>2301.52</v>
      </c>
      <c r="MA60" s="171">
        <f t="shared" si="1527"/>
        <v>0</v>
      </c>
      <c r="MB60" s="171">
        <f t="shared" si="1527"/>
        <v>0</v>
      </c>
      <c r="MC60" s="171">
        <f t="shared" si="1527"/>
        <v>2889.51</v>
      </c>
      <c r="MD60" s="171">
        <f t="shared" si="1527"/>
        <v>0</v>
      </c>
      <c r="ME60" s="171">
        <f t="shared" si="1527"/>
        <v>0</v>
      </c>
      <c r="MF60" s="171">
        <f t="shared" si="1527"/>
        <v>0</v>
      </c>
      <c r="MG60" s="171">
        <f t="shared" si="1527"/>
        <v>0</v>
      </c>
      <c r="MH60" s="171">
        <f t="shared" si="1527"/>
        <v>0</v>
      </c>
      <c r="MI60" s="171">
        <f t="shared" si="1527"/>
        <v>0</v>
      </c>
      <c r="MJ60" s="171">
        <f t="shared" si="1527"/>
        <v>0</v>
      </c>
      <c r="MK60" s="171">
        <f t="shared" si="1527"/>
        <v>0</v>
      </c>
      <c r="ML60" s="177">
        <f t="shared" si="853"/>
        <v>9764.9533333333347</v>
      </c>
      <c r="MM60" s="171">
        <f t="shared" ref="MM60:NQ60" si="1528">SUM(MM61:MM66)</f>
        <v>0</v>
      </c>
      <c r="MN60" s="171">
        <f t="shared" si="1528"/>
        <v>0</v>
      </c>
      <c r="MO60" s="171">
        <f t="shared" si="1528"/>
        <v>0</v>
      </c>
      <c r="MP60" s="171">
        <f t="shared" si="1528"/>
        <v>0</v>
      </c>
      <c r="MQ60" s="171">
        <f t="shared" si="1528"/>
        <v>0</v>
      </c>
      <c r="MR60" s="171">
        <f t="shared" si="1528"/>
        <v>0</v>
      </c>
      <c r="MS60" s="171">
        <f t="shared" si="1528"/>
        <v>0</v>
      </c>
      <c r="MT60" s="171">
        <f t="shared" si="1528"/>
        <v>0</v>
      </c>
      <c r="MU60" s="171">
        <f t="shared" si="1528"/>
        <v>0</v>
      </c>
      <c r="MV60" s="171">
        <f t="shared" si="1528"/>
        <v>0</v>
      </c>
      <c r="MW60" s="171">
        <f t="shared" si="1528"/>
        <v>0</v>
      </c>
      <c r="MX60" s="171">
        <f t="shared" si="1528"/>
        <v>0</v>
      </c>
      <c r="MY60" s="171">
        <f t="shared" si="1528"/>
        <v>0</v>
      </c>
      <c r="MZ60" s="171">
        <f t="shared" si="1528"/>
        <v>4573.9233333333341</v>
      </c>
      <c r="NA60" s="171">
        <f t="shared" si="1528"/>
        <v>0</v>
      </c>
      <c r="NB60" s="171">
        <f t="shared" si="1528"/>
        <v>0</v>
      </c>
      <c r="NC60" s="171">
        <f t="shared" si="1528"/>
        <v>0</v>
      </c>
      <c r="ND60" s="171">
        <f t="shared" si="1528"/>
        <v>0</v>
      </c>
      <c r="NE60" s="171">
        <f t="shared" si="1528"/>
        <v>0</v>
      </c>
      <c r="NF60" s="171">
        <f t="shared" si="1528"/>
        <v>2301.52</v>
      </c>
      <c r="NG60" s="171">
        <f t="shared" si="1528"/>
        <v>0</v>
      </c>
      <c r="NH60" s="171">
        <f t="shared" si="1528"/>
        <v>0</v>
      </c>
      <c r="NI60" s="171">
        <f t="shared" si="1528"/>
        <v>2889.51</v>
      </c>
      <c r="NJ60" s="171">
        <f t="shared" si="1528"/>
        <v>0</v>
      </c>
      <c r="NK60" s="171">
        <f t="shared" si="1528"/>
        <v>0</v>
      </c>
      <c r="NL60" s="171">
        <f t="shared" si="1528"/>
        <v>0</v>
      </c>
      <c r="NM60" s="171">
        <f t="shared" si="1528"/>
        <v>0</v>
      </c>
      <c r="NN60" s="171">
        <f t="shared" si="1528"/>
        <v>0</v>
      </c>
      <c r="NO60" s="171">
        <f t="shared" si="1528"/>
        <v>0</v>
      </c>
      <c r="NP60" s="171">
        <f t="shared" si="1528"/>
        <v>0</v>
      </c>
      <c r="NQ60" s="171">
        <f t="shared" si="1528"/>
        <v>0</v>
      </c>
      <c r="NR60" s="177">
        <f t="shared" si="854"/>
        <v>9764.9533333333347</v>
      </c>
      <c r="NS60" s="171">
        <f t="shared" ref="NS60:OT60" si="1529">SUM(NS61:NS66)</f>
        <v>0</v>
      </c>
      <c r="NT60" s="171">
        <f t="shared" si="1529"/>
        <v>0</v>
      </c>
      <c r="NU60" s="171">
        <f t="shared" si="1529"/>
        <v>0</v>
      </c>
      <c r="NV60" s="171">
        <f t="shared" si="1529"/>
        <v>0</v>
      </c>
      <c r="NW60" s="171">
        <f t="shared" si="1529"/>
        <v>0</v>
      </c>
      <c r="NX60" s="171">
        <f t="shared" si="1529"/>
        <v>0</v>
      </c>
      <c r="NY60" s="171">
        <f t="shared" si="1529"/>
        <v>0</v>
      </c>
      <c r="NZ60" s="171">
        <f t="shared" si="1529"/>
        <v>0</v>
      </c>
      <c r="OA60" s="171">
        <f t="shared" si="1529"/>
        <v>0</v>
      </c>
      <c r="OB60" s="171">
        <f t="shared" si="1529"/>
        <v>0</v>
      </c>
      <c r="OC60" s="171">
        <f t="shared" si="1529"/>
        <v>0</v>
      </c>
      <c r="OD60" s="171">
        <f t="shared" si="1529"/>
        <v>0</v>
      </c>
      <c r="OE60" s="171">
        <f t="shared" si="1529"/>
        <v>0</v>
      </c>
      <c r="OF60" s="171">
        <f t="shared" si="1529"/>
        <v>4573.9233333333341</v>
      </c>
      <c r="OG60" s="171">
        <f t="shared" si="1529"/>
        <v>0</v>
      </c>
      <c r="OH60" s="171">
        <f t="shared" si="1529"/>
        <v>0</v>
      </c>
      <c r="OI60" s="171">
        <f t="shared" si="1529"/>
        <v>0</v>
      </c>
      <c r="OJ60" s="171">
        <f t="shared" si="1529"/>
        <v>0</v>
      </c>
      <c r="OK60" s="171">
        <f t="shared" si="1529"/>
        <v>0</v>
      </c>
      <c r="OL60" s="171">
        <f t="shared" si="1529"/>
        <v>2301.52</v>
      </c>
      <c r="OM60" s="171">
        <f t="shared" si="1529"/>
        <v>0</v>
      </c>
      <c r="ON60" s="171">
        <f t="shared" si="1529"/>
        <v>0</v>
      </c>
      <c r="OO60" s="171">
        <f t="shared" si="1529"/>
        <v>2889.51</v>
      </c>
      <c r="OP60" s="171">
        <f t="shared" si="1529"/>
        <v>0</v>
      </c>
      <c r="OQ60" s="171">
        <f t="shared" si="1529"/>
        <v>0</v>
      </c>
      <c r="OR60" s="171">
        <f t="shared" si="1529"/>
        <v>0</v>
      </c>
      <c r="OS60" s="171">
        <f t="shared" si="1529"/>
        <v>0</v>
      </c>
      <c r="OT60" s="171">
        <f t="shared" si="1529"/>
        <v>0</v>
      </c>
      <c r="OU60" s="177">
        <f t="shared" si="1378"/>
        <v>9764.9533333333347</v>
      </c>
      <c r="OV60" s="171">
        <f t="shared" ref="OV60:PZ60" si="1530">SUM(OV61:OV66)</f>
        <v>0</v>
      </c>
      <c r="OW60" s="171">
        <f t="shared" si="1530"/>
        <v>0</v>
      </c>
      <c r="OX60" s="171">
        <f t="shared" si="1530"/>
        <v>0</v>
      </c>
      <c r="OY60" s="171">
        <f t="shared" si="1530"/>
        <v>0</v>
      </c>
      <c r="OZ60" s="171">
        <f t="shared" si="1530"/>
        <v>0</v>
      </c>
      <c r="PA60" s="171">
        <f t="shared" si="1530"/>
        <v>0</v>
      </c>
      <c r="PB60" s="171">
        <f t="shared" si="1530"/>
        <v>0</v>
      </c>
      <c r="PC60" s="171">
        <f t="shared" si="1530"/>
        <v>0</v>
      </c>
      <c r="PD60" s="171">
        <f t="shared" si="1530"/>
        <v>0</v>
      </c>
      <c r="PE60" s="171">
        <f t="shared" si="1530"/>
        <v>0</v>
      </c>
      <c r="PF60" s="171">
        <f t="shared" si="1530"/>
        <v>0</v>
      </c>
      <c r="PG60" s="171">
        <f t="shared" si="1530"/>
        <v>0</v>
      </c>
      <c r="PH60" s="171">
        <f t="shared" si="1530"/>
        <v>0</v>
      </c>
      <c r="PI60" s="171">
        <f t="shared" si="1530"/>
        <v>4573.9233333333341</v>
      </c>
      <c r="PJ60" s="171">
        <f t="shared" si="1530"/>
        <v>0</v>
      </c>
      <c r="PK60" s="171">
        <f t="shared" si="1530"/>
        <v>0</v>
      </c>
      <c r="PL60" s="171">
        <f t="shared" si="1530"/>
        <v>0</v>
      </c>
      <c r="PM60" s="171">
        <f t="shared" si="1530"/>
        <v>0</v>
      </c>
      <c r="PN60" s="171">
        <f t="shared" si="1530"/>
        <v>0</v>
      </c>
      <c r="PO60" s="171">
        <f t="shared" si="1530"/>
        <v>2301.52</v>
      </c>
      <c r="PP60" s="171">
        <f t="shared" si="1530"/>
        <v>0</v>
      </c>
      <c r="PQ60" s="171">
        <f t="shared" si="1530"/>
        <v>0</v>
      </c>
      <c r="PR60" s="171">
        <f t="shared" si="1530"/>
        <v>2889.51</v>
      </c>
      <c r="PS60" s="171">
        <f t="shared" si="1530"/>
        <v>0</v>
      </c>
      <c r="PT60" s="171">
        <f t="shared" si="1530"/>
        <v>0</v>
      </c>
      <c r="PU60" s="171">
        <f t="shared" si="1530"/>
        <v>0</v>
      </c>
      <c r="PV60" s="171">
        <f t="shared" si="1530"/>
        <v>0</v>
      </c>
      <c r="PW60" s="171">
        <f t="shared" si="1530"/>
        <v>0</v>
      </c>
      <c r="PX60" s="171">
        <f t="shared" si="1530"/>
        <v>0</v>
      </c>
      <c r="PY60" s="171">
        <f t="shared" si="1530"/>
        <v>0</v>
      </c>
      <c r="PZ60" s="171">
        <f t="shared" si="1530"/>
        <v>0</v>
      </c>
      <c r="QA60" s="177">
        <f t="shared" si="855"/>
        <v>9764.9533333333347</v>
      </c>
      <c r="QB60" s="171">
        <f t="shared" ref="QB60:RE60" si="1531">SUM(QB61:QB66)</f>
        <v>0</v>
      </c>
      <c r="QC60" s="171">
        <f t="shared" si="1531"/>
        <v>0</v>
      </c>
      <c r="QD60" s="171">
        <f t="shared" si="1531"/>
        <v>0</v>
      </c>
      <c r="QE60" s="171">
        <f t="shared" si="1531"/>
        <v>0</v>
      </c>
      <c r="QF60" s="171">
        <f t="shared" si="1531"/>
        <v>0</v>
      </c>
      <c r="QG60" s="171">
        <f t="shared" si="1531"/>
        <v>0</v>
      </c>
      <c r="QH60" s="171">
        <f t="shared" si="1531"/>
        <v>0</v>
      </c>
      <c r="QI60" s="171">
        <f t="shared" si="1531"/>
        <v>0</v>
      </c>
      <c r="QJ60" s="171">
        <f t="shared" si="1531"/>
        <v>0</v>
      </c>
      <c r="QK60" s="171">
        <f t="shared" si="1531"/>
        <v>0</v>
      </c>
      <c r="QL60" s="171">
        <f t="shared" si="1531"/>
        <v>0</v>
      </c>
      <c r="QM60" s="171">
        <f t="shared" si="1531"/>
        <v>0</v>
      </c>
      <c r="QN60" s="171">
        <f t="shared" si="1531"/>
        <v>0</v>
      </c>
      <c r="QO60" s="171">
        <f t="shared" si="1531"/>
        <v>4573.9233333333341</v>
      </c>
      <c r="QP60" s="171">
        <f t="shared" si="1531"/>
        <v>0</v>
      </c>
      <c r="QQ60" s="171">
        <f t="shared" si="1531"/>
        <v>0</v>
      </c>
      <c r="QR60" s="171">
        <f t="shared" si="1531"/>
        <v>0</v>
      </c>
      <c r="QS60" s="171">
        <f t="shared" si="1531"/>
        <v>0</v>
      </c>
      <c r="QT60" s="171">
        <f t="shared" si="1531"/>
        <v>0</v>
      </c>
      <c r="QU60" s="171">
        <f t="shared" si="1531"/>
        <v>2301.52</v>
      </c>
      <c r="QV60" s="171">
        <f t="shared" si="1531"/>
        <v>0</v>
      </c>
      <c r="QW60" s="171">
        <f t="shared" si="1531"/>
        <v>0</v>
      </c>
      <c r="QX60" s="171">
        <f t="shared" si="1531"/>
        <v>2889.51</v>
      </c>
      <c r="QY60" s="171">
        <f t="shared" si="1531"/>
        <v>0</v>
      </c>
      <c r="QZ60" s="171">
        <f t="shared" si="1531"/>
        <v>0</v>
      </c>
      <c r="RA60" s="171">
        <f t="shared" si="1531"/>
        <v>0</v>
      </c>
      <c r="RB60" s="171">
        <f t="shared" si="1531"/>
        <v>0</v>
      </c>
      <c r="RC60" s="171">
        <f t="shared" si="1531"/>
        <v>0</v>
      </c>
      <c r="RD60" s="171">
        <f t="shared" si="1531"/>
        <v>0</v>
      </c>
      <c r="RE60" s="171">
        <f t="shared" si="1531"/>
        <v>0</v>
      </c>
      <c r="RF60" s="177">
        <f t="shared" si="1381"/>
        <v>9764.9533333333347</v>
      </c>
      <c r="RG60" s="171">
        <f t="shared" ref="RG60:SK60" si="1532">SUM(RG61:RG66)</f>
        <v>0</v>
      </c>
      <c r="RH60" s="171">
        <f t="shared" si="1532"/>
        <v>0</v>
      </c>
      <c r="RI60" s="171">
        <f t="shared" si="1532"/>
        <v>0</v>
      </c>
      <c r="RJ60" s="171">
        <f t="shared" si="1532"/>
        <v>0</v>
      </c>
      <c r="RK60" s="171">
        <f t="shared" si="1532"/>
        <v>0</v>
      </c>
      <c r="RL60" s="171">
        <f t="shared" si="1532"/>
        <v>0</v>
      </c>
      <c r="RM60" s="171">
        <f t="shared" si="1532"/>
        <v>0</v>
      </c>
      <c r="RN60" s="171">
        <f t="shared" si="1532"/>
        <v>0</v>
      </c>
      <c r="RO60" s="171">
        <f t="shared" si="1532"/>
        <v>0</v>
      </c>
      <c r="RP60" s="171">
        <f t="shared" si="1532"/>
        <v>0</v>
      </c>
      <c r="RQ60" s="171">
        <f t="shared" si="1532"/>
        <v>0</v>
      </c>
      <c r="RR60" s="171">
        <f t="shared" si="1532"/>
        <v>0</v>
      </c>
      <c r="RS60" s="171">
        <f t="shared" si="1532"/>
        <v>0</v>
      </c>
      <c r="RT60" s="171">
        <f t="shared" si="1532"/>
        <v>4573.9233333333341</v>
      </c>
      <c r="RU60" s="171">
        <f t="shared" si="1532"/>
        <v>0</v>
      </c>
      <c r="RV60" s="171">
        <f t="shared" si="1532"/>
        <v>0</v>
      </c>
      <c r="RW60" s="171">
        <f t="shared" si="1532"/>
        <v>0</v>
      </c>
      <c r="RX60" s="171">
        <f t="shared" si="1532"/>
        <v>0</v>
      </c>
      <c r="RY60" s="171">
        <f t="shared" si="1532"/>
        <v>0</v>
      </c>
      <c r="RZ60" s="171">
        <f t="shared" si="1532"/>
        <v>2301.52</v>
      </c>
      <c r="SA60" s="171">
        <f t="shared" si="1532"/>
        <v>0</v>
      </c>
      <c r="SB60" s="171">
        <f t="shared" si="1532"/>
        <v>0</v>
      </c>
      <c r="SC60" s="171">
        <f t="shared" si="1532"/>
        <v>2889.51</v>
      </c>
      <c r="SD60" s="171">
        <f t="shared" si="1532"/>
        <v>0</v>
      </c>
      <c r="SE60" s="171">
        <f t="shared" si="1532"/>
        <v>0</v>
      </c>
      <c r="SF60" s="171">
        <f t="shared" si="1532"/>
        <v>0</v>
      </c>
      <c r="SG60" s="171">
        <f t="shared" si="1532"/>
        <v>0</v>
      </c>
      <c r="SH60" s="171">
        <f t="shared" si="1532"/>
        <v>0</v>
      </c>
      <c r="SI60" s="171">
        <f t="shared" si="1532"/>
        <v>0</v>
      </c>
      <c r="SJ60" s="171">
        <f t="shared" si="1532"/>
        <v>0</v>
      </c>
      <c r="SK60" s="171">
        <f t="shared" si="1532"/>
        <v>0</v>
      </c>
      <c r="SL60" s="177">
        <f t="shared" si="856"/>
        <v>9764.9533333333347</v>
      </c>
      <c r="SM60" s="171">
        <f t="shared" ref="SM60:TP60" si="1533">SUM(SM61:SM66)</f>
        <v>0</v>
      </c>
      <c r="SN60" s="171">
        <f t="shared" si="1533"/>
        <v>0</v>
      </c>
      <c r="SO60" s="171">
        <f t="shared" si="1533"/>
        <v>0</v>
      </c>
      <c r="SP60" s="171">
        <f t="shared" si="1533"/>
        <v>0</v>
      </c>
      <c r="SQ60" s="171">
        <f t="shared" si="1533"/>
        <v>0</v>
      </c>
      <c r="SR60" s="171">
        <f t="shared" si="1533"/>
        <v>0</v>
      </c>
      <c r="SS60" s="171">
        <f t="shared" si="1533"/>
        <v>0</v>
      </c>
      <c r="ST60" s="171">
        <f t="shared" si="1533"/>
        <v>0</v>
      </c>
      <c r="SU60" s="171">
        <f t="shared" si="1533"/>
        <v>0</v>
      </c>
      <c r="SV60" s="171">
        <f t="shared" si="1533"/>
        <v>0</v>
      </c>
      <c r="SW60" s="171">
        <f t="shared" si="1533"/>
        <v>0</v>
      </c>
      <c r="SX60" s="171">
        <f t="shared" si="1533"/>
        <v>0</v>
      </c>
      <c r="SY60" s="171">
        <f t="shared" si="1533"/>
        <v>0</v>
      </c>
      <c r="SZ60" s="171">
        <f t="shared" si="1533"/>
        <v>4573.9233333333341</v>
      </c>
      <c r="TA60" s="171">
        <f t="shared" si="1533"/>
        <v>0</v>
      </c>
      <c r="TB60" s="171">
        <f t="shared" si="1533"/>
        <v>0</v>
      </c>
      <c r="TC60" s="171">
        <f t="shared" si="1533"/>
        <v>0</v>
      </c>
      <c r="TD60" s="171">
        <f t="shared" si="1533"/>
        <v>0</v>
      </c>
      <c r="TE60" s="171">
        <f t="shared" si="1533"/>
        <v>0</v>
      </c>
      <c r="TF60" s="171">
        <f t="shared" si="1533"/>
        <v>2301.52</v>
      </c>
      <c r="TG60" s="171">
        <f t="shared" si="1533"/>
        <v>0</v>
      </c>
      <c r="TH60" s="171">
        <f t="shared" si="1533"/>
        <v>0</v>
      </c>
      <c r="TI60" s="171">
        <f t="shared" si="1533"/>
        <v>2889.51</v>
      </c>
      <c r="TJ60" s="171">
        <f t="shared" si="1533"/>
        <v>0</v>
      </c>
      <c r="TK60" s="171">
        <f t="shared" si="1533"/>
        <v>0</v>
      </c>
      <c r="TL60" s="171">
        <f t="shared" si="1533"/>
        <v>0</v>
      </c>
      <c r="TM60" s="171">
        <f t="shared" si="1533"/>
        <v>0</v>
      </c>
      <c r="TN60" s="171">
        <f t="shared" si="1533"/>
        <v>0</v>
      </c>
      <c r="TO60" s="171">
        <f t="shared" si="1533"/>
        <v>0</v>
      </c>
      <c r="TP60" s="171">
        <f t="shared" si="1533"/>
        <v>0</v>
      </c>
      <c r="TQ60" s="177">
        <f t="shared" si="1384"/>
        <v>9764.9533333333347</v>
      </c>
      <c r="TR60" s="171">
        <f t="shared" ref="TR60:UV60" si="1534">SUM(TR61:TR66)</f>
        <v>0</v>
      </c>
      <c r="TS60" s="171">
        <f t="shared" si="1534"/>
        <v>0</v>
      </c>
      <c r="TT60" s="171">
        <f t="shared" si="1534"/>
        <v>0</v>
      </c>
      <c r="TU60" s="171">
        <f t="shared" si="1534"/>
        <v>0</v>
      </c>
      <c r="TV60" s="171">
        <f t="shared" si="1534"/>
        <v>0</v>
      </c>
      <c r="TW60" s="171">
        <f t="shared" si="1534"/>
        <v>0</v>
      </c>
      <c r="TX60" s="171">
        <f t="shared" si="1534"/>
        <v>0</v>
      </c>
      <c r="TY60" s="171">
        <f t="shared" si="1534"/>
        <v>0</v>
      </c>
      <c r="TZ60" s="171">
        <f t="shared" si="1534"/>
        <v>0</v>
      </c>
      <c r="UA60" s="171">
        <f t="shared" si="1534"/>
        <v>0</v>
      </c>
      <c r="UB60" s="171">
        <f t="shared" si="1534"/>
        <v>0</v>
      </c>
      <c r="UC60" s="171">
        <f t="shared" si="1534"/>
        <v>0</v>
      </c>
      <c r="UD60" s="171">
        <f t="shared" si="1534"/>
        <v>0</v>
      </c>
      <c r="UE60" s="171">
        <f t="shared" si="1534"/>
        <v>4573.9233333333341</v>
      </c>
      <c r="UF60" s="171">
        <f t="shared" si="1534"/>
        <v>0</v>
      </c>
      <c r="UG60" s="171">
        <f t="shared" si="1534"/>
        <v>0</v>
      </c>
      <c r="UH60" s="171">
        <f t="shared" si="1534"/>
        <v>0</v>
      </c>
      <c r="UI60" s="171">
        <f t="shared" si="1534"/>
        <v>0</v>
      </c>
      <c r="UJ60" s="171">
        <f t="shared" si="1534"/>
        <v>0</v>
      </c>
      <c r="UK60" s="171">
        <f t="shared" si="1534"/>
        <v>2301.52</v>
      </c>
      <c r="UL60" s="171">
        <f t="shared" si="1534"/>
        <v>0</v>
      </c>
      <c r="UM60" s="171">
        <f t="shared" si="1534"/>
        <v>0</v>
      </c>
      <c r="UN60" s="171">
        <f t="shared" si="1534"/>
        <v>2889.51</v>
      </c>
      <c r="UO60" s="171">
        <f t="shared" si="1534"/>
        <v>0</v>
      </c>
      <c r="UP60" s="171">
        <f t="shared" si="1534"/>
        <v>0</v>
      </c>
      <c r="UQ60" s="171">
        <f t="shared" si="1534"/>
        <v>0</v>
      </c>
      <c r="UR60" s="171">
        <f t="shared" si="1534"/>
        <v>0</v>
      </c>
      <c r="US60" s="171">
        <f t="shared" si="1534"/>
        <v>0</v>
      </c>
      <c r="UT60" s="171">
        <f t="shared" si="1534"/>
        <v>0</v>
      </c>
      <c r="UU60" s="171">
        <f t="shared" si="1534"/>
        <v>0</v>
      </c>
      <c r="UV60" s="171">
        <f t="shared" si="1534"/>
        <v>0</v>
      </c>
      <c r="UW60" s="177">
        <f t="shared" si="857"/>
        <v>9764.9533333333347</v>
      </c>
      <c r="UX60" s="171">
        <f t="shared" ref="UX60:WB60" si="1535">SUM(UX61:UX66)</f>
        <v>0</v>
      </c>
      <c r="UY60" s="171">
        <f t="shared" si="1535"/>
        <v>0</v>
      </c>
      <c r="UZ60" s="171">
        <f t="shared" si="1535"/>
        <v>0</v>
      </c>
      <c r="VA60" s="171">
        <f t="shared" si="1535"/>
        <v>0</v>
      </c>
      <c r="VB60" s="171">
        <f t="shared" si="1535"/>
        <v>0</v>
      </c>
      <c r="VC60" s="171">
        <f t="shared" si="1535"/>
        <v>0</v>
      </c>
      <c r="VD60" s="171">
        <f t="shared" si="1535"/>
        <v>0</v>
      </c>
      <c r="VE60" s="171">
        <f t="shared" si="1535"/>
        <v>0</v>
      </c>
      <c r="VF60" s="171">
        <f t="shared" si="1535"/>
        <v>0</v>
      </c>
      <c r="VG60" s="171">
        <f t="shared" si="1535"/>
        <v>0</v>
      </c>
      <c r="VH60" s="171">
        <f t="shared" si="1535"/>
        <v>0</v>
      </c>
      <c r="VI60" s="171">
        <f t="shared" si="1535"/>
        <v>0</v>
      </c>
      <c r="VJ60" s="171">
        <f t="shared" si="1535"/>
        <v>0</v>
      </c>
      <c r="VK60" s="171">
        <f t="shared" si="1535"/>
        <v>4573.9233333333341</v>
      </c>
      <c r="VL60" s="171">
        <f t="shared" si="1535"/>
        <v>0</v>
      </c>
      <c r="VM60" s="171">
        <f t="shared" si="1535"/>
        <v>0</v>
      </c>
      <c r="VN60" s="171">
        <f t="shared" si="1535"/>
        <v>0</v>
      </c>
      <c r="VO60" s="171">
        <f t="shared" si="1535"/>
        <v>0</v>
      </c>
      <c r="VP60" s="171">
        <f t="shared" si="1535"/>
        <v>0</v>
      </c>
      <c r="VQ60" s="171">
        <f t="shared" si="1535"/>
        <v>2301.52</v>
      </c>
      <c r="VR60" s="171">
        <f t="shared" si="1535"/>
        <v>0</v>
      </c>
      <c r="VS60" s="171">
        <f t="shared" si="1535"/>
        <v>0</v>
      </c>
      <c r="VT60" s="171">
        <f t="shared" si="1535"/>
        <v>2889.51</v>
      </c>
      <c r="VU60" s="171">
        <f t="shared" si="1535"/>
        <v>0</v>
      </c>
      <c r="VV60" s="171">
        <f t="shared" si="1535"/>
        <v>0</v>
      </c>
      <c r="VW60" s="171">
        <f t="shared" si="1535"/>
        <v>0</v>
      </c>
      <c r="VX60" s="171">
        <f t="shared" si="1535"/>
        <v>0</v>
      </c>
      <c r="VY60" s="171">
        <f t="shared" si="1535"/>
        <v>0</v>
      </c>
      <c r="VZ60" s="171">
        <f t="shared" si="1535"/>
        <v>0</v>
      </c>
      <c r="WA60" s="171">
        <f t="shared" si="1535"/>
        <v>0</v>
      </c>
      <c r="WB60" s="171">
        <f t="shared" si="1535"/>
        <v>0</v>
      </c>
      <c r="WC60" s="177">
        <f t="shared" si="858"/>
        <v>9764.9533333333347</v>
      </c>
    </row>
    <row r="61" spans="1:601" s="105" customFormat="1" ht="18" customHeight="1" outlineLevel="1">
      <c r="A61" s="154"/>
      <c r="B61" s="114" t="s">
        <v>145</v>
      </c>
      <c r="C61" s="66"/>
      <c r="D61" s="182">
        <f>SUMIFS('Listagem de Pagamentos Efet'!$J:$J,'Listagem de Pagamentos Efet'!$B:$B,'FLUXO DE CAIXA'!D$4,'Listagem de Pagamentos Efet'!$C:$C,'FLUXO DE CAIXA'!$B61)</f>
        <v>0</v>
      </c>
      <c r="E61" s="182">
        <f>SUMIFS('Listagem de Pagamentos Efet'!$J:$J,'Listagem de Pagamentos Efet'!$B:$B,'FLUXO DE CAIXA'!E$4,'Listagem de Pagamentos Efet'!$C:$C,'FLUXO DE CAIXA'!$B61)</f>
        <v>0</v>
      </c>
      <c r="F61" s="182">
        <f>SUMIFS('Listagem de Pagamentos Efet'!$J:$J,'Listagem de Pagamentos Efet'!$B:$B,'FLUXO DE CAIXA'!F$4,'Listagem de Pagamentos Efet'!$C:$C,'FLUXO DE CAIXA'!$B61)</f>
        <v>0</v>
      </c>
      <c r="G61" s="182">
        <f>SUMIFS('Listagem de Pagamentos Efet'!$J:$J,'Listagem de Pagamentos Efet'!$B:$B,'FLUXO DE CAIXA'!G$4,'Listagem de Pagamentos Efet'!$C:$C,'FLUXO DE CAIXA'!$B61)</f>
        <v>0</v>
      </c>
      <c r="H61" s="182">
        <f>SUMIFS('Listagem de Pagamentos Efet'!$J:$J,'Listagem de Pagamentos Efet'!$B:$B,'FLUXO DE CAIXA'!H$4,'Listagem de Pagamentos Efet'!$C:$C,'FLUXO DE CAIXA'!$B61)</f>
        <v>0</v>
      </c>
      <c r="I61" s="182">
        <f>SUMIFS('Listagem de Pagamentos Efet'!$J:$J,'Listagem de Pagamentos Efet'!$B:$B,'FLUXO DE CAIXA'!I$4,'Listagem de Pagamentos Efet'!$C:$C,'FLUXO DE CAIXA'!$B61)</f>
        <v>0</v>
      </c>
      <c r="J61" s="182">
        <f>SUMIFS('Listagem de Pagamentos Efet'!$J:$J,'Listagem de Pagamentos Efet'!$B:$B,'FLUXO DE CAIXA'!J$4,'Listagem de Pagamentos Efet'!$C:$C,'FLUXO DE CAIXA'!$B61)</f>
        <v>0</v>
      </c>
      <c r="K61" s="182">
        <f>SUMIFS('Listagem de Pagamentos Efet'!$J:$J,'Listagem de Pagamentos Efet'!$B:$B,'FLUXO DE CAIXA'!K$4,'Listagem de Pagamentos Efet'!$C:$C,'FLUXO DE CAIXA'!$B61)</f>
        <v>0</v>
      </c>
      <c r="L61" s="182">
        <f>SUMIFS('Listagem de Pagamentos Efet'!$J:$J,'Listagem de Pagamentos Efet'!$B:$B,'FLUXO DE CAIXA'!L$4,'Listagem de Pagamentos Efet'!$C:$C,'FLUXO DE CAIXA'!$B61)</f>
        <v>0</v>
      </c>
      <c r="M61" s="182">
        <f>SUMIFS('Listagem de Pagamentos Efet'!$J:$J,'Listagem de Pagamentos Efet'!$B:$B,'FLUXO DE CAIXA'!M$4,'Listagem de Pagamentos Efet'!$C:$C,'FLUXO DE CAIXA'!$B61)</f>
        <v>0</v>
      </c>
      <c r="N61" s="182">
        <f>SUMIFS('Listagem de Pagamentos Efet'!$J:$J,'Listagem de Pagamentos Efet'!$B:$B,'FLUXO DE CAIXA'!N$4,'Listagem de Pagamentos Efet'!$C:$C,'FLUXO DE CAIXA'!$B61)</f>
        <v>0</v>
      </c>
      <c r="O61" s="182">
        <f>SUMIFS('Listagem de Pagamentos Efet'!$J:$J,'Listagem de Pagamentos Efet'!$B:$B,'FLUXO DE CAIXA'!O$4,'Listagem de Pagamentos Efet'!$C:$C,'FLUXO DE CAIXA'!$B61)</f>
        <v>0</v>
      </c>
      <c r="P61" s="182">
        <f>SUMIFS('Listagem de Pagamentos Efet'!$J:$J,'Listagem de Pagamentos Efet'!$B:$B,'FLUXO DE CAIXA'!P$4,'Listagem de Pagamentos Efet'!$C:$C,'FLUXO DE CAIXA'!$B61)</f>
        <v>0</v>
      </c>
      <c r="Q61" s="182">
        <f>SUMIFS('Listagem de Pagamentos Efet'!$J:$J,'Listagem de Pagamentos Efet'!$B:$B,'FLUXO DE CAIXA'!Q$4,'Listagem de Pagamentos Efet'!$C:$C,'FLUXO DE CAIXA'!$B61)</f>
        <v>0</v>
      </c>
      <c r="R61" s="182">
        <f>SUMIFS('Listagem de Pagamentos Efet'!$J:$J,'Listagem de Pagamentos Efet'!$B:$B,'FLUXO DE CAIXA'!R$4,'Listagem de Pagamentos Efet'!$C:$C,'FLUXO DE CAIXA'!$B61)</f>
        <v>0</v>
      </c>
      <c r="S61" s="182">
        <f>SUMIFS('Listagem de Pagamentos Efet'!$J:$J,'Listagem de Pagamentos Efet'!$B:$B,'FLUXO DE CAIXA'!S$4,'Listagem de Pagamentos Efet'!$C:$C,'FLUXO DE CAIXA'!$B61)</f>
        <v>0</v>
      </c>
      <c r="T61" s="182">
        <f>SUMIFS('Listagem de Pagamentos Efet'!$J:$J,'Listagem de Pagamentos Efet'!$B:$B,'FLUXO DE CAIXA'!T$4,'Listagem de Pagamentos Efet'!$C:$C,'FLUXO DE CAIXA'!$B61)</f>
        <v>0</v>
      </c>
      <c r="U61" s="182">
        <f>SUMIFS('Listagem de Pagamentos Efet'!$J:$J,'Listagem de Pagamentos Efet'!$B:$B,'FLUXO DE CAIXA'!U$4,'Listagem de Pagamentos Efet'!$C:$C,'FLUXO DE CAIXA'!$B61)</f>
        <v>0</v>
      </c>
      <c r="V61" s="182">
        <f>SUMIFS('Listagem de Pagamentos Efet'!$J:$J,'Listagem de Pagamentos Efet'!$B:$B,'FLUXO DE CAIXA'!V$4,'Listagem de Pagamentos Efet'!$C:$C,'FLUXO DE CAIXA'!$B61)</f>
        <v>0</v>
      </c>
      <c r="W61" s="182">
        <f>SUMIFS('Listagem de Pagamentos Efet'!$J:$J,'Listagem de Pagamentos Efet'!$B:$B,'FLUXO DE CAIXA'!W$4,'Listagem de Pagamentos Efet'!$C:$C,'FLUXO DE CAIXA'!$B61)</f>
        <v>0</v>
      </c>
      <c r="X61" s="182">
        <f>SUMIFS('Listagem de Pagamentos Efet'!$J:$J,'Listagem de Pagamentos Efet'!$B:$B,'FLUXO DE CAIXA'!X$4,'Listagem de Pagamentos Efet'!$C:$C,'FLUXO DE CAIXA'!$B61)</f>
        <v>0</v>
      </c>
      <c r="Y61" s="182">
        <f>SUMIFS('Listagem de Pagamentos Efet'!$J:$J,'Listagem de Pagamentos Efet'!$B:$B,'FLUXO DE CAIXA'!Y$4,'Listagem de Pagamentos Efet'!$C:$C,'FLUXO DE CAIXA'!$B61)</f>
        <v>0</v>
      </c>
      <c r="Z61" s="182">
        <f>SUMIFS('Listagem de Pagamentos Efet'!$J:$J,'Listagem de Pagamentos Efet'!$B:$B,'FLUXO DE CAIXA'!Z$4,'Listagem de Pagamentos Efet'!$C:$C,'FLUXO DE CAIXA'!$B61)</f>
        <v>0</v>
      </c>
      <c r="AA61" s="182">
        <f>SUMIFS('Listagem de Pagamentos Efet'!$J:$J,'Listagem de Pagamentos Efet'!$B:$B,'FLUXO DE CAIXA'!AA$4,'Listagem de Pagamentos Efet'!$C:$C,'FLUXO DE CAIXA'!$B61)</f>
        <v>0</v>
      </c>
      <c r="AB61" s="182">
        <f>SUMIFS('Listagem de Pagamentos Efet'!$J:$J,'Listagem de Pagamentos Efet'!$B:$B,'FLUXO DE CAIXA'!AB$4,'Listagem de Pagamentos Efet'!$C:$C,'FLUXO DE CAIXA'!$B61)</f>
        <v>0</v>
      </c>
      <c r="AC61" s="182">
        <f>SUMIFS('Listagem de Pagamentos Efet'!$J:$J,'Listagem de Pagamentos Efet'!$B:$B,'FLUXO DE CAIXA'!AC$4,'Listagem de Pagamentos Efet'!$C:$C,'FLUXO DE CAIXA'!$B61)</f>
        <v>0</v>
      </c>
      <c r="AD61" s="182">
        <f>SUMIFS('Listagem de Pagamentos Efet'!$J:$J,'Listagem de Pagamentos Efet'!$B:$B,'FLUXO DE CAIXA'!AD$4,'Listagem de Pagamentos Efet'!$C:$C,'FLUXO DE CAIXA'!$B61)</f>
        <v>0</v>
      </c>
      <c r="AE61" s="106"/>
      <c r="AF61" s="106"/>
      <c r="AG61" s="106"/>
      <c r="AH61" s="166">
        <f t="shared" si="490"/>
        <v>0</v>
      </c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>
        <f>+DRE!$G$59</f>
        <v>1573.9233333333336</v>
      </c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  <c r="BN61" s="166">
        <f t="shared" si="848"/>
        <v>1573.9233333333336</v>
      </c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>
        <f>+DRE!$G$59</f>
        <v>1573.9233333333336</v>
      </c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6">
        <f t="shared" si="790"/>
        <v>1573.9233333333336</v>
      </c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  <c r="DG61" s="168">
        <f>+DRE!$G$59</f>
        <v>1573.9233333333336</v>
      </c>
      <c r="DH61" s="168"/>
      <c r="DI61" s="168"/>
      <c r="DJ61" s="168"/>
      <c r="DK61" s="168"/>
      <c r="DL61" s="168"/>
      <c r="DM61" s="168"/>
      <c r="DN61" s="168"/>
      <c r="DO61" s="168"/>
      <c r="DP61" s="168"/>
      <c r="DQ61" s="168"/>
      <c r="DR61" s="168"/>
      <c r="DS61" s="168"/>
      <c r="DT61" s="168"/>
      <c r="DU61" s="168"/>
      <c r="DV61" s="168"/>
      <c r="DW61" s="168"/>
      <c r="DX61" s="168"/>
      <c r="DY61" s="166">
        <f t="shared" si="849"/>
        <v>1573.9233333333336</v>
      </c>
      <c r="DZ61" s="168"/>
      <c r="EA61" s="168"/>
      <c r="EB61" s="168"/>
      <c r="EC61" s="168"/>
      <c r="ED61" s="168"/>
      <c r="EE61" s="168"/>
      <c r="EF61" s="168"/>
      <c r="EG61" s="168"/>
      <c r="EH61" s="168"/>
      <c r="EI61" s="168"/>
      <c r="EJ61" s="168"/>
      <c r="EK61" s="168"/>
      <c r="EL61" s="168"/>
      <c r="EM61" s="168">
        <f>+DRE!$G$59</f>
        <v>1573.9233333333336</v>
      </c>
      <c r="EN61" s="168"/>
      <c r="EO61" s="168"/>
      <c r="EP61" s="168"/>
      <c r="EQ61" s="168"/>
      <c r="ER61" s="168"/>
      <c r="ES61" s="168"/>
      <c r="ET61" s="168"/>
      <c r="EU61" s="168"/>
      <c r="EV61" s="168"/>
      <c r="EW61" s="168"/>
      <c r="EX61" s="168"/>
      <c r="EY61" s="168"/>
      <c r="EZ61" s="168"/>
      <c r="FA61" s="168"/>
      <c r="FB61" s="168"/>
      <c r="FC61" s="168"/>
      <c r="FD61" s="166">
        <f t="shared" si="1367"/>
        <v>1573.9233333333336</v>
      </c>
      <c r="FE61" s="168"/>
      <c r="FF61" s="168"/>
      <c r="FG61" s="168"/>
      <c r="FH61" s="168"/>
      <c r="FI61" s="168"/>
      <c r="FJ61" s="168"/>
      <c r="FK61" s="168"/>
      <c r="FL61" s="168"/>
      <c r="FM61" s="168"/>
      <c r="FN61" s="168"/>
      <c r="FO61" s="168"/>
      <c r="FP61" s="168"/>
      <c r="FQ61" s="168"/>
      <c r="FR61" s="168">
        <f>+DRE!$G$59</f>
        <v>1573.9233333333336</v>
      </c>
      <c r="FS61" s="168"/>
      <c r="FT61" s="168"/>
      <c r="FU61" s="168"/>
      <c r="FV61" s="168"/>
      <c r="FW61" s="168"/>
      <c r="FX61" s="168"/>
      <c r="FY61" s="168"/>
      <c r="FZ61" s="168"/>
      <c r="GA61" s="168"/>
      <c r="GB61" s="168"/>
      <c r="GC61" s="168"/>
      <c r="GD61" s="168"/>
      <c r="GE61" s="168"/>
      <c r="GF61" s="168"/>
      <c r="GG61" s="168"/>
      <c r="GH61" s="168"/>
      <c r="GI61" s="168"/>
      <c r="GJ61" s="166">
        <f t="shared" si="850"/>
        <v>1573.9233333333336</v>
      </c>
      <c r="GK61" s="168"/>
      <c r="GL61" s="168"/>
      <c r="GM61" s="168"/>
      <c r="GN61" s="168"/>
      <c r="GO61" s="168"/>
      <c r="GP61" s="168"/>
      <c r="GQ61" s="168"/>
      <c r="GR61" s="168"/>
      <c r="GS61" s="168"/>
      <c r="GT61" s="168"/>
      <c r="GU61" s="168"/>
      <c r="GV61" s="168"/>
      <c r="GW61" s="168"/>
      <c r="GX61" s="168">
        <f>+DRE!$G$59</f>
        <v>1573.9233333333336</v>
      </c>
      <c r="GY61" s="168"/>
      <c r="GZ61" s="168"/>
      <c r="HA61" s="168"/>
      <c r="HB61" s="168"/>
      <c r="HC61" s="168"/>
      <c r="HD61" s="168"/>
      <c r="HE61" s="168"/>
      <c r="HF61" s="168"/>
      <c r="HG61" s="168"/>
      <c r="HH61" s="168"/>
      <c r="HI61" s="168"/>
      <c r="HJ61" s="168"/>
      <c r="HK61" s="168"/>
      <c r="HL61" s="168"/>
      <c r="HM61" s="168"/>
      <c r="HN61" s="168"/>
      <c r="HO61" s="168"/>
      <c r="HP61" s="166">
        <f t="shared" si="851"/>
        <v>1573.9233333333336</v>
      </c>
      <c r="HQ61" s="168"/>
      <c r="HR61" s="168"/>
      <c r="HS61" s="168"/>
      <c r="HT61" s="168"/>
      <c r="HU61" s="168"/>
      <c r="HV61" s="168"/>
      <c r="HW61" s="168"/>
      <c r="HX61" s="168"/>
      <c r="HY61" s="168"/>
      <c r="HZ61" s="168"/>
      <c r="IA61" s="168"/>
      <c r="IB61" s="168"/>
      <c r="IC61" s="168"/>
      <c r="ID61" s="168">
        <f>+DRE!$G$59</f>
        <v>1573.9233333333336</v>
      </c>
      <c r="IE61" s="168"/>
      <c r="IF61" s="168"/>
      <c r="IG61" s="168"/>
      <c r="IH61" s="168"/>
      <c r="II61" s="168"/>
      <c r="IJ61" s="168"/>
      <c r="IK61" s="168"/>
      <c r="IL61" s="168"/>
      <c r="IM61" s="168"/>
      <c r="IN61" s="168"/>
      <c r="IO61" s="168"/>
      <c r="IP61" s="168"/>
      <c r="IQ61" s="168"/>
      <c r="IR61" s="168"/>
      <c r="IS61" s="168"/>
      <c r="IT61" s="168"/>
      <c r="IU61" s="166">
        <f t="shared" si="1371"/>
        <v>1573.9233333333336</v>
      </c>
      <c r="IV61" s="168"/>
      <c r="IW61" s="168"/>
      <c r="IX61" s="168"/>
      <c r="IY61" s="168"/>
      <c r="IZ61" s="168"/>
      <c r="JA61" s="168"/>
      <c r="JB61" s="168"/>
      <c r="JC61" s="168"/>
      <c r="JD61" s="168"/>
      <c r="JE61" s="168"/>
      <c r="JF61" s="168"/>
      <c r="JG61" s="168"/>
      <c r="JH61" s="168"/>
      <c r="JI61" s="168">
        <f>+DRE!$G$59</f>
        <v>1573.9233333333336</v>
      </c>
      <c r="JJ61" s="168"/>
      <c r="JK61" s="168"/>
      <c r="JL61" s="168"/>
      <c r="JM61" s="168"/>
      <c r="JN61" s="168"/>
      <c r="JO61" s="168"/>
      <c r="JP61" s="168"/>
      <c r="JQ61" s="168"/>
      <c r="JR61" s="168"/>
      <c r="JS61" s="168"/>
      <c r="JT61" s="168"/>
      <c r="JU61" s="168"/>
      <c r="JV61" s="168"/>
      <c r="JW61" s="168"/>
      <c r="JX61" s="168"/>
      <c r="JY61" s="168"/>
      <c r="JZ61" s="168"/>
      <c r="KA61" s="166">
        <f t="shared" si="852"/>
        <v>1573.9233333333336</v>
      </c>
      <c r="KB61" s="168"/>
      <c r="KC61" s="168"/>
      <c r="KD61" s="168"/>
      <c r="KE61" s="168"/>
      <c r="KF61" s="168"/>
      <c r="KG61" s="168"/>
      <c r="KH61" s="168"/>
      <c r="KI61" s="168"/>
      <c r="KJ61" s="168"/>
      <c r="KK61" s="168"/>
      <c r="KL61" s="168"/>
      <c r="KM61" s="168"/>
      <c r="KN61" s="168"/>
      <c r="KO61" s="168">
        <f>+DRE!$G$59</f>
        <v>1573.9233333333336</v>
      </c>
      <c r="KP61" s="168"/>
      <c r="KQ61" s="168"/>
      <c r="KR61" s="168"/>
      <c r="KS61" s="168"/>
      <c r="KT61" s="168"/>
      <c r="KU61" s="168"/>
      <c r="KV61" s="168"/>
      <c r="KW61" s="168"/>
      <c r="KX61" s="168"/>
      <c r="KY61" s="168"/>
      <c r="KZ61" s="168"/>
      <c r="LA61" s="168"/>
      <c r="LB61" s="168"/>
      <c r="LC61" s="168"/>
      <c r="LD61" s="168"/>
      <c r="LE61" s="168"/>
      <c r="LF61" s="166">
        <f t="shared" si="1374"/>
        <v>1573.9233333333336</v>
      </c>
      <c r="LG61" s="168"/>
      <c r="LH61" s="168"/>
      <c r="LI61" s="168"/>
      <c r="LJ61" s="168"/>
      <c r="LK61" s="168"/>
      <c r="LL61" s="168"/>
      <c r="LM61" s="168"/>
      <c r="LN61" s="168"/>
      <c r="LO61" s="168"/>
      <c r="LP61" s="168"/>
      <c r="LQ61" s="168"/>
      <c r="LR61" s="168"/>
      <c r="LS61" s="168"/>
      <c r="LT61" s="168">
        <f>+DRE!$G$59</f>
        <v>1573.9233333333336</v>
      </c>
      <c r="LU61" s="168"/>
      <c r="LV61" s="168"/>
      <c r="LW61" s="168"/>
      <c r="LX61" s="168"/>
      <c r="LY61" s="168"/>
      <c r="LZ61" s="168"/>
      <c r="MA61" s="168"/>
      <c r="MB61" s="168"/>
      <c r="MC61" s="168"/>
      <c r="MD61" s="168"/>
      <c r="ME61" s="168"/>
      <c r="MF61" s="168"/>
      <c r="MG61" s="168"/>
      <c r="MH61" s="168"/>
      <c r="MI61" s="168"/>
      <c r="MJ61" s="168"/>
      <c r="MK61" s="168"/>
      <c r="ML61" s="166">
        <f t="shared" si="853"/>
        <v>1573.9233333333336</v>
      </c>
      <c r="MM61" s="168"/>
      <c r="MN61" s="168"/>
      <c r="MO61" s="168"/>
      <c r="MP61" s="168"/>
      <c r="MQ61" s="168"/>
      <c r="MR61" s="168"/>
      <c r="MS61" s="168"/>
      <c r="MT61" s="168"/>
      <c r="MU61" s="168"/>
      <c r="MV61" s="168"/>
      <c r="MW61" s="168"/>
      <c r="MX61" s="168"/>
      <c r="MY61" s="168"/>
      <c r="MZ61" s="168">
        <f>+DRE!$G$59</f>
        <v>1573.9233333333336</v>
      </c>
      <c r="NA61" s="168"/>
      <c r="NB61" s="168"/>
      <c r="NC61" s="168"/>
      <c r="ND61" s="168"/>
      <c r="NE61" s="168"/>
      <c r="NF61" s="168"/>
      <c r="NG61" s="168"/>
      <c r="NH61" s="168"/>
      <c r="NI61" s="168"/>
      <c r="NJ61" s="168"/>
      <c r="NK61" s="168"/>
      <c r="NL61" s="168"/>
      <c r="NM61" s="168"/>
      <c r="NN61" s="168"/>
      <c r="NO61" s="168"/>
      <c r="NP61" s="168"/>
      <c r="NQ61" s="168"/>
      <c r="NR61" s="166">
        <f t="shared" si="854"/>
        <v>1573.9233333333336</v>
      </c>
      <c r="NS61" s="168"/>
      <c r="NT61" s="168"/>
      <c r="NU61" s="168"/>
      <c r="NV61" s="168"/>
      <c r="NW61" s="168"/>
      <c r="NX61" s="168"/>
      <c r="NY61" s="168"/>
      <c r="NZ61" s="168"/>
      <c r="OA61" s="168"/>
      <c r="OB61" s="168"/>
      <c r="OC61" s="168"/>
      <c r="OD61" s="168"/>
      <c r="OE61" s="168"/>
      <c r="OF61" s="168">
        <f>+DRE!$G$59</f>
        <v>1573.9233333333336</v>
      </c>
      <c r="OG61" s="168"/>
      <c r="OH61" s="168"/>
      <c r="OI61" s="168"/>
      <c r="OJ61" s="168"/>
      <c r="OK61" s="168"/>
      <c r="OL61" s="168"/>
      <c r="OM61" s="168"/>
      <c r="ON61" s="168"/>
      <c r="OO61" s="168"/>
      <c r="OP61" s="168"/>
      <c r="OQ61" s="168"/>
      <c r="OR61" s="168"/>
      <c r="OS61" s="168"/>
      <c r="OT61" s="168"/>
      <c r="OU61" s="166">
        <f t="shared" si="1378"/>
        <v>1573.9233333333336</v>
      </c>
      <c r="OV61" s="168"/>
      <c r="OW61" s="168"/>
      <c r="OX61" s="168"/>
      <c r="OY61" s="168"/>
      <c r="OZ61" s="168"/>
      <c r="PA61" s="168"/>
      <c r="PB61" s="168"/>
      <c r="PC61" s="168"/>
      <c r="PD61" s="168"/>
      <c r="PE61" s="168"/>
      <c r="PF61" s="168"/>
      <c r="PG61" s="168"/>
      <c r="PH61" s="168"/>
      <c r="PI61" s="168">
        <f>+DRE!$G$59</f>
        <v>1573.9233333333336</v>
      </c>
      <c r="PJ61" s="168"/>
      <c r="PK61" s="168"/>
      <c r="PL61" s="168"/>
      <c r="PM61" s="168"/>
      <c r="PN61" s="168"/>
      <c r="PO61" s="168"/>
      <c r="PP61" s="168"/>
      <c r="PQ61" s="168"/>
      <c r="PR61" s="168"/>
      <c r="PS61" s="168"/>
      <c r="PT61" s="168"/>
      <c r="PU61" s="168"/>
      <c r="PV61" s="168"/>
      <c r="PW61" s="168"/>
      <c r="PX61" s="168"/>
      <c r="PY61" s="168"/>
      <c r="PZ61" s="168"/>
      <c r="QA61" s="166">
        <f t="shared" si="855"/>
        <v>1573.9233333333336</v>
      </c>
      <c r="QB61" s="168"/>
      <c r="QC61" s="168"/>
      <c r="QD61" s="168"/>
      <c r="QE61" s="168"/>
      <c r="QF61" s="168"/>
      <c r="QG61" s="168"/>
      <c r="QH61" s="168"/>
      <c r="QI61" s="168"/>
      <c r="QJ61" s="168"/>
      <c r="QK61" s="168"/>
      <c r="QL61" s="168"/>
      <c r="QM61" s="168"/>
      <c r="QN61" s="168"/>
      <c r="QO61" s="168">
        <f>+DRE!$G$59</f>
        <v>1573.9233333333336</v>
      </c>
      <c r="QP61" s="168"/>
      <c r="QQ61" s="168"/>
      <c r="QR61" s="168"/>
      <c r="QS61" s="168"/>
      <c r="QT61" s="168"/>
      <c r="QU61" s="168"/>
      <c r="QV61" s="168"/>
      <c r="QW61" s="168"/>
      <c r="QX61" s="168"/>
      <c r="QY61" s="168"/>
      <c r="QZ61" s="168"/>
      <c r="RA61" s="168"/>
      <c r="RB61" s="168"/>
      <c r="RC61" s="168"/>
      <c r="RD61" s="168"/>
      <c r="RE61" s="168"/>
      <c r="RF61" s="166">
        <f t="shared" si="1381"/>
        <v>1573.9233333333336</v>
      </c>
      <c r="RG61" s="168"/>
      <c r="RH61" s="168"/>
      <c r="RI61" s="168"/>
      <c r="RJ61" s="168"/>
      <c r="RK61" s="168"/>
      <c r="RL61" s="168"/>
      <c r="RM61" s="168"/>
      <c r="RN61" s="168"/>
      <c r="RO61" s="168"/>
      <c r="RP61" s="168"/>
      <c r="RQ61" s="168"/>
      <c r="RR61" s="168"/>
      <c r="RS61" s="168"/>
      <c r="RT61" s="168">
        <f>+DRE!$G$59</f>
        <v>1573.9233333333336</v>
      </c>
      <c r="RU61" s="168"/>
      <c r="RV61" s="168"/>
      <c r="RW61" s="168"/>
      <c r="RX61" s="168"/>
      <c r="RY61" s="168"/>
      <c r="RZ61" s="168"/>
      <c r="SA61" s="168"/>
      <c r="SB61" s="168"/>
      <c r="SC61" s="168"/>
      <c r="SD61" s="168"/>
      <c r="SE61" s="168"/>
      <c r="SF61" s="168"/>
      <c r="SG61" s="168"/>
      <c r="SH61" s="168"/>
      <c r="SI61" s="168"/>
      <c r="SJ61" s="168"/>
      <c r="SK61" s="168"/>
      <c r="SL61" s="166">
        <f t="shared" si="856"/>
        <v>1573.9233333333336</v>
      </c>
      <c r="SM61" s="168"/>
      <c r="SN61" s="168"/>
      <c r="SO61" s="168"/>
      <c r="SP61" s="168"/>
      <c r="SQ61" s="168"/>
      <c r="SR61" s="168"/>
      <c r="SS61" s="168"/>
      <c r="ST61" s="168"/>
      <c r="SU61" s="168"/>
      <c r="SV61" s="168"/>
      <c r="SW61" s="168"/>
      <c r="SX61" s="168"/>
      <c r="SY61" s="168"/>
      <c r="SZ61" s="168">
        <f>+DRE!$G$59</f>
        <v>1573.9233333333336</v>
      </c>
      <c r="TA61" s="168"/>
      <c r="TB61" s="168"/>
      <c r="TC61" s="168"/>
      <c r="TD61" s="168"/>
      <c r="TE61" s="168"/>
      <c r="TF61" s="168"/>
      <c r="TG61" s="168"/>
      <c r="TH61" s="168"/>
      <c r="TI61" s="168"/>
      <c r="TJ61" s="168"/>
      <c r="TK61" s="168"/>
      <c r="TL61" s="168"/>
      <c r="TM61" s="168"/>
      <c r="TN61" s="168"/>
      <c r="TO61" s="168"/>
      <c r="TP61" s="168"/>
      <c r="TQ61" s="166">
        <f t="shared" si="1384"/>
        <v>1573.9233333333336</v>
      </c>
      <c r="TR61" s="168"/>
      <c r="TS61" s="168"/>
      <c r="TT61" s="168"/>
      <c r="TU61" s="168"/>
      <c r="TV61" s="168"/>
      <c r="TW61" s="168"/>
      <c r="TX61" s="168"/>
      <c r="TY61" s="168"/>
      <c r="TZ61" s="168"/>
      <c r="UA61" s="168"/>
      <c r="UB61" s="168"/>
      <c r="UC61" s="168"/>
      <c r="UD61" s="168"/>
      <c r="UE61" s="168">
        <f>+DRE!$G$59</f>
        <v>1573.9233333333336</v>
      </c>
      <c r="UF61" s="168"/>
      <c r="UG61" s="168"/>
      <c r="UH61" s="168"/>
      <c r="UI61" s="168"/>
      <c r="UJ61" s="168"/>
      <c r="UK61" s="168"/>
      <c r="UL61" s="168"/>
      <c r="UM61" s="168"/>
      <c r="UN61" s="168"/>
      <c r="UO61" s="168"/>
      <c r="UP61" s="168"/>
      <c r="UQ61" s="168"/>
      <c r="UR61" s="168"/>
      <c r="US61" s="168"/>
      <c r="UT61" s="168"/>
      <c r="UU61" s="168"/>
      <c r="UV61" s="168"/>
      <c r="UW61" s="166">
        <f t="shared" si="857"/>
        <v>1573.9233333333336</v>
      </c>
      <c r="UX61" s="168"/>
      <c r="UY61" s="168"/>
      <c r="UZ61" s="168"/>
      <c r="VA61" s="168"/>
      <c r="VB61" s="168"/>
      <c r="VC61" s="168"/>
      <c r="VD61" s="168"/>
      <c r="VE61" s="168"/>
      <c r="VF61" s="168"/>
      <c r="VG61" s="168"/>
      <c r="VH61" s="168"/>
      <c r="VI61" s="168"/>
      <c r="VJ61" s="168"/>
      <c r="VK61" s="168">
        <f>+DRE!$G$59</f>
        <v>1573.9233333333336</v>
      </c>
      <c r="VL61" s="168"/>
      <c r="VM61" s="168"/>
      <c r="VN61" s="168"/>
      <c r="VO61" s="168"/>
      <c r="VP61" s="168"/>
      <c r="VQ61" s="168"/>
      <c r="VR61" s="168"/>
      <c r="VS61" s="168"/>
      <c r="VT61" s="168"/>
      <c r="VU61" s="168"/>
      <c r="VV61" s="168"/>
      <c r="VW61" s="168"/>
      <c r="VX61" s="168"/>
      <c r="VY61" s="168"/>
      <c r="VZ61" s="168"/>
      <c r="WA61" s="168"/>
      <c r="WB61" s="168"/>
      <c r="WC61" s="166">
        <f t="shared" si="858"/>
        <v>1573.9233333333336</v>
      </c>
    </row>
    <row r="62" spans="1:601" s="105" customFormat="1" ht="18" customHeight="1" outlineLevel="1">
      <c r="A62" s="154"/>
      <c r="B62" s="114" t="s">
        <v>146</v>
      </c>
      <c r="C62" s="66"/>
      <c r="D62" s="182">
        <f>SUMIFS('Listagem de Pagamentos Efet'!$J:$J,'Listagem de Pagamentos Efet'!$B:$B,'FLUXO DE CAIXA'!D$4,'Listagem de Pagamentos Efet'!$C:$C,'FLUXO DE CAIXA'!$B62)</f>
        <v>0</v>
      </c>
      <c r="E62" s="182">
        <f>SUMIFS('Listagem de Pagamentos Efet'!$J:$J,'Listagem de Pagamentos Efet'!$B:$B,'FLUXO DE CAIXA'!E$4,'Listagem de Pagamentos Efet'!$C:$C,'FLUXO DE CAIXA'!$B62)</f>
        <v>0</v>
      </c>
      <c r="F62" s="182">
        <f>SUMIFS('Listagem de Pagamentos Efet'!$J:$J,'Listagem de Pagamentos Efet'!$B:$B,'FLUXO DE CAIXA'!F$4,'Listagem de Pagamentos Efet'!$C:$C,'FLUXO DE CAIXA'!$B62)</f>
        <v>0</v>
      </c>
      <c r="G62" s="182">
        <f>SUMIFS('Listagem de Pagamentos Efet'!$J:$J,'Listagem de Pagamentos Efet'!$B:$B,'FLUXO DE CAIXA'!G$4,'Listagem de Pagamentos Efet'!$C:$C,'FLUXO DE CAIXA'!$B62)</f>
        <v>0</v>
      </c>
      <c r="H62" s="182">
        <f>SUMIFS('Listagem de Pagamentos Efet'!$J:$J,'Listagem de Pagamentos Efet'!$B:$B,'FLUXO DE CAIXA'!H$4,'Listagem de Pagamentos Efet'!$C:$C,'FLUXO DE CAIXA'!$B62)</f>
        <v>0</v>
      </c>
      <c r="I62" s="182">
        <f>SUMIFS('Listagem de Pagamentos Efet'!$J:$J,'Listagem de Pagamentos Efet'!$B:$B,'FLUXO DE CAIXA'!I$4,'Listagem de Pagamentos Efet'!$C:$C,'FLUXO DE CAIXA'!$B62)</f>
        <v>0</v>
      </c>
      <c r="J62" s="182">
        <f>SUMIFS('Listagem de Pagamentos Efet'!$J:$J,'Listagem de Pagamentos Efet'!$B:$B,'FLUXO DE CAIXA'!J$4,'Listagem de Pagamentos Efet'!$C:$C,'FLUXO DE CAIXA'!$B62)</f>
        <v>0</v>
      </c>
      <c r="K62" s="182">
        <f>SUMIFS('Listagem de Pagamentos Efet'!$J:$J,'Listagem de Pagamentos Efet'!$B:$B,'FLUXO DE CAIXA'!K$4,'Listagem de Pagamentos Efet'!$C:$C,'FLUXO DE CAIXA'!$B62)</f>
        <v>0</v>
      </c>
      <c r="L62" s="182">
        <f>SUMIFS('Listagem de Pagamentos Efet'!$J:$J,'Listagem de Pagamentos Efet'!$B:$B,'FLUXO DE CAIXA'!L$4,'Listagem de Pagamentos Efet'!$C:$C,'FLUXO DE CAIXA'!$B62)</f>
        <v>0</v>
      </c>
      <c r="M62" s="182">
        <f>SUMIFS('Listagem de Pagamentos Efet'!$J:$J,'Listagem de Pagamentos Efet'!$B:$B,'FLUXO DE CAIXA'!M$4,'Listagem de Pagamentos Efet'!$C:$C,'FLUXO DE CAIXA'!$B62)</f>
        <v>0</v>
      </c>
      <c r="N62" s="182">
        <f>SUMIFS('Listagem de Pagamentos Efet'!$J:$J,'Listagem de Pagamentos Efet'!$B:$B,'FLUXO DE CAIXA'!N$4,'Listagem de Pagamentos Efet'!$C:$C,'FLUXO DE CAIXA'!$B62)</f>
        <v>0</v>
      </c>
      <c r="O62" s="182">
        <f>SUMIFS('Listagem de Pagamentos Efet'!$J:$J,'Listagem de Pagamentos Efet'!$B:$B,'FLUXO DE CAIXA'!O$4,'Listagem de Pagamentos Efet'!$C:$C,'FLUXO DE CAIXA'!$B62)</f>
        <v>0</v>
      </c>
      <c r="P62" s="182">
        <f>SUMIFS('Listagem de Pagamentos Efet'!$J:$J,'Listagem de Pagamentos Efet'!$B:$B,'FLUXO DE CAIXA'!P$4,'Listagem de Pagamentos Efet'!$C:$C,'FLUXO DE CAIXA'!$B62)</f>
        <v>0</v>
      </c>
      <c r="Q62" s="182">
        <f>SUMIFS('Listagem de Pagamentos Efet'!$J:$J,'Listagem de Pagamentos Efet'!$B:$B,'FLUXO DE CAIXA'!Q$4,'Listagem de Pagamentos Efet'!$C:$C,'FLUXO DE CAIXA'!$B62)</f>
        <v>0</v>
      </c>
      <c r="R62" s="182">
        <f>SUMIFS('Listagem de Pagamentos Efet'!$J:$J,'Listagem de Pagamentos Efet'!$B:$B,'FLUXO DE CAIXA'!R$4,'Listagem de Pagamentos Efet'!$C:$C,'FLUXO DE CAIXA'!$B62)</f>
        <v>0</v>
      </c>
      <c r="S62" s="182">
        <f>SUMIFS('Listagem de Pagamentos Efet'!$J:$J,'Listagem de Pagamentos Efet'!$B:$B,'FLUXO DE CAIXA'!S$4,'Listagem de Pagamentos Efet'!$C:$C,'FLUXO DE CAIXA'!$B62)</f>
        <v>0</v>
      </c>
      <c r="T62" s="182">
        <f>SUMIFS('Listagem de Pagamentos Efet'!$J:$J,'Listagem de Pagamentos Efet'!$B:$B,'FLUXO DE CAIXA'!T$4,'Listagem de Pagamentos Efet'!$C:$C,'FLUXO DE CAIXA'!$B62)</f>
        <v>0</v>
      </c>
      <c r="U62" s="182">
        <f>SUMIFS('Listagem de Pagamentos Efet'!$J:$J,'Listagem de Pagamentos Efet'!$B:$B,'FLUXO DE CAIXA'!U$4,'Listagem de Pagamentos Efet'!$C:$C,'FLUXO DE CAIXA'!$B62)</f>
        <v>0</v>
      </c>
      <c r="V62" s="182">
        <f>SUMIFS('Listagem de Pagamentos Efet'!$J:$J,'Listagem de Pagamentos Efet'!$B:$B,'FLUXO DE CAIXA'!V$4,'Listagem de Pagamentos Efet'!$C:$C,'FLUXO DE CAIXA'!$B62)</f>
        <v>0</v>
      </c>
      <c r="W62" s="182">
        <f>SUMIFS('Listagem de Pagamentos Efet'!$J:$J,'Listagem de Pagamentos Efet'!$B:$B,'FLUXO DE CAIXA'!W$4,'Listagem de Pagamentos Efet'!$C:$C,'FLUXO DE CAIXA'!$B62)</f>
        <v>0</v>
      </c>
      <c r="X62" s="182">
        <f>SUMIFS('Listagem de Pagamentos Efet'!$J:$J,'Listagem de Pagamentos Efet'!$B:$B,'FLUXO DE CAIXA'!X$4,'Listagem de Pagamentos Efet'!$C:$C,'FLUXO DE CAIXA'!$B62)</f>
        <v>0</v>
      </c>
      <c r="Y62" s="182">
        <f>SUMIFS('Listagem de Pagamentos Efet'!$J:$J,'Listagem de Pagamentos Efet'!$B:$B,'FLUXO DE CAIXA'!Y$4,'Listagem de Pagamentos Efet'!$C:$C,'FLUXO DE CAIXA'!$B62)</f>
        <v>0</v>
      </c>
      <c r="Z62" s="182">
        <f>SUMIFS('Listagem de Pagamentos Efet'!$J:$J,'Listagem de Pagamentos Efet'!$B:$B,'FLUXO DE CAIXA'!Z$4,'Listagem de Pagamentos Efet'!$C:$C,'FLUXO DE CAIXA'!$B62)</f>
        <v>0</v>
      </c>
      <c r="AA62" s="182">
        <f>SUMIFS('Listagem de Pagamentos Efet'!$J:$J,'Listagem de Pagamentos Efet'!$B:$B,'FLUXO DE CAIXA'!AA$4,'Listagem de Pagamentos Efet'!$C:$C,'FLUXO DE CAIXA'!$B62)</f>
        <v>0</v>
      </c>
      <c r="AB62" s="182">
        <f>SUMIFS('Listagem de Pagamentos Efet'!$J:$J,'Listagem de Pagamentos Efet'!$B:$B,'FLUXO DE CAIXA'!AB$4,'Listagem de Pagamentos Efet'!$C:$C,'FLUXO DE CAIXA'!$B62)</f>
        <v>0</v>
      </c>
      <c r="AC62" s="182">
        <f>SUMIFS('Listagem de Pagamentos Efet'!$J:$J,'Listagem de Pagamentos Efet'!$B:$B,'FLUXO DE CAIXA'!AC$4,'Listagem de Pagamentos Efet'!$C:$C,'FLUXO DE CAIXA'!$B62)</f>
        <v>0</v>
      </c>
      <c r="AD62" s="182">
        <f>SUMIFS('Listagem de Pagamentos Efet'!$J:$J,'Listagem de Pagamentos Efet'!$B:$B,'FLUXO DE CAIXA'!AD$4,'Listagem de Pagamentos Efet'!$C:$C,'FLUXO DE CAIXA'!$B62)</f>
        <v>0</v>
      </c>
      <c r="AE62" s="106"/>
      <c r="AF62" s="106"/>
      <c r="AG62" s="106"/>
      <c r="AH62" s="166">
        <f t="shared" si="490"/>
        <v>0</v>
      </c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>
        <f>+DRE!$G$60</f>
        <v>3000</v>
      </c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  <c r="BN62" s="166">
        <f t="shared" si="848"/>
        <v>3000</v>
      </c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>
        <f>+DRE!$G$60</f>
        <v>3000</v>
      </c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6">
        <f t="shared" si="790"/>
        <v>3000</v>
      </c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  <c r="DG62" s="168">
        <f>+DRE!$G$60</f>
        <v>3000</v>
      </c>
      <c r="DH62" s="168"/>
      <c r="DI62" s="168"/>
      <c r="DJ62" s="168"/>
      <c r="DK62" s="168"/>
      <c r="DL62" s="168"/>
      <c r="DM62" s="168"/>
      <c r="DN62" s="168"/>
      <c r="DO62" s="168"/>
      <c r="DP62" s="168"/>
      <c r="DQ62" s="168"/>
      <c r="DR62" s="168"/>
      <c r="DS62" s="168"/>
      <c r="DT62" s="168"/>
      <c r="DU62" s="168"/>
      <c r="DV62" s="168"/>
      <c r="DW62" s="168"/>
      <c r="DX62" s="168"/>
      <c r="DY62" s="166">
        <f t="shared" si="849"/>
        <v>3000</v>
      </c>
      <c r="DZ62" s="168"/>
      <c r="EA62" s="168"/>
      <c r="EB62" s="168"/>
      <c r="EC62" s="168"/>
      <c r="ED62" s="168"/>
      <c r="EE62" s="168"/>
      <c r="EF62" s="168"/>
      <c r="EG62" s="168"/>
      <c r="EH62" s="168"/>
      <c r="EI62" s="168"/>
      <c r="EJ62" s="168"/>
      <c r="EK62" s="168"/>
      <c r="EL62" s="168"/>
      <c r="EM62" s="168">
        <f>+DRE!$G$60</f>
        <v>3000</v>
      </c>
      <c r="EN62" s="168"/>
      <c r="EO62" s="168"/>
      <c r="EP62" s="168"/>
      <c r="EQ62" s="168"/>
      <c r="ER62" s="168"/>
      <c r="ES62" s="168"/>
      <c r="ET62" s="168"/>
      <c r="EU62" s="168"/>
      <c r="EV62" s="168"/>
      <c r="EW62" s="168"/>
      <c r="EX62" s="168"/>
      <c r="EY62" s="168"/>
      <c r="EZ62" s="168"/>
      <c r="FA62" s="168"/>
      <c r="FB62" s="168"/>
      <c r="FC62" s="168"/>
      <c r="FD62" s="166">
        <f t="shared" si="1367"/>
        <v>3000</v>
      </c>
      <c r="FE62" s="168"/>
      <c r="FF62" s="168"/>
      <c r="FG62" s="168"/>
      <c r="FH62" s="168"/>
      <c r="FI62" s="168"/>
      <c r="FJ62" s="168"/>
      <c r="FK62" s="168"/>
      <c r="FL62" s="168"/>
      <c r="FM62" s="168"/>
      <c r="FN62" s="168"/>
      <c r="FO62" s="168"/>
      <c r="FP62" s="168"/>
      <c r="FQ62" s="168"/>
      <c r="FR62" s="168">
        <f>+DRE!$G$60</f>
        <v>3000</v>
      </c>
      <c r="FS62" s="168"/>
      <c r="FT62" s="168"/>
      <c r="FU62" s="168"/>
      <c r="FV62" s="168"/>
      <c r="FW62" s="168"/>
      <c r="FX62" s="168"/>
      <c r="FY62" s="168"/>
      <c r="FZ62" s="168"/>
      <c r="GA62" s="168"/>
      <c r="GB62" s="168"/>
      <c r="GC62" s="168"/>
      <c r="GD62" s="168"/>
      <c r="GE62" s="168"/>
      <c r="GF62" s="168"/>
      <c r="GG62" s="168"/>
      <c r="GH62" s="168"/>
      <c r="GI62" s="168"/>
      <c r="GJ62" s="166">
        <f t="shared" si="850"/>
        <v>3000</v>
      </c>
      <c r="GK62" s="168"/>
      <c r="GL62" s="168"/>
      <c r="GM62" s="168"/>
      <c r="GN62" s="168"/>
      <c r="GO62" s="168"/>
      <c r="GP62" s="168"/>
      <c r="GQ62" s="168"/>
      <c r="GR62" s="168"/>
      <c r="GS62" s="168"/>
      <c r="GT62" s="168"/>
      <c r="GU62" s="168"/>
      <c r="GV62" s="168"/>
      <c r="GW62" s="168"/>
      <c r="GX62" s="168">
        <f>+DRE!$G$60</f>
        <v>3000</v>
      </c>
      <c r="GY62" s="168"/>
      <c r="GZ62" s="168"/>
      <c r="HA62" s="168"/>
      <c r="HB62" s="168"/>
      <c r="HC62" s="168"/>
      <c r="HD62" s="168"/>
      <c r="HE62" s="168"/>
      <c r="HF62" s="168"/>
      <c r="HG62" s="168"/>
      <c r="HH62" s="168"/>
      <c r="HI62" s="168"/>
      <c r="HJ62" s="168"/>
      <c r="HK62" s="168"/>
      <c r="HL62" s="168"/>
      <c r="HM62" s="168"/>
      <c r="HN62" s="168"/>
      <c r="HO62" s="168"/>
      <c r="HP62" s="166">
        <f t="shared" si="851"/>
        <v>3000</v>
      </c>
      <c r="HQ62" s="168"/>
      <c r="HR62" s="168"/>
      <c r="HS62" s="168"/>
      <c r="HT62" s="168"/>
      <c r="HU62" s="168"/>
      <c r="HV62" s="168"/>
      <c r="HW62" s="168"/>
      <c r="HX62" s="168"/>
      <c r="HY62" s="168"/>
      <c r="HZ62" s="168"/>
      <c r="IA62" s="168"/>
      <c r="IB62" s="168"/>
      <c r="IC62" s="168"/>
      <c r="ID62" s="168">
        <f>+DRE!$G$60</f>
        <v>3000</v>
      </c>
      <c r="IE62" s="168"/>
      <c r="IF62" s="168"/>
      <c r="IG62" s="168"/>
      <c r="IH62" s="168"/>
      <c r="II62" s="168"/>
      <c r="IJ62" s="168"/>
      <c r="IK62" s="168"/>
      <c r="IL62" s="168"/>
      <c r="IM62" s="168"/>
      <c r="IN62" s="168"/>
      <c r="IO62" s="168"/>
      <c r="IP62" s="168"/>
      <c r="IQ62" s="168"/>
      <c r="IR62" s="168"/>
      <c r="IS62" s="168"/>
      <c r="IT62" s="168"/>
      <c r="IU62" s="166">
        <f t="shared" si="1371"/>
        <v>3000</v>
      </c>
      <c r="IV62" s="168"/>
      <c r="IW62" s="168"/>
      <c r="IX62" s="168"/>
      <c r="IY62" s="168"/>
      <c r="IZ62" s="168"/>
      <c r="JA62" s="168"/>
      <c r="JB62" s="168"/>
      <c r="JC62" s="168"/>
      <c r="JD62" s="168"/>
      <c r="JE62" s="168"/>
      <c r="JF62" s="168"/>
      <c r="JG62" s="168"/>
      <c r="JH62" s="168"/>
      <c r="JI62" s="168">
        <f>+DRE!$G$60</f>
        <v>3000</v>
      </c>
      <c r="JJ62" s="168"/>
      <c r="JK62" s="168"/>
      <c r="JL62" s="168"/>
      <c r="JM62" s="168"/>
      <c r="JN62" s="168"/>
      <c r="JO62" s="168"/>
      <c r="JP62" s="168"/>
      <c r="JQ62" s="168"/>
      <c r="JR62" s="168"/>
      <c r="JS62" s="168"/>
      <c r="JT62" s="168"/>
      <c r="JU62" s="168"/>
      <c r="JV62" s="168"/>
      <c r="JW62" s="168"/>
      <c r="JX62" s="168"/>
      <c r="JY62" s="168"/>
      <c r="JZ62" s="168"/>
      <c r="KA62" s="166">
        <f t="shared" si="852"/>
        <v>3000</v>
      </c>
      <c r="KB62" s="168"/>
      <c r="KC62" s="168"/>
      <c r="KD62" s="168"/>
      <c r="KE62" s="168"/>
      <c r="KF62" s="168"/>
      <c r="KG62" s="168"/>
      <c r="KH62" s="168"/>
      <c r="KI62" s="168"/>
      <c r="KJ62" s="168"/>
      <c r="KK62" s="168"/>
      <c r="KL62" s="168"/>
      <c r="KM62" s="168"/>
      <c r="KN62" s="168"/>
      <c r="KO62" s="168">
        <f>+DRE!$G$60</f>
        <v>3000</v>
      </c>
      <c r="KP62" s="168"/>
      <c r="KQ62" s="168"/>
      <c r="KR62" s="168"/>
      <c r="KS62" s="168"/>
      <c r="KT62" s="168"/>
      <c r="KU62" s="168"/>
      <c r="KV62" s="168"/>
      <c r="KW62" s="168"/>
      <c r="KX62" s="168"/>
      <c r="KY62" s="168"/>
      <c r="KZ62" s="168"/>
      <c r="LA62" s="168"/>
      <c r="LB62" s="168"/>
      <c r="LC62" s="168"/>
      <c r="LD62" s="168"/>
      <c r="LE62" s="168"/>
      <c r="LF62" s="166">
        <f t="shared" si="1374"/>
        <v>3000</v>
      </c>
      <c r="LG62" s="168"/>
      <c r="LH62" s="168"/>
      <c r="LI62" s="168"/>
      <c r="LJ62" s="168"/>
      <c r="LK62" s="168"/>
      <c r="LL62" s="168"/>
      <c r="LM62" s="168"/>
      <c r="LN62" s="168"/>
      <c r="LO62" s="168"/>
      <c r="LP62" s="168"/>
      <c r="LQ62" s="168"/>
      <c r="LR62" s="168"/>
      <c r="LS62" s="168"/>
      <c r="LT62" s="168">
        <f>+DRE!$G$60</f>
        <v>3000</v>
      </c>
      <c r="LU62" s="168"/>
      <c r="LV62" s="168"/>
      <c r="LW62" s="168"/>
      <c r="LX62" s="168"/>
      <c r="LY62" s="168"/>
      <c r="LZ62" s="168"/>
      <c r="MA62" s="168"/>
      <c r="MB62" s="168"/>
      <c r="MC62" s="168"/>
      <c r="MD62" s="168"/>
      <c r="ME62" s="168"/>
      <c r="MF62" s="168"/>
      <c r="MG62" s="168"/>
      <c r="MH62" s="168"/>
      <c r="MI62" s="168"/>
      <c r="MJ62" s="168"/>
      <c r="MK62" s="168"/>
      <c r="ML62" s="166">
        <f t="shared" si="853"/>
        <v>3000</v>
      </c>
      <c r="MM62" s="168"/>
      <c r="MN62" s="168"/>
      <c r="MO62" s="168"/>
      <c r="MP62" s="168"/>
      <c r="MQ62" s="168"/>
      <c r="MR62" s="168"/>
      <c r="MS62" s="168"/>
      <c r="MT62" s="168"/>
      <c r="MU62" s="168"/>
      <c r="MV62" s="168"/>
      <c r="MW62" s="168"/>
      <c r="MX62" s="168"/>
      <c r="MY62" s="168"/>
      <c r="MZ62" s="168">
        <f>+DRE!$G$60</f>
        <v>3000</v>
      </c>
      <c r="NA62" s="168"/>
      <c r="NB62" s="168"/>
      <c r="NC62" s="168"/>
      <c r="ND62" s="168"/>
      <c r="NE62" s="168"/>
      <c r="NF62" s="168"/>
      <c r="NG62" s="168"/>
      <c r="NH62" s="168"/>
      <c r="NI62" s="168"/>
      <c r="NJ62" s="168"/>
      <c r="NK62" s="168"/>
      <c r="NL62" s="168"/>
      <c r="NM62" s="168"/>
      <c r="NN62" s="168"/>
      <c r="NO62" s="168"/>
      <c r="NP62" s="168"/>
      <c r="NQ62" s="168"/>
      <c r="NR62" s="166">
        <f t="shared" si="854"/>
        <v>3000</v>
      </c>
      <c r="NS62" s="168"/>
      <c r="NT62" s="168"/>
      <c r="NU62" s="168"/>
      <c r="NV62" s="168"/>
      <c r="NW62" s="168"/>
      <c r="NX62" s="168"/>
      <c r="NY62" s="168"/>
      <c r="NZ62" s="168"/>
      <c r="OA62" s="168"/>
      <c r="OB62" s="168"/>
      <c r="OC62" s="168"/>
      <c r="OD62" s="168"/>
      <c r="OE62" s="168"/>
      <c r="OF62" s="168">
        <f>+DRE!$G$60</f>
        <v>3000</v>
      </c>
      <c r="OG62" s="168"/>
      <c r="OH62" s="168"/>
      <c r="OI62" s="168"/>
      <c r="OJ62" s="168"/>
      <c r="OK62" s="168"/>
      <c r="OL62" s="168"/>
      <c r="OM62" s="168"/>
      <c r="ON62" s="168"/>
      <c r="OO62" s="168"/>
      <c r="OP62" s="168"/>
      <c r="OQ62" s="168"/>
      <c r="OR62" s="168"/>
      <c r="OS62" s="168"/>
      <c r="OT62" s="168"/>
      <c r="OU62" s="166">
        <f t="shared" si="1378"/>
        <v>3000</v>
      </c>
      <c r="OV62" s="168"/>
      <c r="OW62" s="168"/>
      <c r="OX62" s="168"/>
      <c r="OY62" s="168"/>
      <c r="OZ62" s="168"/>
      <c r="PA62" s="168"/>
      <c r="PB62" s="168"/>
      <c r="PC62" s="168"/>
      <c r="PD62" s="168"/>
      <c r="PE62" s="168"/>
      <c r="PF62" s="168"/>
      <c r="PG62" s="168"/>
      <c r="PH62" s="168"/>
      <c r="PI62" s="168">
        <f>+DRE!$G$60</f>
        <v>3000</v>
      </c>
      <c r="PJ62" s="168"/>
      <c r="PK62" s="168"/>
      <c r="PL62" s="168"/>
      <c r="PM62" s="168"/>
      <c r="PN62" s="168"/>
      <c r="PO62" s="168"/>
      <c r="PP62" s="168"/>
      <c r="PQ62" s="168"/>
      <c r="PR62" s="168"/>
      <c r="PS62" s="168"/>
      <c r="PT62" s="168"/>
      <c r="PU62" s="168"/>
      <c r="PV62" s="168"/>
      <c r="PW62" s="168"/>
      <c r="PX62" s="168"/>
      <c r="PY62" s="168"/>
      <c r="PZ62" s="168"/>
      <c r="QA62" s="166">
        <f t="shared" si="855"/>
        <v>3000</v>
      </c>
      <c r="QB62" s="168"/>
      <c r="QC62" s="168"/>
      <c r="QD62" s="168"/>
      <c r="QE62" s="168"/>
      <c r="QF62" s="168"/>
      <c r="QG62" s="168"/>
      <c r="QH62" s="168"/>
      <c r="QI62" s="168"/>
      <c r="QJ62" s="168"/>
      <c r="QK62" s="168"/>
      <c r="QL62" s="168"/>
      <c r="QM62" s="168"/>
      <c r="QN62" s="168"/>
      <c r="QO62" s="168">
        <f>+DRE!$G$60</f>
        <v>3000</v>
      </c>
      <c r="QP62" s="168"/>
      <c r="QQ62" s="168"/>
      <c r="QR62" s="168"/>
      <c r="QS62" s="168"/>
      <c r="QT62" s="168"/>
      <c r="QU62" s="168"/>
      <c r="QV62" s="168"/>
      <c r="QW62" s="168"/>
      <c r="QX62" s="168"/>
      <c r="QY62" s="168"/>
      <c r="QZ62" s="168"/>
      <c r="RA62" s="168"/>
      <c r="RB62" s="168"/>
      <c r="RC62" s="168"/>
      <c r="RD62" s="168"/>
      <c r="RE62" s="168"/>
      <c r="RF62" s="166">
        <f t="shared" si="1381"/>
        <v>3000</v>
      </c>
      <c r="RG62" s="168"/>
      <c r="RH62" s="168"/>
      <c r="RI62" s="168"/>
      <c r="RJ62" s="168"/>
      <c r="RK62" s="168"/>
      <c r="RL62" s="168"/>
      <c r="RM62" s="168"/>
      <c r="RN62" s="168"/>
      <c r="RO62" s="168"/>
      <c r="RP62" s="168"/>
      <c r="RQ62" s="168"/>
      <c r="RR62" s="168"/>
      <c r="RS62" s="168"/>
      <c r="RT62" s="168">
        <f>+DRE!$G$60</f>
        <v>3000</v>
      </c>
      <c r="RU62" s="168"/>
      <c r="RV62" s="168"/>
      <c r="RW62" s="168"/>
      <c r="RX62" s="168"/>
      <c r="RY62" s="168"/>
      <c r="RZ62" s="168"/>
      <c r="SA62" s="168"/>
      <c r="SB62" s="168"/>
      <c r="SC62" s="168"/>
      <c r="SD62" s="168"/>
      <c r="SE62" s="168"/>
      <c r="SF62" s="168"/>
      <c r="SG62" s="168"/>
      <c r="SH62" s="168"/>
      <c r="SI62" s="168"/>
      <c r="SJ62" s="168"/>
      <c r="SK62" s="168"/>
      <c r="SL62" s="166">
        <f t="shared" si="856"/>
        <v>3000</v>
      </c>
      <c r="SM62" s="168"/>
      <c r="SN62" s="168"/>
      <c r="SO62" s="168"/>
      <c r="SP62" s="168"/>
      <c r="SQ62" s="168"/>
      <c r="SR62" s="168"/>
      <c r="SS62" s="168"/>
      <c r="ST62" s="168"/>
      <c r="SU62" s="168"/>
      <c r="SV62" s="168"/>
      <c r="SW62" s="168"/>
      <c r="SX62" s="168"/>
      <c r="SY62" s="168"/>
      <c r="SZ62" s="168">
        <f>+DRE!$G$60</f>
        <v>3000</v>
      </c>
      <c r="TA62" s="168"/>
      <c r="TB62" s="168"/>
      <c r="TC62" s="168"/>
      <c r="TD62" s="168"/>
      <c r="TE62" s="168"/>
      <c r="TF62" s="168"/>
      <c r="TG62" s="168"/>
      <c r="TH62" s="168"/>
      <c r="TI62" s="168"/>
      <c r="TJ62" s="168"/>
      <c r="TK62" s="168"/>
      <c r="TL62" s="168"/>
      <c r="TM62" s="168"/>
      <c r="TN62" s="168"/>
      <c r="TO62" s="168"/>
      <c r="TP62" s="168"/>
      <c r="TQ62" s="166">
        <f t="shared" si="1384"/>
        <v>3000</v>
      </c>
      <c r="TR62" s="168"/>
      <c r="TS62" s="168"/>
      <c r="TT62" s="168"/>
      <c r="TU62" s="168"/>
      <c r="TV62" s="168"/>
      <c r="TW62" s="168"/>
      <c r="TX62" s="168"/>
      <c r="TY62" s="168"/>
      <c r="TZ62" s="168"/>
      <c r="UA62" s="168"/>
      <c r="UB62" s="168"/>
      <c r="UC62" s="168"/>
      <c r="UD62" s="168"/>
      <c r="UE62" s="168">
        <f>+DRE!$G$60</f>
        <v>3000</v>
      </c>
      <c r="UF62" s="168"/>
      <c r="UG62" s="168"/>
      <c r="UH62" s="168"/>
      <c r="UI62" s="168"/>
      <c r="UJ62" s="168"/>
      <c r="UK62" s="168"/>
      <c r="UL62" s="168"/>
      <c r="UM62" s="168"/>
      <c r="UN62" s="168"/>
      <c r="UO62" s="168"/>
      <c r="UP62" s="168"/>
      <c r="UQ62" s="168"/>
      <c r="UR62" s="168"/>
      <c r="US62" s="168"/>
      <c r="UT62" s="168"/>
      <c r="UU62" s="168"/>
      <c r="UV62" s="168"/>
      <c r="UW62" s="166">
        <f t="shared" si="857"/>
        <v>3000</v>
      </c>
      <c r="UX62" s="168"/>
      <c r="UY62" s="168"/>
      <c r="UZ62" s="168"/>
      <c r="VA62" s="168"/>
      <c r="VB62" s="168"/>
      <c r="VC62" s="168"/>
      <c r="VD62" s="168"/>
      <c r="VE62" s="168"/>
      <c r="VF62" s="168"/>
      <c r="VG62" s="168"/>
      <c r="VH62" s="168"/>
      <c r="VI62" s="168"/>
      <c r="VJ62" s="168"/>
      <c r="VK62" s="168">
        <f>+DRE!$G$60</f>
        <v>3000</v>
      </c>
      <c r="VL62" s="168"/>
      <c r="VM62" s="168"/>
      <c r="VN62" s="168"/>
      <c r="VO62" s="168"/>
      <c r="VP62" s="168"/>
      <c r="VQ62" s="168"/>
      <c r="VR62" s="168"/>
      <c r="VS62" s="168"/>
      <c r="VT62" s="168"/>
      <c r="VU62" s="168"/>
      <c r="VV62" s="168"/>
      <c r="VW62" s="168"/>
      <c r="VX62" s="168"/>
      <c r="VY62" s="168"/>
      <c r="VZ62" s="168"/>
      <c r="WA62" s="168"/>
      <c r="WB62" s="168"/>
      <c r="WC62" s="166">
        <f t="shared" si="858"/>
        <v>3000</v>
      </c>
    </row>
    <row r="63" spans="1:601" s="105" customFormat="1" ht="18" customHeight="1" outlineLevel="1">
      <c r="A63" s="154"/>
      <c r="B63" s="114" t="s">
        <v>147</v>
      </c>
      <c r="C63" s="66"/>
      <c r="D63" s="182">
        <f>SUMIFS('Listagem de Pagamentos Efet'!$J:$J,'Listagem de Pagamentos Efet'!$B:$B,'FLUXO DE CAIXA'!D$4,'Listagem de Pagamentos Efet'!$C:$C,'FLUXO DE CAIXA'!$B63)</f>
        <v>0</v>
      </c>
      <c r="E63" s="182">
        <f>SUMIFS('Listagem de Pagamentos Efet'!$J:$J,'Listagem de Pagamentos Efet'!$B:$B,'FLUXO DE CAIXA'!E$4,'Listagem de Pagamentos Efet'!$C:$C,'FLUXO DE CAIXA'!$B63)</f>
        <v>0</v>
      </c>
      <c r="F63" s="182">
        <f>SUMIFS('Listagem de Pagamentos Efet'!$J:$J,'Listagem de Pagamentos Efet'!$B:$B,'FLUXO DE CAIXA'!F$4,'Listagem de Pagamentos Efet'!$C:$C,'FLUXO DE CAIXA'!$B63)</f>
        <v>0</v>
      </c>
      <c r="G63" s="182">
        <f>SUMIFS('Listagem de Pagamentos Efet'!$J:$J,'Listagem de Pagamentos Efet'!$B:$B,'FLUXO DE CAIXA'!G$4,'Listagem de Pagamentos Efet'!$C:$C,'FLUXO DE CAIXA'!$B63)</f>
        <v>0</v>
      </c>
      <c r="H63" s="182">
        <f>SUMIFS('Listagem de Pagamentos Efet'!$J:$J,'Listagem de Pagamentos Efet'!$B:$B,'FLUXO DE CAIXA'!H$4,'Listagem de Pagamentos Efet'!$C:$C,'FLUXO DE CAIXA'!$B63)</f>
        <v>0</v>
      </c>
      <c r="I63" s="182">
        <f>SUMIFS('Listagem de Pagamentos Efet'!$J:$J,'Listagem de Pagamentos Efet'!$B:$B,'FLUXO DE CAIXA'!I$4,'Listagem de Pagamentos Efet'!$C:$C,'FLUXO DE CAIXA'!$B63)</f>
        <v>0</v>
      </c>
      <c r="J63" s="182">
        <f>SUMIFS('Listagem de Pagamentos Efet'!$J:$J,'Listagem de Pagamentos Efet'!$B:$B,'FLUXO DE CAIXA'!J$4,'Listagem de Pagamentos Efet'!$C:$C,'FLUXO DE CAIXA'!$B63)</f>
        <v>0</v>
      </c>
      <c r="K63" s="182">
        <f>SUMIFS('Listagem de Pagamentos Efet'!$J:$J,'Listagem de Pagamentos Efet'!$B:$B,'FLUXO DE CAIXA'!K$4,'Listagem de Pagamentos Efet'!$C:$C,'FLUXO DE CAIXA'!$B63)</f>
        <v>0</v>
      </c>
      <c r="L63" s="182">
        <f>SUMIFS('Listagem de Pagamentos Efet'!$J:$J,'Listagem de Pagamentos Efet'!$B:$B,'FLUXO DE CAIXA'!L$4,'Listagem de Pagamentos Efet'!$C:$C,'FLUXO DE CAIXA'!$B63)</f>
        <v>0</v>
      </c>
      <c r="M63" s="182">
        <f>SUMIFS('Listagem de Pagamentos Efet'!$J:$J,'Listagem de Pagamentos Efet'!$B:$B,'FLUXO DE CAIXA'!M$4,'Listagem de Pagamentos Efet'!$C:$C,'FLUXO DE CAIXA'!$B63)</f>
        <v>0</v>
      </c>
      <c r="N63" s="182">
        <f>SUMIFS('Listagem de Pagamentos Efet'!$J:$J,'Listagem de Pagamentos Efet'!$B:$B,'FLUXO DE CAIXA'!N$4,'Listagem de Pagamentos Efet'!$C:$C,'FLUXO DE CAIXA'!$B63)</f>
        <v>0</v>
      </c>
      <c r="O63" s="182">
        <f>SUMIFS('Listagem de Pagamentos Efet'!$J:$J,'Listagem de Pagamentos Efet'!$B:$B,'FLUXO DE CAIXA'!O$4,'Listagem de Pagamentos Efet'!$C:$C,'FLUXO DE CAIXA'!$B63)</f>
        <v>0</v>
      </c>
      <c r="P63" s="182">
        <f>SUMIFS('Listagem de Pagamentos Efet'!$J:$J,'Listagem de Pagamentos Efet'!$B:$B,'FLUXO DE CAIXA'!P$4,'Listagem de Pagamentos Efet'!$C:$C,'FLUXO DE CAIXA'!$B63)</f>
        <v>0</v>
      </c>
      <c r="Q63" s="182">
        <f>SUMIFS('Listagem de Pagamentos Efet'!$J:$J,'Listagem de Pagamentos Efet'!$B:$B,'FLUXO DE CAIXA'!Q$4,'Listagem de Pagamentos Efet'!$C:$C,'FLUXO DE CAIXA'!$B63)</f>
        <v>0</v>
      </c>
      <c r="R63" s="182">
        <f>SUMIFS('Listagem de Pagamentos Efet'!$J:$J,'Listagem de Pagamentos Efet'!$B:$B,'FLUXO DE CAIXA'!R$4,'Listagem de Pagamentos Efet'!$C:$C,'FLUXO DE CAIXA'!$B63)</f>
        <v>0</v>
      </c>
      <c r="S63" s="182">
        <f>SUMIFS('Listagem de Pagamentos Efet'!$J:$J,'Listagem de Pagamentos Efet'!$B:$B,'FLUXO DE CAIXA'!S$4,'Listagem de Pagamentos Efet'!$C:$C,'FLUXO DE CAIXA'!$B63)</f>
        <v>0</v>
      </c>
      <c r="T63" s="182">
        <f>SUMIFS('Listagem de Pagamentos Efet'!$J:$J,'Listagem de Pagamentos Efet'!$B:$B,'FLUXO DE CAIXA'!T$4,'Listagem de Pagamentos Efet'!$C:$C,'FLUXO DE CAIXA'!$B63)</f>
        <v>0</v>
      </c>
      <c r="U63" s="182">
        <f>SUMIFS('Listagem de Pagamentos Efet'!$J:$J,'Listagem de Pagamentos Efet'!$B:$B,'FLUXO DE CAIXA'!U$4,'Listagem de Pagamentos Efet'!$C:$C,'FLUXO DE CAIXA'!$B63)</f>
        <v>0</v>
      </c>
      <c r="V63" s="182">
        <f>SUMIFS('Listagem de Pagamentos Efet'!$J:$J,'Listagem de Pagamentos Efet'!$B:$B,'FLUXO DE CAIXA'!V$4,'Listagem de Pagamentos Efet'!$C:$C,'FLUXO DE CAIXA'!$B63)</f>
        <v>0</v>
      </c>
      <c r="W63" s="182">
        <f>SUMIFS('Listagem de Pagamentos Efet'!$J:$J,'Listagem de Pagamentos Efet'!$B:$B,'FLUXO DE CAIXA'!W$4,'Listagem de Pagamentos Efet'!$C:$C,'FLUXO DE CAIXA'!$B63)</f>
        <v>0</v>
      </c>
      <c r="X63" s="182">
        <f>SUMIFS('Listagem de Pagamentos Efet'!$J:$J,'Listagem de Pagamentos Efet'!$B:$B,'FLUXO DE CAIXA'!X$4,'Listagem de Pagamentos Efet'!$C:$C,'FLUXO DE CAIXA'!$B63)</f>
        <v>0</v>
      </c>
      <c r="Y63" s="182">
        <f>SUMIFS('Listagem de Pagamentos Efet'!$J:$J,'Listagem de Pagamentos Efet'!$B:$B,'FLUXO DE CAIXA'!Y$4,'Listagem de Pagamentos Efet'!$C:$C,'FLUXO DE CAIXA'!$B63)</f>
        <v>0</v>
      </c>
      <c r="Z63" s="182">
        <f>SUMIFS('Listagem de Pagamentos Efet'!$J:$J,'Listagem de Pagamentos Efet'!$B:$B,'FLUXO DE CAIXA'!Z$4,'Listagem de Pagamentos Efet'!$C:$C,'FLUXO DE CAIXA'!$B63)</f>
        <v>0</v>
      </c>
      <c r="AA63" s="182">
        <f>SUMIFS('Listagem de Pagamentos Efet'!$J:$J,'Listagem de Pagamentos Efet'!$B:$B,'FLUXO DE CAIXA'!AA$4,'Listagem de Pagamentos Efet'!$C:$C,'FLUXO DE CAIXA'!$B63)</f>
        <v>0</v>
      </c>
      <c r="AB63" s="182">
        <f>SUMIFS('Listagem de Pagamentos Efet'!$J:$J,'Listagem de Pagamentos Efet'!$B:$B,'FLUXO DE CAIXA'!AB$4,'Listagem de Pagamentos Efet'!$C:$C,'FLUXO DE CAIXA'!$B63)</f>
        <v>0</v>
      </c>
      <c r="AC63" s="182">
        <f>SUMIFS('Listagem de Pagamentos Efet'!$J:$J,'Listagem de Pagamentos Efet'!$B:$B,'FLUXO DE CAIXA'!AC$4,'Listagem de Pagamentos Efet'!$C:$C,'FLUXO DE CAIXA'!$B63)</f>
        <v>0</v>
      </c>
      <c r="AD63" s="182">
        <f>SUMIFS('Listagem de Pagamentos Efet'!$J:$J,'Listagem de Pagamentos Efet'!$B:$B,'FLUXO DE CAIXA'!AD$4,'Listagem de Pagamentos Efet'!$C:$C,'FLUXO DE CAIXA'!$B63)</f>
        <v>0</v>
      </c>
      <c r="AE63" s="106"/>
      <c r="AF63" s="106"/>
      <c r="AG63" s="106"/>
      <c r="AH63" s="166">
        <f t="shared" si="490"/>
        <v>0</v>
      </c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>
        <f>+DRE!$G$61</f>
        <v>2889.51</v>
      </c>
      <c r="BF63" s="168"/>
      <c r="BG63" s="168"/>
      <c r="BH63" s="168"/>
      <c r="BI63" s="168"/>
      <c r="BJ63" s="168"/>
      <c r="BK63" s="168"/>
      <c r="BL63" s="168"/>
      <c r="BM63" s="168"/>
      <c r="BN63" s="166">
        <f t="shared" si="848"/>
        <v>2889.51</v>
      </c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>
        <f>+DRE!$G$61</f>
        <v>2889.51</v>
      </c>
      <c r="CL63" s="168"/>
      <c r="CM63" s="168"/>
      <c r="CN63" s="168"/>
      <c r="CO63" s="168"/>
      <c r="CP63" s="168"/>
      <c r="CQ63" s="168"/>
      <c r="CR63" s="168"/>
      <c r="CS63" s="166">
        <f t="shared" si="790"/>
        <v>2889.51</v>
      </c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  <c r="DG63" s="168"/>
      <c r="DH63" s="168"/>
      <c r="DI63" s="168"/>
      <c r="DJ63" s="168"/>
      <c r="DK63" s="168"/>
      <c r="DL63" s="168"/>
      <c r="DM63" s="168"/>
      <c r="DN63" s="168"/>
      <c r="DO63" s="168"/>
      <c r="DP63" s="168">
        <f>+DRE!$G$61</f>
        <v>2889.51</v>
      </c>
      <c r="DQ63" s="168"/>
      <c r="DR63" s="168"/>
      <c r="DS63" s="168"/>
      <c r="DT63" s="168"/>
      <c r="DU63" s="168"/>
      <c r="DV63" s="168"/>
      <c r="DW63" s="168"/>
      <c r="DX63" s="168"/>
      <c r="DY63" s="166">
        <f t="shared" si="849"/>
        <v>2889.51</v>
      </c>
      <c r="DZ63" s="168"/>
      <c r="EA63" s="168"/>
      <c r="EB63" s="168"/>
      <c r="EC63" s="168"/>
      <c r="ED63" s="168"/>
      <c r="EE63" s="168"/>
      <c r="EF63" s="168"/>
      <c r="EG63" s="168"/>
      <c r="EH63" s="168"/>
      <c r="EI63" s="168"/>
      <c r="EJ63" s="168"/>
      <c r="EK63" s="168"/>
      <c r="EL63" s="168"/>
      <c r="EM63" s="168"/>
      <c r="EN63" s="168"/>
      <c r="EO63" s="168"/>
      <c r="EP63" s="168"/>
      <c r="EQ63" s="168"/>
      <c r="ER63" s="168"/>
      <c r="ES63" s="168"/>
      <c r="ET63" s="168"/>
      <c r="EU63" s="168"/>
      <c r="EV63" s="168">
        <f>+DRE!$G$61</f>
        <v>2889.51</v>
      </c>
      <c r="EW63" s="168"/>
      <c r="EX63" s="168"/>
      <c r="EY63" s="168"/>
      <c r="EZ63" s="168"/>
      <c r="FA63" s="168"/>
      <c r="FB63" s="168"/>
      <c r="FC63" s="168"/>
      <c r="FD63" s="166">
        <f t="shared" si="1367"/>
        <v>2889.51</v>
      </c>
      <c r="FE63" s="168"/>
      <c r="FF63" s="168"/>
      <c r="FG63" s="168"/>
      <c r="FH63" s="168"/>
      <c r="FI63" s="168"/>
      <c r="FJ63" s="168"/>
      <c r="FK63" s="168"/>
      <c r="FL63" s="168"/>
      <c r="FM63" s="168"/>
      <c r="FN63" s="168"/>
      <c r="FO63" s="168"/>
      <c r="FP63" s="168"/>
      <c r="FQ63" s="168"/>
      <c r="FR63" s="168"/>
      <c r="FS63" s="168"/>
      <c r="FT63" s="168"/>
      <c r="FU63" s="168"/>
      <c r="FV63" s="168"/>
      <c r="FW63" s="168"/>
      <c r="FX63" s="168"/>
      <c r="FY63" s="168"/>
      <c r="FZ63" s="168"/>
      <c r="GA63" s="168">
        <f>+DRE!$G$61</f>
        <v>2889.51</v>
      </c>
      <c r="GB63" s="168"/>
      <c r="GC63" s="168"/>
      <c r="GD63" s="168"/>
      <c r="GE63" s="168"/>
      <c r="GF63" s="168"/>
      <c r="GG63" s="168"/>
      <c r="GH63" s="168"/>
      <c r="GI63" s="168"/>
      <c r="GJ63" s="166">
        <f t="shared" si="850"/>
        <v>2889.51</v>
      </c>
      <c r="GK63" s="168"/>
      <c r="GL63" s="168"/>
      <c r="GM63" s="168"/>
      <c r="GN63" s="168"/>
      <c r="GO63" s="168"/>
      <c r="GP63" s="168"/>
      <c r="GQ63" s="168"/>
      <c r="GR63" s="168"/>
      <c r="GS63" s="168"/>
      <c r="GT63" s="168"/>
      <c r="GU63" s="168"/>
      <c r="GV63" s="168"/>
      <c r="GW63" s="168"/>
      <c r="GX63" s="168"/>
      <c r="GY63" s="168"/>
      <c r="GZ63" s="168"/>
      <c r="HA63" s="168"/>
      <c r="HB63" s="168"/>
      <c r="HC63" s="168"/>
      <c r="HD63" s="168"/>
      <c r="HE63" s="168"/>
      <c r="HF63" s="168"/>
      <c r="HG63" s="168">
        <f>+DRE!$G$61</f>
        <v>2889.51</v>
      </c>
      <c r="HH63" s="168"/>
      <c r="HI63" s="168"/>
      <c r="HJ63" s="168"/>
      <c r="HK63" s="168"/>
      <c r="HL63" s="168"/>
      <c r="HM63" s="168"/>
      <c r="HN63" s="168"/>
      <c r="HO63" s="168"/>
      <c r="HP63" s="166">
        <f t="shared" si="851"/>
        <v>2889.51</v>
      </c>
      <c r="HQ63" s="168"/>
      <c r="HR63" s="168"/>
      <c r="HS63" s="168"/>
      <c r="HT63" s="168"/>
      <c r="HU63" s="168"/>
      <c r="HV63" s="168"/>
      <c r="HW63" s="168"/>
      <c r="HX63" s="168"/>
      <c r="HY63" s="168"/>
      <c r="HZ63" s="168"/>
      <c r="IA63" s="168"/>
      <c r="IB63" s="168"/>
      <c r="IC63" s="168"/>
      <c r="ID63" s="168"/>
      <c r="IE63" s="168"/>
      <c r="IF63" s="168"/>
      <c r="IG63" s="168"/>
      <c r="IH63" s="168"/>
      <c r="II63" s="168"/>
      <c r="IJ63" s="168"/>
      <c r="IK63" s="168"/>
      <c r="IL63" s="168"/>
      <c r="IM63" s="168">
        <f>+DRE!$G$61</f>
        <v>2889.51</v>
      </c>
      <c r="IN63" s="168"/>
      <c r="IO63" s="168"/>
      <c r="IP63" s="168"/>
      <c r="IQ63" s="168"/>
      <c r="IR63" s="168"/>
      <c r="IS63" s="168"/>
      <c r="IT63" s="168"/>
      <c r="IU63" s="166">
        <f t="shared" si="1371"/>
        <v>2889.51</v>
      </c>
      <c r="IV63" s="168"/>
      <c r="IW63" s="168"/>
      <c r="IX63" s="168"/>
      <c r="IY63" s="168"/>
      <c r="IZ63" s="168"/>
      <c r="JA63" s="168"/>
      <c r="JB63" s="168"/>
      <c r="JC63" s="168"/>
      <c r="JD63" s="168"/>
      <c r="JE63" s="168"/>
      <c r="JF63" s="168"/>
      <c r="JG63" s="168"/>
      <c r="JH63" s="168"/>
      <c r="JI63" s="168"/>
      <c r="JJ63" s="168"/>
      <c r="JK63" s="168"/>
      <c r="JL63" s="168"/>
      <c r="JM63" s="168"/>
      <c r="JN63" s="168"/>
      <c r="JO63" s="168"/>
      <c r="JP63" s="168"/>
      <c r="JQ63" s="168"/>
      <c r="JR63" s="168">
        <f>+DRE!$G$61</f>
        <v>2889.51</v>
      </c>
      <c r="JS63" s="168"/>
      <c r="JT63" s="168"/>
      <c r="JU63" s="168"/>
      <c r="JV63" s="168"/>
      <c r="JW63" s="168"/>
      <c r="JX63" s="168"/>
      <c r="JY63" s="168"/>
      <c r="JZ63" s="168"/>
      <c r="KA63" s="166">
        <f t="shared" si="852"/>
        <v>2889.51</v>
      </c>
      <c r="KB63" s="168"/>
      <c r="KC63" s="168"/>
      <c r="KD63" s="168"/>
      <c r="KE63" s="168"/>
      <c r="KF63" s="168"/>
      <c r="KG63" s="168"/>
      <c r="KH63" s="168"/>
      <c r="KI63" s="168"/>
      <c r="KJ63" s="168"/>
      <c r="KK63" s="168"/>
      <c r="KL63" s="168"/>
      <c r="KM63" s="168"/>
      <c r="KN63" s="168"/>
      <c r="KO63" s="168"/>
      <c r="KP63" s="168"/>
      <c r="KQ63" s="168"/>
      <c r="KR63" s="168"/>
      <c r="KS63" s="168"/>
      <c r="KT63" s="168"/>
      <c r="KU63" s="168"/>
      <c r="KV63" s="168"/>
      <c r="KW63" s="168"/>
      <c r="KX63" s="168">
        <f>+DRE!$G$61</f>
        <v>2889.51</v>
      </c>
      <c r="KY63" s="168"/>
      <c r="KZ63" s="168"/>
      <c r="LA63" s="168"/>
      <c r="LB63" s="168"/>
      <c r="LC63" s="168"/>
      <c r="LD63" s="168"/>
      <c r="LE63" s="168"/>
      <c r="LF63" s="166">
        <f t="shared" si="1374"/>
        <v>2889.51</v>
      </c>
      <c r="LG63" s="168"/>
      <c r="LH63" s="168"/>
      <c r="LI63" s="168"/>
      <c r="LJ63" s="168"/>
      <c r="LK63" s="168"/>
      <c r="LL63" s="168"/>
      <c r="LM63" s="168"/>
      <c r="LN63" s="168"/>
      <c r="LO63" s="168"/>
      <c r="LP63" s="168"/>
      <c r="LQ63" s="168"/>
      <c r="LR63" s="168"/>
      <c r="LS63" s="168"/>
      <c r="LT63" s="168"/>
      <c r="LU63" s="168"/>
      <c r="LV63" s="168"/>
      <c r="LW63" s="168"/>
      <c r="LX63" s="168"/>
      <c r="LY63" s="168"/>
      <c r="LZ63" s="168"/>
      <c r="MA63" s="168"/>
      <c r="MB63" s="168"/>
      <c r="MC63" s="168">
        <f>+DRE!$G$61</f>
        <v>2889.51</v>
      </c>
      <c r="MD63" s="168"/>
      <c r="ME63" s="168"/>
      <c r="MF63" s="168"/>
      <c r="MG63" s="168"/>
      <c r="MH63" s="168"/>
      <c r="MI63" s="168"/>
      <c r="MJ63" s="168"/>
      <c r="MK63" s="168"/>
      <c r="ML63" s="166">
        <f t="shared" si="853"/>
        <v>2889.51</v>
      </c>
      <c r="MM63" s="168"/>
      <c r="MN63" s="168"/>
      <c r="MO63" s="168"/>
      <c r="MP63" s="168"/>
      <c r="MQ63" s="168"/>
      <c r="MR63" s="168"/>
      <c r="MS63" s="168"/>
      <c r="MT63" s="168"/>
      <c r="MU63" s="168"/>
      <c r="MV63" s="168"/>
      <c r="MW63" s="168"/>
      <c r="MX63" s="168"/>
      <c r="MY63" s="168"/>
      <c r="MZ63" s="168"/>
      <c r="NA63" s="168"/>
      <c r="NB63" s="168"/>
      <c r="NC63" s="168"/>
      <c r="ND63" s="168"/>
      <c r="NE63" s="168"/>
      <c r="NF63" s="168"/>
      <c r="NG63" s="168"/>
      <c r="NH63" s="168"/>
      <c r="NI63" s="168">
        <f>+DRE!$G$61</f>
        <v>2889.51</v>
      </c>
      <c r="NJ63" s="168"/>
      <c r="NK63" s="168"/>
      <c r="NL63" s="168"/>
      <c r="NM63" s="168"/>
      <c r="NN63" s="168"/>
      <c r="NO63" s="168"/>
      <c r="NP63" s="168"/>
      <c r="NQ63" s="168"/>
      <c r="NR63" s="166">
        <f t="shared" si="854"/>
        <v>2889.51</v>
      </c>
      <c r="NS63" s="168"/>
      <c r="NT63" s="168"/>
      <c r="NU63" s="168"/>
      <c r="NV63" s="168"/>
      <c r="NW63" s="168"/>
      <c r="NX63" s="168"/>
      <c r="NY63" s="168"/>
      <c r="NZ63" s="168"/>
      <c r="OA63" s="168"/>
      <c r="OB63" s="168"/>
      <c r="OC63" s="168"/>
      <c r="OD63" s="168"/>
      <c r="OE63" s="168"/>
      <c r="OF63" s="168"/>
      <c r="OG63" s="168"/>
      <c r="OH63" s="168"/>
      <c r="OI63" s="168"/>
      <c r="OJ63" s="168"/>
      <c r="OK63" s="168"/>
      <c r="OL63" s="168"/>
      <c r="OM63" s="168"/>
      <c r="ON63" s="168"/>
      <c r="OO63" s="168">
        <f>+DRE!$G$61</f>
        <v>2889.51</v>
      </c>
      <c r="OP63" s="168"/>
      <c r="OQ63" s="168"/>
      <c r="OR63" s="168"/>
      <c r="OS63" s="168"/>
      <c r="OT63" s="168"/>
      <c r="OU63" s="166">
        <f t="shared" si="1378"/>
        <v>2889.51</v>
      </c>
      <c r="OV63" s="168"/>
      <c r="OW63" s="168"/>
      <c r="OX63" s="168"/>
      <c r="OY63" s="168"/>
      <c r="OZ63" s="168"/>
      <c r="PA63" s="168"/>
      <c r="PB63" s="168"/>
      <c r="PC63" s="168"/>
      <c r="PD63" s="168"/>
      <c r="PE63" s="168"/>
      <c r="PF63" s="168"/>
      <c r="PG63" s="168"/>
      <c r="PH63" s="168"/>
      <c r="PI63" s="168"/>
      <c r="PJ63" s="168"/>
      <c r="PK63" s="168"/>
      <c r="PL63" s="168"/>
      <c r="PM63" s="168"/>
      <c r="PN63" s="168"/>
      <c r="PO63" s="168"/>
      <c r="PP63" s="168"/>
      <c r="PQ63" s="168"/>
      <c r="PR63" s="168">
        <f>+DRE!$G$61</f>
        <v>2889.51</v>
      </c>
      <c r="PS63" s="168"/>
      <c r="PT63" s="168"/>
      <c r="PU63" s="168"/>
      <c r="PV63" s="168"/>
      <c r="PW63" s="168"/>
      <c r="PX63" s="168"/>
      <c r="PY63" s="168"/>
      <c r="PZ63" s="168"/>
      <c r="QA63" s="166">
        <f t="shared" si="855"/>
        <v>2889.51</v>
      </c>
      <c r="QB63" s="168"/>
      <c r="QC63" s="168"/>
      <c r="QD63" s="168"/>
      <c r="QE63" s="168"/>
      <c r="QF63" s="168"/>
      <c r="QG63" s="168"/>
      <c r="QH63" s="168"/>
      <c r="QI63" s="168"/>
      <c r="QJ63" s="168"/>
      <c r="QK63" s="168"/>
      <c r="QL63" s="168"/>
      <c r="QM63" s="168"/>
      <c r="QN63" s="168"/>
      <c r="QO63" s="168"/>
      <c r="QP63" s="168"/>
      <c r="QQ63" s="168"/>
      <c r="QR63" s="168"/>
      <c r="QS63" s="168"/>
      <c r="QT63" s="168"/>
      <c r="QU63" s="168"/>
      <c r="QV63" s="168"/>
      <c r="QW63" s="168"/>
      <c r="QX63" s="168">
        <f>+DRE!$G$61</f>
        <v>2889.51</v>
      </c>
      <c r="QY63" s="168"/>
      <c r="QZ63" s="168"/>
      <c r="RA63" s="168"/>
      <c r="RB63" s="168"/>
      <c r="RC63" s="168"/>
      <c r="RD63" s="168"/>
      <c r="RE63" s="168"/>
      <c r="RF63" s="166">
        <f t="shared" si="1381"/>
        <v>2889.51</v>
      </c>
      <c r="RG63" s="168"/>
      <c r="RH63" s="168"/>
      <c r="RI63" s="168"/>
      <c r="RJ63" s="168"/>
      <c r="RK63" s="168"/>
      <c r="RL63" s="168"/>
      <c r="RM63" s="168"/>
      <c r="RN63" s="168"/>
      <c r="RO63" s="168"/>
      <c r="RP63" s="168"/>
      <c r="RQ63" s="168"/>
      <c r="RR63" s="168"/>
      <c r="RS63" s="168"/>
      <c r="RT63" s="168"/>
      <c r="RU63" s="168"/>
      <c r="RV63" s="168"/>
      <c r="RW63" s="168"/>
      <c r="RX63" s="168"/>
      <c r="RY63" s="168"/>
      <c r="RZ63" s="168"/>
      <c r="SA63" s="168"/>
      <c r="SB63" s="168"/>
      <c r="SC63" s="168">
        <f>+DRE!$G$61</f>
        <v>2889.51</v>
      </c>
      <c r="SD63" s="168"/>
      <c r="SE63" s="168"/>
      <c r="SF63" s="168"/>
      <c r="SG63" s="168"/>
      <c r="SH63" s="168"/>
      <c r="SI63" s="168"/>
      <c r="SJ63" s="168"/>
      <c r="SK63" s="168"/>
      <c r="SL63" s="166">
        <f t="shared" si="856"/>
        <v>2889.51</v>
      </c>
      <c r="SM63" s="168"/>
      <c r="SN63" s="168"/>
      <c r="SO63" s="168"/>
      <c r="SP63" s="168"/>
      <c r="SQ63" s="168"/>
      <c r="SR63" s="168"/>
      <c r="SS63" s="168"/>
      <c r="ST63" s="168"/>
      <c r="SU63" s="168"/>
      <c r="SV63" s="168"/>
      <c r="SW63" s="168"/>
      <c r="SX63" s="168"/>
      <c r="SY63" s="168"/>
      <c r="SZ63" s="168"/>
      <c r="TA63" s="168"/>
      <c r="TB63" s="168"/>
      <c r="TC63" s="168"/>
      <c r="TD63" s="168"/>
      <c r="TE63" s="168"/>
      <c r="TF63" s="168"/>
      <c r="TG63" s="168"/>
      <c r="TH63" s="168"/>
      <c r="TI63" s="168">
        <f>+DRE!$G$61</f>
        <v>2889.51</v>
      </c>
      <c r="TJ63" s="168"/>
      <c r="TK63" s="168"/>
      <c r="TL63" s="168"/>
      <c r="TM63" s="168"/>
      <c r="TN63" s="168"/>
      <c r="TO63" s="168"/>
      <c r="TP63" s="168"/>
      <c r="TQ63" s="166">
        <f t="shared" si="1384"/>
        <v>2889.51</v>
      </c>
      <c r="TR63" s="168"/>
      <c r="TS63" s="168"/>
      <c r="TT63" s="168"/>
      <c r="TU63" s="168"/>
      <c r="TV63" s="168"/>
      <c r="TW63" s="168"/>
      <c r="TX63" s="168"/>
      <c r="TY63" s="168"/>
      <c r="TZ63" s="168"/>
      <c r="UA63" s="168"/>
      <c r="UB63" s="168"/>
      <c r="UC63" s="168"/>
      <c r="UD63" s="168"/>
      <c r="UE63" s="168"/>
      <c r="UF63" s="168"/>
      <c r="UG63" s="168"/>
      <c r="UH63" s="168"/>
      <c r="UI63" s="168"/>
      <c r="UJ63" s="168"/>
      <c r="UK63" s="168"/>
      <c r="UL63" s="168"/>
      <c r="UM63" s="168"/>
      <c r="UN63" s="168">
        <f>+DRE!$G$61</f>
        <v>2889.51</v>
      </c>
      <c r="UO63" s="168"/>
      <c r="UP63" s="168"/>
      <c r="UQ63" s="168"/>
      <c r="UR63" s="168"/>
      <c r="US63" s="168"/>
      <c r="UT63" s="168"/>
      <c r="UU63" s="168"/>
      <c r="UV63" s="168"/>
      <c r="UW63" s="166">
        <f t="shared" si="857"/>
        <v>2889.51</v>
      </c>
      <c r="UX63" s="168"/>
      <c r="UY63" s="168"/>
      <c r="UZ63" s="168"/>
      <c r="VA63" s="168"/>
      <c r="VB63" s="168"/>
      <c r="VC63" s="168"/>
      <c r="VD63" s="168"/>
      <c r="VE63" s="168"/>
      <c r="VF63" s="168"/>
      <c r="VG63" s="168"/>
      <c r="VH63" s="168"/>
      <c r="VI63" s="168"/>
      <c r="VJ63" s="168"/>
      <c r="VK63" s="168"/>
      <c r="VL63" s="168"/>
      <c r="VM63" s="168"/>
      <c r="VN63" s="168"/>
      <c r="VO63" s="168"/>
      <c r="VP63" s="168"/>
      <c r="VQ63" s="168"/>
      <c r="VR63" s="168"/>
      <c r="VS63" s="168"/>
      <c r="VT63" s="168">
        <f>+DRE!$G$61</f>
        <v>2889.51</v>
      </c>
      <c r="VU63" s="168"/>
      <c r="VV63" s="168"/>
      <c r="VW63" s="168"/>
      <c r="VX63" s="168"/>
      <c r="VY63" s="168"/>
      <c r="VZ63" s="168"/>
      <c r="WA63" s="168"/>
      <c r="WB63" s="168"/>
      <c r="WC63" s="166">
        <f t="shared" si="858"/>
        <v>2889.51</v>
      </c>
    </row>
    <row r="64" spans="1:601" s="105" customFormat="1" ht="18" customHeight="1" outlineLevel="1">
      <c r="A64" s="154"/>
      <c r="B64" s="113" t="s">
        <v>112</v>
      </c>
      <c r="C64" s="66"/>
      <c r="D64" s="182">
        <f>SUMIFS('Listagem de Pagamentos Efet'!$J:$J,'Listagem de Pagamentos Efet'!$B:$B,'FLUXO DE CAIXA'!D$4,'Listagem de Pagamentos Efet'!$C:$C,'FLUXO DE CAIXA'!$B64)</f>
        <v>0</v>
      </c>
      <c r="E64" s="182">
        <f>SUMIFS('Listagem de Pagamentos Efet'!$J:$J,'Listagem de Pagamentos Efet'!$B:$B,'FLUXO DE CAIXA'!E$4,'Listagem de Pagamentos Efet'!$C:$C,'FLUXO DE CAIXA'!$B64)</f>
        <v>0</v>
      </c>
      <c r="F64" s="182">
        <f>SUMIFS('Listagem de Pagamentos Efet'!$J:$J,'Listagem de Pagamentos Efet'!$B:$B,'FLUXO DE CAIXA'!F$4,'Listagem de Pagamentos Efet'!$C:$C,'FLUXO DE CAIXA'!$B64)</f>
        <v>0</v>
      </c>
      <c r="G64" s="182">
        <f>SUMIFS('Listagem de Pagamentos Efet'!$J:$J,'Listagem de Pagamentos Efet'!$B:$B,'FLUXO DE CAIXA'!G$4,'Listagem de Pagamentos Efet'!$C:$C,'FLUXO DE CAIXA'!$B64)</f>
        <v>0</v>
      </c>
      <c r="H64" s="182">
        <f>SUMIFS('Listagem de Pagamentos Efet'!$J:$J,'Listagem de Pagamentos Efet'!$B:$B,'FLUXO DE CAIXA'!H$4,'Listagem de Pagamentos Efet'!$C:$C,'FLUXO DE CAIXA'!$B64)</f>
        <v>0</v>
      </c>
      <c r="I64" s="182">
        <f>SUMIFS('Listagem de Pagamentos Efet'!$J:$J,'Listagem de Pagamentos Efet'!$B:$B,'FLUXO DE CAIXA'!I$4,'Listagem de Pagamentos Efet'!$C:$C,'FLUXO DE CAIXA'!$B64)</f>
        <v>0</v>
      </c>
      <c r="J64" s="182">
        <f>SUMIFS('Listagem de Pagamentos Efet'!$J:$J,'Listagem de Pagamentos Efet'!$B:$B,'FLUXO DE CAIXA'!J$4,'Listagem de Pagamentos Efet'!$C:$C,'FLUXO DE CAIXA'!$B64)</f>
        <v>0</v>
      </c>
      <c r="K64" s="182">
        <f>SUMIFS('Listagem de Pagamentos Efet'!$J:$J,'Listagem de Pagamentos Efet'!$B:$B,'FLUXO DE CAIXA'!K$4,'Listagem de Pagamentos Efet'!$C:$C,'FLUXO DE CAIXA'!$B64)</f>
        <v>0</v>
      </c>
      <c r="L64" s="182">
        <f>SUMIFS('Listagem de Pagamentos Efet'!$J:$J,'Listagem de Pagamentos Efet'!$B:$B,'FLUXO DE CAIXA'!L$4,'Listagem de Pagamentos Efet'!$C:$C,'FLUXO DE CAIXA'!$B64)</f>
        <v>0</v>
      </c>
      <c r="M64" s="182">
        <f>SUMIFS('Listagem de Pagamentos Efet'!$J:$J,'Listagem de Pagamentos Efet'!$B:$B,'FLUXO DE CAIXA'!M$4,'Listagem de Pagamentos Efet'!$C:$C,'FLUXO DE CAIXA'!$B64)</f>
        <v>0</v>
      </c>
      <c r="N64" s="182">
        <f>SUMIFS('Listagem de Pagamentos Efet'!$J:$J,'Listagem de Pagamentos Efet'!$B:$B,'FLUXO DE CAIXA'!N$4,'Listagem de Pagamentos Efet'!$C:$C,'FLUXO DE CAIXA'!$B64)</f>
        <v>0</v>
      </c>
      <c r="O64" s="182">
        <f>SUMIFS('Listagem de Pagamentos Efet'!$J:$J,'Listagem de Pagamentos Efet'!$B:$B,'FLUXO DE CAIXA'!O$4,'Listagem de Pagamentos Efet'!$C:$C,'FLUXO DE CAIXA'!$B64)</f>
        <v>0</v>
      </c>
      <c r="P64" s="182">
        <f>SUMIFS('Listagem de Pagamentos Efet'!$J:$J,'Listagem de Pagamentos Efet'!$B:$B,'FLUXO DE CAIXA'!P$4,'Listagem de Pagamentos Efet'!$C:$C,'FLUXO DE CAIXA'!$B64)</f>
        <v>0</v>
      </c>
      <c r="Q64" s="182">
        <f>SUMIFS('Listagem de Pagamentos Efet'!$J:$J,'Listagem de Pagamentos Efet'!$B:$B,'FLUXO DE CAIXA'!Q$4,'Listagem de Pagamentos Efet'!$C:$C,'FLUXO DE CAIXA'!$B64)</f>
        <v>0</v>
      </c>
      <c r="R64" s="182">
        <f>SUMIFS('Listagem de Pagamentos Efet'!$J:$J,'Listagem de Pagamentos Efet'!$B:$B,'FLUXO DE CAIXA'!R$4,'Listagem de Pagamentos Efet'!$C:$C,'FLUXO DE CAIXA'!$B64)</f>
        <v>0</v>
      </c>
      <c r="S64" s="182">
        <f>SUMIFS('Listagem de Pagamentos Efet'!$J:$J,'Listagem de Pagamentos Efet'!$B:$B,'FLUXO DE CAIXA'!S$4,'Listagem de Pagamentos Efet'!$C:$C,'FLUXO DE CAIXA'!$B64)</f>
        <v>0</v>
      </c>
      <c r="T64" s="182">
        <f>SUMIFS('Listagem de Pagamentos Efet'!$J:$J,'Listagem de Pagamentos Efet'!$B:$B,'FLUXO DE CAIXA'!T$4,'Listagem de Pagamentos Efet'!$C:$C,'FLUXO DE CAIXA'!$B64)</f>
        <v>0</v>
      </c>
      <c r="U64" s="182">
        <f>SUMIFS('Listagem de Pagamentos Efet'!$J:$J,'Listagem de Pagamentos Efet'!$B:$B,'FLUXO DE CAIXA'!U$4,'Listagem de Pagamentos Efet'!$C:$C,'FLUXO DE CAIXA'!$B64)</f>
        <v>0</v>
      </c>
      <c r="V64" s="182">
        <f>SUMIFS('Listagem de Pagamentos Efet'!$J:$J,'Listagem de Pagamentos Efet'!$B:$B,'FLUXO DE CAIXA'!V$4,'Listagem de Pagamentos Efet'!$C:$C,'FLUXO DE CAIXA'!$B64)</f>
        <v>0</v>
      </c>
      <c r="W64" s="182">
        <f>SUMIFS('Listagem de Pagamentos Efet'!$J:$J,'Listagem de Pagamentos Efet'!$B:$B,'FLUXO DE CAIXA'!W$4,'Listagem de Pagamentos Efet'!$C:$C,'FLUXO DE CAIXA'!$B64)</f>
        <v>0</v>
      </c>
      <c r="X64" s="182">
        <f>SUMIFS('Listagem de Pagamentos Efet'!$J:$J,'Listagem de Pagamentos Efet'!$B:$B,'FLUXO DE CAIXA'!X$4,'Listagem de Pagamentos Efet'!$C:$C,'FLUXO DE CAIXA'!$B64)</f>
        <v>0</v>
      </c>
      <c r="Y64" s="182">
        <f>SUMIFS('Listagem de Pagamentos Efet'!$J:$J,'Listagem de Pagamentos Efet'!$B:$B,'FLUXO DE CAIXA'!Y$4,'Listagem de Pagamentos Efet'!$C:$C,'FLUXO DE CAIXA'!$B64)</f>
        <v>0</v>
      </c>
      <c r="Z64" s="182">
        <f>SUMIFS('Listagem de Pagamentos Efet'!$J:$J,'Listagem de Pagamentos Efet'!$B:$B,'FLUXO DE CAIXA'!Z$4,'Listagem de Pagamentos Efet'!$C:$C,'FLUXO DE CAIXA'!$B64)</f>
        <v>0</v>
      </c>
      <c r="AA64" s="182">
        <f>SUMIFS('Listagem de Pagamentos Efet'!$J:$J,'Listagem de Pagamentos Efet'!$B:$B,'FLUXO DE CAIXA'!AA$4,'Listagem de Pagamentos Efet'!$C:$C,'FLUXO DE CAIXA'!$B64)</f>
        <v>0</v>
      </c>
      <c r="AB64" s="182">
        <f>SUMIFS('Listagem de Pagamentos Efet'!$J:$J,'Listagem de Pagamentos Efet'!$B:$B,'FLUXO DE CAIXA'!AB$4,'Listagem de Pagamentos Efet'!$C:$C,'FLUXO DE CAIXA'!$B64)</f>
        <v>0</v>
      </c>
      <c r="AC64" s="182">
        <f>SUMIFS('Listagem de Pagamentos Efet'!$J:$J,'Listagem de Pagamentos Efet'!$B:$B,'FLUXO DE CAIXA'!AC$4,'Listagem de Pagamentos Efet'!$C:$C,'FLUXO DE CAIXA'!$B64)</f>
        <v>0</v>
      </c>
      <c r="AD64" s="182">
        <f>SUMIFS('Listagem de Pagamentos Efet'!$J:$J,'Listagem de Pagamentos Efet'!$B:$B,'FLUXO DE CAIXA'!AD$4,'Listagem de Pagamentos Efet'!$C:$C,'FLUXO DE CAIXA'!$B64)</f>
        <v>0</v>
      </c>
      <c r="AE64" s="106"/>
      <c r="AF64" s="106"/>
      <c r="AG64" s="106"/>
      <c r="AH64" s="166">
        <f t="shared" si="490"/>
        <v>0</v>
      </c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6">
        <f t="shared" si="848"/>
        <v>0</v>
      </c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6">
        <f t="shared" si="790"/>
        <v>0</v>
      </c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  <c r="DG64" s="168"/>
      <c r="DH64" s="168"/>
      <c r="DI64" s="168"/>
      <c r="DJ64" s="168"/>
      <c r="DK64" s="168"/>
      <c r="DL64" s="168"/>
      <c r="DM64" s="168"/>
      <c r="DN64" s="168"/>
      <c r="DO64" s="168"/>
      <c r="DP64" s="168"/>
      <c r="DQ64" s="168"/>
      <c r="DR64" s="168"/>
      <c r="DS64" s="168"/>
      <c r="DT64" s="168"/>
      <c r="DU64" s="168"/>
      <c r="DV64" s="168"/>
      <c r="DW64" s="168"/>
      <c r="DX64" s="168"/>
      <c r="DY64" s="166">
        <f t="shared" si="849"/>
        <v>0</v>
      </c>
      <c r="DZ64" s="168"/>
      <c r="EA64" s="168"/>
      <c r="EB64" s="168"/>
      <c r="EC64" s="168"/>
      <c r="ED64" s="168"/>
      <c r="EE64" s="168"/>
      <c r="EF64" s="168"/>
      <c r="EG64" s="168"/>
      <c r="EH64" s="168"/>
      <c r="EI64" s="168"/>
      <c r="EJ64" s="168"/>
      <c r="EK64" s="168"/>
      <c r="EL64" s="168"/>
      <c r="EM64" s="168"/>
      <c r="EN64" s="168"/>
      <c r="EO64" s="168"/>
      <c r="EP64" s="168"/>
      <c r="EQ64" s="168"/>
      <c r="ER64" s="168"/>
      <c r="ES64" s="168"/>
      <c r="ET64" s="168"/>
      <c r="EU64" s="168"/>
      <c r="EV64" s="168"/>
      <c r="EW64" s="168"/>
      <c r="EX64" s="168"/>
      <c r="EY64" s="168"/>
      <c r="EZ64" s="168"/>
      <c r="FA64" s="168"/>
      <c r="FB64" s="168"/>
      <c r="FC64" s="168"/>
      <c r="FD64" s="166">
        <f t="shared" si="1367"/>
        <v>0</v>
      </c>
      <c r="FE64" s="168"/>
      <c r="FF64" s="168"/>
      <c r="FG64" s="168"/>
      <c r="FH64" s="168"/>
      <c r="FI64" s="168"/>
      <c r="FJ64" s="168"/>
      <c r="FK64" s="168"/>
      <c r="FL64" s="168"/>
      <c r="FM64" s="168"/>
      <c r="FN64" s="168"/>
      <c r="FO64" s="168"/>
      <c r="FP64" s="168"/>
      <c r="FQ64" s="168"/>
      <c r="FR64" s="168"/>
      <c r="FS64" s="168"/>
      <c r="FT64" s="168"/>
      <c r="FU64" s="168"/>
      <c r="FV64" s="168"/>
      <c r="FW64" s="168"/>
      <c r="FX64" s="168"/>
      <c r="FY64" s="168"/>
      <c r="FZ64" s="168"/>
      <c r="GA64" s="168"/>
      <c r="GB64" s="168"/>
      <c r="GC64" s="168"/>
      <c r="GD64" s="168"/>
      <c r="GE64" s="168"/>
      <c r="GF64" s="168"/>
      <c r="GG64" s="168"/>
      <c r="GH64" s="168"/>
      <c r="GI64" s="168"/>
      <c r="GJ64" s="166">
        <f t="shared" si="850"/>
        <v>0</v>
      </c>
      <c r="GK64" s="168"/>
      <c r="GL64" s="168"/>
      <c r="GM64" s="168"/>
      <c r="GN64" s="168"/>
      <c r="GO64" s="168"/>
      <c r="GP64" s="168"/>
      <c r="GQ64" s="168"/>
      <c r="GR64" s="168"/>
      <c r="GS64" s="168"/>
      <c r="GT64" s="168"/>
      <c r="GU64" s="168"/>
      <c r="GV64" s="168"/>
      <c r="GW64" s="168"/>
      <c r="GX64" s="168"/>
      <c r="GY64" s="168"/>
      <c r="GZ64" s="168"/>
      <c r="HA64" s="168"/>
      <c r="HB64" s="168"/>
      <c r="HC64" s="168"/>
      <c r="HD64" s="168"/>
      <c r="HE64" s="168"/>
      <c r="HF64" s="168"/>
      <c r="HG64" s="168"/>
      <c r="HH64" s="168"/>
      <c r="HI64" s="168"/>
      <c r="HJ64" s="168"/>
      <c r="HK64" s="168"/>
      <c r="HL64" s="168"/>
      <c r="HM64" s="168"/>
      <c r="HN64" s="168"/>
      <c r="HO64" s="168"/>
      <c r="HP64" s="166">
        <f t="shared" si="851"/>
        <v>0</v>
      </c>
      <c r="HQ64" s="168"/>
      <c r="HR64" s="168"/>
      <c r="HS64" s="168"/>
      <c r="HT64" s="168"/>
      <c r="HU64" s="168"/>
      <c r="HV64" s="168"/>
      <c r="HW64" s="168"/>
      <c r="HX64" s="168"/>
      <c r="HY64" s="168"/>
      <c r="HZ64" s="168"/>
      <c r="IA64" s="168"/>
      <c r="IB64" s="168"/>
      <c r="IC64" s="168"/>
      <c r="ID64" s="168"/>
      <c r="IE64" s="168"/>
      <c r="IF64" s="168"/>
      <c r="IG64" s="168"/>
      <c r="IH64" s="168"/>
      <c r="II64" s="168"/>
      <c r="IJ64" s="168"/>
      <c r="IK64" s="168"/>
      <c r="IL64" s="168"/>
      <c r="IM64" s="168"/>
      <c r="IN64" s="168"/>
      <c r="IO64" s="168"/>
      <c r="IP64" s="168"/>
      <c r="IQ64" s="168"/>
      <c r="IR64" s="168"/>
      <c r="IS64" s="168"/>
      <c r="IT64" s="168"/>
      <c r="IU64" s="166">
        <f t="shared" si="1371"/>
        <v>0</v>
      </c>
      <c r="IV64" s="168"/>
      <c r="IW64" s="168"/>
      <c r="IX64" s="168"/>
      <c r="IY64" s="168"/>
      <c r="IZ64" s="168"/>
      <c r="JA64" s="168"/>
      <c r="JB64" s="168"/>
      <c r="JC64" s="168"/>
      <c r="JD64" s="168"/>
      <c r="JE64" s="168"/>
      <c r="JF64" s="168"/>
      <c r="JG64" s="168"/>
      <c r="JH64" s="168"/>
      <c r="JI64" s="168"/>
      <c r="JJ64" s="168"/>
      <c r="JK64" s="168"/>
      <c r="JL64" s="168"/>
      <c r="JM64" s="168"/>
      <c r="JN64" s="168"/>
      <c r="JO64" s="168"/>
      <c r="JP64" s="168"/>
      <c r="JQ64" s="168"/>
      <c r="JR64" s="168"/>
      <c r="JS64" s="168"/>
      <c r="JT64" s="168"/>
      <c r="JU64" s="168"/>
      <c r="JV64" s="168"/>
      <c r="JW64" s="168"/>
      <c r="JX64" s="168"/>
      <c r="JY64" s="168"/>
      <c r="JZ64" s="168"/>
      <c r="KA64" s="166">
        <f t="shared" si="852"/>
        <v>0</v>
      </c>
      <c r="KB64" s="168"/>
      <c r="KC64" s="168"/>
      <c r="KD64" s="168"/>
      <c r="KE64" s="168"/>
      <c r="KF64" s="168"/>
      <c r="KG64" s="168"/>
      <c r="KH64" s="168"/>
      <c r="KI64" s="168"/>
      <c r="KJ64" s="168"/>
      <c r="KK64" s="168"/>
      <c r="KL64" s="168"/>
      <c r="KM64" s="168"/>
      <c r="KN64" s="168"/>
      <c r="KO64" s="168"/>
      <c r="KP64" s="168"/>
      <c r="KQ64" s="168"/>
      <c r="KR64" s="168"/>
      <c r="KS64" s="168"/>
      <c r="KT64" s="168"/>
      <c r="KU64" s="168"/>
      <c r="KV64" s="168"/>
      <c r="KW64" s="168"/>
      <c r="KX64" s="168"/>
      <c r="KY64" s="168"/>
      <c r="KZ64" s="168"/>
      <c r="LA64" s="168"/>
      <c r="LB64" s="168"/>
      <c r="LC64" s="168"/>
      <c r="LD64" s="168"/>
      <c r="LE64" s="168"/>
      <c r="LF64" s="166">
        <f t="shared" si="1374"/>
        <v>0</v>
      </c>
      <c r="LG64" s="168"/>
      <c r="LH64" s="168"/>
      <c r="LI64" s="168"/>
      <c r="LJ64" s="168"/>
      <c r="LK64" s="168"/>
      <c r="LL64" s="168"/>
      <c r="LM64" s="168"/>
      <c r="LN64" s="168"/>
      <c r="LO64" s="168"/>
      <c r="LP64" s="168"/>
      <c r="LQ64" s="168"/>
      <c r="LR64" s="168"/>
      <c r="LS64" s="168"/>
      <c r="LT64" s="168"/>
      <c r="LU64" s="168"/>
      <c r="LV64" s="168"/>
      <c r="LW64" s="168"/>
      <c r="LX64" s="168"/>
      <c r="LY64" s="168"/>
      <c r="LZ64" s="168"/>
      <c r="MA64" s="168"/>
      <c r="MB64" s="168"/>
      <c r="MC64" s="168"/>
      <c r="MD64" s="168"/>
      <c r="ME64" s="168"/>
      <c r="MF64" s="168"/>
      <c r="MG64" s="168"/>
      <c r="MH64" s="168"/>
      <c r="MI64" s="168"/>
      <c r="MJ64" s="168"/>
      <c r="MK64" s="168"/>
      <c r="ML64" s="166">
        <f t="shared" si="853"/>
        <v>0</v>
      </c>
      <c r="MM64" s="168"/>
      <c r="MN64" s="168"/>
      <c r="MO64" s="168"/>
      <c r="MP64" s="168"/>
      <c r="MQ64" s="168"/>
      <c r="MR64" s="168"/>
      <c r="MS64" s="168"/>
      <c r="MT64" s="168"/>
      <c r="MU64" s="168"/>
      <c r="MV64" s="168"/>
      <c r="MW64" s="168"/>
      <c r="MX64" s="168"/>
      <c r="MY64" s="168"/>
      <c r="MZ64" s="168"/>
      <c r="NA64" s="168"/>
      <c r="NB64" s="168"/>
      <c r="NC64" s="168"/>
      <c r="ND64" s="168"/>
      <c r="NE64" s="168"/>
      <c r="NF64" s="168"/>
      <c r="NG64" s="168"/>
      <c r="NH64" s="168"/>
      <c r="NI64" s="168"/>
      <c r="NJ64" s="168"/>
      <c r="NK64" s="168"/>
      <c r="NL64" s="168"/>
      <c r="NM64" s="168"/>
      <c r="NN64" s="168"/>
      <c r="NO64" s="168"/>
      <c r="NP64" s="168"/>
      <c r="NQ64" s="168"/>
      <c r="NR64" s="166">
        <f t="shared" si="854"/>
        <v>0</v>
      </c>
      <c r="NS64" s="168"/>
      <c r="NT64" s="168"/>
      <c r="NU64" s="168"/>
      <c r="NV64" s="168"/>
      <c r="NW64" s="168"/>
      <c r="NX64" s="168"/>
      <c r="NY64" s="168"/>
      <c r="NZ64" s="168"/>
      <c r="OA64" s="168"/>
      <c r="OB64" s="168"/>
      <c r="OC64" s="168"/>
      <c r="OD64" s="168"/>
      <c r="OE64" s="168"/>
      <c r="OF64" s="168"/>
      <c r="OG64" s="168"/>
      <c r="OH64" s="168"/>
      <c r="OI64" s="168"/>
      <c r="OJ64" s="168"/>
      <c r="OK64" s="168"/>
      <c r="OL64" s="168"/>
      <c r="OM64" s="168"/>
      <c r="ON64" s="168"/>
      <c r="OO64" s="168"/>
      <c r="OP64" s="168"/>
      <c r="OQ64" s="168"/>
      <c r="OR64" s="168"/>
      <c r="OS64" s="168"/>
      <c r="OT64" s="168"/>
      <c r="OU64" s="166">
        <f t="shared" si="1378"/>
        <v>0</v>
      </c>
      <c r="OV64" s="168"/>
      <c r="OW64" s="168"/>
      <c r="OX64" s="168"/>
      <c r="OY64" s="168"/>
      <c r="OZ64" s="168"/>
      <c r="PA64" s="168"/>
      <c r="PB64" s="168"/>
      <c r="PC64" s="168"/>
      <c r="PD64" s="168"/>
      <c r="PE64" s="168"/>
      <c r="PF64" s="168"/>
      <c r="PG64" s="168"/>
      <c r="PH64" s="168"/>
      <c r="PI64" s="168"/>
      <c r="PJ64" s="168"/>
      <c r="PK64" s="168"/>
      <c r="PL64" s="168"/>
      <c r="PM64" s="168"/>
      <c r="PN64" s="168"/>
      <c r="PO64" s="168"/>
      <c r="PP64" s="168"/>
      <c r="PQ64" s="168"/>
      <c r="PR64" s="168"/>
      <c r="PS64" s="168"/>
      <c r="PT64" s="168"/>
      <c r="PU64" s="168"/>
      <c r="PV64" s="168"/>
      <c r="PW64" s="168"/>
      <c r="PX64" s="168"/>
      <c r="PY64" s="168"/>
      <c r="PZ64" s="168"/>
      <c r="QA64" s="166">
        <f t="shared" si="855"/>
        <v>0</v>
      </c>
      <c r="QB64" s="168"/>
      <c r="QC64" s="168"/>
      <c r="QD64" s="168"/>
      <c r="QE64" s="168"/>
      <c r="QF64" s="168"/>
      <c r="QG64" s="168"/>
      <c r="QH64" s="168"/>
      <c r="QI64" s="168"/>
      <c r="QJ64" s="168"/>
      <c r="QK64" s="168"/>
      <c r="QL64" s="168"/>
      <c r="QM64" s="168"/>
      <c r="QN64" s="168"/>
      <c r="QO64" s="168"/>
      <c r="QP64" s="168"/>
      <c r="QQ64" s="168"/>
      <c r="QR64" s="168"/>
      <c r="QS64" s="168"/>
      <c r="QT64" s="168"/>
      <c r="QU64" s="168"/>
      <c r="QV64" s="168"/>
      <c r="QW64" s="168"/>
      <c r="QX64" s="168"/>
      <c r="QY64" s="168"/>
      <c r="QZ64" s="168"/>
      <c r="RA64" s="168"/>
      <c r="RB64" s="168"/>
      <c r="RC64" s="168"/>
      <c r="RD64" s="168"/>
      <c r="RE64" s="168"/>
      <c r="RF64" s="166">
        <f t="shared" si="1381"/>
        <v>0</v>
      </c>
      <c r="RG64" s="168"/>
      <c r="RH64" s="168"/>
      <c r="RI64" s="168"/>
      <c r="RJ64" s="168"/>
      <c r="RK64" s="168"/>
      <c r="RL64" s="168"/>
      <c r="RM64" s="168"/>
      <c r="RN64" s="168"/>
      <c r="RO64" s="168"/>
      <c r="RP64" s="168"/>
      <c r="RQ64" s="168"/>
      <c r="RR64" s="168"/>
      <c r="RS64" s="168"/>
      <c r="RT64" s="168"/>
      <c r="RU64" s="168"/>
      <c r="RV64" s="168"/>
      <c r="RW64" s="168"/>
      <c r="RX64" s="168"/>
      <c r="RY64" s="168"/>
      <c r="RZ64" s="168"/>
      <c r="SA64" s="168"/>
      <c r="SB64" s="168"/>
      <c r="SC64" s="168"/>
      <c r="SD64" s="168"/>
      <c r="SE64" s="168"/>
      <c r="SF64" s="168"/>
      <c r="SG64" s="168"/>
      <c r="SH64" s="168"/>
      <c r="SI64" s="168"/>
      <c r="SJ64" s="168"/>
      <c r="SK64" s="168"/>
      <c r="SL64" s="166">
        <f t="shared" si="856"/>
        <v>0</v>
      </c>
      <c r="SM64" s="168"/>
      <c r="SN64" s="168"/>
      <c r="SO64" s="168"/>
      <c r="SP64" s="168"/>
      <c r="SQ64" s="168"/>
      <c r="SR64" s="168"/>
      <c r="SS64" s="168"/>
      <c r="ST64" s="168"/>
      <c r="SU64" s="168"/>
      <c r="SV64" s="168"/>
      <c r="SW64" s="168"/>
      <c r="SX64" s="168"/>
      <c r="SY64" s="168"/>
      <c r="SZ64" s="168"/>
      <c r="TA64" s="168"/>
      <c r="TB64" s="168"/>
      <c r="TC64" s="168"/>
      <c r="TD64" s="168"/>
      <c r="TE64" s="168"/>
      <c r="TF64" s="168"/>
      <c r="TG64" s="168"/>
      <c r="TH64" s="168"/>
      <c r="TI64" s="168"/>
      <c r="TJ64" s="168"/>
      <c r="TK64" s="168"/>
      <c r="TL64" s="168"/>
      <c r="TM64" s="168"/>
      <c r="TN64" s="168"/>
      <c r="TO64" s="168"/>
      <c r="TP64" s="168"/>
      <c r="TQ64" s="166">
        <f t="shared" si="1384"/>
        <v>0</v>
      </c>
      <c r="TR64" s="168"/>
      <c r="TS64" s="168"/>
      <c r="TT64" s="168"/>
      <c r="TU64" s="168"/>
      <c r="TV64" s="168"/>
      <c r="TW64" s="168"/>
      <c r="TX64" s="168"/>
      <c r="TY64" s="168"/>
      <c r="TZ64" s="168"/>
      <c r="UA64" s="168"/>
      <c r="UB64" s="168"/>
      <c r="UC64" s="168"/>
      <c r="UD64" s="168"/>
      <c r="UE64" s="168"/>
      <c r="UF64" s="168"/>
      <c r="UG64" s="168"/>
      <c r="UH64" s="168"/>
      <c r="UI64" s="168"/>
      <c r="UJ64" s="168"/>
      <c r="UK64" s="168"/>
      <c r="UL64" s="168"/>
      <c r="UM64" s="168"/>
      <c r="UN64" s="168"/>
      <c r="UO64" s="168"/>
      <c r="UP64" s="168"/>
      <c r="UQ64" s="168"/>
      <c r="UR64" s="168"/>
      <c r="US64" s="168"/>
      <c r="UT64" s="168"/>
      <c r="UU64" s="168"/>
      <c r="UV64" s="168"/>
      <c r="UW64" s="166">
        <f t="shared" si="857"/>
        <v>0</v>
      </c>
      <c r="UX64" s="168"/>
      <c r="UY64" s="168"/>
      <c r="UZ64" s="168"/>
      <c r="VA64" s="168"/>
      <c r="VB64" s="168"/>
      <c r="VC64" s="168"/>
      <c r="VD64" s="168"/>
      <c r="VE64" s="168"/>
      <c r="VF64" s="168"/>
      <c r="VG64" s="168"/>
      <c r="VH64" s="168"/>
      <c r="VI64" s="168"/>
      <c r="VJ64" s="168"/>
      <c r="VK64" s="168"/>
      <c r="VL64" s="168"/>
      <c r="VM64" s="168"/>
      <c r="VN64" s="168"/>
      <c r="VO64" s="168"/>
      <c r="VP64" s="168"/>
      <c r="VQ64" s="168"/>
      <c r="VR64" s="168"/>
      <c r="VS64" s="168"/>
      <c r="VT64" s="168"/>
      <c r="VU64" s="168"/>
      <c r="VV64" s="168"/>
      <c r="VW64" s="168"/>
      <c r="VX64" s="168"/>
      <c r="VY64" s="168"/>
      <c r="VZ64" s="168"/>
      <c r="WA64" s="168"/>
      <c r="WB64" s="168"/>
      <c r="WC64" s="166">
        <f t="shared" si="858"/>
        <v>0</v>
      </c>
    </row>
    <row r="65" spans="1:601" s="105" customFormat="1" ht="18" customHeight="1" outlineLevel="1">
      <c r="A65" s="154"/>
      <c r="B65" s="114" t="s">
        <v>148</v>
      </c>
      <c r="C65" s="66"/>
      <c r="D65" s="182">
        <f>SUMIFS('Listagem de Pagamentos Efet'!$J:$J,'Listagem de Pagamentos Efet'!$B:$B,'FLUXO DE CAIXA'!D$4,'Listagem de Pagamentos Efet'!$C:$C,'FLUXO DE CAIXA'!$B65)</f>
        <v>0</v>
      </c>
      <c r="E65" s="182">
        <f>SUMIFS('Listagem de Pagamentos Efet'!$J:$J,'Listagem de Pagamentos Efet'!$B:$B,'FLUXO DE CAIXA'!E$4,'Listagem de Pagamentos Efet'!$C:$C,'FLUXO DE CAIXA'!$B65)</f>
        <v>0</v>
      </c>
      <c r="F65" s="182">
        <f>SUMIFS('Listagem de Pagamentos Efet'!$J:$J,'Listagem de Pagamentos Efet'!$B:$B,'FLUXO DE CAIXA'!F$4,'Listagem de Pagamentos Efet'!$C:$C,'FLUXO DE CAIXA'!$B65)</f>
        <v>0</v>
      </c>
      <c r="G65" s="182">
        <f>SUMIFS('Listagem de Pagamentos Efet'!$J:$J,'Listagem de Pagamentos Efet'!$B:$B,'FLUXO DE CAIXA'!G$4,'Listagem de Pagamentos Efet'!$C:$C,'FLUXO DE CAIXA'!$B65)</f>
        <v>0</v>
      </c>
      <c r="H65" s="182">
        <f>SUMIFS('Listagem de Pagamentos Efet'!$J:$J,'Listagem de Pagamentos Efet'!$B:$B,'FLUXO DE CAIXA'!H$4,'Listagem de Pagamentos Efet'!$C:$C,'FLUXO DE CAIXA'!$B65)</f>
        <v>0</v>
      </c>
      <c r="I65" s="182">
        <f>SUMIFS('Listagem de Pagamentos Efet'!$J:$J,'Listagem de Pagamentos Efet'!$B:$B,'FLUXO DE CAIXA'!I$4,'Listagem de Pagamentos Efet'!$C:$C,'FLUXO DE CAIXA'!$B65)</f>
        <v>0</v>
      </c>
      <c r="J65" s="182">
        <f>SUMIFS('Listagem de Pagamentos Efet'!$J:$J,'Listagem de Pagamentos Efet'!$B:$B,'FLUXO DE CAIXA'!J$4,'Listagem de Pagamentos Efet'!$C:$C,'FLUXO DE CAIXA'!$B65)</f>
        <v>0</v>
      </c>
      <c r="K65" s="182">
        <f>SUMIFS('Listagem de Pagamentos Efet'!$J:$J,'Listagem de Pagamentos Efet'!$B:$B,'FLUXO DE CAIXA'!K$4,'Listagem de Pagamentos Efet'!$C:$C,'FLUXO DE CAIXA'!$B65)</f>
        <v>0</v>
      </c>
      <c r="L65" s="182">
        <f>SUMIFS('Listagem de Pagamentos Efet'!$J:$J,'Listagem de Pagamentos Efet'!$B:$B,'FLUXO DE CAIXA'!L$4,'Listagem de Pagamentos Efet'!$C:$C,'FLUXO DE CAIXA'!$B65)</f>
        <v>0</v>
      </c>
      <c r="M65" s="182">
        <f>SUMIFS('Listagem de Pagamentos Efet'!$J:$J,'Listagem de Pagamentos Efet'!$B:$B,'FLUXO DE CAIXA'!M$4,'Listagem de Pagamentos Efet'!$C:$C,'FLUXO DE CAIXA'!$B65)</f>
        <v>0</v>
      </c>
      <c r="N65" s="182">
        <f>SUMIFS('Listagem de Pagamentos Efet'!$J:$J,'Listagem de Pagamentos Efet'!$B:$B,'FLUXO DE CAIXA'!N$4,'Listagem de Pagamentos Efet'!$C:$C,'FLUXO DE CAIXA'!$B65)</f>
        <v>0</v>
      </c>
      <c r="O65" s="182">
        <f>SUMIFS('Listagem de Pagamentos Efet'!$J:$J,'Listagem de Pagamentos Efet'!$B:$B,'FLUXO DE CAIXA'!O$4,'Listagem de Pagamentos Efet'!$C:$C,'FLUXO DE CAIXA'!$B65)</f>
        <v>0</v>
      </c>
      <c r="P65" s="182">
        <f>SUMIFS('Listagem de Pagamentos Efet'!$J:$J,'Listagem de Pagamentos Efet'!$B:$B,'FLUXO DE CAIXA'!P$4,'Listagem de Pagamentos Efet'!$C:$C,'FLUXO DE CAIXA'!$B65)</f>
        <v>0</v>
      </c>
      <c r="Q65" s="182">
        <f>SUMIFS('Listagem de Pagamentos Efet'!$J:$J,'Listagem de Pagamentos Efet'!$B:$B,'FLUXO DE CAIXA'!Q$4,'Listagem de Pagamentos Efet'!$C:$C,'FLUXO DE CAIXA'!$B65)</f>
        <v>0</v>
      </c>
      <c r="R65" s="182">
        <f>SUMIFS('Listagem de Pagamentos Efet'!$J:$J,'Listagem de Pagamentos Efet'!$B:$B,'FLUXO DE CAIXA'!R$4,'Listagem de Pagamentos Efet'!$C:$C,'FLUXO DE CAIXA'!$B65)</f>
        <v>0</v>
      </c>
      <c r="S65" s="182">
        <f>SUMIFS('Listagem de Pagamentos Efet'!$J:$J,'Listagem de Pagamentos Efet'!$B:$B,'FLUXO DE CAIXA'!S$4,'Listagem de Pagamentos Efet'!$C:$C,'FLUXO DE CAIXA'!$B65)</f>
        <v>0</v>
      </c>
      <c r="T65" s="182">
        <f>SUMIFS('Listagem de Pagamentos Efet'!$J:$J,'Listagem de Pagamentos Efet'!$B:$B,'FLUXO DE CAIXA'!T$4,'Listagem de Pagamentos Efet'!$C:$C,'FLUXO DE CAIXA'!$B65)</f>
        <v>0</v>
      </c>
      <c r="U65" s="182">
        <f>SUMIFS('Listagem de Pagamentos Efet'!$J:$J,'Listagem de Pagamentos Efet'!$B:$B,'FLUXO DE CAIXA'!U$4,'Listagem de Pagamentos Efet'!$C:$C,'FLUXO DE CAIXA'!$B65)</f>
        <v>0</v>
      </c>
      <c r="V65" s="182">
        <f>SUMIFS('Listagem de Pagamentos Efet'!$J:$J,'Listagem de Pagamentos Efet'!$B:$B,'FLUXO DE CAIXA'!V$4,'Listagem de Pagamentos Efet'!$C:$C,'FLUXO DE CAIXA'!$B65)</f>
        <v>0</v>
      </c>
      <c r="W65" s="182">
        <f>SUMIFS('Listagem de Pagamentos Efet'!$J:$J,'Listagem de Pagamentos Efet'!$B:$B,'FLUXO DE CAIXA'!W$4,'Listagem de Pagamentos Efet'!$C:$C,'FLUXO DE CAIXA'!$B65)</f>
        <v>0</v>
      </c>
      <c r="X65" s="182">
        <f>SUMIFS('Listagem de Pagamentos Efet'!$J:$J,'Listagem de Pagamentos Efet'!$B:$B,'FLUXO DE CAIXA'!X$4,'Listagem de Pagamentos Efet'!$C:$C,'FLUXO DE CAIXA'!$B65)</f>
        <v>0</v>
      </c>
      <c r="Y65" s="182">
        <f>SUMIFS('Listagem de Pagamentos Efet'!$J:$J,'Listagem de Pagamentos Efet'!$B:$B,'FLUXO DE CAIXA'!Y$4,'Listagem de Pagamentos Efet'!$C:$C,'FLUXO DE CAIXA'!$B65)</f>
        <v>0</v>
      </c>
      <c r="Z65" s="182">
        <f>SUMIFS('Listagem de Pagamentos Efet'!$J:$J,'Listagem de Pagamentos Efet'!$B:$B,'FLUXO DE CAIXA'!Z$4,'Listagem de Pagamentos Efet'!$C:$C,'FLUXO DE CAIXA'!$B65)</f>
        <v>0</v>
      </c>
      <c r="AA65" s="182">
        <f>SUMIFS('Listagem de Pagamentos Efet'!$J:$J,'Listagem de Pagamentos Efet'!$B:$B,'FLUXO DE CAIXA'!AA$4,'Listagem de Pagamentos Efet'!$C:$C,'FLUXO DE CAIXA'!$B65)</f>
        <v>0</v>
      </c>
      <c r="AB65" s="182">
        <f>SUMIFS('Listagem de Pagamentos Efet'!$J:$J,'Listagem de Pagamentos Efet'!$B:$B,'FLUXO DE CAIXA'!AB$4,'Listagem de Pagamentos Efet'!$C:$C,'FLUXO DE CAIXA'!$B65)</f>
        <v>0</v>
      </c>
      <c r="AC65" s="182">
        <f>SUMIFS('Listagem de Pagamentos Efet'!$J:$J,'Listagem de Pagamentos Efet'!$B:$B,'FLUXO DE CAIXA'!AC$4,'Listagem de Pagamentos Efet'!$C:$C,'FLUXO DE CAIXA'!$B65)</f>
        <v>0</v>
      </c>
      <c r="AD65" s="182">
        <f>SUMIFS('Listagem de Pagamentos Efet'!$J:$J,'Listagem de Pagamentos Efet'!$B:$B,'FLUXO DE CAIXA'!AD$4,'Listagem de Pagamentos Efet'!$C:$C,'FLUXO DE CAIXA'!$B65)</f>
        <v>0</v>
      </c>
      <c r="AE65" s="106"/>
      <c r="AF65" s="106"/>
      <c r="AG65" s="106"/>
      <c r="AH65" s="166">
        <f t="shared" si="490"/>
        <v>0</v>
      </c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  <c r="BN65" s="166">
        <f t="shared" si="848"/>
        <v>0</v>
      </c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6">
        <f t="shared" si="790"/>
        <v>0</v>
      </c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  <c r="DG65" s="168"/>
      <c r="DH65" s="168"/>
      <c r="DI65" s="168"/>
      <c r="DJ65" s="168"/>
      <c r="DK65" s="168"/>
      <c r="DL65" s="168"/>
      <c r="DM65" s="168"/>
      <c r="DN65" s="168"/>
      <c r="DO65" s="168"/>
      <c r="DP65" s="168"/>
      <c r="DQ65" s="168"/>
      <c r="DR65" s="168"/>
      <c r="DS65" s="168"/>
      <c r="DT65" s="168"/>
      <c r="DU65" s="168"/>
      <c r="DV65" s="168"/>
      <c r="DW65" s="168"/>
      <c r="DX65" s="168"/>
      <c r="DY65" s="166">
        <f t="shared" si="849"/>
        <v>0</v>
      </c>
      <c r="DZ65" s="168"/>
      <c r="EA65" s="168"/>
      <c r="EB65" s="168"/>
      <c r="EC65" s="168"/>
      <c r="ED65" s="168"/>
      <c r="EE65" s="168"/>
      <c r="EF65" s="168"/>
      <c r="EG65" s="168"/>
      <c r="EH65" s="168"/>
      <c r="EI65" s="168"/>
      <c r="EJ65" s="168"/>
      <c r="EK65" s="168"/>
      <c r="EL65" s="168"/>
      <c r="EM65" s="168"/>
      <c r="EN65" s="168"/>
      <c r="EO65" s="168"/>
      <c r="EP65" s="168"/>
      <c r="EQ65" s="168"/>
      <c r="ER65" s="168"/>
      <c r="ES65" s="168"/>
      <c r="ET65" s="168"/>
      <c r="EU65" s="168"/>
      <c r="EV65" s="168"/>
      <c r="EW65" s="168"/>
      <c r="EX65" s="168"/>
      <c r="EY65" s="168"/>
      <c r="EZ65" s="168"/>
      <c r="FA65" s="168"/>
      <c r="FB65" s="168"/>
      <c r="FC65" s="168"/>
      <c r="FD65" s="166">
        <f t="shared" si="1367"/>
        <v>0</v>
      </c>
      <c r="FE65" s="168"/>
      <c r="FF65" s="168"/>
      <c r="FG65" s="168"/>
      <c r="FH65" s="168"/>
      <c r="FI65" s="168"/>
      <c r="FJ65" s="168"/>
      <c r="FK65" s="168"/>
      <c r="FL65" s="168"/>
      <c r="FM65" s="168"/>
      <c r="FN65" s="168"/>
      <c r="FO65" s="168"/>
      <c r="FP65" s="168"/>
      <c r="FQ65" s="168"/>
      <c r="FR65" s="168"/>
      <c r="FS65" s="168"/>
      <c r="FT65" s="168"/>
      <c r="FU65" s="168"/>
      <c r="FV65" s="168"/>
      <c r="FW65" s="168"/>
      <c r="FX65" s="168"/>
      <c r="FY65" s="168"/>
      <c r="FZ65" s="168"/>
      <c r="GA65" s="168"/>
      <c r="GB65" s="168"/>
      <c r="GC65" s="168"/>
      <c r="GD65" s="168"/>
      <c r="GE65" s="168"/>
      <c r="GF65" s="168"/>
      <c r="GG65" s="168"/>
      <c r="GH65" s="168"/>
      <c r="GI65" s="168"/>
      <c r="GJ65" s="166">
        <f t="shared" si="850"/>
        <v>0</v>
      </c>
      <c r="GK65" s="168"/>
      <c r="GL65" s="168"/>
      <c r="GM65" s="168"/>
      <c r="GN65" s="168"/>
      <c r="GO65" s="168"/>
      <c r="GP65" s="168"/>
      <c r="GQ65" s="168"/>
      <c r="GR65" s="168"/>
      <c r="GS65" s="168"/>
      <c r="GT65" s="168"/>
      <c r="GU65" s="168"/>
      <c r="GV65" s="168"/>
      <c r="GW65" s="168"/>
      <c r="GX65" s="168"/>
      <c r="GY65" s="168"/>
      <c r="GZ65" s="168"/>
      <c r="HA65" s="168"/>
      <c r="HB65" s="168"/>
      <c r="HC65" s="168"/>
      <c r="HD65" s="168"/>
      <c r="HE65" s="168"/>
      <c r="HF65" s="168"/>
      <c r="HG65" s="168"/>
      <c r="HH65" s="168"/>
      <c r="HI65" s="168"/>
      <c r="HJ65" s="168"/>
      <c r="HK65" s="168"/>
      <c r="HL65" s="168"/>
      <c r="HM65" s="168"/>
      <c r="HN65" s="168"/>
      <c r="HO65" s="168"/>
      <c r="HP65" s="166">
        <f t="shared" si="851"/>
        <v>0</v>
      </c>
      <c r="HQ65" s="168"/>
      <c r="HR65" s="168"/>
      <c r="HS65" s="168"/>
      <c r="HT65" s="168"/>
      <c r="HU65" s="168"/>
      <c r="HV65" s="168"/>
      <c r="HW65" s="168"/>
      <c r="HX65" s="168"/>
      <c r="HY65" s="168"/>
      <c r="HZ65" s="168"/>
      <c r="IA65" s="168"/>
      <c r="IB65" s="168"/>
      <c r="IC65" s="168"/>
      <c r="ID65" s="168"/>
      <c r="IE65" s="168"/>
      <c r="IF65" s="168"/>
      <c r="IG65" s="168"/>
      <c r="IH65" s="168"/>
      <c r="II65" s="168"/>
      <c r="IJ65" s="168"/>
      <c r="IK65" s="168"/>
      <c r="IL65" s="168"/>
      <c r="IM65" s="168"/>
      <c r="IN65" s="168"/>
      <c r="IO65" s="168"/>
      <c r="IP65" s="168"/>
      <c r="IQ65" s="168"/>
      <c r="IR65" s="168"/>
      <c r="IS65" s="168"/>
      <c r="IT65" s="168"/>
      <c r="IU65" s="166">
        <f t="shared" si="1371"/>
        <v>0</v>
      </c>
      <c r="IV65" s="168"/>
      <c r="IW65" s="168"/>
      <c r="IX65" s="168"/>
      <c r="IY65" s="168"/>
      <c r="IZ65" s="168"/>
      <c r="JA65" s="168"/>
      <c r="JB65" s="168"/>
      <c r="JC65" s="168"/>
      <c r="JD65" s="168"/>
      <c r="JE65" s="168"/>
      <c r="JF65" s="168"/>
      <c r="JG65" s="168"/>
      <c r="JH65" s="168"/>
      <c r="JI65" s="168"/>
      <c r="JJ65" s="168"/>
      <c r="JK65" s="168"/>
      <c r="JL65" s="168"/>
      <c r="JM65" s="168"/>
      <c r="JN65" s="168"/>
      <c r="JO65" s="168"/>
      <c r="JP65" s="168"/>
      <c r="JQ65" s="168"/>
      <c r="JR65" s="168"/>
      <c r="JS65" s="168"/>
      <c r="JT65" s="168"/>
      <c r="JU65" s="168"/>
      <c r="JV65" s="168"/>
      <c r="JW65" s="168"/>
      <c r="JX65" s="168"/>
      <c r="JY65" s="168"/>
      <c r="JZ65" s="168"/>
      <c r="KA65" s="166">
        <f t="shared" si="852"/>
        <v>0</v>
      </c>
      <c r="KB65" s="168"/>
      <c r="KC65" s="168"/>
      <c r="KD65" s="168"/>
      <c r="KE65" s="168"/>
      <c r="KF65" s="168"/>
      <c r="KG65" s="168"/>
      <c r="KH65" s="168"/>
      <c r="KI65" s="168"/>
      <c r="KJ65" s="168"/>
      <c r="KK65" s="168"/>
      <c r="KL65" s="168"/>
      <c r="KM65" s="168"/>
      <c r="KN65" s="168"/>
      <c r="KO65" s="168"/>
      <c r="KP65" s="168"/>
      <c r="KQ65" s="168"/>
      <c r="KR65" s="168"/>
      <c r="KS65" s="168"/>
      <c r="KT65" s="168"/>
      <c r="KU65" s="168"/>
      <c r="KV65" s="168"/>
      <c r="KW65" s="168"/>
      <c r="KX65" s="168"/>
      <c r="KY65" s="168"/>
      <c r="KZ65" s="168"/>
      <c r="LA65" s="168"/>
      <c r="LB65" s="168"/>
      <c r="LC65" s="168"/>
      <c r="LD65" s="168"/>
      <c r="LE65" s="168"/>
      <c r="LF65" s="166">
        <f t="shared" si="1374"/>
        <v>0</v>
      </c>
      <c r="LG65" s="168"/>
      <c r="LH65" s="168"/>
      <c r="LI65" s="168"/>
      <c r="LJ65" s="168"/>
      <c r="LK65" s="168"/>
      <c r="LL65" s="168"/>
      <c r="LM65" s="168"/>
      <c r="LN65" s="168"/>
      <c r="LO65" s="168"/>
      <c r="LP65" s="168"/>
      <c r="LQ65" s="168"/>
      <c r="LR65" s="168"/>
      <c r="LS65" s="168"/>
      <c r="LT65" s="168"/>
      <c r="LU65" s="168"/>
      <c r="LV65" s="168"/>
      <c r="LW65" s="168"/>
      <c r="LX65" s="168"/>
      <c r="LY65" s="168"/>
      <c r="LZ65" s="168"/>
      <c r="MA65" s="168"/>
      <c r="MB65" s="168"/>
      <c r="MC65" s="168"/>
      <c r="MD65" s="168"/>
      <c r="ME65" s="168"/>
      <c r="MF65" s="168"/>
      <c r="MG65" s="168"/>
      <c r="MH65" s="168"/>
      <c r="MI65" s="168"/>
      <c r="MJ65" s="168"/>
      <c r="MK65" s="168"/>
      <c r="ML65" s="166">
        <f t="shared" si="853"/>
        <v>0</v>
      </c>
      <c r="MM65" s="168"/>
      <c r="MN65" s="168"/>
      <c r="MO65" s="168"/>
      <c r="MP65" s="168"/>
      <c r="MQ65" s="168"/>
      <c r="MR65" s="168"/>
      <c r="MS65" s="168"/>
      <c r="MT65" s="168"/>
      <c r="MU65" s="168"/>
      <c r="MV65" s="168"/>
      <c r="MW65" s="168"/>
      <c r="MX65" s="168"/>
      <c r="MY65" s="168"/>
      <c r="MZ65" s="168"/>
      <c r="NA65" s="168"/>
      <c r="NB65" s="168"/>
      <c r="NC65" s="168"/>
      <c r="ND65" s="168"/>
      <c r="NE65" s="168"/>
      <c r="NF65" s="168"/>
      <c r="NG65" s="168"/>
      <c r="NH65" s="168"/>
      <c r="NI65" s="168"/>
      <c r="NJ65" s="168"/>
      <c r="NK65" s="168"/>
      <c r="NL65" s="168"/>
      <c r="NM65" s="168"/>
      <c r="NN65" s="168"/>
      <c r="NO65" s="168"/>
      <c r="NP65" s="168"/>
      <c r="NQ65" s="168"/>
      <c r="NR65" s="166">
        <f t="shared" si="854"/>
        <v>0</v>
      </c>
      <c r="NS65" s="168"/>
      <c r="NT65" s="168"/>
      <c r="NU65" s="168"/>
      <c r="NV65" s="168"/>
      <c r="NW65" s="168"/>
      <c r="NX65" s="168"/>
      <c r="NY65" s="168"/>
      <c r="NZ65" s="168"/>
      <c r="OA65" s="168"/>
      <c r="OB65" s="168"/>
      <c r="OC65" s="168"/>
      <c r="OD65" s="168"/>
      <c r="OE65" s="168"/>
      <c r="OF65" s="168"/>
      <c r="OG65" s="168"/>
      <c r="OH65" s="168"/>
      <c r="OI65" s="168"/>
      <c r="OJ65" s="168"/>
      <c r="OK65" s="168"/>
      <c r="OL65" s="168"/>
      <c r="OM65" s="168"/>
      <c r="ON65" s="168"/>
      <c r="OO65" s="168"/>
      <c r="OP65" s="168"/>
      <c r="OQ65" s="168"/>
      <c r="OR65" s="168"/>
      <c r="OS65" s="168"/>
      <c r="OT65" s="168"/>
      <c r="OU65" s="166">
        <f t="shared" si="1378"/>
        <v>0</v>
      </c>
      <c r="OV65" s="168"/>
      <c r="OW65" s="168"/>
      <c r="OX65" s="168"/>
      <c r="OY65" s="168"/>
      <c r="OZ65" s="168"/>
      <c r="PA65" s="168"/>
      <c r="PB65" s="168"/>
      <c r="PC65" s="168"/>
      <c r="PD65" s="168"/>
      <c r="PE65" s="168"/>
      <c r="PF65" s="168"/>
      <c r="PG65" s="168"/>
      <c r="PH65" s="168"/>
      <c r="PI65" s="168"/>
      <c r="PJ65" s="168"/>
      <c r="PK65" s="168"/>
      <c r="PL65" s="168"/>
      <c r="PM65" s="168"/>
      <c r="PN65" s="168"/>
      <c r="PO65" s="168"/>
      <c r="PP65" s="168"/>
      <c r="PQ65" s="168"/>
      <c r="PR65" s="168"/>
      <c r="PS65" s="168"/>
      <c r="PT65" s="168"/>
      <c r="PU65" s="168"/>
      <c r="PV65" s="168"/>
      <c r="PW65" s="168"/>
      <c r="PX65" s="168"/>
      <c r="PY65" s="168"/>
      <c r="PZ65" s="168"/>
      <c r="QA65" s="166">
        <f t="shared" si="855"/>
        <v>0</v>
      </c>
      <c r="QB65" s="168"/>
      <c r="QC65" s="168"/>
      <c r="QD65" s="168"/>
      <c r="QE65" s="168"/>
      <c r="QF65" s="168"/>
      <c r="QG65" s="168"/>
      <c r="QH65" s="168"/>
      <c r="QI65" s="168"/>
      <c r="QJ65" s="168"/>
      <c r="QK65" s="168"/>
      <c r="QL65" s="168"/>
      <c r="QM65" s="168"/>
      <c r="QN65" s="168"/>
      <c r="QO65" s="168"/>
      <c r="QP65" s="168"/>
      <c r="QQ65" s="168"/>
      <c r="QR65" s="168"/>
      <c r="QS65" s="168"/>
      <c r="QT65" s="168"/>
      <c r="QU65" s="168"/>
      <c r="QV65" s="168"/>
      <c r="QW65" s="168"/>
      <c r="QX65" s="168"/>
      <c r="QY65" s="168"/>
      <c r="QZ65" s="168"/>
      <c r="RA65" s="168"/>
      <c r="RB65" s="168"/>
      <c r="RC65" s="168"/>
      <c r="RD65" s="168"/>
      <c r="RE65" s="168"/>
      <c r="RF65" s="166">
        <f t="shared" si="1381"/>
        <v>0</v>
      </c>
      <c r="RG65" s="168"/>
      <c r="RH65" s="168"/>
      <c r="RI65" s="168"/>
      <c r="RJ65" s="168"/>
      <c r="RK65" s="168"/>
      <c r="RL65" s="168"/>
      <c r="RM65" s="168"/>
      <c r="RN65" s="168"/>
      <c r="RO65" s="168"/>
      <c r="RP65" s="168"/>
      <c r="RQ65" s="168"/>
      <c r="RR65" s="168"/>
      <c r="RS65" s="168"/>
      <c r="RT65" s="168"/>
      <c r="RU65" s="168"/>
      <c r="RV65" s="168"/>
      <c r="RW65" s="168"/>
      <c r="RX65" s="168"/>
      <c r="RY65" s="168"/>
      <c r="RZ65" s="168"/>
      <c r="SA65" s="168"/>
      <c r="SB65" s="168"/>
      <c r="SC65" s="168"/>
      <c r="SD65" s="168"/>
      <c r="SE65" s="168"/>
      <c r="SF65" s="168"/>
      <c r="SG65" s="168"/>
      <c r="SH65" s="168"/>
      <c r="SI65" s="168"/>
      <c r="SJ65" s="168"/>
      <c r="SK65" s="168"/>
      <c r="SL65" s="166">
        <f t="shared" si="856"/>
        <v>0</v>
      </c>
      <c r="SM65" s="168"/>
      <c r="SN65" s="168"/>
      <c r="SO65" s="168"/>
      <c r="SP65" s="168"/>
      <c r="SQ65" s="168"/>
      <c r="SR65" s="168"/>
      <c r="SS65" s="168"/>
      <c r="ST65" s="168"/>
      <c r="SU65" s="168"/>
      <c r="SV65" s="168"/>
      <c r="SW65" s="168"/>
      <c r="SX65" s="168"/>
      <c r="SY65" s="168"/>
      <c r="SZ65" s="168"/>
      <c r="TA65" s="168"/>
      <c r="TB65" s="168"/>
      <c r="TC65" s="168"/>
      <c r="TD65" s="168"/>
      <c r="TE65" s="168"/>
      <c r="TF65" s="168"/>
      <c r="TG65" s="168"/>
      <c r="TH65" s="168"/>
      <c r="TI65" s="168"/>
      <c r="TJ65" s="168"/>
      <c r="TK65" s="168"/>
      <c r="TL65" s="168"/>
      <c r="TM65" s="168"/>
      <c r="TN65" s="168"/>
      <c r="TO65" s="168"/>
      <c r="TP65" s="168"/>
      <c r="TQ65" s="166">
        <f t="shared" si="1384"/>
        <v>0</v>
      </c>
      <c r="TR65" s="168"/>
      <c r="TS65" s="168"/>
      <c r="TT65" s="168"/>
      <c r="TU65" s="168"/>
      <c r="TV65" s="168"/>
      <c r="TW65" s="168"/>
      <c r="TX65" s="168"/>
      <c r="TY65" s="168"/>
      <c r="TZ65" s="168"/>
      <c r="UA65" s="168"/>
      <c r="UB65" s="168"/>
      <c r="UC65" s="168"/>
      <c r="UD65" s="168"/>
      <c r="UE65" s="168"/>
      <c r="UF65" s="168"/>
      <c r="UG65" s="168"/>
      <c r="UH65" s="168"/>
      <c r="UI65" s="168"/>
      <c r="UJ65" s="168"/>
      <c r="UK65" s="168"/>
      <c r="UL65" s="168"/>
      <c r="UM65" s="168"/>
      <c r="UN65" s="168"/>
      <c r="UO65" s="168"/>
      <c r="UP65" s="168"/>
      <c r="UQ65" s="168"/>
      <c r="UR65" s="168"/>
      <c r="US65" s="168"/>
      <c r="UT65" s="168"/>
      <c r="UU65" s="168"/>
      <c r="UV65" s="168"/>
      <c r="UW65" s="166">
        <f t="shared" si="857"/>
        <v>0</v>
      </c>
      <c r="UX65" s="168"/>
      <c r="UY65" s="168"/>
      <c r="UZ65" s="168"/>
      <c r="VA65" s="168"/>
      <c r="VB65" s="168"/>
      <c r="VC65" s="168"/>
      <c r="VD65" s="168"/>
      <c r="VE65" s="168"/>
      <c r="VF65" s="168"/>
      <c r="VG65" s="168"/>
      <c r="VH65" s="168"/>
      <c r="VI65" s="168"/>
      <c r="VJ65" s="168"/>
      <c r="VK65" s="168"/>
      <c r="VL65" s="168"/>
      <c r="VM65" s="168"/>
      <c r="VN65" s="168"/>
      <c r="VO65" s="168"/>
      <c r="VP65" s="168"/>
      <c r="VQ65" s="168"/>
      <c r="VR65" s="168"/>
      <c r="VS65" s="168"/>
      <c r="VT65" s="168"/>
      <c r="VU65" s="168"/>
      <c r="VV65" s="168"/>
      <c r="VW65" s="168"/>
      <c r="VX65" s="168"/>
      <c r="VY65" s="168"/>
      <c r="VZ65" s="168"/>
      <c r="WA65" s="168"/>
      <c r="WB65" s="168"/>
      <c r="WC65" s="166">
        <f t="shared" si="858"/>
        <v>0</v>
      </c>
    </row>
    <row r="66" spans="1:601" s="105" customFormat="1" ht="18" customHeight="1" outlineLevel="1">
      <c r="A66" s="154"/>
      <c r="B66" s="114" t="s">
        <v>47</v>
      </c>
      <c r="C66" s="66"/>
      <c r="D66" s="182">
        <f>SUMIFS('Listagem de Pagamentos Efet'!$J:$J,'Listagem de Pagamentos Efet'!$B:$B,'FLUXO DE CAIXA'!D$4,'Listagem de Pagamentos Efet'!$C:$C,'FLUXO DE CAIXA'!$B66)</f>
        <v>0</v>
      </c>
      <c r="E66" s="182">
        <f>SUMIFS('Listagem de Pagamentos Efet'!$J:$J,'Listagem de Pagamentos Efet'!$B:$B,'FLUXO DE CAIXA'!E$4,'Listagem de Pagamentos Efet'!$C:$C,'FLUXO DE CAIXA'!$B66)</f>
        <v>0</v>
      </c>
      <c r="F66" s="182">
        <f>SUMIFS('Listagem de Pagamentos Efet'!$J:$J,'Listagem de Pagamentos Efet'!$B:$B,'FLUXO DE CAIXA'!F$4,'Listagem de Pagamentos Efet'!$C:$C,'FLUXO DE CAIXA'!$B66)</f>
        <v>0</v>
      </c>
      <c r="G66" s="182">
        <f>SUMIFS('Listagem de Pagamentos Efet'!$J:$J,'Listagem de Pagamentos Efet'!$B:$B,'FLUXO DE CAIXA'!G$4,'Listagem de Pagamentos Efet'!$C:$C,'FLUXO DE CAIXA'!$B66)</f>
        <v>0</v>
      </c>
      <c r="H66" s="182">
        <f>SUMIFS('Listagem de Pagamentos Efet'!$J:$J,'Listagem de Pagamentos Efet'!$B:$B,'FLUXO DE CAIXA'!H$4,'Listagem de Pagamentos Efet'!$C:$C,'FLUXO DE CAIXA'!$B66)</f>
        <v>0</v>
      </c>
      <c r="I66" s="182">
        <f>SUMIFS('Listagem de Pagamentos Efet'!$J:$J,'Listagem de Pagamentos Efet'!$B:$B,'FLUXO DE CAIXA'!I$4,'Listagem de Pagamentos Efet'!$C:$C,'FLUXO DE CAIXA'!$B66)</f>
        <v>0</v>
      </c>
      <c r="J66" s="182">
        <f>SUMIFS('Listagem de Pagamentos Efet'!$J:$J,'Listagem de Pagamentos Efet'!$B:$B,'FLUXO DE CAIXA'!J$4,'Listagem de Pagamentos Efet'!$C:$C,'FLUXO DE CAIXA'!$B66)</f>
        <v>0</v>
      </c>
      <c r="K66" s="182">
        <f>SUMIFS('Listagem de Pagamentos Efet'!$J:$J,'Listagem de Pagamentos Efet'!$B:$B,'FLUXO DE CAIXA'!K$4,'Listagem de Pagamentos Efet'!$C:$C,'FLUXO DE CAIXA'!$B66)</f>
        <v>0</v>
      </c>
      <c r="L66" s="182">
        <f>SUMIFS('Listagem de Pagamentos Efet'!$J:$J,'Listagem de Pagamentos Efet'!$B:$B,'FLUXO DE CAIXA'!L$4,'Listagem de Pagamentos Efet'!$C:$C,'FLUXO DE CAIXA'!$B66)</f>
        <v>0</v>
      </c>
      <c r="M66" s="182">
        <f>SUMIFS('Listagem de Pagamentos Efet'!$J:$J,'Listagem de Pagamentos Efet'!$B:$B,'FLUXO DE CAIXA'!M$4,'Listagem de Pagamentos Efet'!$C:$C,'FLUXO DE CAIXA'!$B66)</f>
        <v>0</v>
      </c>
      <c r="N66" s="182">
        <f>SUMIFS('Listagem de Pagamentos Efet'!$J:$J,'Listagem de Pagamentos Efet'!$B:$B,'FLUXO DE CAIXA'!N$4,'Listagem de Pagamentos Efet'!$C:$C,'FLUXO DE CAIXA'!$B66)</f>
        <v>0</v>
      </c>
      <c r="O66" s="182">
        <f>SUMIFS('Listagem de Pagamentos Efet'!$J:$J,'Listagem de Pagamentos Efet'!$B:$B,'FLUXO DE CAIXA'!O$4,'Listagem de Pagamentos Efet'!$C:$C,'FLUXO DE CAIXA'!$B66)</f>
        <v>0</v>
      </c>
      <c r="P66" s="182">
        <f>SUMIFS('Listagem de Pagamentos Efet'!$J:$J,'Listagem de Pagamentos Efet'!$B:$B,'FLUXO DE CAIXA'!P$4,'Listagem de Pagamentos Efet'!$C:$C,'FLUXO DE CAIXA'!$B66)</f>
        <v>0</v>
      </c>
      <c r="Q66" s="182">
        <f>SUMIFS('Listagem de Pagamentos Efet'!$J:$J,'Listagem de Pagamentos Efet'!$B:$B,'FLUXO DE CAIXA'!Q$4,'Listagem de Pagamentos Efet'!$C:$C,'FLUXO DE CAIXA'!$B66)</f>
        <v>0</v>
      </c>
      <c r="R66" s="182">
        <f>SUMIFS('Listagem de Pagamentos Efet'!$J:$J,'Listagem de Pagamentos Efet'!$B:$B,'FLUXO DE CAIXA'!R$4,'Listagem de Pagamentos Efet'!$C:$C,'FLUXO DE CAIXA'!$B66)</f>
        <v>0</v>
      </c>
      <c r="S66" s="182">
        <f>SUMIFS('Listagem de Pagamentos Efet'!$J:$J,'Listagem de Pagamentos Efet'!$B:$B,'FLUXO DE CAIXA'!S$4,'Listagem de Pagamentos Efet'!$C:$C,'FLUXO DE CAIXA'!$B66)</f>
        <v>0</v>
      </c>
      <c r="T66" s="182">
        <f>SUMIFS('Listagem de Pagamentos Efet'!$J:$J,'Listagem de Pagamentos Efet'!$B:$B,'FLUXO DE CAIXA'!T$4,'Listagem de Pagamentos Efet'!$C:$C,'FLUXO DE CAIXA'!$B66)</f>
        <v>0</v>
      </c>
      <c r="U66" s="182">
        <f>SUMIFS('Listagem de Pagamentos Efet'!$J:$J,'Listagem de Pagamentos Efet'!$B:$B,'FLUXO DE CAIXA'!U$4,'Listagem de Pagamentos Efet'!$C:$C,'FLUXO DE CAIXA'!$B66)</f>
        <v>0</v>
      </c>
      <c r="V66" s="182">
        <f>SUMIFS('Listagem de Pagamentos Efet'!$J:$J,'Listagem de Pagamentos Efet'!$B:$B,'FLUXO DE CAIXA'!V$4,'Listagem de Pagamentos Efet'!$C:$C,'FLUXO DE CAIXA'!$B66)</f>
        <v>0</v>
      </c>
      <c r="W66" s="182">
        <f>SUMIFS('Listagem de Pagamentos Efet'!$J:$J,'Listagem de Pagamentos Efet'!$B:$B,'FLUXO DE CAIXA'!W$4,'Listagem de Pagamentos Efet'!$C:$C,'FLUXO DE CAIXA'!$B66)</f>
        <v>0</v>
      </c>
      <c r="X66" s="182">
        <f>SUMIFS('Listagem de Pagamentos Efet'!$J:$J,'Listagem de Pagamentos Efet'!$B:$B,'FLUXO DE CAIXA'!X$4,'Listagem de Pagamentos Efet'!$C:$C,'FLUXO DE CAIXA'!$B66)</f>
        <v>0</v>
      </c>
      <c r="Y66" s="182">
        <f>SUMIFS('Listagem de Pagamentos Efet'!$J:$J,'Listagem de Pagamentos Efet'!$B:$B,'FLUXO DE CAIXA'!Y$4,'Listagem de Pagamentos Efet'!$C:$C,'FLUXO DE CAIXA'!$B66)</f>
        <v>0</v>
      </c>
      <c r="Z66" s="182">
        <f>SUMIFS('Listagem de Pagamentos Efet'!$J:$J,'Listagem de Pagamentos Efet'!$B:$B,'FLUXO DE CAIXA'!Z$4,'Listagem de Pagamentos Efet'!$C:$C,'FLUXO DE CAIXA'!$B66)</f>
        <v>0</v>
      </c>
      <c r="AA66" s="182">
        <f>SUMIFS('Listagem de Pagamentos Efet'!$J:$J,'Listagem de Pagamentos Efet'!$B:$B,'FLUXO DE CAIXA'!AA$4,'Listagem de Pagamentos Efet'!$C:$C,'FLUXO DE CAIXA'!$B66)</f>
        <v>0</v>
      </c>
      <c r="AB66" s="182">
        <f>SUMIFS('Listagem de Pagamentos Efet'!$J:$J,'Listagem de Pagamentos Efet'!$B:$B,'FLUXO DE CAIXA'!AB$4,'Listagem de Pagamentos Efet'!$C:$C,'FLUXO DE CAIXA'!$B66)</f>
        <v>0</v>
      </c>
      <c r="AC66" s="182">
        <f>SUMIFS('Listagem de Pagamentos Efet'!$J:$J,'Listagem de Pagamentos Efet'!$B:$B,'FLUXO DE CAIXA'!AC$4,'Listagem de Pagamentos Efet'!$C:$C,'FLUXO DE CAIXA'!$B66)</f>
        <v>0</v>
      </c>
      <c r="AD66" s="182">
        <f>SUMIFS('Listagem de Pagamentos Efet'!$J:$J,'Listagem de Pagamentos Efet'!$B:$B,'FLUXO DE CAIXA'!AD$4,'Listagem de Pagamentos Efet'!$C:$C,'FLUXO DE CAIXA'!$B66)</f>
        <v>0</v>
      </c>
      <c r="AE66" s="106"/>
      <c r="AF66" s="106"/>
      <c r="AG66" s="106"/>
      <c r="AH66" s="166">
        <f t="shared" si="490"/>
        <v>0</v>
      </c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>
        <f>+DRE!$G$64</f>
        <v>2301.52</v>
      </c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6">
        <f t="shared" si="848"/>
        <v>2301.52</v>
      </c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>
        <f>+DRE!$G$64</f>
        <v>2301.52</v>
      </c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6">
        <f t="shared" si="790"/>
        <v>2301.52</v>
      </c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  <c r="DG66" s="168"/>
      <c r="DH66" s="168"/>
      <c r="DI66" s="168"/>
      <c r="DJ66" s="168"/>
      <c r="DK66" s="168"/>
      <c r="DL66" s="168"/>
      <c r="DM66" s="168">
        <f>+DRE!$G$64</f>
        <v>2301.52</v>
      </c>
      <c r="DN66" s="168"/>
      <c r="DO66" s="168"/>
      <c r="DP66" s="168"/>
      <c r="DQ66" s="168"/>
      <c r="DR66" s="168"/>
      <c r="DS66" s="168"/>
      <c r="DT66" s="168"/>
      <c r="DU66" s="168"/>
      <c r="DV66" s="168"/>
      <c r="DW66" s="168"/>
      <c r="DX66" s="168"/>
      <c r="DY66" s="166">
        <f t="shared" si="849"/>
        <v>2301.52</v>
      </c>
      <c r="DZ66" s="168"/>
      <c r="EA66" s="168"/>
      <c r="EB66" s="168"/>
      <c r="EC66" s="168"/>
      <c r="ED66" s="168"/>
      <c r="EE66" s="168"/>
      <c r="EF66" s="168"/>
      <c r="EG66" s="168"/>
      <c r="EH66" s="168"/>
      <c r="EI66" s="168"/>
      <c r="EJ66" s="168"/>
      <c r="EK66" s="168"/>
      <c r="EL66" s="168"/>
      <c r="EM66" s="168"/>
      <c r="EN66" s="168"/>
      <c r="EO66" s="168"/>
      <c r="EP66" s="168"/>
      <c r="EQ66" s="168"/>
      <c r="ER66" s="168"/>
      <c r="ES66" s="168">
        <f>+DRE!$G$64</f>
        <v>2301.52</v>
      </c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6">
        <f t="shared" si="1367"/>
        <v>2301.52</v>
      </c>
      <c r="FE66" s="168"/>
      <c r="FF66" s="168"/>
      <c r="FG66" s="168"/>
      <c r="FH66" s="168"/>
      <c r="FI66" s="168"/>
      <c r="FJ66" s="168"/>
      <c r="FK66" s="168"/>
      <c r="FL66" s="168"/>
      <c r="FM66" s="168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>
        <f>+DRE!$G$64</f>
        <v>2301.52</v>
      </c>
      <c r="FY66" s="168"/>
      <c r="FZ66" s="168"/>
      <c r="GA66" s="168"/>
      <c r="GB66" s="168"/>
      <c r="GC66" s="168"/>
      <c r="GD66" s="168"/>
      <c r="GE66" s="168"/>
      <c r="GF66" s="168"/>
      <c r="GG66" s="168"/>
      <c r="GH66" s="168"/>
      <c r="GI66" s="168"/>
      <c r="GJ66" s="166">
        <f t="shared" si="850"/>
        <v>2301.52</v>
      </c>
      <c r="GK66" s="168"/>
      <c r="GL66" s="168"/>
      <c r="GM66" s="168"/>
      <c r="GN66" s="168"/>
      <c r="GO66" s="168"/>
      <c r="GP66" s="168"/>
      <c r="GQ66" s="168"/>
      <c r="GR66" s="168"/>
      <c r="GS66" s="168"/>
      <c r="GT66" s="168"/>
      <c r="GU66" s="168"/>
      <c r="GV66" s="168"/>
      <c r="GW66" s="168"/>
      <c r="GX66" s="168"/>
      <c r="GY66" s="168"/>
      <c r="GZ66" s="168"/>
      <c r="HA66" s="168"/>
      <c r="HB66" s="168"/>
      <c r="HC66" s="168"/>
      <c r="HD66" s="168">
        <f>+DRE!$G$64</f>
        <v>2301.52</v>
      </c>
      <c r="HE66" s="168"/>
      <c r="HF66" s="168"/>
      <c r="HG66" s="168"/>
      <c r="HH66" s="168"/>
      <c r="HI66" s="168"/>
      <c r="HJ66" s="168"/>
      <c r="HK66" s="168"/>
      <c r="HL66" s="168"/>
      <c r="HM66" s="168"/>
      <c r="HN66" s="168"/>
      <c r="HO66" s="168"/>
      <c r="HP66" s="166">
        <f t="shared" si="851"/>
        <v>2301.52</v>
      </c>
      <c r="HQ66" s="168"/>
      <c r="HR66" s="168"/>
      <c r="HS66" s="168"/>
      <c r="HT66" s="168"/>
      <c r="HU66" s="168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68"/>
      <c r="II66" s="168"/>
      <c r="IJ66" s="168">
        <f>+DRE!$G$64</f>
        <v>2301.52</v>
      </c>
      <c r="IK66" s="168"/>
      <c r="IL66" s="168"/>
      <c r="IM66" s="168"/>
      <c r="IN66" s="168"/>
      <c r="IO66" s="168"/>
      <c r="IP66" s="168"/>
      <c r="IQ66" s="168"/>
      <c r="IR66" s="168"/>
      <c r="IS66" s="168"/>
      <c r="IT66" s="168"/>
      <c r="IU66" s="166">
        <f t="shared" si="1371"/>
        <v>2301.52</v>
      </c>
      <c r="IV66" s="168"/>
      <c r="IW66" s="168"/>
      <c r="IX66" s="168"/>
      <c r="IY66" s="168"/>
      <c r="IZ66" s="168"/>
      <c r="JA66" s="168"/>
      <c r="JB66" s="168"/>
      <c r="JC66" s="168"/>
      <c r="JD66" s="168"/>
      <c r="JE66" s="168"/>
      <c r="JF66" s="168"/>
      <c r="JG66" s="168"/>
      <c r="JH66" s="168"/>
      <c r="JI66" s="168"/>
      <c r="JJ66" s="168"/>
      <c r="JK66" s="168"/>
      <c r="JL66" s="168"/>
      <c r="JM66" s="168"/>
      <c r="JN66" s="168"/>
      <c r="JO66" s="168">
        <f>+DRE!$G$64</f>
        <v>2301.52</v>
      </c>
      <c r="JP66" s="168"/>
      <c r="JQ66" s="168"/>
      <c r="JR66" s="168"/>
      <c r="JS66" s="168"/>
      <c r="JT66" s="168"/>
      <c r="JU66" s="168"/>
      <c r="JV66" s="168"/>
      <c r="JW66" s="168"/>
      <c r="JX66" s="168"/>
      <c r="JY66" s="168"/>
      <c r="JZ66" s="168"/>
      <c r="KA66" s="166">
        <f t="shared" si="852"/>
        <v>2301.52</v>
      </c>
      <c r="KB66" s="168"/>
      <c r="KC66" s="168"/>
      <c r="KD66" s="168"/>
      <c r="KE66" s="168"/>
      <c r="KF66" s="168"/>
      <c r="KG66" s="168"/>
      <c r="KH66" s="168"/>
      <c r="KI66" s="168"/>
      <c r="KJ66" s="168"/>
      <c r="KK66" s="168"/>
      <c r="KL66" s="168"/>
      <c r="KM66" s="168"/>
      <c r="KN66" s="168"/>
      <c r="KO66" s="168"/>
      <c r="KP66" s="168"/>
      <c r="KQ66" s="168"/>
      <c r="KR66" s="168"/>
      <c r="KS66" s="168"/>
      <c r="KT66" s="168"/>
      <c r="KU66" s="168">
        <f>+DRE!$G$64</f>
        <v>2301.52</v>
      </c>
      <c r="KV66" s="168"/>
      <c r="KW66" s="168"/>
      <c r="KX66" s="168"/>
      <c r="KY66" s="168"/>
      <c r="KZ66" s="168"/>
      <c r="LA66" s="168"/>
      <c r="LB66" s="168"/>
      <c r="LC66" s="168"/>
      <c r="LD66" s="168"/>
      <c r="LE66" s="168"/>
      <c r="LF66" s="166">
        <f t="shared" si="1374"/>
        <v>2301.52</v>
      </c>
      <c r="LG66" s="168"/>
      <c r="LH66" s="168"/>
      <c r="LI66" s="168"/>
      <c r="LJ66" s="168"/>
      <c r="LK66" s="168"/>
      <c r="LL66" s="168"/>
      <c r="LM66" s="168"/>
      <c r="LN66" s="168"/>
      <c r="LO66" s="168"/>
      <c r="LP66" s="168"/>
      <c r="LQ66" s="168"/>
      <c r="LR66" s="168"/>
      <c r="LS66" s="168"/>
      <c r="LT66" s="168"/>
      <c r="LU66" s="168"/>
      <c r="LV66" s="168"/>
      <c r="LW66" s="168"/>
      <c r="LX66" s="168"/>
      <c r="LY66" s="168"/>
      <c r="LZ66" s="168">
        <f>+DRE!$G$64</f>
        <v>2301.52</v>
      </c>
      <c r="MA66" s="168"/>
      <c r="MB66" s="168"/>
      <c r="MC66" s="168"/>
      <c r="MD66" s="168"/>
      <c r="ME66" s="168"/>
      <c r="MF66" s="168"/>
      <c r="MG66" s="168"/>
      <c r="MH66" s="168"/>
      <c r="MI66" s="168"/>
      <c r="MJ66" s="168"/>
      <c r="MK66" s="168"/>
      <c r="ML66" s="166">
        <f t="shared" si="853"/>
        <v>2301.52</v>
      </c>
      <c r="MM66" s="168"/>
      <c r="MN66" s="168"/>
      <c r="MO66" s="168"/>
      <c r="MP66" s="168"/>
      <c r="MQ66" s="168"/>
      <c r="MR66" s="168"/>
      <c r="MS66" s="168"/>
      <c r="MT66" s="168"/>
      <c r="MU66" s="168"/>
      <c r="MV66" s="168"/>
      <c r="MW66" s="168"/>
      <c r="MX66" s="168"/>
      <c r="MY66" s="168"/>
      <c r="MZ66" s="168"/>
      <c r="NA66" s="168"/>
      <c r="NB66" s="168"/>
      <c r="NC66" s="168"/>
      <c r="ND66" s="168"/>
      <c r="NE66" s="168"/>
      <c r="NF66" s="168">
        <f>+DRE!$G$64</f>
        <v>2301.52</v>
      </c>
      <c r="NG66" s="168"/>
      <c r="NH66" s="168"/>
      <c r="NI66" s="168"/>
      <c r="NJ66" s="168"/>
      <c r="NK66" s="168"/>
      <c r="NL66" s="168"/>
      <c r="NM66" s="168"/>
      <c r="NN66" s="168"/>
      <c r="NO66" s="168"/>
      <c r="NP66" s="168"/>
      <c r="NQ66" s="168"/>
      <c r="NR66" s="166">
        <f t="shared" si="854"/>
        <v>2301.52</v>
      </c>
      <c r="NS66" s="168"/>
      <c r="NT66" s="168"/>
      <c r="NU66" s="168"/>
      <c r="NV66" s="168"/>
      <c r="NW66" s="168"/>
      <c r="NX66" s="168"/>
      <c r="NY66" s="168"/>
      <c r="NZ66" s="168"/>
      <c r="OA66" s="168"/>
      <c r="OB66" s="168"/>
      <c r="OC66" s="168"/>
      <c r="OD66" s="168"/>
      <c r="OE66" s="168"/>
      <c r="OF66" s="168"/>
      <c r="OG66" s="168"/>
      <c r="OH66" s="168"/>
      <c r="OI66" s="168"/>
      <c r="OJ66" s="168"/>
      <c r="OK66" s="168"/>
      <c r="OL66" s="168">
        <f>+DRE!$G$64</f>
        <v>2301.52</v>
      </c>
      <c r="OM66" s="168"/>
      <c r="ON66" s="168"/>
      <c r="OO66" s="168"/>
      <c r="OP66" s="168"/>
      <c r="OQ66" s="168"/>
      <c r="OR66" s="168"/>
      <c r="OS66" s="168"/>
      <c r="OT66" s="168"/>
      <c r="OU66" s="166">
        <f t="shared" si="1378"/>
        <v>2301.52</v>
      </c>
      <c r="OV66" s="168"/>
      <c r="OW66" s="168"/>
      <c r="OX66" s="168"/>
      <c r="OY66" s="168"/>
      <c r="OZ66" s="168"/>
      <c r="PA66" s="168"/>
      <c r="PB66" s="168"/>
      <c r="PC66" s="168"/>
      <c r="PD66" s="168"/>
      <c r="PE66" s="168"/>
      <c r="PF66" s="168"/>
      <c r="PG66" s="168"/>
      <c r="PH66" s="168"/>
      <c r="PI66" s="168"/>
      <c r="PJ66" s="168"/>
      <c r="PK66" s="168"/>
      <c r="PL66" s="168"/>
      <c r="PM66" s="168"/>
      <c r="PN66" s="168"/>
      <c r="PO66" s="168">
        <f>+DRE!$G$64</f>
        <v>2301.52</v>
      </c>
      <c r="PP66" s="168"/>
      <c r="PQ66" s="168"/>
      <c r="PR66" s="168"/>
      <c r="PS66" s="168"/>
      <c r="PT66" s="168"/>
      <c r="PU66" s="168"/>
      <c r="PV66" s="168"/>
      <c r="PW66" s="168"/>
      <c r="PX66" s="168"/>
      <c r="PY66" s="168"/>
      <c r="PZ66" s="168"/>
      <c r="QA66" s="166">
        <f t="shared" si="855"/>
        <v>2301.52</v>
      </c>
      <c r="QB66" s="168"/>
      <c r="QC66" s="168"/>
      <c r="QD66" s="168"/>
      <c r="QE66" s="168"/>
      <c r="QF66" s="168"/>
      <c r="QG66" s="168"/>
      <c r="QH66" s="168"/>
      <c r="QI66" s="168"/>
      <c r="QJ66" s="168"/>
      <c r="QK66" s="168"/>
      <c r="QL66" s="168"/>
      <c r="QM66" s="168"/>
      <c r="QN66" s="168"/>
      <c r="QO66" s="168"/>
      <c r="QP66" s="168"/>
      <c r="QQ66" s="168"/>
      <c r="QR66" s="168"/>
      <c r="QS66" s="168"/>
      <c r="QT66" s="168"/>
      <c r="QU66" s="168">
        <f>+DRE!$G$64</f>
        <v>2301.52</v>
      </c>
      <c r="QV66" s="168"/>
      <c r="QW66" s="168"/>
      <c r="QX66" s="168"/>
      <c r="QY66" s="168"/>
      <c r="QZ66" s="168"/>
      <c r="RA66" s="168"/>
      <c r="RB66" s="168"/>
      <c r="RC66" s="168"/>
      <c r="RD66" s="168"/>
      <c r="RE66" s="168"/>
      <c r="RF66" s="166">
        <f t="shared" si="1381"/>
        <v>2301.52</v>
      </c>
      <c r="RG66" s="168"/>
      <c r="RH66" s="168"/>
      <c r="RI66" s="168"/>
      <c r="RJ66" s="168"/>
      <c r="RK66" s="168"/>
      <c r="RL66" s="168"/>
      <c r="RM66" s="168"/>
      <c r="RN66" s="168"/>
      <c r="RO66" s="168"/>
      <c r="RP66" s="168"/>
      <c r="RQ66" s="168"/>
      <c r="RR66" s="168"/>
      <c r="RS66" s="168"/>
      <c r="RT66" s="168"/>
      <c r="RU66" s="168"/>
      <c r="RV66" s="168"/>
      <c r="RW66" s="168"/>
      <c r="RX66" s="168"/>
      <c r="RY66" s="168"/>
      <c r="RZ66" s="168">
        <f>+DRE!$G$64</f>
        <v>2301.52</v>
      </c>
      <c r="SA66" s="168"/>
      <c r="SB66" s="168"/>
      <c r="SC66" s="168"/>
      <c r="SD66" s="168"/>
      <c r="SE66" s="168"/>
      <c r="SF66" s="168"/>
      <c r="SG66" s="168"/>
      <c r="SH66" s="168"/>
      <c r="SI66" s="168"/>
      <c r="SJ66" s="168"/>
      <c r="SK66" s="168"/>
      <c r="SL66" s="166">
        <f t="shared" si="856"/>
        <v>2301.52</v>
      </c>
      <c r="SM66" s="168"/>
      <c r="SN66" s="168"/>
      <c r="SO66" s="168"/>
      <c r="SP66" s="168"/>
      <c r="SQ66" s="168"/>
      <c r="SR66" s="168"/>
      <c r="SS66" s="168"/>
      <c r="ST66" s="168"/>
      <c r="SU66" s="168"/>
      <c r="SV66" s="168"/>
      <c r="SW66" s="168"/>
      <c r="SX66" s="168"/>
      <c r="SY66" s="168"/>
      <c r="SZ66" s="168"/>
      <c r="TA66" s="168"/>
      <c r="TB66" s="168"/>
      <c r="TC66" s="168"/>
      <c r="TD66" s="168"/>
      <c r="TE66" s="168"/>
      <c r="TF66" s="168">
        <f>+DRE!$G$64</f>
        <v>2301.52</v>
      </c>
      <c r="TG66" s="168"/>
      <c r="TH66" s="168"/>
      <c r="TI66" s="168"/>
      <c r="TJ66" s="168"/>
      <c r="TK66" s="168"/>
      <c r="TL66" s="168"/>
      <c r="TM66" s="168"/>
      <c r="TN66" s="168"/>
      <c r="TO66" s="168"/>
      <c r="TP66" s="168"/>
      <c r="TQ66" s="166">
        <f t="shared" si="1384"/>
        <v>2301.52</v>
      </c>
      <c r="TR66" s="168"/>
      <c r="TS66" s="168"/>
      <c r="TT66" s="168"/>
      <c r="TU66" s="168"/>
      <c r="TV66" s="168"/>
      <c r="TW66" s="168"/>
      <c r="TX66" s="168"/>
      <c r="TY66" s="168"/>
      <c r="TZ66" s="168"/>
      <c r="UA66" s="168"/>
      <c r="UB66" s="168"/>
      <c r="UC66" s="168"/>
      <c r="UD66" s="168"/>
      <c r="UE66" s="168"/>
      <c r="UF66" s="168"/>
      <c r="UG66" s="168"/>
      <c r="UH66" s="168"/>
      <c r="UI66" s="168"/>
      <c r="UJ66" s="168"/>
      <c r="UK66" s="168">
        <f>+DRE!$G$64</f>
        <v>2301.52</v>
      </c>
      <c r="UL66" s="168"/>
      <c r="UM66" s="168"/>
      <c r="UN66" s="168"/>
      <c r="UO66" s="168"/>
      <c r="UP66" s="168"/>
      <c r="UQ66" s="168"/>
      <c r="UR66" s="168"/>
      <c r="US66" s="168"/>
      <c r="UT66" s="168"/>
      <c r="UU66" s="168"/>
      <c r="UV66" s="168"/>
      <c r="UW66" s="166">
        <f t="shared" si="857"/>
        <v>2301.52</v>
      </c>
      <c r="UX66" s="168"/>
      <c r="UY66" s="168"/>
      <c r="UZ66" s="168"/>
      <c r="VA66" s="168"/>
      <c r="VB66" s="168"/>
      <c r="VC66" s="168"/>
      <c r="VD66" s="168"/>
      <c r="VE66" s="168"/>
      <c r="VF66" s="168"/>
      <c r="VG66" s="168"/>
      <c r="VH66" s="168"/>
      <c r="VI66" s="168"/>
      <c r="VJ66" s="168"/>
      <c r="VK66" s="168"/>
      <c r="VL66" s="168"/>
      <c r="VM66" s="168"/>
      <c r="VN66" s="168"/>
      <c r="VO66" s="168"/>
      <c r="VP66" s="168"/>
      <c r="VQ66" s="168">
        <f>+DRE!$G$64</f>
        <v>2301.52</v>
      </c>
      <c r="VR66" s="168"/>
      <c r="VS66" s="168"/>
      <c r="VT66" s="168"/>
      <c r="VU66" s="168"/>
      <c r="VV66" s="168"/>
      <c r="VW66" s="168"/>
      <c r="VX66" s="168"/>
      <c r="VY66" s="168"/>
      <c r="VZ66" s="168"/>
      <c r="WA66" s="168"/>
      <c r="WB66" s="168"/>
      <c r="WC66" s="166">
        <f t="shared" si="858"/>
        <v>2301.52</v>
      </c>
    </row>
    <row r="67" spans="1:601" s="105" customFormat="1" ht="18" customHeight="1">
      <c r="A67" s="154"/>
      <c r="B67" s="97" t="s">
        <v>53</v>
      </c>
      <c r="C67" s="97"/>
      <c r="D67" s="103">
        <f t="shared" ref="D67:AJ67" si="1536">SUM(D68:D76)</f>
        <v>0</v>
      </c>
      <c r="E67" s="103">
        <f t="shared" si="1536"/>
        <v>0</v>
      </c>
      <c r="F67" s="103">
        <f t="shared" si="1536"/>
        <v>0</v>
      </c>
      <c r="G67" s="103">
        <f t="shared" si="1536"/>
        <v>0</v>
      </c>
      <c r="H67" s="103">
        <f t="shared" si="1536"/>
        <v>0</v>
      </c>
      <c r="I67" s="103">
        <f t="shared" si="1536"/>
        <v>0</v>
      </c>
      <c r="J67" s="103">
        <f t="shared" si="1536"/>
        <v>0</v>
      </c>
      <c r="K67" s="103">
        <f t="shared" si="1536"/>
        <v>0</v>
      </c>
      <c r="L67" s="103">
        <f t="shared" si="1536"/>
        <v>0</v>
      </c>
      <c r="M67" s="103">
        <f t="shared" si="1536"/>
        <v>0</v>
      </c>
      <c r="N67" s="103">
        <f t="shared" si="1536"/>
        <v>0</v>
      </c>
      <c r="O67" s="103">
        <f t="shared" si="1536"/>
        <v>0</v>
      </c>
      <c r="P67" s="103">
        <f t="shared" si="1536"/>
        <v>0</v>
      </c>
      <c r="Q67" s="103">
        <f t="shared" si="1536"/>
        <v>0</v>
      </c>
      <c r="R67" s="103">
        <f t="shared" si="1536"/>
        <v>0</v>
      </c>
      <c r="S67" s="103">
        <f t="shared" si="1536"/>
        <v>0</v>
      </c>
      <c r="T67" s="103">
        <f t="shared" si="1536"/>
        <v>0</v>
      </c>
      <c r="U67" s="103">
        <f t="shared" si="1536"/>
        <v>0</v>
      </c>
      <c r="V67" s="103">
        <f t="shared" si="1536"/>
        <v>0</v>
      </c>
      <c r="W67" s="103">
        <f t="shared" si="1536"/>
        <v>0</v>
      </c>
      <c r="X67" s="103">
        <f t="shared" si="1536"/>
        <v>0</v>
      </c>
      <c r="Y67" s="103">
        <f t="shared" si="1536"/>
        <v>0</v>
      </c>
      <c r="Z67" s="103">
        <f t="shared" si="1536"/>
        <v>0</v>
      </c>
      <c r="AA67" s="103">
        <f t="shared" si="1536"/>
        <v>0</v>
      </c>
      <c r="AB67" s="103">
        <f t="shared" si="1536"/>
        <v>0</v>
      </c>
      <c r="AC67" s="103">
        <f t="shared" si="1536"/>
        <v>0</v>
      </c>
      <c r="AD67" s="103">
        <f t="shared" si="1536"/>
        <v>0</v>
      </c>
      <c r="AE67" s="103">
        <f t="shared" si="1536"/>
        <v>0</v>
      </c>
      <c r="AF67" s="103"/>
      <c r="AG67" s="103"/>
      <c r="AH67" s="177">
        <f t="shared" si="490"/>
        <v>0</v>
      </c>
      <c r="AI67" s="171">
        <f t="shared" si="1536"/>
        <v>0</v>
      </c>
      <c r="AJ67" s="171">
        <f t="shared" si="1536"/>
        <v>0</v>
      </c>
      <c r="AK67" s="171">
        <f t="shared" ref="AK67:BM67" si="1537">SUM(AK68:AK76)</f>
        <v>0</v>
      </c>
      <c r="AL67" s="171">
        <f t="shared" si="1537"/>
        <v>0</v>
      </c>
      <c r="AM67" s="171">
        <f t="shared" si="1537"/>
        <v>0</v>
      </c>
      <c r="AN67" s="171">
        <f t="shared" si="1537"/>
        <v>0</v>
      </c>
      <c r="AO67" s="171">
        <f t="shared" si="1537"/>
        <v>0</v>
      </c>
      <c r="AP67" s="171">
        <f t="shared" si="1537"/>
        <v>0</v>
      </c>
      <c r="AQ67" s="171">
        <f t="shared" si="1537"/>
        <v>0</v>
      </c>
      <c r="AR67" s="171">
        <f t="shared" si="1537"/>
        <v>0</v>
      </c>
      <c r="AS67" s="171">
        <f t="shared" si="1537"/>
        <v>0</v>
      </c>
      <c r="AT67" s="171">
        <f t="shared" si="1537"/>
        <v>0</v>
      </c>
      <c r="AU67" s="171">
        <f t="shared" si="1537"/>
        <v>0</v>
      </c>
      <c r="AV67" s="171">
        <f t="shared" si="1537"/>
        <v>0</v>
      </c>
      <c r="AW67" s="171">
        <f t="shared" si="1537"/>
        <v>0</v>
      </c>
      <c r="AX67" s="171">
        <f t="shared" si="1537"/>
        <v>0</v>
      </c>
      <c r="AY67" s="171">
        <f t="shared" si="1537"/>
        <v>0</v>
      </c>
      <c r="AZ67" s="171">
        <f t="shared" si="1537"/>
        <v>0</v>
      </c>
      <c r="BA67" s="171">
        <f t="shared" si="1537"/>
        <v>0</v>
      </c>
      <c r="BB67" s="171">
        <f t="shared" si="1537"/>
        <v>0</v>
      </c>
      <c r="BC67" s="171">
        <f t="shared" si="1537"/>
        <v>0</v>
      </c>
      <c r="BD67" s="171">
        <f t="shared" si="1537"/>
        <v>0</v>
      </c>
      <c r="BE67" s="171">
        <f t="shared" si="1537"/>
        <v>0</v>
      </c>
      <c r="BF67" s="171">
        <f t="shared" si="1537"/>
        <v>0</v>
      </c>
      <c r="BG67" s="171">
        <f t="shared" si="1537"/>
        <v>0</v>
      </c>
      <c r="BH67" s="171">
        <f t="shared" si="1537"/>
        <v>0</v>
      </c>
      <c r="BI67" s="171">
        <f t="shared" si="1537"/>
        <v>0</v>
      </c>
      <c r="BJ67" s="171">
        <f t="shared" si="1537"/>
        <v>0</v>
      </c>
      <c r="BK67" s="171">
        <f t="shared" si="1537"/>
        <v>0</v>
      </c>
      <c r="BL67" s="171">
        <f t="shared" si="1537"/>
        <v>0</v>
      </c>
      <c r="BM67" s="171">
        <f t="shared" si="1537"/>
        <v>0</v>
      </c>
      <c r="BN67" s="177">
        <f t="shared" si="848"/>
        <v>0</v>
      </c>
      <c r="BO67" s="171">
        <f>SUM(BO68:BO76)</f>
        <v>0</v>
      </c>
      <c r="BP67" s="171">
        <f>SUM(BP68:BP76)</f>
        <v>0</v>
      </c>
      <c r="BQ67" s="171">
        <f t="shared" ref="BQ67:CR67" si="1538">SUM(BQ68:BQ76)</f>
        <v>0</v>
      </c>
      <c r="BR67" s="171">
        <f t="shared" si="1538"/>
        <v>0</v>
      </c>
      <c r="BS67" s="171">
        <f t="shared" si="1538"/>
        <v>0</v>
      </c>
      <c r="BT67" s="171">
        <f t="shared" si="1538"/>
        <v>0</v>
      </c>
      <c r="BU67" s="171">
        <f t="shared" si="1538"/>
        <v>0</v>
      </c>
      <c r="BV67" s="171">
        <f t="shared" si="1538"/>
        <v>0</v>
      </c>
      <c r="BW67" s="171">
        <f t="shared" si="1538"/>
        <v>0</v>
      </c>
      <c r="BX67" s="171">
        <f t="shared" si="1538"/>
        <v>0</v>
      </c>
      <c r="BY67" s="171">
        <f t="shared" si="1538"/>
        <v>0</v>
      </c>
      <c r="BZ67" s="171">
        <f t="shared" si="1538"/>
        <v>0</v>
      </c>
      <c r="CA67" s="171">
        <f t="shared" si="1538"/>
        <v>0</v>
      </c>
      <c r="CB67" s="171">
        <f t="shared" si="1538"/>
        <v>0</v>
      </c>
      <c r="CC67" s="171">
        <f t="shared" si="1538"/>
        <v>0</v>
      </c>
      <c r="CD67" s="171">
        <f t="shared" si="1538"/>
        <v>0</v>
      </c>
      <c r="CE67" s="171">
        <f t="shared" si="1538"/>
        <v>0</v>
      </c>
      <c r="CF67" s="171">
        <f t="shared" si="1538"/>
        <v>0</v>
      </c>
      <c r="CG67" s="171">
        <f t="shared" si="1538"/>
        <v>0</v>
      </c>
      <c r="CH67" s="171">
        <f t="shared" si="1538"/>
        <v>0</v>
      </c>
      <c r="CI67" s="171">
        <f t="shared" si="1538"/>
        <v>0</v>
      </c>
      <c r="CJ67" s="171">
        <f t="shared" si="1538"/>
        <v>0</v>
      </c>
      <c r="CK67" s="171">
        <f t="shared" si="1538"/>
        <v>0</v>
      </c>
      <c r="CL67" s="171">
        <f t="shared" si="1538"/>
        <v>0</v>
      </c>
      <c r="CM67" s="171">
        <f t="shared" si="1538"/>
        <v>0</v>
      </c>
      <c r="CN67" s="171">
        <f t="shared" si="1538"/>
        <v>0</v>
      </c>
      <c r="CO67" s="171">
        <f t="shared" si="1538"/>
        <v>0</v>
      </c>
      <c r="CP67" s="171">
        <f t="shared" si="1538"/>
        <v>0</v>
      </c>
      <c r="CQ67" s="171">
        <f t="shared" si="1538"/>
        <v>0</v>
      </c>
      <c r="CR67" s="171">
        <f t="shared" si="1538"/>
        <v>0</v>
      </c>
      <c r="CS67" s="177">
        <f t="shared" si="790"/>
        <v>0</v>
      </c>
      <c r="CT67" s="171">
        <f t="shared" ref="CT67:DX67" si="1539">SUM(CT68:CT76)</f>
        <v>0</v>
      </c>
      <c r="CU67" s="171">
        <f t="shared" si="1539"/>
        <v>0</v>
      </c>
      <c r="CV67" s="171">
        <f t="shared" si="1539"/>
        <v>0</v>
      </c>
      <c r="CW67" s="171">
        <f t="shared" si="1539"/>
        <v>0</v>
      </c>
      <c r="CX67" s="171">
        <f t="shared" si="1539"/>
        <v>0</v>
      </c>
      <c r="CY67" s="171">
        <f t="shared" si="1539"/>
        <v>0</v>
      </c>
      <c r="CZ67" s="171">
        <f t="shared" si="1539"/>
        <v>0</v>
      </c>
      <c r="DA67" s="171">
        <f t="shared" si="1539"/>
        <v>0</v>
      </c>
      <c r="DB67" s="171">
        <f t="shared" si="1539"/>
        <v>0</v>
      </c>
      <c r="DC67" s="171">
        <f t="shared" si="1539"/>
        <v>0</v>
      </c>
      <c r="DD67" s="171">
        <f t="shared" si="1539"/>
        <v>0</v>
      </c>
      <c r="DE67" s="171">
        <f t="shared" si="1539"/>
        <v>0</v>
      </c>
      <c r="DF67" s="171">
        <f t="shared" si="1539"/>
        <v>0</v>
      </c>
      <c r="DG67" s="171">
        <f t="shared" si="1539"/>
        <v>0</v>
      </c>
      <c r="DH67" s="171">
        <f t="shared" si="1539"/>
        <v>0</v>
      </c>
      <c r="DI67" s="171">
        <f t="shared" si="1539"/>
        <v>0</v>
      </c>
      <c r="DJ67" s="171">
        <f t="shared" si="1539"/>
        <v>0</v>
      </c>
      <c r="DK67" s="171">
        <f t="shared" si="1539"/>
        <v>0</v>
      </c>
      <c r="DL67" s="171">
        <f t="shared" si="1539"/>
        <v>0</v>
      </c>
      <c r="DM67" s="171">
        <f t="shared" si="1539"/>
        <v>0</v>
      </c>
      <c r="DN67" s="171">
        <f t="shared" si="1539"/>
        <v>0</v>
      </c>
      <c r="DO67" s="171">
        <f t="shared" si="1539"/>
        <v>0</v>
      </c>
      <c r="DP67" s="171">
        <f t="shared" si="1539"/>
        <v>0</v>
      </c>
      <c r="DQ67" s="171">
        <f t="shared" si="1539"/>
        <v>0</v>
      </c>
      <c r="DR67" s="171">
        <f t="shared" si="1539"/>
        <v>0</v>
      </c>
      <c r="DS67" s="171">
        <f t="shared" si="1539"/>
        <v>0</v>
      </c>
      <c r="DT67" s="171">
        <f t="shared" si="1539"/>
        <v>0</v>
      </c>
      <c r="DU67" s="171">
        <f t="shared" si="1539"/>
        <v>0</v>
      </c>
      <c r="DV67" s="171">
        <f t="shared" si="1539"/>
        <v>0</v>
      </c>
      <c r="DW67" s="171">
        <f t="shared" si="1539"/>
        <v>0</v>
      </c>
      <c r="DX67" s="171">
        <f t="shared" si="1539"/>
        <v>0</v>
      </c>
      <c r="DY67" s="177">
        <f t="shared" si="849"/>
        <v>0</v>
      </c>
      <c r="DZ67" s="171">
        <f t="shared" ref="DZ67:FC67" si="1540">SUM(DZ68:DZ76)</f>
        <v>0</v>
      </c>
      <c r="EA67" s="171">
        <f t="shared" si="1540"/>
        <v>0</v>
      </c>
      <c r="EB67" s="171">
        <f t="shared" si="1540"/>
        <v>0</v>
      </c>
      <c r="EC67" s="171">
        <f t="shared" si="1540"/>
        <v>0</v>
      </c>
      <c r="ED67" s="171">
        <f t="shared" si="1540"/>
        <v>0</v>
      </c>
      <c r="EE67" s="171">
        <f t="shared" si="1540"/>
        <v>0</v>
      </c>
      <c r="EF67" s="171">
        <f t="shared" si="1540"/>
        <v>0</v>
      </c>
      <c r="EG67" s="171">
        <f t="shared" si="1540"/>
        <v>0</v>
      </c>
      <c r="EH67" s="171">
        <f t="shared" si="1540"/>
        <v>0</v>
      </c>
      <c r="EI67" s="171">
        <f t="shared" si="1540"/>
        <v>0</v>
      </c>
      <c r="EJ67" s="171">
        <f t="shared" si="1540"/>
        <v>0</v>
      </c>
      <c r="EK67" s="171">
        <f t="shared" si="1540"/>
        <v>0</v>
      </c>
      <c r="EL67" s="171">
        <f t="shared" si="1540"/>
        <v>0</v>
      </c>
      <c r="EM67" s="171">
        <f t="shared" si="1540"/>
        <v>0</v>
      </c>
      <c r="EN67" s="171">
        <f t="shared" si="1540"/>
        <v>0</v>
      </c>
      <c r="EO67" s="171">
        <f t="shared" si="1540"/>
        <v>0</v>
      </c>
      <c r="EP67" s="171">
        <f t="shared" si="1540"/>
        <v>0</v>
      </c>
      <c r="EQ67" s="171">
        <f t="shared" si="1540"/>
        <v>0</v>
      </c>
      <c r="ER67" s="171">
        <f t="shared" si="1540"/>
        <v>0</v>
      </c>
      <c r="ES67" s="171">
        <f t="shared" si="1540"/>
        <v>0</v>
      </c>
      <c r="ET67" s="171">
        <f t="shared" si="1540"/>
        <v>0</v>
      </c>
      <c r="EU67" s="171">
        <f t="shared" si="1540"/>
        <v>0</v>
      </c>
      <c r="EV67" s="171">
        <f t="shared" si="1540"/>
        <v>0</v>
      </c>
      <c r="EW67" s="171">
        <f t="shared" si="1540"/>
        <v>0</v>
      </c>
      <c r="EX67" s="171">
        <f t="shared" si="1540"/>
        <v>0</v>
      </c>
      <c r="EY67" s="171">
        <f t="shared" si="1540"/>
        <v>0</v>
      </c>
      <c r="EZ67" s="171">
        <f t="shared" si="1540"/>
        <v>0</v>
      </c>
      <c r="FA67" s="171">
        <f t="shared" si="1540"/>
        <v>0</v>
      </c>
      <c r="FB67" s="171">
        <f t="shared" si="1540"/>
        <v>0</v>
      </c>
      <c r="FC67" s="171">
        <f t="shared" si="1540"/>
        <v>0</v>
      </c>
      <c r="FD67" s="177">
        <f t="shared" si="1367"/>
        <v>0</v>
      </c>
      <c r="FE67" s="171">
        <f t="shared" ref="FE67:GI67" si="1541">SUM(FE68:FE76)</f>
        <v>0</v>
      </c>
      <c r="FF67" s="171">
        <f t="shared" si="1541"/>
        <v>0</v>
      </c>
      <c r="FG67" s="171">
        <f t="shared" si="1541"/>
        <v>0</v>
      </c>
      <c r="FH67" s="171">
        <f t="shared" si="1541"/>
        <v>0</v>
      </c>
      <c r="FI67" s="171">
        <f t="shared" si="1541"/>
        <v>0</v>
      </c>
      <c r="FJ67" s="171">
        <f t="shared" si="1541"/>
        <v>0</v>
      </c>
      <c r="FK67" s="171">
        <f t="shared" si="1541"/>
        <v>0</v>
      </c>
      <c r="FL67" s="171">
        <f t="shared" si="1541"/>
        <v>0</v>
      </c>
      <c r="FM67" s="171">
        <f t="shared" si="1541"/>
        <v>0</v>
      </c>
      <c r="FN67" s="171">
        <f t="shared" si="1541"/>
        <v>0</v>
      </c>
      <c r="FO67" s="171">
        <f t="shared" si="1541"/>
        <v>0</v>
      </c>
      <c r="FP67" s="171">
        <f t="shared" si="1541"/>
        <v>0</v>
      </c>
      <c r="FQ67" s="171">
        <f t="shared" si="1541"/>
        <v>0</v>
      </c>
      <c r="FR67" s="171">
        <f t="shared" si="1541"/>
        <v>0</v>
      </c>
      <c r="FS67" s="171">
        <f t="shared" si="1541"/>
        <v>0</v>
      </c>
      <c r="FT67" s="171">
        <f t="shared" si="1541"/>
        <v>0</v>
      </c>
      <c r="FU67" s="171">
        <f t="shared" si="1541"/>
        <v>0</v>
      </c>
      <c r="FV67" s="171">
        <f t="shared" si="1541"/>
        <v>0</v>
      </c>
      <c r="FW67" s="171">
        <f t="shared" si="1541"/>
        <v>0</v>
      </c>
      <c r="FX67" s="171">
        <f t="shared" si="1541"/>
        <v>0</v>
      </c>
      <c r="FY67" s="171">
        <f t="shared" si="1541"/>
        <v>0</v>
      </c>
      <c r="FZ67" s="171">
        <f t="shared" si="1541"/>
        <v>0</v>
      </c>
      <c r="GA67" s="171">
        <f t="shared" si="1541"/>
        <v>0</v>
      </c>
      <c r="GB67" s="171">
        <f t="shared" si="1541"/>
        <v>0</v>
      </c>
      <c r="GC67" s="171">
        <f t="shared" si="1541"/>
        <v>0</v>
      </c>
      <c r="GD67" s="171">
        <f t="shared" si="1541"/>
        <v>0</v>
      </c>
      <c r="GE67" s="171">
        <f t="shared" si="1541"/>
        <v>0</v>
      </c>
      <c r="GF67" s="171">
        <f t="shared" si="1541"/>
        <v>0</v>
      </c>
      <c r="GG67" s="171">
        <f t="shared" si="1541"/>
        <v>0</v>
      </c>
      <c r="GH67" s="171">
        <f t="shared" si="1541"/>
        <v>0</v>
      </c>
      <c r="GI67" s="171">
        <f t="shared" si="1541"/>
        <v>0</v>
      </c>
      <c r="GJ67" s="177">
        <f t="shared" si="850"/>
        <v>0</v>
      </c>
      <c r="GK67" s="171">
        <f t="shared" ref="GK67:HO67" si="1542">SUM(GK68:GK76)</f>
        <v>0</v>
      </c>
      <c r="GL67" s="171">
        <f t="shared" si="1542"/>
        <v>0</v>
      </c>
      <c r="GM67" s="171">
        <f t="shared" si="1542"/>
        <v>0</v>
      </c>
      <c r="GN67" s="171">
        <f t="shared" si="1542"/>
        <v>0</v>
      </c>
      <c r="GO67" s="171">
        <f t="shared" si="1542"/>
        <v>0</v>
      </c>
      <c r="GP67" s="171">
        <f t="shared" si="1542"/>
        <v>0</v>
      </c>
      <c r="GQ67" s="171">
        <f t="shared" si="1542"/>
        <v>0</v>
      </c>
      <c r="GR67" s="171">
        <f t="shared" si="1542"/>
        <v>0</v>
      </c>
      <c r="GS67" s="171">
        <f t="shared" si="1542"/>
        <v>0</v>
      </c>
      <c r="GT67" s="171">
        <f t="shared" si="1542"/>
        <v>0</v>
      </c>
      <c r="GU67" s="171">
        <f t="shared" si="1542"/>
        <v>0</v>
      </c>
      <c r="GV67" s="171">
        <f t="shared" si="1542"/>
        <v>0</v>
      </c>
      <c r="GW67" s="171">
        <f t="shared" si="1542"/>
        <v>0</v>
      </c>
      <c r="GX67" s="171">
        <f t="shared" si="1542"/>
        <v>0</v>
      </c>
      <c r="GY67" s="171">
        <f t="shared" si="1542"/>
        <v>0</v>
      </c>
      <c r="GZ67" s="171">
        <f t="shared" si="1542"/>
        <v>0</v>
      </c>
      <c r="HA67" s="171">
        <f t="shared" si="1542"/>
        <v>0</v>
      </c>
      <c r="HB67" s="171">
        <f t="shared" si="1542"/>
        <v>0</v>
      </c>
      <c r="HC67" s="171">
        <f t="shared" si="1542"/>
        <v>0</v>
      </c>
      <c r="HD67" s="171">
        <f t="shared" si="1542"/>
        <v>0</v>
      </c>
      <c r="HE67" s="171">
        <f t="shared" si="1542"/>
        <v>0</v>
      </c>
      <c r="HF67" s="171">
        <f t="shared" si="1542"/>
        <v>0</v>
      </c>
      <c r="HG67" s="171">
        <f t="shared" si="1542"/>
        <v>0</v>
      </c>
      <c r="HH67" s="171">
        <f t="shared" si="1542"/>
        <v>0</v>
      </c>
      <c r="HI67" s="171">
        <f t="shared" si="1542"/>
        <v>0</v>
      </c>
      <c r="HJ67" s="171">
        <f t="shared" si="1542"/>
        <v>0</v>
      </c>
      <c r="HK67" s="171">
        <f t="shared" si="1542"/>
        <v>0</v>
      </c>
      <c r="HL67" s="171">
        <f t="shared" si="1542"/>
        <v>0</v>
      </c>
      <c r="HM67" s="171">
        <f t="shared" si="1542"/>
        <v>0</v>
      </c>
      <c r="HN67" s="171">
        <f t="shared" si="1542"/>
        <v>0</v>
      </c>
      <c r="HO67" s="171">
        <f t="shared" si="1542"/>
        <v>0</v>
      </c>
      <c r="HP67" s="177">
        <f t="shared" si="851"/>
        <v>0</v>
      </c>
      <c r="HQ67" s="171">
        <f t="shared" ref="HQ67:IT67" si="1543">SUM(HQ68:HQ76)</f>
        <v>0</v>
      </c>
      <c r="HR67" s="171">
        <f t="shared" si="1543"/>
        <v>0</v>
      </c>
      <c r="HS67" s="171">
        <f t="shared" si="1543"/>
        <v>0</v>
      </c>
      <c r="HT67" s="171">
        <f t="shared" si="1543"/>
        <v>0</v>
      </c>
      <c r="HU67" s="171">
        <f t="shared" si="1543"/>
        <v>0</v>
      </c>
      <c r="HV67" s="171">
        <f t="shared" si="1543"/>
        <v>0</v>
      </c>
      <c r="HW67" s="171">
        <f t="shared" si="1543"/>
        <v>0</v>
      </c>
      <c r="HX67" s="171">
        <f t="shared" si="1543"/>
        <v>0</v>
      </c>
      <c r="HY67" s="171">
        <f t="shared" si="1543"/>
        <v>0</v>
      </c>
      <c r="HZ67" s="171">
        <f t="shared" si="1543"/>
        <v>0</v>
      </c>
      <c r="IA67" s="171">
        <f t="shared" si="1543"/>
        <v>0</v>
      </c>
      <c r="IB67" s="171">
        <f t="shared" si="1543"/>
        <v>0</v>
      </c>
      <c r="IC67" s="171">
        <f t="shared" si="1543"/>
        <v>0</v>
      </c>
      <c r="ID67" s="171">
        <f t="shared" si="1543"/>
        <v>0</v>
      </c>
      <c r="IE67" s="171">
        <f t="shared" si="1543"/>
        <v>0</v>
      </c>
      <c r="IF67" s="171">
        <f t="shared" si="1543"/>
        <v>0</v>
      </c>
      <c r="IG67" s="171">
        <f t="shared" si="1543"/>
        <v>0</v>
      </c>
      <c r="IH67" s="171">
        <f t="shared" si="1543"/>
        <v>0</v>
      </c>
      <c r="II67" s="171">
        <f t="shared" si="1543"/>
        <v>0</v>
      </c>
      <c r="IJ67" s="171">
        <f t="shared" si="1543"/>
        <v>0</v>
      </c>
      <c r="IK67" s="171">
        <f t="shared" si="1543"/>
        <v>0</v>
      </c>
      <c r="IL67" s="171">
        <f t="shared" si="1543"/>
        <v>0</v>
      </c>
      <c r="IM67" s="171">
        <f t="shared" si="1543"/>
        <v>0</v>
      </c>
      <c r="IN67" s="171">
        <f t="shared" si="1543"/>
        <v>0</v>
      </c>
      <c r="IO67" s="171">
        <f t="shared" si="1543"/>
        <v>0</v>
      </c>
      <c r="IP67" s="171">
        <f t="shared" si="1543"/>
        <v>0</v>
      </c>
      <c r="IQ67" s="171">
        <f t="shared" si="1543"/>
        <v>0</v>
      </c>
      <c r="IR67" s="171">
        <f t="shared" si="1543"/>
        <v>0</v>
      </c>
      <c r="IS67" s="171">
        <f t="shared" si="1543"/>
        <v>0</v>
      </c>
      <c r="IT67" s="171">
        <f t="shared" si="1543"/>
        <v>0</v>
      </c>
      <c r="IU67" s="177">
        <f t="shared" si="1371"/>
        <v>0</v>
      </c>
      <c r="IV67" s="171">
        <f t="shared" ref="IV67:JZ67" si="1544">SUM(IV68:IV76)</f>
        <v>0</v>
      </c>
      <c r="IW67" s="171">
        <f t="shared" si="1544"/>
        <v>0</v>
      </c>
      <c r="IX67" s="171">
        <f t="shared" si="1544"/>
        <v>0</v>
      </c>
      <c r="IY67" s="171">
        <f t="shared" si="1544"/>
        <v>0</v>
      </c>
      <c r="IZ67" s="171">
        <f t="shared" si="1544"/>
        <v>0</v>
      </c>
      <c r="JA67" s="171">
        <f t="shared" si="1544"/>
        <v>0</v>
      </c>
      <c r="JB67" s="171">
        <f t="shared" si="1544"/>
        <v>0</v>
      </c>
      <c r="JC67" s="171">
        <f t="shared" si="1544"/>
        <v>0</v>
      </c>
      <c r="JD67" s="171">
        <f t="shared" si="1544"/>
        <v>0</v>
      </c>
      <c r="JE67" s="171">
        <f t="shared" si="1544"/>
        <v>0</v>
      </c>
      <c r="JF67" s="171">
        <f t="shared" si="1544"/>
        <v>0</v>
      </c>
      <c r="JG67" s="171">
        <f t="shared" si="1544"/>
        <v>0</v>
      </c>
      <c r="JH67" s="171">
        <f t="shared" si="1544"/>
        <v>0</v>
      </c>
      <c r="JI67" s="171">
        <f t="shared" si="1544"/>
        <v>0</v>
      </c>
      <c r="JJ67" s="171">
        <f t="shared" si="1544"/>
        <v>0</v>
      </c>
      <c r="JK67" s="171">
        <f t="shared" si="1544"/>
        <v>0</v>
      </c>
      <c r="JL67" s="171">
        <f t="shared" si="1544"/>
        <v>0</v>
      </c>
      <c r="JM67" s="171">
        <f t="shared" si="1544"/>
        <v>0</v>
      </c>
      <c r="JN67" s="171">
        <f t="shared" si="1544"/>
        <v>0</v>
      </c>
      <c r="JO67" s="171">
        <f t="shared" si="1544"/>
        <v>0</v>
      </c>
      <c r="JP67" s="171">
        <f t="shared" si="1544"/>
        <v>0</v>
      </c>
      <c r="JQ67" s="171">
        <f t="shared" si="1544"/>
        <v>0</v>
      </c>
      <c r="JR67" s="171">
        <f t="shared" si="1544"/>
        <v>0</v>
      </c>
      <c r="JS67" s="171">
        <f t="shared" si="1544"/>
        <v>0</v>
      </c>
      <c r="JT67" s="171">
        <f t="shared" si="1544"/>
        <v>0</v>
      </c>
      <c r="JU67" s="171">
        <f t="shared" si="1544"/>
        <v>0</v>
      </c>
      <c r="JV67" s="171">
        <f t="shared" si="1544"/>
        <v>0</v>
      </c>
      <c r="JW67" s="171">
        <f t="shared" si="1544"/>
        <v>0</v>
      </c>
      <c r="JX67" s="171">
        <f t="shared" si="1544"/>
        <v>0</v>
      </c>
      <c r="JY67" s="171">
        <f t="shared" si="1544"/>
        <v>0</v>
      </c>
      <c r="JZ67" s="171">
        <f t="shared" si="1544"/>
        <v>0</v>
      </c>
      <c r="KA67" s="177">
        <f t="shared" si="852"/>
        <v>0</v>
      </c>
      <c r="KB67" s="171">
        <f t="shared" ref="KB67:LE67" si="1545">SUM(KB68:KB76)</f>
        <v>0</v>
      </c>
      <c r="KC67" s="171">
        <f t="shared" si="1545"/>
        <v>0</v>
      </c>
      <c r="KD67" s="171">
        <f t="shared" si="1545"/>
        <v>0</v>
      </c>
      <c r="KE67" s="171">
        <f t="shared" si="1545"/>
        <v>0</v>
      </c>
      <c r="KF67" s="171">
        <f t="shared" si="1545"/>
        <v>0</v>
      </c>
      <c r="KG67" s="171">
        <f t="shared" si="1545"/>
        <v>0</v>
      </c>
      <c r="KH67" s="171">
        <f t="shared" si="1545"/>
        <v>0</v>
      </c>
      <c r="KI67" s="171">
        <f t="shared" si="1545"/>
        <v>0</v>
      </c>
      <c r="KJ67" s="171">
        <f t="shared" si="1545"/>
        <v>0</v>
      </c>
      <c r="KK67" s="171">
        <f t="shared" si="1545"/>
        <v>0</v>
      </c>
      <c r="KL67" s="171">
        <f t="shared" si="1545"/>
        <v>0</v>
      </c>
      <c r="KM67" s="171">
        <f t="shared" si="1545"/>
        <v>0</v>
      </c>
      <c r="KN67" s="171">
        <f t="shared" si="1545"/>
        <v>0</v>
      </c>
      <c r="KO67" s="171">
        <f t="shared" si="1545"/>
        <v>0</v>
      </c>
      <c r="KP67" s="171">
        <f t="shared" si="1545"/>
        <v>0</v>
      </c>
      <c r="KQ67" s="171">
        <f t="shared" si="1545"/>
        <v>0</v>
      </c>
      <c r="KR67" s="171">
        <f t="shared" si="1545"/>
        <v>0</v>
      </c>
      <c r="KS67" s="171">
        <f t="shared" si="1545"/>
        <v>0</v>
      </c>
      <c r="KT67" s="171">
        <f t="shared" si="1545"/>
        <v>0</v>
      </c>
      <c r="KU67" s="171">
        <f t="shared" si="1545"/>
        <v>0</v>
      </c>
      <c r="KV67" s="171">
        <f t="shared" si="1545"/>
        <v>0</v>
      </c>
      <c r="KW67" s="171">
        <f t="shared" si="1545"/>
        <v>0</v>
      </c>
      <c r="KX67" s="171">
        <f t="shared" si="1545"/>
        <v>0</v>
      </c>
      <c r="KY67" s="171">
        <f t="shared" si="1545"/>
        <v>0</v>
      </c>
      <c r="KZ67" s="171">
        <f t="shared" si="1545"/>
        <v>0</v>
      </c>
      <c r="LA67" s="171">
        <f t="shared" si="1545"/>
        <v>0</v>
      </c>
      <c r="LB67" s="171">
        <f t="shared" si="1545"/>
        <v>0</v>
      </c>
      <c r="LC67" s="171">
        <f t="shared" si="1545"/>
        <v>0</v>
      </c>
      <c r="LD67" s="171">
        <f t="shared" si="1545"/>
        <v>0</v>
      </c>
      <c r="LE67" s="171">
        <f t="shared" si="1545"/>
        <v>0</v>
      </c>
      <c r="LF67" s="177">
        <f t="shared" si="1374"/>
        <v>0</v>
      </c>
      <c r="LG67" s="171">
        <f t="shared" ref="LG67:MK67" si="1546">SUM(LG68:LG76)</f>
        <v>0</v>
      </c>
      <c r="LH67" s="171">
        <f t="shared" si="1546"/>
        <v>0</v>
      </c>
      <c r="LI67" s="171">
        <f t="shared" si="1546"/>
        <v>0</v>
      </c>
      <c r="LJ67" s="171">
        <f t="shared" si="1546"/>
        <v>0</v>
      </c>
      <c r="LK67" s="171">
        <f t="shared" si="1546"/>
        <v>0</v>
      </c>
      <c r="LL67" s="171">
        <f t="shared" si="1546"/>
        <v>0</v>
      </c>
      <c r="LM67" s="171">
        <f t="shared" si="1546"/>
        <v>0</v>
      </c>
      <c r="LN67" s="171">
        <f t="shared" si="1546"/>
        <v>0</v>
      </c>
      <c r="LO67" s="171">
        <f t="shared" si="1546"/>
        <v>0</v>
      </c>
      <c r="LP67" s="171">
        <f t="shared" si="1546"/>
        <v>0</v>
      </c>
      <c r="LQ67" s="171">
        <f t="shared" si="1546"/>
        <v>0</v>
      </c>
      <c r="LR67" s="171">
        <f t="shared" si="1546"/>
        <v>0</v>
      </c>
      <c r="LS67" s="171">
        <f t="shared" si="1546"/>
        <v>0</v>
      </c>
      <c r="LT67" s="171">
        <f t="shared" si="1546"/>
        <v>0</v>
      </c>
      <c r="LU67" s="171">
        <f t="shared" si="1546"/>
        <v>0</v>
      </c>
      <c r="LV67" s="171">
        <f t="shared" si="1546"/>
        <v>0</v>
      </c>
      <c r="LW67" s="171">
        <f t="shared" si="1546"/>
        <v>0</v>
      </c>
      <c r="LX67" s="171">
        <f t="shared" si="1546"/>
        <v>0</v>
      </c>
      <c r="LY67" s="171">
        <f t="shared" si="1546"/>
        <v>0</v>
      </c>
      <c r="LZ67" s="171">
        <f t="shared" si="1546"/>
        <v>0</v>
      </c>
      <c r="MA67" s="171">
        <f t="shared" si="1546"/>
        <v>0</v>
      </c>
      <c r="MB67" s="171">
        <f t="shared" si="1546"/>
        <v>0</v>
      </c>
      <c r="MC67" s="171">
        <f t="shared" si="1546"/>
        <v>0</v>
      </c>
      <c r="MD67" s="171">
        <f t="shared" si="1546"/>
        <v>0</v>
      </c>
      <c r="ME67" s="171">
        <f t="shared" si="1546"/>
        <v>0</v>
      </c>
      <c r="MF67" s="171">
        <f t="shared" si="1546"/>
        <v>0</v>
      </c>
      <c r="MG67" s="171">
        <f t="shared" si="1546"/>
        <v>0</v>
      </c>
      <c r="MH67" s="171">
        <f t="shared" si="1546"/>
        <v>0</v>
      </c>
      <c r="MI67" s="171">
        <f t="shared" si="1546"/>
        <v>0</v>
      </c>
      <c r="MJ67" s="171">
        <f t="shared" si="1546"/>
        <v>0</v>
      </c>
      <c r="MK67" s="171">
        <f t="shared" si="1546"/>
        <v>0</v>
      </c>
      <c r="ML67" s="177">
        <f t="shared" si="853"/>
        <v>0</v>
      </c>
      <c r="MM67" s="171">
        <f t="shared" ref="MM67:NQ67" si="1547">SUM(MM68:MM76)</f>
        <v>0</v>
      </c>
      <c r="MN67" s="171">
        <f t="shared" si="1547"/>
        <v>0</v>
      </c>
      <c r="MO67" s="171">
        <f t="shared" si="1547"/>
        <v>0</v>
      </c>
      <c r="MP67" s="171">
        <f t="shared" si="1547"/>
        <v>0</v>
      </c>
      <c r="MQ67" s="171">
        <f t="shared" si="1547"/>
        <v>0</v>
      </c>
      <c r="MR67" s="171">
        <f t="shared" si="1547"/>
        <v>0</v>
      </c>
      <c r="MS67" s="171">
        <f t="shared" si="1547"/>
        <v>0</v>
      </c>
      <c r="MT67" s="171">
        <f t="shared" si="1547"/>
        <v>0</v>
      </c>
      <c r="MU67" s="171">
        <f t="shared" si="1547"/>
        <v>0</v>
      </c>
      <c r="MV67" s="171">
        <f t="shared" si="1547"/>
        <v>0</v>
      </c>
      <c r="MW67" s="171">
        <f t="shared" si="1547"/>
        <v>0</v>
      </c>
      <c r="MX67" s="171">
        <f t="shared" si="1547"/>
        <v>0</v>
      </c>
      <c r="MY67" s="171">
        <f t="shared" si="1547"/>
        <v>0</v>
      </c>
      <c r="MZ67" s="171">
        <f t="shared" si="1547"/>
        <v>0</v>
      </c>
      <c r="NA67" s="171">
        <f t="shared" si="1547"/>
        <v>0</v>
      </c>
      <c r="NB67" s="171">
        <f t="shared" si="1547"/>
        <v>0</v>
      </c>
      <c r="NC67" s="171">
        <f t="shared" si="1547"/>
        <v>0</v>
      </c>
      <c r="ND67" s="171">
        <f t="shared" si="1547"/>
        <v>0</v>
      </c>
      <c r="NE67" s="171">
        <f t="shared" si="1547"/>
        <v>0</v>
      </c>
      <c r="NF67" s="171">
        <f t="shared" si="1547"/>
        <v>0</v>
      </c>
      <c r="NG67" s="171">
        <f t="shared" si="1547"/>
        <v>0</v>
      </c>
      <c r="NH67" s="171">
        <f t="shared" si="1547"/>
        <v>0</v>
      </c>
      <c r="NI67" s="171">
        <f t="shared" si="1547"/>
        <v>0</v>
      </c>
      <c r="NJ67" s="171">
        <f t="shared" si="1547"/>
        <v>0</v>
      </c>
      <c r="NK67" s="171">
        <f t="shared" si="1547"/>
        <v>0</v>
      </c>
      <c r="NL67" s="171">
        <f t="shared" si="1547"/>
        <v>0</v>
      </c>
      <c r="NM67" s="171">
        <f t="shared" si="1547"/>
        <v>0</v>
      </c>
      <c r="NN67" s="171">
        <f t="shared" si="1547"/>
        <v>0</v>
      </c>
      <c r="NO67" s="171">
        <f t="shared" si="1547"/>
        <v>0</v>
      </c>
      <c r="NP67" s="171">
        <f t="shared" si="1547"/>
        <v>0</v>
      </c>
      <c r="NQ67" s="171">
        <f t="shared" si="1547"/>
        <v>0</v>
      </c>
      <c r="NR67" s="177">
        <f t="shared" si="854"/>
        <v>0</v>
      </c>
      <c r="NS67" s="171">
        <f t="shared" ref="NS67:OT67" si="1548">SUM(NS68:NS76)</f>
        <v>0</v>
      </c>
      <c r="NT67" s="171">
        <f t="shared" si="1548"/>
        <v>0</v>
      </c>
      <c r="NU67" s="171">
        <f t="shared" si="1548"/>
        <v>0</v>
      </c>
      <c r="NV67" s="171">
        <f t="shared" si="1548"/>
        <v>0</v>
      </c>
      <c r="NW67" s="171">
        <f t="shared" si="1548"/>
        <v>0</v>
      </c>
      <c r="NX67" s="171">
        <f t="shared" si="1548"/>
        <v>0</v>
      </c>
      <c r="NY67" s="171">
        <f t="shared" si="1548"/>
        <v>0</v>
      </c>
      <c r="NZ67" s="171">
        <f t="shared" si="1548"/>
        <v>0</v>
      </c>
      <c r="OA67" s="171">
        <f t="shared" si="1548"/>
        <v>0</v>
      </c>
      <c r="OB67" s="171">
        <f t="shared" si="1548"/>
        <v>0</v>
      </c>
      <c r="OC67" s="171">
        <f t="shared" si="1548"/>
        <v>0</v>
      </c>
      <c r="OD67" s="171">
        <f t="shared" si="1548"/>
        <v>0</v>
      </c>
      <c r="OE67" s="171">
        <f t="shared" si="1548"/>
        <v>0</v>
      </c>
      <c r="OF67" s="171">
        <f t="shared" si="1548"/>
        <v>0</v>
      </c>
      <c r="OG67" s="171">
        <f t="shared" si="1548"/>
        <v>0</v>
      </c>
      <c r="OH67" s="171">
        <f t="shared" si="1548"/>
        <v>0</v>
      </c>
      <c r="OI67" s="171">
        <f t="shared" si="1548"/>
        <v>0</v>
      </c>
      <c r="OJ67" s="171">
        <f t="shared" si="1548"/>
        <v>0</v>
      </c>
      <c r="OK67" s="171">
        <f t="shared" si="1548"/>
        <v>0</v>
      </c>
      <c r="OL67" s="171">
        <f t="shared" si="1548"/>
        <v>0</v>
      </c>
      <c r="OM67" s="171">
        <f t="shared" si="1548"/>
        <v>0</v>
      </c>
      <c r="ON67" s="171">
        <f t="shared" si="1548"/>
        <v>0</v>
      </c>
      <c r="OO67" s="171">
        <f t="shared" si="1548"/>
        <v>0</v>
      </c>
      <c r="OP67" s="171">
        <f t="shared" si="1548"/>
        <v>0</v>
      </c>
      <c r="OQ67" s="171">
        <f t="shared" si="1548"/>
        <v>0</v>
      </c>
      <c r="OR67" s="171">
        <f t="shared" si="1548"/>
        <v>0</v>
      </c>
      <c r="OS67" s="171">
        <f t="shared" si="1548"/>
        <v>0</v>
      </c>
      <c r="OT67" s="171">
        <f t="shared" si="1548"/>
        <v>0</v>
      </c>
      <c r="OU67" s="177">
        <f t="shared" si="1378"/>
        <v>0</v>
      </c>
      <c r="OV67" s="171">
        <f t="shared" ref="OV67:PZ67" si="1549">SUM(OV68:OV76)</f>
        <v>0</v>
      </c>
      <c r="OW67" s="171">
        <f t="shared" si="1549"/>
        <v>0</v>
      </c>
      <c r="OX67" s="171">
        <f t="shared" si="1549"/>
        <v>0</v>
      </c>
      <c r="OY67" s="171">
        <f t="shared" si="1549"/>
        <v>0</v>
      </c>
      <c r="OZ67" s="171">
        <f t="shared" si="1549"/>
        <v>0</v>
      </c>
      <c r="PA67" s="171">
        <f t="shared" si="1549"/>
        <v>0</v>
      </c>
      <c r="PB67" s="171">
        <f t="shared" si="1549"/>
        <v>0</v>
      </c>
      <c r="PC67" s="171">
        <f t="shared" si="1549"/>
        <v>0</v>
      </c>
      <c r="PD67" s="171">
        <f t="shared" si="1549"/>
        <v>0</v>
      </c>
      <c r="PE67" s="171">
        <f t="shared" si="1549"/>
        <v>0</v>
      </c>
      <c r="PF67" s="171">
        <f t="shared" si="1549"/>
        <v>0</v>
      </c>
      <c r="PG67" s="171">
        <f t="shared" si="1549"/>
        <v>0</v>
      </c>
      <c r="PH67" s="171">
        <f t="shared" si="1549"/>
        <v>0</v>
      </c>
      <c r="PI67" s="171">
        <f t="shared" si="1549"/>
        <v>0</v>
      </c>
      <c r="PJ67" s="171">
        <f t="shared" si="1549"/>
        <v>0</v>
      </c>
      <c r="PK67" s="171">
        <f t="shared" si="1549"/>
        <v>0</v>
      </c>
      <c r="PL67" s="171">
        <f t="shared" si="1549"/>
        <v>0</v>
      </c>
      <c r="PM67" s="171">
        <f t="shared" si="1549"/>
        <v>0</v>
      </c>
      <c r="PN67" s="171">
        <f t="shared" si="1549"/>
        <v>0</v>
      </c>
      <c r="PO67" s="171">
        <f t="shared" si="1549"/>
        <v>0</v>
      </c>
      <c r="PP67" s="171">
        <f t="shared" si="1549"/>
        <v>0</v>
      </c>
      <c r="PQ67" s="171">
        <f t="shared" si="1549"/>
        <v>0</v>
      </c>
      <c r="PR67" s="171">
        <f t="shared" si="1549"/>
        <v>0</v>
      </c>
      <c r="PS67" s="171">
        <f t="shared" si="1549"/>
        <v>0</v>
      </c>
      <c r="PT67" s="171">
        <f t="shared" si="1549"/>
        <v>0</v>
      </c>
      <c r="PU67" s="171">
        <f t="shared" si="1549"/>
        <v>0</v>
      </c>
      <c r="PV67" s="171">
        <f t="shared" si="1549"/>
        <v>0</v>
      </c>
      <c r="PW67" s="171">
        <f t="shared" si="1549"/>
        <v>0</v>
      </c>
      <c r="PX67" s="171">
        <f t="shared" si="1549"/>
        <v>0</v>
      </c>
      <c r="PY67" s="171">
        <f t="shared" si="1549"/>
        <v>0</v>
      </c>
      <c r="PZ67" s="171">
        <f t="shared" si="1549"/>
        <v>0</v>
      </c>
      <c r="QA67" s="177">
        <f t="shared" si="855"/>
        <v>0</v>
      </c>
      <c r="QB67" s="171">
        <f t="shared" ref="QB67:RE67" si="1550">SUM(QB68:QB76)</f>
        <v>0</v>
      </c>
      <c r="QC67" s="171">
        <f t="shared" si="1550"/>
        <v>0</v>
      </c>
      <c r="QD67" s="171">
        <f t="shared" si="1550"/>
        <v>0</v>
      </c>
      <c r="QE67" s="171">
        <f t="shared" si="1550"/>
        <v>0</v>
      </c>
      <c r="QF67" s="171">
        <f t="shared" si="1550"/>
        <v>0</v>
      </c>
      <c r="QG67" s="171">
        <f t="shared" si="1550"/>
        <v>0</v>
      </c>
      <c r="QH67" s="171">
        <f t="shared" si="1550"/>
        <v>0</v>
      </c>
      <c r="QI67" s="171">
        <f t="shared" si="1550"/>
        <v>0</v>
      </c>
      <c r="QJ67" s="171">
        <f t="shared" si="1550"/>
        <v>0</v>
      </c>
      <c r="QK67" s="171">
        <f t="shared" si="1550"/>
        <v>0</v>
      </c>
      <c r="QL67" s="171">
        <f t="shared" si="1550"/>
        <v>0</v>
      </c>
      <c r="QM67" s="171">
        <f t="shared" si="1550"/>
        <v>0</v>
      </c>
      <c r="QN67" s="171">
        <f t="shared" si="1550"/>
        <v>0</v>
      </c>
      <c r="QO67" s="171">
        <f t="shared" si="1550"/>
        <v>0</v>
      </c>
      <c r="QP67" s="171">
        <f t="shared" si="1550"/>
        <v>0</v>
      </c>
      <c r="QQ67" s="171">
        <f t="shared" si="1550"/>
        <v>0</v>
      </c>
      <c r="QR67" s="171">
        <f t="shared" si="1550"/>
        <v>0</v>
      </c>
      <c r="QS67" s="171">
        <f t="shared" si="1550"/>
        <v>0</v>
      </c>
      <c r="QT67" s="171">
        <f t="shared" si="1550"/>
        <v>0</v>
      </c>
      <c r="QU67" s="171">
        <f t="shared" si="1550"/>
        <v>0</v>
      </c>
      <c r="QV67" s="171">
        <f t="shared" si="1550"/>
        <v>0</v>
      </c>
      <c r="QW67" s="171">
        <f t="shared" si="1550"/>
        <v>0</v>
      </c>
      <c r="QX67" s="171">
        <f t="shared" si="1550"/>
        <v>0</v>
      </c>
      <c r="QY67" s="171">
        <f t="shared" si="1550"/>
        <v>0</v>
      </c>
      <c r="QZ67" s="171">
        <f t="shared" si="1550"/>
        <v>0</v>
      </c>
      <c r="RA67" s="171">
        <f t="shared" si="1550"/>
        <v>0</v>
      </c>
      <c r="RB67" s="171">
        <f t="shared" si="1550"/>
        <v>0</v>
      </c>
      <c r="RC67" s="171">
        <f t="shared" si="1550"/>
        <v>0</v>
      </c>
      <c r="RD67" s="171">
        <f t="shared" si="1550"/>
        <v>0</v>
      </c>
      <c r="RE67" s="171">
        <f t="shared" si="1550"/>
        <v>0</v>
      </c>
      <c r="RF67" s="177">
        <f t="shared" si="1381"/>
        <v>0</v>
      </c>
      <c r="RG67" s="171">
        <f t="shared" ref="RG67:SK67" si="1551">SUM(RG68:RG76)</f>
        <v>0</v>
      </c>
      <c r="RH67" s="171">
        <f t="shared" si="1551"/>
        <v>0</v>
      </c>
      <c r="RI67" s="171">
        <f t="shared" si="1551"/>
        <v>0</v>
      </c>
      <c r="RJ67" s="171">
        <f t="shared" si="1551"/>
        <v>0</v>
      </c>
      <c r="RK67" s="171">
        <f t="shared" si="1551"/>
        <v>0</v>
      </c>
      <c r="RL67" s="171">
        <f t="shared" si="1551"/>
        <v>0</v>
      </c>
      <c r="RM67" s="171">
        <f t="shared" si="1551"/>
        <v>0</v>
      </c>
      <c r="RN67" s="171">
        <f t="shared" si="1551"/>
        <v>0</v>
      </c>
      <c r="RO67" s="171">
        <f t="shared" si="1551"/>
        <v>0</v>
      </c>
      <c r="RP67" s="171">
        <f t="shared" si="1551"/>
        <v>0</v>
      </c>
      <c r="RQ67" s="171">
        <f t="shared" si="1551"/>
        <v>0</v>
      </c>
      <c r="RR67" s="171">
        <f t="shared" si="1551"/>
        <v>0</v>
      </c>
      <c r="RS67" s="171">
        <f t="shared" si="1551"/>
        <v>0</v>
      </c>
      <c r="RT67" s="171">
        <f t="shared" si="1551"/>
        <v>0</v>
      </c>
      <c r="RU67" s="171">
        <f t="shared" si="1551"/>
        <v>0</v>
      </c>
      <c r="RV67" s="171">
        <f t="shared" si="1551"/>
        <v>0</v>
      </c>
      <c r="RW67" s="171">
        <f t="shared" si="1551"/>
        <v>0</v>
      </c>
      <c r="RX67" s="171">
        <f t="shared" si="1551"/>
        <v>0</v>
      </c>
      <c r="RY67" s="171">
        <f t="shared" si="1551"/>
        <v>0</v>
      </c>
      <c r="RZ67" s="171">
        <f t="shared" si="1551"/>
        <v>0</v>
      </c>
      <c r="SA67" s="171">
        <f t="shared" si="1551"/>
        <v>0</v>
      </c>
      <c r="SB67" s="171">
        <f t="shared" si="1551"/>
        <v>0</v>
      </c>
      <c r="SC67" s="171">
        <f t="shared" si="1551"/>
        <v>0</v>
      </c>
      <c r="SD67" s="171">
        <f t="shared" si="1551"/>
        <v>0</v>
      </c>
      <c r="SE67" s="171">
        <f t="shared" si="1551"/>
        <v>0</v>
      </c>
      <c r="SF67" s="171">
        <f t="shared" si="1551"/>
        <v>0</v>
      </c>
      <c r="SG67" s="171">
        <f t="shared" si="1551"/>
        <v>0</v>
      </c>
      <c r="SH67" s="171">
        <f t="shared" si="1551"/>
        <v>0</v>
      </c>
      <c r="SI67" s="171">
        <f t="shared" si="1551"/>
        <v>0</v>
      </c>
      <c r="SJ67" s="171">
        <f t="shared" si="1551"/>
        <v>0</v>
      </c>
      <c r="SK67" s="171">
        <f t="shared" si="1551"/>
        <v>0</v>
      </c>
      <c r="SL67" s="177">
        <f t="shared" si="856"/>
        <v>0</v>
      </c>
      <c r="SM67" s="171">
        <f t="shared" ref="SM67:TP67" si="1552">SUM(SM68:SM76)</f>
        <v>0</v>
      </c>
      <c r="SN67" s="171">
        <f t="shared" si="1552"/>
        <v>0</v>
      </c>
      <c r="SO67" s="171">
        <f t="shared" si="1552"/>
        <v>0</v>
      </c>
      <c r="SP67" s="171">
        <f t="shared" si="1552"/>
        <v>0</v>
      </c>
      <c r="SQ67" s="171">
        <f t="shared" si="1552"/>
        <v>0</v>
      </c>
      <c r="SR67" s="171">
        <f t="shared" si="1552"/>
        <v>0</v>
      </c>
      <c r="SS67" s="171">
        <f t="shared" si="1552"/>
        <v>0</v>
      </c>
      <c r="ST67" s="171">
        <f t="shared" si="1552"/>
        <v>0</v>
      </c>
      <c r="SU67" s="171">
        <f t="shared" si="1552"/>
        <v>0</v>
      </c>
      <c r="SV67" s="171">
        <f t="shared" si="1552"/>
        <v>0</v>
      </c>
      <c r="SW67" s="171">
        <f t="shared" si="1552"/>
        <v>0</v>
      </c>
      <c r="SX67" s="171">
        <f t="shared" si="1552"/>
        <v>0</v>
      </c>
      <c r="SY67" s="171">
        <f t="shared" si="1552"/>
        <v>0</v>
      </c>
      <c r="SZ67" s="171">
        <f t="shared" si="1552"/>
        <v>0</v>
      </c>
      <c r="TA67" s="171">
        <f t="shared" si="1552"/>
        <v>0</v>
      </c>
      <c r="TB67" s="171">
        <f t="shared" si="1552"/>
        <v>0</v>
      </c>
      <c r="TC67" s="171">
        <f t="shared" si="1552"/>
        <v>0</v>
      </c>
      <c r="TD67" s="171">
        <f t="shared" si="1552"/>
        <v>0</v>
      </c>
      <c r="TE67" s="171">
        <f t="shared" si="1552"/>
        <v>0</v>
      </c>
      <c r="TF67" s="171">
        <f t="shared" si="1552"/>
        <v>0</v>
      </c>
      <c r="TG67" s="171">
        <f t="shared" si="1552"/>
        <v>0</v>
      </c>
      <c r="TH67" s="171">
        <f t="shared" si="1552"/>
        <v>0</v>
      </c>
      <c r="TI67" s="171">
        <f t="shared" si="1552"/>
        <v>0</v>
      </c>
      <c r="TJ67" s="171">
        <f t="shared" si="1552"/>
        <v>0</v>
      </c>
      <c r="TK67" s="171">
        <f t="shared" si="1552"/>
        <v>0</v>
      </c>
      <c r="TL67" s="171">
        <f t="shared" si="1552"/>
        <v>0</v>
      </c>
      <c r="TM67" s="171">
        <f t="shared" si="1552"/>
        <v>0</v>
      </c>
      <c r="TN67" s="171">
        <f t="shared" si="1552"/>
        <v>0</v>
      </c>
      <c r="TO67" s="171">
        <f t="shared" si="1552"/>
        <v>0</v>
      </c>
      <c r="TP67" s="171">
        <f t="shared" si="1552"/>
        <v>0</v>
      </c>
      <c r="TQ67" s="177">
        <f t="shared" si="1384"/>
        <v>0</v>
      </c>
      <c r="TR67" s="171">
        <f t="shared" ref="TR67:UV67" si="1553">SUM(TR68:TR76)</f>
        <v>0</v>
      </c>
      <c r="TS67" s="171">
        <f t="shared" si="1553"/>
        <v>0</v>
      </c>
      <c r="TT67" s="171">
        <f t="shared" si="1553"/>
        <v>0</v>
      </c>
      <c r="TU67" s="171">
        <f t="shared" si="1553"/>
        <v>0</v>
      </c>
      <c r="TV67" s="171">
        <f t="shared" si="1553"/>
        <v>0</v>
      </c>
      <c r="TW67" s="171">
        <f t="shared" si="1553"/>
        <v>0</v>
      </c>
      <c r="TX67" s="171">
        <f t="shared" si="1553"/>
        <v>0</v>
      </c>
      <c r="TY67" s="171">
        <f t="shared" si="1553"/>
        <v>0</v>
      </c>
      <c r="TZ67" s="171">
        <f t="shared" si="1553"/>
        <v>0</v>
      </c>
      <c r="UA67" s="171">
        <f t="shared" si="1553"/>
        <v>0</v>
      </c>
      <c r="UB67" s="171">
        <f t="shared" si="1553"/>
        <v>0</v>
      </c>
      <c r="UC67" s="171">
        <f t="shared" si="1553"/>
        <v>0</v>
      </c>
      <c r="UD67" s="171">
        <f t="shared" si="1553"/>
        <v>0</v>
      </c>
      <c r="UE67" s="171">
        <f t="shared" si="1553"/>
        <v>0</v>
      </c>
      <c r="UF67" s="171">
        <f t="shared" si="1553"/>
        <v>0</v>
      </c>
      <c r="UG67" s="171">
        <f t="shared" si="1553"/>
        <v>0</v>
      </c>
      <c r="UH67" s="171">
        <f t="shared" si="1553"/>
        <v>0</v>
      </c>
      <c r="UI67" s="171">
        <f t="shared" si="1553"/>
        <v>0</v>
      </c>
      <c r="UJ67" s="171">
        <f t="shared" si="1553"/>
        <v>0</v>
      </c>
      <c r="UK67" s="171">
        <f t="shared" si="1553"/>
        <v>0</v>
      </c>
      <c r="UL67" s="171">
        <f t="shared" si="1553"/>
        <v>0</v>
      </c>
      <c r="UM67" s="171">
        <f t="shared" si="1553"/>
        <v>0</v>
      </c>
      <c r="UN67" s="171">
        <f t="shared" si="1553"/>
        <v>0</v>
      </c>
      <c r="UO67" s="171">
        <f t="shared" si="1553"/>
        <v>0</v>
      </c>
      <c r="UP67" s="171">
        <f t="shared" si="1553"/>
        <v>0</v>
      </c>
      <c r="UQ67" s="171">
        <f t="shared" si="1553"/>
        <v>0</v>
      </c>
      <c r="UR67" s="171">
        <f t="shared" si="1553"/>
        <v>0</v>
      </c>
      <c r="US67" s="171">
        <f t="shared" si="1553"/>
        <v>0</v>
      </c>
      <c r="UT67" s="171">
        <f t="shared" si="1553"/>
        <v>0</v>
      </c>
      <c r="UU67" s="171">
        <f t="shared" si="1553"/>
        <v>0</v>
      </c>
      <c r="UV67" s="171">
        <f t="shared" si="1553"/>
        <v>0</v>
      </c>
      <c r="UW67" s="177">
        <f t="shared" si="857"/>
        <v>0</v>
      </c>
      <c r="UX67" s="171">
        <f t="shared" ref="UX67:WB67" si="1554">SUM(UX68:UX76)</f>
        <v>0</v>
      </c>
      <c r="UY67" s="171">
        <f t="shared" si="1554"/>
        <v>0</v>
      </c>
      <c r="UZ67" s="171">
        <f t="shared" si="1554"/>
        <v>0</v>
      </c>
      <c r="VA67" s="171">
        <f t="shared" si="1554"/>
        <v>0</v>
      </c>
      <c r="VB67" s="171">
        <f t="shared" si="1554"/>
        <v>0</v>
      </c>
      <c r="VC67" s="171">
        <f t="shared" si="1554"/>
        <v>0</v>
      </c>
      <c r="VD67" s="171">
        <f t="shared" si="1554"/>
        <v>0</v>
      </c>
      <c r="VE67" s="171">
        <f t="shared" si="1554"/>
        <v>0</v>
      </c>
      <c r="VF67" s="171">
        <f t="shared" si="1554"/>
        <v>0</v>
      </c>
      <c r="VG67" s="171">
        <f t="shared" si="1554"/>
        <v>0</v>
      </c>
      <c r="VH67" s="171">
        <f t="shared" si="1554"/>
        <v>0</v>
      </c>
      <c r="VI67" s="171">
        <f t="shared" si="1554"/>
        <v>0</v>
      </c>
      <c r="VJ67" s="171">
        <f t="shared" si="1554"/>
        <v>0</v>
      </c>
      <c r="VK67" s="171">
        <f t="shared" si="1554"/>
        <v>0</v>
      </c>
      <c r="VL67" s="171">
        <f t="shared" si="1554"/>
        <v>0</v>
      </c>
      <c r="VM67" s="171">
        <f t="shared" si="1554"/>
        <v>0</v>
      </c>
      <c r="VN67" s="171">
        <f t="shared" si="1554"/>
        <v>0</v>
      </c>
      <c r="VO67" s="171">
        <f t="shared" si="1554"/>
        <v>0</v>
      </c>
      <c r="VP67" s="171">
        <f t="shared" si="1554"/>
        <v>0</v>
      </c>
      <c r="VQ67" s="171">
        <f t="shared" si="1554"/>
        <v>0</v>
      </c>
      <c r="VR67" s="171">
        <f t="shared" si="1554"/>
        <v>0</v>
      </c>
      <c r="VS67" s="171">
        <f t="shared" si="1554"/>
        <v>0</v>
      </c>
      <c r="VT67" s="171">
        <f t="shared" si="1554"/>
        <v>0</v>
      </c>
      <c r="VU67" s="171">
        <f t="shared" si="1554"/>
        <v>0</v>
      </c>
      <c r="VV67" s="171">
        <f t="shared" si="1554"/>
        <v>0</v>
      </c>
      <c r="VW67" s="171">
        <f t="shared" si="1554"/>
        <v>0</v>
      </c>
      <c r="VX67" s="171">
        <f t="shared" si="1554"/>
        <v>0</v>
      </c>
      <c r="VY67" s="171">
        <f t="shared" si="1554"/>
        <v>0</v>
      </c>
      <c r="VZ67" s="171">
        <f t="shared" si="1554"/>
        <v>0</v>
      </c>
      <c r="WA67" s="171">
        <f t="shared" si="1554"/>
        <v>0</v>
      </c>
      <c r="WB67" s="171">
        <f t="shared" si="1554"/>
        <v>0</v>
      </c>
      <c r="WC67" s="177">
        <f t="shared" si="858"/>
        <v>0</v>
      </c>
    </row>
    <row r="68" spans="1:601" s="105" customFormat="1" ht="18" customHeight="1" outlineLevel="1">
      <c r="A68" s="154"/>
      <c r="B68" s="113" t="s">
        <v>149</v>
      </c>
      <c r="C68" s="66"/>
      <c r="D68" s="182">
        <f>SUMIFS('Listagem de Pagamentos Efet'!$J:$J,'Listagem de Pagamentos Efet'!$B:$B,'FLUXO DE CAIXA'!D$4,'Listagem de Pagamentos Efet'!$C:$C,'FLUXO DE CAIXA'!$B68)</f>
        <v>0</v>
      </c>
      <c r="E68" s="182">
        <f>SUMIFS('Listagem de Pagamentos Efet'!$J:$J,'Listagem de Pagamentos Efet'!$B:$B,'FLUXO DE CAIXA'!E$4,'Listagem de Pagamentos Efet'!$C:$C,'FLUXO DE CAIXA'!$B68)</f>
        <v>0</v>
      </c>
      <c r="F68" s="182">
        <f>SUMIFS('Listagem de Pagamentos Efet'!$J:$J,'Listagem de Pagamentos Efet'!$B:$B,'FLUXO DE CAIXA'!F$4,'Listagem de Pagamentos Efet'!$C:$C,'FLUXO DE CAIXA'!$B68)</f>
        <v>0</v>
      </c>
      <c r="G68" s="182">
        <f>SUMIFS('Listagem de Pagamentos Efet'!$J:$J,'Listagem de Pagamentos Efet'!$B:$B,'FLUXO DE CAIXA'!G$4,'Listagem de Pagamentos Efet'!$C:$C,'FLUXO DE CAIXA'!$B68)</f>
        <v>0</v>
      </c>
      <c r="H68" s="182">
        <f>SUMIFS('Listagem de Pagamentos Efet'!$J:$J,'Listagem de Pagamentos Efet'!$B:$B,'FLUXO DE CAIXA'!H$4,'Listagem de Pagamentos Efet'!$C:$C,'FLUXO DE CAIXA'!$B68)</f>
        <v>0</v>
      </c>
      <c r="I68" s="182">
        <f>SUMIFS('Listagem de Pagamentos Efet'!$J:$J,'Listagem de Pagamentos Efet'!$B:$B,'FLUXO DE CAIXA'!I$4,'Listagem de Pagamentos Efet'!$C:$C,'FLUXO DE CAIXA'!$B68)</f>
        <v>0</v>
      </c>
      <c r="J68" s="182">
        <f>SUMIFS('Listagem de Pagamentos Efet'!$J:$J,'Listagem de Pagamentos Efet'!$B:$B,'FLUXO DE CAIXA'!J$4,'Listagem de Pagamentos Efet'!$C:$C,'FLUXO DE CAIXA'!$B68)</f>
        <v>0</v>
      </c>
      <c r="K68" s="182">
        <f>SUMIFS('Listagem de Pagamentos Efet'!$J:$J,'Listagem de Pagamentos Efet'!$B:$B,'FLUXO DE CAIXA'!K$4,'Listagem de Pagamentos Efet'!$C:$C,'FLUXO DE CAIXA'!$B68)</f>
        <v>0</v>
      </c>
      <c r="L68" s="182">
        <f>SUMIFS('Listagem de Pagamentos Efet'!$J:$J,'Listagem de Pagamentos Efet'!$B:$B,'FLUXO DE CAIXA'!L$4,'Listagem de Pagamentos Efet'!$C:$C,'FLUXO DE CAIXA'!$B68)</f>
        <v>0</v>
      </c>
      <c r="M68" s="182">
        <f>SUMIFS('Listagem de Pagamentos Efet'!$J:$J,'Listagem de Pagamentos Efet'!$B:$B,'FLUXO DE CAIXA'!M$4,'Listagem de Pagamentos Efet'!$C:$C,'FLUXO DE CAIXA'!$B68)</f>
        <v>0</v>
      </c>
      <c r="N68" s="182">
        <f>SUMIFS('Listagem de Pagamentos Efet'!$J:$J,'Listagem de Pagamentos Efet'!$B:$B,'FLUXO DE CAIXA'!N$4,'Listagem de Pagamentos Efet'!$C:$C,'FLUXO DE CAIXA'!$B68)</f>
        <v>0</v>
      </c>
      <c r="O68" s="182">
        <f>SUMIFS('Listagem de Pagamentos Efet'!$J:$J,'Listagem de Pagamentos Efet'!$B:$B,'FLUXO DE CAIXA'!O$4,'Listagem de Pagamentos Efet'!$C:$C,'FLUXO DE CAIXA'!$B68)</f>
        <v>0</v>
      </c>
      <c r="P68" s="182">
        <f>SUMIFS('Listagem de Pagamentos Efet'!$J:$J,'Listagem de Pagamentos Efet'!$B:$B,'FLUXO DE CAIXA'!P$4,'Listagem de Pagamentos Efet'!$C:$C,'FLUXO DE CAIXA'!$B68)</f>
        <v>0</v>
      </c>
      <c r="Q68" s="182">
        <f>SUMIFS('Listagem de Pagamentos Efet'!$J:$J,'Listagem de Pagamentos Efet'!$B:$B,'FLUXO DE CAIXA'!Q$4,'Listagem de Pagamentos Efet'!$C:$C,'FLUXO DE CAIXA'!$B68)</f>
        <v>0</v>
      </c>
      <c r="R68" s="182">
        <f>SUMIFS('Listagem de Pagamentos Efet'!$J:$J,'Listagem de Pagamentos Efet'!$B:$B,'FLUXO DE CAIXA'!R$4,'Listagem de Pagamentos Efet'!$C:$C,'FLUXO DE CAIXA'!$B68)</f>
        <v>0</v>
      </c>
      <c r="S68" s="182">
        <f>SUMIFS('Listagem de Pagamentos Efet'!$J:$J,'Listagem de Pagamentos Efet'!$B:$B,'FLUXO DE CAIXA'!S$4,'Listagem de Pagamentos Efet'!$C:$C,'FLUXO DE CAIXA'!$B68)</f>
        <v>0</v>
      </c>
      <c r="T68" s="182">
        <f>SUMIFS('Listagem de Pagamentos Efet'!$J:$J,'Listagem de Pagamentos Efet'!$B:$B,'FLUXO DE CAIXA'!T$4,'Listagem de Pagamentos Efet'!$C:$C,'FLUXO DE CAIXA'!$B68)</f>
        <v>0</v>
      </c>
      <c r="U68" s="182">
        <f>SUMIFS('Listagem de Pagamentos Efet'!$J:$J,'Listagem de Pagamentos Efet'!$B:$B,'FLUXO DE CAIXA'!U$4,'Listagem de Pagamentos Efet'!$C:$C,'FLUXO DE CAIXA'!$B68)</f>
        <v>0</v>
      </c>
      <c r="V68" s="182">
        <f>SUMIFS('Listagem de Pagamentos Efet'!$J:$J,'Listagem de Pagamentos Efet'!$B:$B,'FLUXO DE CAIXA'!V$4,'Listagem de Pagamentos Efet'!$C:$C,'FLUXO DE CAIXA'!$B68)</f>
        <v>0</v>
      </c>
      <c r="W68" s="182">
        <f>SUMIFS('Listagem de Pagamentos Efet'!$J:$J,'Listagem de Pagamentos Efet'!$B:$B,'FLUXO DE CAIXA'!W$4,'Listagem de Pagamentos Efet'!$C:$C,'FLUXO DE CAIXA'!$B68)</f>
        <v>0</v>
      </c>
      <c r="X68" s="182">
        <f>SUMIFS('Listagem de Pagamentos Efet'!$J:$J,'Listagem de Pagamentos Efet'!$B:$B,'FLUXO DE CAIXA'!X$4,'Listagem de Pagamentos Efet'!$C:$C,'FLUXO DE CAIXA'!$B68)</f>
        <v>0</v>
      </c>
      <c r="Y68" s="182">
        <f>SUMIFS('Listagem de Pagamentos Efet'!$J:$J,'Listagem de Pagamentos Efet'!$B:$B,'FLUXO DE CAIXA'!Y$4,'Listagem de Pagamentos Efet'!$C:$C,'FLUXO DE CAIXA'!$B68)</f>
        <v>0</v>
      </c>
      <c r="Z68" s="182">
        <f>SUMIFS('Listagem de Pagamentos Efet'!$J:$J,'Listagem de Pagamentos Efet'!$B:$B,'FLUXO DE CAIXA'!Z$4,'Listagem de Pagamentos Efet'!$C:$C,'FLUXO DE CAIXA'!$B68)</f>
        <v>0</v>
      </c>
      <c r="AA68" s="182">
        <f>SUMIFS('Listagem de Pagamentos Efet'!$J:$J,'Listagem de Pagamentos Efet'!$B:$B,'FLUXO DE CAIXA'!AA$4,'Listagem de Pagamentos Efet'!$C:$C,'FLUXO DE CAIXA'!$B68)</f>
        <v>0</v>
      </c>
      <c r="AB68" s="182">
        <f>SUMIFS('Listagem de Pagamentos Efet'!$J:$J,'Listagem de Pagamentos Efet'!$B:$B,'FLUXO DE CAIXA'!AB$4,'Listagem de Pagamentos Efet'!$C:$C,'FLUXO DE CAIXA'!$B68)</f>
        <v>0</v>
      </c>
      <c r="AC68" s="182">
        <f>SUMIFS('Listagem de Pagamentos Efet'!$J:$J,'Listagem de Pagamentos Efet'!$B:$B,'FLUXO DE CAIXA'!AC$4,'Listagem de Pagamentos Efet'!$C:$C,'FLUXO DE CAIXA'!$B68)</f>
        <v>0</v>
      </c>
      <c r="AD68" s="182">
        <f>SUMIFS('Listagem de Pagamentos Efet'!$J:$J,'Listagem de Pagamentos Efet'!$B:$B,'FLUXO DE CAIXA'!AD$4,'Listagem de Pagamentos Efet'!$C:$C,'FLUXO DE CAIXA'!$B68)</f>
        <v>0</v>
      </c>
      <c r="AE68" s="106"/>
      <c r="AF68" s="106"/>
      <c r="AG68" s="106"/>
      <c r="AH68" s="166">
        <f t="shared" si="490"/>
        <v>0</v>
      </c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>
        <f>+DRE!$G$66</f>
        <v>0</v>
      </c>
      <c r="BD68" s="168"/>
      <c r="BE68" s="168"/>
      <c r="BF68" s="168"/>
      <c r="BG68" s="168"/>
      <c r="BH68" s="168"/>
      <c r="BI68" s="168"/>
      <c r="BJ68" s="168"/>
      <c r="BK68" s="168"/>
      <c r="BL68" s="168"/>
      <c r="BM68" s="168"/>
      <c r="BN68" s="166">
        <f t="shared" si="848"/>
        <v>0</v>
      </c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>
        <f>+DRE!$G$66</f>
        <v>0</v>
      </c>
      <c r="CJ68" s="168"/>
      <c r="CK68" s="168"/>
      <c r="CL68" s="168"/>
      <c r="CM68" s="168"/>
      <c r="CN68" s="168"/>
      <c r="CO68" s="168"/>
      <c r="CP68" s="168"/>
      <c r="CQ68" s="168"/>
      <c r="CR68" s="168"/>
      <c r="CS68" s="166">
        <f t="shared" si="790"/>
        <v>0</v>
      </c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  <c r="DG68" s="168"/>
      <c r="DH68" s="168"/>
      <c r="DI68" s="168"/>
      <c r="DJ68" s="168"/>
      <c r="DK68" s="168"/>
      <c r="DL68" s="168"/>
      <c r="DM68" s="168"/>
      <c r="DN68" s="168">
        <f>+DRE!$G$66</f>
        <v>0</v>
      </c>
      <c r="DO68" s="168"/>
      <c r="DP68" s="168"/>
      <c r="DQ68" s="168"/>
      <c r="DR68" s="168"/>
      <c r="DS68" s="168"/>
      <c r="DT68" s="168"/>
      <c r="DU68" s="168"/>
      <c r="DV68" s="168"/>
      <c r="DW68" s="168"/>
      <c r="DX68" s="168"/>
      <c r="DY68" s="166">
        <f t="shared" si="849"/>
        <v>0</v>
      </c>
      <c r="DZ68" s="168"/>
      <c r="EA68" s="168"/>
      <c r="EB68" s="168"/>
      <c r="EC68" s="168"/>
      <c r="ED68" s="168"/>
      <c r="EE68" s="168"/>
      <c r="EF68" s="168"/>
      <c r="EG68" s="168"/>
      <c r="EH68" s="168"/>
      <c r="EI68" s="168"/>
      <c r="EJ68" s="168"/>
      <c r="EK68" s="168"/>
      <c r="EL68" s="168"/>
      <c r="EM68" s="168"/>
      <c r="EN68" s="168"/>
      <c r="EO68" s="168"/>
      <c r="EP68" s="168"/>
      <c r="EQ68" s="168"/>
      <c r="ER68" s="168"/>
      <c r="ES68" s="168"/>
      <c r="ET68" s="168">
        <f>+DRE!$G$66</f>
        <v>0</v>
      </c>
      <c r="EU68" s="168"/>
      <c r="EV68" s="168"/>
      <c r="EW68" s="168"/>
      <c r="EX68" s="168"/>
      <c r="EY68" s="168"/>
      <c r="EZ68" s="168"/>
      <c r="FA68" s="168"/>
      <c r="FB68" s="168"/>
      <c r="FC68" s="168"/>
      <c r="FD68" s="166">
        <f t="shared" si="1367"/>
        <v>0</v>
      </c>
      <c r="FE68" s="168"/>
      <c r="FF68" s="168"/>
      <c r="FG68" s="168"/>
      <c r="FH68" s="168"/>
      <c r="FI68" s="168"/>
      <c r="FJ68" s="168"/>
      <c r="FK68" s="168"/>
      <c r="FL68" s="168"/>
      <c r="FM68" s="168"/>
      <c r="FN68" s="168"/>
      <c r="FO68" s="168"/>
      <c r="FP68" s="168"/>
      <c r="FQ68" s="168"/>
      <c r="FR68" s="168"/>
      <c r="FS68" s="168"/>
      <c r="FT68" s="168"/>
      <c r="FU68" s="168"/>
      <c r="FV68" s="168"/>
      <c r="FW68" s="168"/>
      <c r="FX68" s="168"/>
      <c r="FY68" s="168">
        <f>+DRE!$G$66</f>
        <v>0</v>
      </c>
      <c r="FZ68" s="168"/>
      <c r="GA68" s="168"/>
      <c r="GB68" s="168"/>
      <c r="GC68" s="168"/>
      <c r="GD68" s="168"/>
      <c r="GE68" s="168"/>
      <c r="GF68" s="168"/>
      <c r="GG68" s="168"/>
      <c r="GH68" s="168"/>
      <c r="GI68" s="168"/>
      <c r="GJ68" s="166">
        <f t="shared" si="850"/>
        <v>0</v>
      </c>
      <c r="GK68" s="168"/>
      <c r="GL68" s="168"/>
      <c r="GM68" s="168"/>
      <c r="GN68" s="168"/>
      <c r="GO68" s="168"/>
      <c r="GP68" s="168"/>
      <c r="GQ68" s="168"/>
      <c r="GR68" s="168"/>
      <c r="GS68" s="168"/>
      <c r="GT68" s="168"/>
      <c r="GU68" s="168"/>
      <c r="GV68" s="168"/>
      <c r="GW68" s="168"/>
      <c r="GX68" s="168"/>
      <c r="GY68" s="168"/>
      <c r="GZ68" s="168"/>
      <c r="HA68" s="168"/>
      <c r="HB68" s="168"/>
      <c r="HC68" s="168"/>
      <c r="HD68" s="168"/>
      <c r="HE68" s="168">
        <f>+DRE!$G$66</f>
        <v>0</v>
      </c>
      <c r="HF68" s="168"/>
      <c r="HG68" s="168"/>
      <c r="HH68" s="168"/>
      <c r="HI68" s="168"/>
      <c r="HJ68" s="168"/>
      <c r="HK68" s="168"/>
      <c r="HL68" s="168"/>
      <c r="HM68" s="168"/>
      <c r="HN68" s="168"/>
      <c r="HO68" s="168"/>
      <c r="HP68" s="166">
        <f t="shared" si="851"/>
        <v>0</v>
      </c>
      <c r="HQ68" s="168"/>
      <c r="HR68" s="168"/>
      <c r="HS68" s="168"/>
      <c r="HT68" s="168"/>
      <c r="HU68" s="168"/>
      <c r="HV68" s="168"/>
      <c r="HW68" s="168"/>
      <c r="HX68" s="168"/>
      <c r="HY68" s="168"/>
      <c r="HZ68" s="168"/>
      <c r="IA68" s="168"/>
      <c r="IB68" s="168"/>
      <c r="IC68" s="168"/>
      <c r="ID68" s="168"/>
      <c r="IE68" s="168"/>
      <c r="IF68" s="168"/>
      <c r="IG68" s="168"/>
      <c r="IH68" s="168"/>
      <c r="II68" s="168"/>
      <c r="IJ68" s="168"/>
      <c r="IK68" s="168">
        <f>+DRE!$G$66</f>
        <v>0</v>
      </c>
      <c r="IL68" s="168"/>
      <c r="IM68" s="168"/>
      <c r="IN68" s="168"/>
      <c r="IO68" s="168"/>
      <c r="IP68" s="168"/>
      <c r="IQ68" s="168"/>
      <c r="IR68" s="168"/>
      <c r="IS68" s="168"/>
      <c r="IT68" s="168"/>
      <c r="IU68" s="166">
        <f t="shared" si="1371"/>
        <v>0</v>
      </c>
      <c r="IV68" s="168"/>
      <c r="IW68" s="168"/>
      <c r="IX68" s="168"/>
      <c r="IY68" s="168"/>
      <c r="IZ68" s="168"/>
      <c r="JA68" s="168"/>
      <c r="JB68" s="168"/>
      <c r="JC68" s="168"/>
      <c r="JD68" s="168"/>
      <c r="JE68" s="168"/>
      <c r="JF68" s="168"/>
      <c r="JG68" s="168"/>
      <c r="JH68" s="168"/>
      <c r="JI68" s="168"/>
      <c r="JJ68" s="168"/>
      <c r="JK68" s="168"/>
      <c r="JL68" s="168"/>
      <c r="JM68" s="168"/>
      <c r="JN68" s="168"/>
      <c r="JO68" s="168"/>
      <c r="JP68" s="168">
        <f>+DRE!$G$66</f>
        <v>0</v>
      </c>
      <c r="JQ68" s="168"/>
      <c r="JR68" s="168"/>
      <c r="JS68" s="168"/>
      <c r="JT68" s="168"/>
      <c r="JU68" s="168"/>
      <c r="JV68" s="168"/>
      <c r="JW68" s="168"/>
      <c r="JX68" s="168"/>
      <c r="JY68" s="168"/>
      <c r="JZ68" s="168"/>
      <c r="KA68" s="166">
        <f t="shared" si="852"/>
        <v>0</v>
      </c>
      <c r="KB68" s="168"/>
      <c r="KC68" s="168"/>
      <c r="KD68" s="168"/>
      <c r="KE68" s="168"/>
      <c r="KF68" s="168"/>
      <c r="KG68" s="168"/>
      <c r="KH68" s="168"/>
      <c r="KI68" s="168"/>
      <c r="KJ68" s="168"/>
      <c r="KK68" s="168"/>
      <c r="KL68" s="168"/>
      <c r="KM68" s="168"/>
      <c r="KN68" s="168"/>
      <c r="KO68" s="168"/>
      <c r="KP68" s="168"/>
      <c r="KQ68" s="168"/>
      <c r="KR68" s="168"/>
      <c r="KS68" s="168"/>
      <c r="KT68" s="168"/>
      <c r="KU68" s="168"/>
      <c r="KV68" s="168">
        <f>+DRE!$G$66</f>
        <v>0</v>
      </c>
      <c r="KW68" s="168"/>
      <c r="KX68" s="168"/>
      <c r="KY68" s="168"/>
      <c r="KZ68" s="168"/>
      <c r="LA68" s="168"/>
      <c r="LB68" s="168"/>
      <c r="LC68" s="168"/>
      <c r="LD68" s="168"/>
      <c r="LE68" s="168"/>
      <c r="LF68" s="166">
        <f t="shared" si="1374"/>
        <v>0</v>
      </c>
      <c r="LG68" s="168"/>
      <c r="LH68" s="168"/>
      <c r="LI68" s="168"/>
      <c r="LJ68" s="168"/>
      <c r="LK68" s="168"/>
      <c r="LL68" s="168"/>
      <c r="LM68" s="168"/>
      <c r="LN68" s="168"/>
      <c r="LO68" s="168"/>
      <c r="LP68" s="168"/>
      <c r="LQ68" s="168"/>
      <c r="LR68" s="168"/>
      <c r="LS68" s="168"/>
      <c r="LT68" s="168"/>
      <c r="LU68" s="168"/>
      <c r="LV68" s="168"/>
      <c r="LW68" s="168"/>
      <c r="LX68" s="168"/>
      <c r="LY68" s="168"/>
      <c r="LZ68" s="168"/>
      <c r="MA68" s="168">
        <f>+DRE!$G$66</f>
        <v>0</v>
      </c>
      <c r="MB68" s="168"/>
      <c r="MC68" s="168"/>
      <c r="MD68" s="168"/>
      <c r="ME68" s="168"/>
      <c r="MF68" s="168"/>
      <c r="MG68" s="168"/>
      <c r="MH68" s="168"/>
      <c r="MI68" s="168"/>
      <c r="MJ68" s="168"/>
      <c r="MK68" s="168"/>
      <c r="ML68" s="166">
        <f t="shared" si="853"/>
        <v>0</v>
      </c>
      <c r="MM68" s="168"/>
      <c r="MN68" s="168"/>
      <c r="MO68" s="168"/>
      <c r="MP68" s="168"/>
      <c r="MQ68" s="168"/>
      <c r="MR68" s="168"/>
      <c r="MS68" s="168"/>
      <c r="MT68" s="168"/>
      <c r="MU68" s="168"/>
      <c r="MV68" s="168"/>
      <c r="MW68" s="168"/>
      <c r="MX68" s="168"/>
      <c r="MY68" s="168"/>
      <c r="MZ68" s="168"/>
      <c r="NA68" s="168"/>
      <c r="NB68" s="168"/>
      <c r="NC68" s="168"/>
      <c r="ND68" s="168"/>
      <c r="NE68" s="168"/>
      <c r="NF68" s="168"/>
      <c r="NG68" s="168">
        <f>+DRE!$G$66</f>
        <v>0</v>
      </c>
      <c r="NH68" s="168"/>
      <c r="NI68" s="168"/>
      <c r="NJ68" s="168"/>
      <c r="NK68" s="168"/>
      <c r="NL68" s="168"/>
      <c r="NM68" s="168"/>
      <c r="NN68" s="168"/>
      <c r="NO68" s="168"/>
      <c r="NP68" s="168"/>
      <c r="NQ68" s="168"/>
      <c r="NR68" s="166">
        <f t="shared" si="854"/>
        <v>0</v>
      </c>
      <c r="NS68" s="168"/>
      <c r="NT68" s="168"/>
      <c r="NU68" s="168"/>
      <c r="NV68" s="168"/>
      <c r="NW68" s="168"/>
      <c r="NX68" s="168"/>
      <c r="NY68" s="168"/>
      <c r="NZ68" s="168"/>
      <c r="OA68" s="168"/>
      <c r="OB68" s="168"/>
      <c r="OC68" s="168"/>
      <c r="OD68" s="168"/>
      <c r="OE68" s="168"/>
      <c r="OF68" s="168"/>
      <c r="OG68" s="168"/>
      <c r="OH68" s="168"/>
      <c r="OI68" s="168"/>
      <c r="OJ68" s="168"/>
      <c r="OK68" s="168"/>
      <c r="OL68" s="168"/>
      <c r="OM68" s="168">
        <f>+DRE!$G$66</f>
        <v>0</v>
      </c>
      <c r="ON68" s="168"/>
      <c r="OO68" s="168"/>
      <c r="OP68" s="168"/>
      <c r="OQ68" s="168"/>
      <c r="OR68" s="168"/>
      <c r="OS68" s="168"/>
      <c r="OT68" s="168"/>
      <c r="OU68" s="166">
        <f t="shared" si="1378"/>
        <v>0</v>
      </c>
      <c r="OV68" s="168"/>
      <c r="OW68" s="168"/>
      <c r="OX68" s="168"/>
      <c r="OY68" s="168"/>
      <c r="OZ68" s="168"/>
      <c r="PA68" s="168"/>
      <c r="PB68" s="168"/>
      <c r="PC68" s="168"/>
      <c r="PD68" s="168"/>
      <c r="PE68" s="168"/>
      <c r="PF68" s="168"/>
      <c r="PG68" s="168"/>
      <c r="PH68" s="168"/>
      <c r="PI68" s="168"/>
      <c r="PJ68" s="168"/>
      <c r="PK68" s="168"/>
      <c r="PL68" s="168"/>
      <c r="PM68" s="168"/>
      <c r="PN68" s="168"/>
      <c r="PO68" s="168"/>
      <c r="PP68" s="168">
        <f>+DRE!$G$66</f>
        <v>0</v>
      </c>
      <c r="PQ68" s="168"/>
      <c r="PR68" s="168"/>
      <c r="PS68" s="168"/>
      <c r="PT68" s="168"/>
      <c r="PU68" s="168"/>
      <c r="PV68" s="168"/>
      <c r="PW68" s="168"/>
      <c r="PX68" s="168"/>
      <c r="PY68" s="168"/>
      <c r="PZ68" s="168"/>
      <c r="QA68" s="166">
        <f t="shared" si="855"/>
        <v>0</v>
      </c>
      <c r="QB68" s="168"/>
      <c r="QC68" s="168"/>
      <c r="QD68" s="168"/>
      <c r="QE68" s="168"/>
      <c r="QF68" s="168"/>
      <c r="QG68" s="168"/>
      <c r="QH68" s="168"/>
      <c r="QI68" s="168"/>
      <c r="QJ68" s="168"/>
      <c r="QK68" s="168"/>
      <c r="QL68" s="168"/>
      <c r="QM68" s="168"/>
      <c r="QN68" s="168"/>
      <c r="QO68" s="168"/>
      <c r="QP68" s="168"/>
      <c r="QQ68" s="168"/>
      <c r="QR68" s="168"/>
      <c r="QS68" s="168"/>
      <c r="QT68" s="168"/>
      <c r="QU68" s="168"/>
      <c r="QV68" s="168">
        <f>+DRE!$G$66</f>
        <v>0</v>
      </c>
      <c r="QW68" s="168"/>
      <c r="QX68" s="168"/>
      <c r="QY68" s="168"/>
      <c r="QZ68" s="168"/>
      <c r="RA68" s="168"/>
      <c r="RB68" s="168"/>
      <c r="RC68" s="168"/>
      <c r="RD68" s="168"/>
      <c r="RE68" s="168"/>
      <c r="RF68" s="166">
        <f t="shared" si="1381"/>
        <v>0</v>
      </c>
      <c r="RG68" s="168"/>
      <c r="RH68" s="168"/>
      <c r="RI68" s="168"/>
      <c r="RJ68" s="168"/>
      <c r="RK68" s="168"/>
      <c r="RL68" s="168"/>
      <c r="RM68" s="168"/>
      <c r="RN68" s="168"/>
      <c r="RO68" s="168"/>
      <c r="RP68" s="168"/>
      <c r="RQ68" s="168"/>
      <c r="RR68" s="168"/>
      <c r="RS68" s="168"/>
      <c r="RT68" s="168"/>
      <c r="RU68" s="168"/>
      <c r="RV68" s="168"/>
      <c r="RW68" s="168"/>
      <c r="RX68" s="168"/>
      <c r="RY68" s="168"/>
      <c r="RZ68" s="168"/>
      <c r="SA68" s="168">
        <f>+DRE!$G$66</f>
        <v>0</v>
      </c>
      <c r="SB68" s="168"/>
      <c r="SC68" s="168"/>
      <c r="SD68" s="168"/>
      <c r="SE68" s="168"/>
      <c r="SF68" s="168"/>
      <c r="SG68" s="168"/>
      <c r="SH68" s="168"/>
      <c r="SI68" s="168"/>
      <c r="SJ68" s="168"/>
      <c r="SK68" s="168"/>
      <c r="SL68" s="166">
        <f t="shared" si="856"/>
        <v>0</v>
      </c>
      <c r="SM68" s="168"/>
      <c r="SN68" s="168"/>
      <c r="SO68" s="168"/>
      <c r="SP68" s="168"/>
      <c r="SQ68" s="168"/>
      <c r="SR68" s="168"/>
      <c r="SS68" s="168"/>
      <c r="ST68" s="168"/>
      <c r="SU68" s="168"/>
      <c r="SV68" s="168"/>
      <c r="SW68" s="168"/>
      <c r="SX68" s="168"/>
      <c r="SY68" s="168"/>
      <c r="SZ68" s="168"/>
      <c r="TA68" s="168"/>
      <c r="TB68" s="168"/>
      <c r="TC68" s="168"/>
      <c r="TD68" s="168"/>
      <c r="TE68" s="168"/>
      <c r="TF68" s="168"/>
      <c r="TG68" s="168">
        <f>+DRE!$G$66</f>
        <v>0</v>
      </c>
      <c r="TH68" s="168"/>
      <c r="TI68" s="168"/>
      <c r="TJ68" s="168"/>
      <c r="TK68" s="168"/>
      <c r="TL68" s="168"/>
      <c r="TM68" s="168"/>
      <c r="TN68" s="168"/>
      <c r="TO68" s="168"/>
      <c r="TP68" s="168"/>
      <c r="TQ68" s="166">
        <f t="shared" si="1384"/>
        <v>0</v>
      </c>
      <c r="TR68" s="168"/>
      <c r="TS68" s="168"/>
      <c r="TT68" s="168"/>
      <c r="TU68" s="168"/>
      <c r="TV68" s="168"/>
      <c r="TW68" s="168"/>
      <c r="TX68" s="168"/>
      <c r="TY68" s="168"/>
      <c r="TZ68" s="168"/>
      <c r="UA68" s="168"/>
      <c r="UB68" s="168"/>
      <c r="UC68" s="168"/>
      <c r="UD68" s="168"/>
      <c r="UE68" s="168"/>
      <c r="UF68" s="168"/>
      <c r="UG68" s="168"/>
      <c r="UH68" s="168"/>
      <c r="UI68" s="168"/>
      <c r="UJ68" s="168"/>
      <c r="UK68" s="168"/>
      <c r="UL68" s="168">
        <f>+DRE!$G$66</f>
        <v>0</v>
      </c>
      <c r="UM68" s="168"/>
      <c r="UN68" s="168"/>
      <c r="UO68" s="168"/>
      <c r="UP68" s="168"/>
      <c r="UQ68" s="168"/>
      <c r="UR68" s="168"/>
      <c r="US68" s="168"/>
      <c r="UT68" s="168"/>
      <c r="UU68" s="168"/>
      <c r="UV68" s="168"/>
      <c r="UW68" s="166">
        <f t="shared" si="857"/>
        <v>0</v>
      </c>
      <c r="UX68" s="168"/>
      <c r="UY68" s="168"/>
      <c r="UZ68" s="168"/>
      <c r="VA68" s="168"/>
      <c r="VB68" s="168"/>
      <c r="VC68" s="168"/>
      <c r="VD68" s="168"/>
      <c r="VE68" s="168"/>
      <c r="VF68" s="168"/>
      <c r="VG68" s="168"/>
      <c r="VH68" s="168"/>
      <c r="VI68" s="168"/>
      <c r="VJ68" s="168"/>
      <c r="VK68" s="168"/>
      <c r="VL68" s="168"/>
      <c r="VM68" s="168"/>
      <c r="VN68" s="168"/>
      <c r="VO68" s="168"/>
      <c r="VP68" s="168"/>
      <c r="VQ68" s="168"/>
      <c r="VR68" s="168">
        <f>+DRE!$G$66</f>
        <v>0</v>
      </c>
      <c r="VS68" s="168"/>
      <c r="VT68" s="168"/>
      <c r="VU68" s="168"/>
      <c r="VV68" s="168"/>
      <c r="VW68" s="168"/>
      <c r="VX68" s="168"/>
      <c r="VY68" s="168"/>
      <c r="VZ68" s="168"/>
      <c r="WA68" s="168"/>
      <c r="WB68" s="168"/>
      <c r="WC68" s="166">
        <f t="shared" si="858"/>
        <v>0</v>
      </c>
    </row>
    <row r="69" spans="1:601" s="105" customFormat="1" ht="18" customHeight="1" outlineLevel="1">
      <c r="A69" s="154"/>
      <c r="B69" s="113" t="s">
        <v>150</v>
      </c>
      <c r="C69" s="66"/>
      <c r="D69" s="182">
        <f>SUMIFS('Listagem de Pagamentos Efet'!$J:$J,'Listagem de Pagamentos Efet'!$B:$B,'FLUXO DE CAIXA'!D$4,'Listagem de Pagamentos Efet'!$C:$C,'FLUXO DE CAIXA'!$B69)</f>
        <v>0</v>
      </c>
      <c r="E69" s="182">
        <f>SUMIFS('Listagem de Pagamentos Efet'!$J:$J,'Listagem de Pagamentos Efet'!$B:$B,'FLUXO DE CAIXA'!E$4,'Listagem de Pagamentos Efet'!$C:$C,'FLUXO DE CAIXA'!$B69)</f>
        <v>0</v>
      </c>
      <c r="F69" s="182">
        <f>SUMIFS('Listagem de Pagamentos Efet'!$J:$J,'Listagem de Pagamentos Efet'!$B:$B,'FLUXO DE CAIXA'!F$4,'Listagem de Pagamentos Efet'!$C:$C,'FLUXO DE CAIXA'!$B69)</f>
        <v>0</v>
      </c>
      <c r="G69" s="182">
        <f>SUMIFS('Listagem de Pagamentos Efet'!$J:$J,'Listagem de Pagamentos Efet'!$B:$B,'FLUXO DE CAIXA'!G$4,'Listagem de Pagamentos Efet'!$C:$C,'FLUXO DE CAIXA'!$B69)</f>
        <v>0</v>
      </c>
      <c r="H69" s="182">
        <f>SUMIFS('Listagem de Pagamentos Efet'!$J:$J,'Listagem de Pagamentos Efet'!$B:$B,'FLUXO DE CAIXA'!H$4,'Listagem de Pagamentos Efet'!$C:$C,'FLUXO DE CAIXA'!$B69)</f>
        <v>0</v>
      </c>
      <c r="I69" s="182">
        <f>SUMIFS('Listagem de Pagamentos Efet'!$J:$J,'Listagem de Pagamentos Efet'!$B:$B,'FLUXO DE CAIXA'!I$4,'Listagem de Pagamentos Efet'!$C:$C,'FLUXO DE CAIXA'!$B69)</f>
        <v>0</v>
      </c>
      <c r="J69" s="182">
        <f>SUMIFS('Listagem de Pagamentos Efet'!$J:$J,'Listagem de Pagamentos Efet'!$B:$B,'FLUXO DE CAIXA'!J$4,'Listagem de Pagamentos Efet'!$C:$C,'FLUXO DE CAIXA'!$B69)</f>
        <v>0</v>
      </c>
      <c r="K69" s="182">
        <f>SUMIFS('Listagem de Pagamentos Efet'!$J:$J,'Listagem de Pagamentos Efet'!$B:$B,'FLUXO DE CAIXA'!K$4,'Listagem de Pagamentos Efet'!$C:$C,'FLUXO DE CAIXA'!$B69)</f>
        <v>0</v>
      </c>
      <c r="L69" s="182">
        <f>SUMIFS('Listagem de Pagamentos Efet'!$J:$J,'Listagem de Pagamentos Efet'!$B:$B,'FLUXO DE CAIXA'!L$4,'Listagem de Pagamentos Efet'!$C:$C,'FLUXO DE CAIXA'!$B69)</f>
        <v>0</v>
      </c>
      <c r="M69" s="182">
        <f>SUMIFS('Listagem de Pagamentos Efet'!$J:$J,'Listagem de Pagamentos Efet'!$B:$B,'FLUXO DE CAIXA'!M$4,'Listagem de Pagamentos Efet'!$C:$C,'FLUXO DE CAIXA'!$B69)</f>
        <v>0</v>
      </c>
      <c r="N69" s="182">
        <f>SUMIFS('Listagem de Pagamentos Efet'!$J:$J,'Listagem de Pagamentos Efet'!$B:$B,'FLUXO DE CAIXA'!N$4,'Listagem de Pagamentos Efet'!$C:$C,'FLUXO DE CAIXA'!$B69)</f>
        <v>0</v>
      </c>
      <c r="O69" s="182">
        <f>SUMIFS('Listagem de Pagamentos Efet'!$J:$J,'Listagem de Pagamentos Efet'!$B:$B,'FLUXO DE CAIXA'!O$4,'Listagem de Pagamentos Efet'!$C:$C,'FLUXO DE CAIXA'!$B69)</f>
        <v>0</v>
      </c>
      <c r="P69" s="182">
        <f>SUMIFS('Listagem de Pagamentos Efet'!$J:$J,'Listagem de Pagamentos Efet'!$B:$B,'FLUXO DE CAIXA'!P$4,'Listagem de Pagamentos Efet'!$C:$C,'FLUXO DE CAIXA'!$B69)</f>
        <v>0</v>
      </c>
      <c r="Q69" s="182">
        <f>SUMIFS('Listagem de Pagamentos Efet'!$J:$J,'Listagem de Pagamentos Efet'!$B:$B,'FLUXO DE CAIXA'!Q$4,'Listagem de Pagamentos Efet'!$C:$C,'FLUXO DE CAIXA'!$B69)</f>
        <v>0</v>
      </c>
      <c r="R69" s="182">
        <f>SUMIFS('Listagem de Pagamentos Efet'!$J:$J,'Listagem de Pagamentos Efet'!$B:$B,'FLUXO DE CAIXA'!R$4,'Listagem de Pagamentos Efet'!$C:$C,'FLUXO DE CAIXA'!$B69)</f>
        <v>0</v>
      </c>
      <c r="S69" s="182">
        <f>SUMIFS('Listagem de Pagamentos Efet'!$J:$J,'Listagem de Pagamentos Efet'!$B:$B,'FLUXO DE CAIXA'!S$4,'Listagem de Pagamentos Efet'!$C:$C,'FLUXO DE CAIXA'!$B69)</f>
        <v>0</v>
      </c>
      <c r="T69" s="182">
        <f>SUMIFS('Listagem de Pagamentos Efet'!$J:$J,'Listagem de Pagamentos Efet'!$B:$B,'FLUXO DE CAIXA'!T$4,'Listagem de Pagamentos Efet'!$C:$C,'FLUXO DE CAIXA'!$B69)</f>
        <v>0</v>
      </c>
      <c r="U69" s="182">
        <f>SUMIFS('Listagem de Pagamentos Efet'!$J:$J,'Listagem de Pagamentos Efet'!$B:$B,'FLUXO DE CAIXA'!U$4,'Listagem de Pagamentos Efet'!$C:$C,'FLUXO DE CAIXA'!$B69)</f>
        <v>0</v>
      </c>
      <c r="V69" s="182">
        <f>SUMIFS('Listagem de Pagamentos Efet'!$J:$J,'Listagem de Pagamentos Efet'!$B:$B,'FLUXO DE CAIXA'!V$4,'Listagem de Pagamentos Efet'!$C:$C,'FLUXO DE CAIXA'!$B69)</f>
        <v>0</v>
      </c>
      <c r="W69" s="182">
        <f>SUMIFS('Listagem de Pagamentos Efet'!$J:$J,'Listagem de Pagamentos Efet'!$B:$B,'FLUXO DE CAIXA'!W$4,'Listagem de Pagamentos Efet'!$C:$C,'FLUXO DE CAIXA'!$B69)</f>
        <v>0</v>
      </c>
      <c r="X69" s="182">
        <f>SUMIFS('Listagem de Pagamentos Efet'!$J:$J,'Listagem de Pagamentos Efet'!$B:$B,'FLUXO DE CAIXA'!X$4,'Listagem de Pagamentos Efet'!$C:$C,'FLUXO DE CAIXA'!$B69)</f>
        <v>0</v>
      </c>
      <c r="Y69" s="182">
        <f>SUMIFS('Listagem de Pagamentos Efet'!$J:$J,'Listagem de Pagamentos Efet'!$B:$B,'FLUXO DE CAIXA'!Y$4,'Listagem de Pagamentos Efet'!$C:$C,'FLUXO DE CAIXA'!$B69)</f>
        <v>0</v>
      </c>
      <c r="Z69" s="182">
        <f>SUMIFS('Listagem de Pagamentos Efet'!$J:$J,'Listagem de Pagamentos Efet'!$B:$B,'FLUXO DE CAIXA'!Z$4,'Listagem de Pagamentos Efet'!$C:$C,'FLUXO DE CAIXA'!$B69)</f>
        <v>0</v>
      </c>
      <c r="AA69" s="182">
        <f>SUMIFS('Listagem de Pagamentos Efet'!$J:$J,'Listagem de Pagamentos Efet'!$B:$B,'FLUXO DE CAIXA'!AA$4,'Listagem de Pagamentos Efet'!$C:$C,'FLUXO DE CAIXA'!$B69)</f>
        <v>0</v>
      </c>
      <c r="AB69" s="182">
        <f>SUMIFS('Listagem de Pagamentos Efet'!$J:$J,'Listagem de Pagamentos Efet'!$B:$B,'FLUXO DE CAIXA'!AB$4,'Listagem de Pagamentos Efet'!$C:$C,'FLUXO DE CAIXA'!$B69)</f>
        <v>0</v>
      </c>
      <c r="AC69" s="182">
        <f>SUMIFS('Listagem de Pagamentos Efet'!$J:$J,'Listagem de Pagamentos Efet'!$B:$B,'FLUXO DE CAIXA'!AC$4,'Listagem de Pagamentos Efet'!$C:$C,'FLUXO DE CAIXA'!$B69)</f>
        <v>0</v>
      </c>
      <c r="AD69" s="182">
        <f>SUMIFS('Listagem de Pagamentos Efet'!$J:$J,'Listagem de Pagamentos Efet'!$B:$B,'FLUXO DE CAIXA'!AD$4,'Listagem de Pagamentos Efet'!$C:$C,'FLUXO DE CAIXA'!$B69)</f>
        <v>0</v>
      </c>
      <c r="AE69" s="106"/>
      <c r="AF69" s="106"/>
      <c r="AG69" s="106"/>
      <c r="AH69" s="166">
        <f t="shared" si="490"/>
        <v>0</v>
      </c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>
        <f>+DRE!$G$67*0.2</f>
        <v>0</v>
      </c>
      <c r="AW69" s="168"/>
      <c r="AX69" s="168"/>
      <c r="AY69" s="168"/>
      <c r="AZ69" s="168"/>
      <c r="BA69" s="168"/>
      <c r="BB69" s="168"/>
      <c r="BC69" s="168"/>
      <c r="BD69" s="168"/>
      <c r="BE69" s="168"/>
      <c r="BF69" s="168">
        <f>+DRE!$G$67*0.8</f>
        <v>0</v>
      </c>
      <c r="BG69" s="168"/>
      <c r="BH69" s="168"/>
      <c r="BI69" s="168"/>
      <c r="BJ69" s="168"/>
      <c r="BK69" s="168"/>
      <c r="BL69" s="168"/>
      <c r="BM69" s="168"/>
      <c r="BN69" s="166">
        <f t="shared" si="848"/>
        <v>0</v>
      </c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>
        <f>+DRE!$G$67*0.2</f>
        <v>0</v>
      </c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>
        <f>+DRE!$G$67*0.8</f>
        <v>0</v>
      </c>
      <c r="CN69" s="168"/>
      <c r="CO69" s="168"/>
      <c r="CP69" s="168"/>
      <c r="CQ69" s="168"/>
      <c r="CR69" s="168"/>
      <c r="CS69" s="166">
        <f t="shared" si="790"/>
        <v>0</v>
      </c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  <c r="DG69" s="168">
        <f>+DRE!$G$67*0.2</f>
        <v>0</v>
      </c>
      <c r="DH69" s="168"/>
      <c r="DI69" s="168"/>
      <c r="DJ69" s="168"/>
      <c r="DK69" s="168"/>
      <c r="DL69" s="168"/>
      <c r="DM69" s="168"/>
      <c r="DN69" s="168"/>
      <c r="DO69" s="168"/>
      <c r="DP69" s="168"/>
      <c r="DQ69" s="168">
        <f>+DRE!$G$67*0.8</f>
        <v>0</v>
      </c>
      <c r="DR69" s="168"/>
      <c r="DS69" s="168"/>
      <c r="DT69" s="168"/>
      <c r="DU69" s="168"/>
      <c r="DV69" s="168"/>
      <c r="DW69" s="168"/>
      <c r="DX69" s="168"/>
      <c r="DY69" s="166">
        <f t="shared" si="849"/>
        <v>0</v>
      </c>
      <c r="DZ69" s="168"/>
      <c r="EA69" s="168"/>
      <c r="EB69" s="168"/>
      <c r="EC69" s="168"/>
      <c r="ED69" s="168"/>
      <c r="EE69" s="168"/>
      <c r="EF69" s="168"/>
      <c r="EG69" s="168"/>
      <c r="EH69" s="168"/>
      <c r="EI69" s="168"/>
      <c r="EJ69" s="168"/>
      <c r="EK69" s="168"/>
      <c r="EL69" s="168"/>
      <c r="EM69" s="168">
        <f>+DRE!$G$67*0.2</f>
        <v>0</v>
      </c>
      <c r="EN69" s="168"/>
      <c r="EO69" s="168"/>
      <c r="EP69" s="168"/>
      <c r="EQ69" s="168"/>
      <c r="ER69" s="168"/>
      <c r="ES69" s="168"/>
      <c r="ET69" s="168"/>
      <c r="EU69" s="168"/>
      <c r="EV69" s="168"/>
      <c r="EW69" s="168">
        <f>+DRE!$G$67*0.8</f>
        <v>0</v>
      </c>
      <c r="EX69" s="168"/>
      <c r="EY69" s="168"/>
      <c r="EZ69" s="168"/>
      <c r="FA69" s="168"/>
      <c r="FB69" s="168"/>
      <c r="FC69" s="168"/>
      <c r="FD69" s="166">
        <f t="shared" ref="FD69:FD100" si="1555">+SUM(DZ69:FC69)</f>
        <v>0</v>
      </c>
      <c r="FE69" s="168"/>
      <c r="FF69" s="168"/>
      <c r="FG69" s="168"/>
      <c r="FH69" s="168"/>
      <c r="FI69" s="168"/>
      <c r="FJ69" s="168"/>
      <c r="FK69" s="168"/>
      <c r="FL69" s="168"/>
      <c r="FM69" s="168"/>
      <c r="FN69" s="168"/>
      <c r="FO69" s="168"/>
      <c r="FP69" s="168"/>
      <c r="FQ69" s="168"/>
      <c r="FR69" s="168">
        <f>+DRE!$G$67*0.2</f>
        <v>0</v>
      </c>
      <c r="FS69" s="168"/>
      <c r="FT69" s="168"/>
      <c r="FU69" s="168"/>
      <c r="FV69" s="168"/>
      <c r="FW69" s="168"/>
      <c r="FX69" s="168"/>
      <c r="FY69" s="168"/>
      <c r="FZ69" s="168"/>
      <c r="GA69" s="168"/>
      <c r="GB69" s="168">
        <f>+DRE!$G$67*0.8</f>
        <v>0</v>
      </c>
      <c r="GC69" s="168"/>
      <c r="GD69" s="168"/>
      <c r="GE69" s="168"/>
      <c r="GF69" s="168"/>
      <c r="GG69" s="168"/>
      <c r="GH69" s="168"/>
      <c r="GI69" s="168"/>
      <c r="GJ69" s="166">
        <f t="shared" si="850"/>
        <v>0</v>
      </c>
      <c r="GK69" s="168"/>
      <c r="GL69" s="168"/>
      <c r="GM69" s="168"/>
      <c r="GN69" s="168"/>
      <c r="GO69" s="168"/>
      <c r="GP69" s="168"/>
      <c r="GQ69" s="168"/>
      <c r="GR69" s="168"/>
      <c r="GS69" s="168"/>
      <c r="GT69" s="168"/>
      <c r="GU69" s="168"/>
      <c r="GV69" s="168"/>
      <c r="GW69" s="168"/>
      <c r="GX69" s="168">
        <f>+DRE!$G$67*0.2</f>
        <v>0</v>
      </c>
      <c r="GY69" s="168"/>
      <c r="GZ69" s="168"/>
      <c r="HA69" s="168"/>
      <c r="HB69" s="168"/>
      <c r="HC69" s="168"/>
      <c r="HD69" s="168"/>
      <c r="HE69" s="168"/>
      <c r="HF69" s="168"/>
      <c r="HG69" s="168"/>
      <c r="HH69" s="168">
        <f>+DRE!$G$67*0.8</f>
        <v>0</v>
      </c>
      <c r="HI69" s="168"/>
      <c r="HJ69" s="168"/>
      <c r="HK69" s="168"/>
      <c r="HL69" s="168"/>
      <c r="HM69" s="168"/>
      <c r="HN69" s="168"/>
      <c r="HO69" s="168"/>
      <c r="HP69" s="166">
        <f t="shared" si="851"/>
        <v>0</v>
      </c>
      <c r="HQ69" s="168"/>
      <c r="HR69" s="168"/>
      <c r="HS69" s="168"/>
      <c r="HT69" s="168"/>
      <c r="HU69" s="168"/>
      <c r="HV69" s="168"/>
      <c r="HW69" s="168"/>
      <c r="HX69" s="168"/>
      <c r="HY69" s="168"/>
      <c r="HZ69" s="168"/>
      <c r="IA69" s="168"/>
      <c r="IB69" s="168"/>
      <c r="IC69" s="168"/>
      <c r="ID69" s="168">
        <f>+DRE!$G$67*0.2</f>
        <v>0</v>
      </c>
      <c r="IE69" s="168"/>
      <c r="IF69" s="168"/>
      <c r="IG69" s="168"/>
      <c r="IH69" s="168"/>
      <c r="II69" s="168"/>
      <c r="IJ69" s="168"/>
      <c r="IK69" s="168"/>
      <c r="IL69" s="168"/>
      <c r="IM69" s="168"/>
      <c r="IN69" s="168">
        <f>+DRE!$G$67*0.8</f>
        <v>0</v>
      </c>
      <c r="IO69" s="168"/>
      <c r="IP69" s="168"/>
      <c r="IQ69" s="168"/>
      <c r="IR69" s="168"/>
      <c r="IS69" s="168"/>
      <c r="IT69" s="168"/>
      <c r="IU69" s="166">
        <f t="shared" ref="IU69:IU100" si="1556">+SUM(HQ69:IT69)</f>
        <v>0</v>
      </c>
      <c r="IV69" s="168"/>
      <c r="IW69" s="168"/>
      <c r="IX69" s="168"/>
      <c r="IY69" s="168"/>
      <c r="IZ69" s="168"/>
      <c r="JA69" s="168"/>
      <c r="JB69" s="168"/>
      <c r="JC69" s="168"/>
      <c r="JD69" s="168"/>
      <c r="JE69" s="168"/>
      <c r="JF69" s="168"/>
      <c r="JG69" s="168"/>
      <c r="JH69" s="168"/>
      <c r="JI69" s="168">
        <f>+DRE!$G$67*0.2</f>
        <v>0</v>
      </c>
      <c r="JJ69" s="168"/>
      <c r="JK69" s="168"/>
      <c r="JL69" s="168"/>
      <c r="JM69" s="168"/>
      <c r="JN69" s="168"/>
      <c r="JO69" s="168"/>
      <c r="JP69" s="168"/>
      <c r="JQ69" s="168"/>
      <c r="JR69" s="168"/>
      <c r="JS69" s="168">
        <f>+DRE!$G$67*0.8</f>
        <v>0</v>
      </c>
      <c r="JT69" s="168"/>
      <c r="JU69" s="168"/>
      <c r="JV69" s="168"/>
      <c r="JW69" s="168"/>
      <c r="JX69" s="168"/>
      <c r="JY69" s="168"/>
      <c r="JZ69" s="168"/>
      <c r="KA69" s="166">
        <f t="shared" si="852"/>
        <v>0</v>
      </c>
      <c r="KB69" s="168"/>
      <c r="KC69" s="168"/>
      <c r="KD69" s="168"/>
      <c r="KE69" s="168"/>
      <c r="KF69" s="168"/>
      <c r="KG69" s="168"/>
      <c r="KH69" s="168"/>
      <c r="KI69" s="168"/>
      <c r="KJ69" s="168"/>
      <c r="KK69" s="168"/>
      <c r="KL69" s="168"/>
      <c r="KM69" s="168"/>
      <c r="KN69" s="168"/>
      <c r="KO69" s="168">
        <f>+DRE!$G$67*0.2</f>
        <v>0</v>
      </c>
      <c r="KP69" s="168"/>
      <c r="KQ69" s="168"/>
      <c r="KR69" s="168"/>
      <c r="KS69" s="168"/>
      <c r="KT69" s="168"/>
      <c r="KU69" s="168"/>
      <c r="KV69" s="168"/>
      <c r="KW69" s="168"/>
      <c r="KX69" s="168"/>
      <c r="KY69" s="168">
        <f>+DRE!$G$67*0.8</f>
        <v>0</v>
      </c>
      <c r="KZ69" s="168"/>
      <c r="LA69" s="168"/>
      <c r="LB69" s="168"/>
      <c r="LC69" s="168"/>
      <c r="LD69" s="168"/>
      <c r="LE69" s="168"/>
      <c r="LF69" s="166">
        <f t="shared" ref="LF69:LF100" si="1557">+SUM(KB69:LE69)</f>
        <v>0</v>
      </c>
      <c r="LG69" s="168"/>
      <c r="LH69" s="168"/>
      <c r="LI69" s="168"/>
      <c r="LJ69" s="168"/>
      <c r="LK69" s="168"/>
      <c r="LL69" s="168"/>
      <c r="LM69" s="168"/>
      <c r="LN69" s="168"/>
      <c r="LO69" s="168"/>
      <c r="LP69" s="168"/>
      <c r="LQ69" s="168"/>
      <c r="LR69" s="168"/>
      <c r="LS69" s="168"/>
      <c r="LT69" s="168">
        <f>+DRE!$G$67*0.2</f>
        <v>0</v>
      </c>
      <c r="LU69" s="168"/>
      <c r="LV69" s="168"/>
      <c r="LW69" s="168"/>
      <c r="LX69" s="168"/>
      <c r="LY69" s="168"/>
      <c r="LZ69" s="168"/>
      <c r="MA69" s="168"/>
      <c r="MB69" s="168"/>
      <c r="MC69" s="168"/>
      <c r="MD69" s="168">
        <f>+DRE!$G$67*0.8</f>
        <v>0</v>
      </c>
      <c r="ME69" s="168"/>
      <c r="MF69" s="168"/>
      <c r="MG69" s="168"/>
      <c r="MH69" s="168"/>
      <c r="MI69" s="168"/>
      <c r="MJ69" s="168"/>
      <c r="MK69" s="168"/>
      <c r="ML69" s="166">
        <f t="shared" si="853"/>
        <v>0</v>
      </c>
      <c r="MM69" s="168"/>
      <c r="MN69" s="168"/>
      <c r="MO69" s="168"/>
      <c r="MP69" s="168"/>
      <c r="MQ69" s="168"/>
      <c r="MR69" s="168"/>
      <c r="MS69" s="168"/>
      <c r="MT69" s="168"/>
      <c r="MU69" s="168"/>
      <c r="MV69" s="168"/>
      <c r="MW69" s="168"/>
      <c r="MX69" s="168"/>
      <c r="MY69" s="168"/>
      <c r="MZ69" s="168">
        <f>+DRE!$G$67*0.2</f>
        <v>0</v>
      </c>
      <c r="NA69" s="168"/>
      <c r="NB69" s="168"/>
      <c r="NC69" s="168"/>
      <c r="ND69" s="168"/>
      <c r="NE69" s="168"/>
      <c r="NF69" s="168"/>
      <c r="NG69" s="168"/>
      <c r="NH69" s="168"/>
      <c r="NI69" s="168"/>
      <c r="NJ69" s="168">
        <f>+DRE!$G$67*0.8</f>
        <v>0</v>
      </c>
      <c r="NK69" s="168"/>
      <c r="NL69" s="168"/>
      <c r="NM69" s="168"/>
      <c r="NN69" s="168"/>
      <c r="NO69" s="168"/>
      <c r="NP69" s="168"/>
      <c r="NQ69" s="168"/>
      <c r="NR69" s="166">
        <f t="shared" si="854"/>
        <v>0</v>
      </c>
      <c r="NS69" s="168"/>
      <c r="NT69" s="168"/>
      <c r="NU69" s="168"/>
      <c r="NV69" s="168"/>
      <c r="NW69" s="168"/>
      <c r="NX69" s="168"/>
      <c r="NY69" s="168"/>
      <c r="NZ69" s="168"/>
      <c r="OA69" s="168"/>
      <c r="OB69" s="168"/>
      <c r="OC69" s="168"/>
      <c r="OD69" s="168"/>
      <c r="OE69" s="168"/>
      <c r="OF69" s="168">
        <f>+DRE!$G$67*0.2</f>
        <v>0</v>
      </c>
      <c r="OG69" s="168"/>
      <c r="OH69" s="168"/>
      <c r="OI69" s="168"/>
      <c r="OJ69" s="168"/>
      <c r="OK69" s="168"/>
      <c r="OL69" s="168"/>
      <c r="OM69" s="168"/>
      <c r="ON69" s="168"/>
      <c r="OO69" s="168"/>
      <c r="OP69" s="168">
        <f>+DRE!$G$67*0.8</f>
        <v>0</v>
      </c>
      <c r="OQ69" s="168"/>
      <c r="OR69" s="168"/>
      <c r="OS69" s="168"/>
      <c r="OT69" s="168"/>
      <c r="OU69" s="166">
        <f t="shared" ref="OU69:OU100" si="1558">+SUM(NS69:OT69)</f>
        <v>0</v>
      </c>
      <c r="OV69" s="168"/>
      <c r="OW69" s="168"/>
      <c r="OX69" s="168"/>
      <c r="OY69" s="168"/>
      <c r="OZ69" s="168"/>
      <c r="PA69" s="168"/>
      <c r="PB69" s="168"/>
      <c r="PC69" s="168"/>
      <c r="PD69" s="168"/>
      <c r="PE69" s="168"/>
      <c r="PF69" s="168"/>
      <c r="PG69" s="168"/>
      <c r="PH69" s="168"/>
      <c r="PI69" s="168">
        <f>+DRE!$G$67*0.2</f>
        <v>0</v>
      </c>
      <c r="PJ69" s="168"/>
      <c r="PK69" s="168"/>
      <c r="PL69" s="168"/>
      <c r="PM69" s="168"/>
      <c r="PN69" s="168"/>
      <c r="PO69" s="168"/>
      <c r="PP69" s="168"/>
      <c r="PQ69" s="168"/>
      <c r="PR69" s="168"/>
      <c r="PS69" s="168">
        <f>+DRE!$G$67*0.8</f>
        <v>0</v>
      </c>
      <c r="PT69" s="168"/>
      <c r="PU69" s="168"/>
      <c r="PV69" s="168"/>
      <c r="PW69" s="168"/>
      <c r="PX69" s="168"/>
      <c r="PY69" s="168"/>
      <c r="PZ69" s="168"/>
      <c r="QA69" s="166">
        <f t="shared" si="855"/>
        <v>0</v>
      </c>
      <c r="QB69" s="168"/>
      <c r="QC69" s="168"/>
      <c r="QD69" s="168"/>
      <c r="QE69" s="168"/>
      <c r="QF69" s="168"/>
      <c r="QG69" s="168"/>
      <c r="QH69" s="168"/>
      <c r="QI69" s="168"/>
      <c r="QJ69" s="168"/>
      <c r="QK69" s="168"/>
      <c r="QL69" s="168"/>
      <c r="QM69" s="168"/>
      <c r="QN69" s="168"/>
      <c r="QO69" s="168">
        <f>+DRE!$G$67*0.2</f>
        <v>0</v>
      </c>
      <c r="QP69" s="168"/>
      <c r="QQ69" s="168"/>
      <c r="QR69" s="168"/>
      <c r="QS69" s="168"/>
      <c r="QT69" s="168"/>
      <c r="QU69" s="168"/>
      <c r="QV69" s="168"/>
      <c r="QW69" s="168"/>
      <c r="QX69" s="168"/>
      <c r="QY69" s="168">
        <f>+DRE!$G$67*0.8</f>
        <v>0</v>
      </c>
      <c r="QZ69" s="168"/>
      <c r="RA69" s="168"/>
      <c r="RB69" s="168"/>
      <c r="RC69" s="168"/>
      <c r="RD69" s="168"/>
      <c r="RE69" s="168"/>
      <c r="RF69" s="166">
        <f t="shared" ref="RF69:RF100" si="1559">+SUM(QB69:RE69)</f>
        <v>0</v>
      </c>
      <c r="RG69" s="168"/>
      <c r="RH69" s="168"/>
      <c r="RI69" s="168"/>
      <c r="RJ69" s="168"/>
      <c r="RK69" s="168"/>
      <c r="RL69" s="168"/>
      <c r="RM69" s="168"/>
      <c r="RN69" s="168"/>
      <c r="RO69" s="168"/>
      <c r="RP69" s="168"/>
      <c r="RQ69" s="168"/>
      <c r="RR69" s="168"/>
      <c r="RS69" s="168"/>
      <c r="RT69" s="168">
        <f>+DRE!$G$67*0.2</f>
        <v>0</v>
      </c>
      <c r="RU69" s="168"/>
      <c r="RV69" s="168"/>
      <c r="RW69" s="168"/>
      <c r="RX69" s="168"/>
      <c r="RY69" s="168"/>
      <c r="RZ69" s="168"/>
      <c r="SA69" s="168"/>
      <c r="SB69" s="168"/>
      <c r="SC69" s="168"/>
      <c r="SD69" s="168">
        <f>+DRE!$G$67*0.8</f>
        <v>0</v>
      </c>
      <c r="SE69" s="168"/>
      <c r="SF69" s="168"/>
      <c r="SG69" s="168"/>
      <c r="SH69" s="168"/>
      <c r="SI69" s="168"/>
      <c r="SJ69" s="168"/>
      <c r="SK69" s="168"/>
      <c r="SL69" s="166">
        <f t="shared" si="856"/>
        <v>0</v>
      </c>
      <c r="SM69" s="168"/>
      <c r="SN69" s="168"/>
      <c r="SO69" s="168"/>
      <c r="SP69" s="168"/>
      <c r="SQ69" s="168"/>
      <c r="SR69" s="168"/>
      <c r="SS69" s="168"/>
      <c r="ST69" s="168"/>
      <c r="SU69" s="168"/>
      <c r="SV69" s="168"/>
      <c r="SW69" s="168"/>
      <c r="SX69" s="168"/>
      <c r="SY69" s="168"/>
      <c r="SZ69" s="168">
        <f>+DRE!$G$67*0.2</f>
        <v>0</v>
      </c>
      <c r="TA69" s="168"/>
      <c r="TB69" s="168"/>
      <c r="TC69" s="168"/>
      <c r="TD69" s="168"/>
      <c r="TE69" s="168"/>
      <c r="TF69" s="168"/>
      <c r="TG69" s="168"/>
      <c r="TH69" s="168"/>
      <c r="TI69" s="168"/>
      <c r="TJ69" s="168">
        <f>+DRE!$G$67*0.8</f>
        <v>0</v>
      </c>
      <c r="TK69" s="168"/>
      <c r="TL69" s="168"/>
      <c r="TM69" s="168"/>
      <c r="TN69" s="168"/>
      <c r="TO69" s="168"/>
      <c r="TP69" s="168"/>
      <c r="TQ69" s="166">
        <f t="shared" ref="TQ69:TQ100" si="1560">+SUM(SM69:TP69)</f>
        <v>0</v>
      </c>
      <c r="TR69" s="168"/>
      <c r="TS69" s="168"/>
      <c r="TT69" s="168"/>
      <c r="TU69" s="168"/>
      <c r="TV69" s="168"/>
      <c r="TW69" s="168"/>
      <c r="TX69" s="168"/>
      <c r="TY69" s="168"/>
      <c r="TZ69" s="168"/>
      <c r="UA69" s="168"/>
      <c r="UB69" s="168"/>
      <c r="UC69" s="168"/>
      <c r="UD69" s="168"/>
      <c r="UE69" s="168">
        <f>+DRE!$G$67*0.2</f>
        <v>0</v>
      </c>
      <c r="UF69" s="168"/>
      <c r="UG69" s="168"/>
      <c r="UH69" s="168"/>
      <c r="UI69" s="168"/>
      <c r="UJ69" s="168"/>
      <c r="UK69" s="168"/>
      <c r="UL69" s="168"/>
      <c r="UM69" s="168"/>
      <c r="UN69" s="168"/>
      <c r="UO69" s="168">
        <f>+DRE!$G$67*0.8</f>
        <v>0</v>
      </c>
      <c r="UP69" s="168"/>
      <c r="UQ69" s="168"/>
      <c r="UR69" s="168"/>
      <c r="US69" s="168"/>
      <c r="UT69" s="168"/>
      <c r="UU69" s="168"/>
      <c r="UV69" s="168"/>
      <c r="UW69" s="166">
        <f t="shared" si="857"/>
        <v>0</v>
      </c>
      <c r="UX69" s="168"/>
      <c r="UY69" s="168"/>
      <c r="UZ69" s="168"/>
      <c r="VA69" s="168"/>
      <c r="VB69" s="168"/>
      <c r="VC69" s="168"/>
      <c r="VD69" s="168"/>
      <c r="VE69" s="168"/>
      <c r="VF69" s="168"/>
      <c r="VG69" s="168"/>
      <c r="VH69" s="168"/>
      <c r="VI69" s="168"/>
      <c r="VJ69" s="168"/>
      <c r="VK69" s="168">
        <f>+DRE!$G$67*0.2</f>
        <v>0</v>
      </c>
      <c r="VL69" s="168"/>
      <c r="VM69" s="168"/>
      <c r="VN69" s="168"/>
      <c r="VO69" s="168"/>
      <c r="VP69" s="168"/>
      <c r="VQ69" s="168"/>
      <c r="VR69" s="168"/>
      <c r="VS69" s="168"/>
      <c r="VT69" s="168"/>
      <c r="VU69" s="168">
        <f>+DRE!$G$67*0.8</f>
        <v>0</v>
      </c>
      <c r="VV69" s="168"/>
      <c r="VW69" s="168"/>
      <c r="VX69" s="168"/>
      <c r="VY69" s="168"/>
      <c r="VZ69" s="168"/>
      <c r="WA69" s="168"/>
      <c r="WB69" s="168"/>
      <c r="WC69" s="166">
        <f t="shared" si="858"/>
        <v>0</v>
      </c>
    </row>
    <row r="70" spans="1:601" s="105" customFormat="1" ht="18" customHeight="1" outlineLevel="1">
      <c r="A70" s="154"/>
      <c r="B70" s="113" t="s">
        <v>151</v>
      </c>
      <c r="C70" s="66"/>
      <c r="D70" s="182">
        <f>SUMIFS('Listagem de Pagamentos Efet'!$J:$J,'Listagem de Pagamentos Efet'!$B:$B,'FLUXO DE CAIXA'!D$4,'Listagem de Pagamentos Efet'!$C:$C,'FLUXO DE CAIXA'!$B70)</f>
        <v>0</v>
      </c>
      <c r="E70" s="182">
        <f>SUMIFS('Listagem de Pagamentos Efet'!$J:$J,'Listagem de Pagamentos Efet'!$B:$B,'FLUXO DE CAIXA'!E$4,'Listagem de Pagamentos Efet'!$C:$C,'FLUXO DE CAIXA'!$B70)</f>
        <v>0</v>
      </c>
      <c r="F70" s="182">
        <f>SUMIFS('Listagem de Pagamentos Efet'!$J:$J,'Listagem de Pagamentos Efet'!$B:$B,'FLUXO DE CAIXA'!F$4,'Listagem de Pagamentos Efet'!$C:$C,'FLUXO DE CAIXA'!$B70)</f>
        <v>0</v>
      </c>
      <c r="G70" s="182">
        <f>SUMIFS('Listagem de Pagamentos Efet'!$J:$J,'Listagem de Pagamentos Efet'!$B:$B,'FLUXO DE CAIXA'!G$4,'Listagem de Pagamentos Efet'!$C:$C,'FLUXO DE CAIXA'!$B70)</f>
        <v>0</v>
      </c>
      <c r="H70" s="182">
        <f>SUMIFS('Listagem de Pagamentos Efet'!$J:$J,'Listagem de Pagamentos Efet'!$B:$B,'FLUXO DE CAIXA'!H$4,'Listagem de Pagamentos Efet'!$C:$C,'FLUXO DE CAIXA'!$B70)</f>
        <v>0</v>
      </c>
      <c r="I70" s="182">
        <f>SUMIFS('Listagem de Pagamentos Efet'!$J:$J,'Listagem de Pagamentos Efet'!$B:$B,'FLUXO DE CAIXA'!I$4,'Listagem de Pagamentos Efet'!$C:$C,'FLUXO DE CAIXA'!$B70)</f>
        <v>0</v>
      </c>
      <c r="J70" s="182">
        <f>SUMIFS('Listagem de Pagamentos Efet'!$J:$J,'Listagem de Pagamentos Efet'!$B:$B,'FLUXO DE CAIXA'!J$4,'Listagem de Pagamentos Efet'!$C:$C,'FLUXO DE CAIXA'!$B70)</f>
        <v>0</v>
      </c>
      <c r="K70" s="182">
        <f>SUMIFS('Listagem de Pagamentos Efet'!$J:$J,'Listagem de Pagamentos Efet'!$B:$B,'FLUXO DE CAIXA'!K$4,'Listagem de Pagamentos Efet'!$C:$C,'FLUXO DE CAIXA'!$B70)</f>
        <v>0</v>
      </c>
      <c r="L70" s="182">
        <f>SUMIFS('Listagem de Pagamentos Efet'!$J:$J,'Listagem de Pagamentos Efet'!$B:$B,'FLUXO DE CAIXA'!L$4,'Listagem de Pagamentos Efet'!$C:$C,'FLUXO DE CAIXA'!$B70)</f>
        <v>0</v>
      </c>
      <c r="M70" s="182">
        <f>SUMIFS('Listagem de Pagamentos Efet'!$J:$J,'Listagem de Pagamentos Efet'!$B:$B,'FLUXO DE CAIXA'!M$4,'Listagem de Pagamentos Efet'!$C:$C,'FLUXO DE CAIXA'!$B70)</f>
        <v>0</v>
      </c>
      <c r="N70" s="182">
        <f>SUMIFS('Listagem de Pagamentos Efet'!$J:$J,'Listagem de Pagamentos Efet'!$B:$B,'FLUXO DE CAIXA'!N$4,'Listagem de Pagamentos Efet'!$C:$C,'FLUXO DE CAIXA'!$B70)</f>
        <v>0</v>
      </c>
      <c r="O70" s="182">
        <f>SUMIFS('Listagem de Pagamentos Efet'!$J:$J,'Listagem de Pagamentos Efet'!$B:$B,'FLUXO DE CAIXA'!O$4,'Listagem de Pagamentos Efet'!$C:$C,'FLUXO DE CAIXA'!$B70)</f>
        <v>0</v>
      </c>
      <c r="P70" s="182">
        <f>SUMIFS('Listagem de Pagamentos Efet'!$J:$J,'Listagem de Pagamentos Efet'!$B:$B,'FLUXO DE CAIXA'!P$4,'Listagem de Pagamentos Efet'!$C:$C,'FLUXO DE CAIXA'!$B70)</f>
        <v>0</v>
      </c>
      <c r="Q70" s="182">
        <f>SUMIFS('Listagem de Pagamentos Efet'!$J:$J,'Listagem de Pagamentos Efet'!$B:$B,'FLUXO DE CAIXA'!Q$4,'Listagem de Pagamentos Efet'!$C:$C,'FLUXO DE CAIXA'!$B70)</f>
        <v>0</v>
      </c>
      <c r="R70" s="182">
        <f>SUMIFS('Listagem de Pagamentos Efet'!$J:$J,'Listagem de Pagamentos Efet'!$B:$B,'FLUXO DE CAIXA'!R$4,'Listagem de Pagamentos Efet'!$C:$C,'FLUXO DE CAIXA'!$B70)</f>
        <v>0</v>
      </c>
      <c r="S70" s="182">
        <f>SUMIFS('Listagem de Pagamentos Efet'!$J:$J,'Listagem de Pagamentos Efet'!$B:$B,'FLUXO DE CAIXA'!S$4,'Listagem de Pagamentos Efet'!$C:$C,'FLUXO DE CAIXA'!$B70)</f>
        <v>0</v>
      </c>
      <c r="T70" s="182">
        <f>SUMIFS('Listagem de Pagamentos Efet'!$J:$J,'Listagem de Pagamentos Efet'!$B:$B,'FLUXO DE CAIXA'!T$4,'Listagem de Pagamentos Efet'!$C:$C,'FLUXO DE CAIXA'!$B70)</f>
        <v>0</v>
      </c>
      <c r="U70" s="182">
        <f>SUMIFS('Listagem de Pagamentos Efet'!$J:$J,'Listagem de Pagamentos Efet'!$B:$B,'FLUXO DE CAIXA'!U$4,'Listagem de Pagamentos Efet'!$C:$C,'FLUXO DE CAIXA'!$B70)</f>
        <v>0</v>
      </c>
      <c r="V70" s="182">
        <f>SUMIFS('Listagem de Pagamentos Efet'!$J:$J,'Listagem de Pagamentos Efet'!$B:$B,'FLUXO DE CAIXA'!V$4,'Listagem de Pagamentos Efet'!$C:$C,'FLUXO DE CAIXA'!$B70)</f>
        <v>0</v>
      </c>
      <c r="W70" s="182">
        <f>SUMIFS('Listagem de Pagamentos Efet'!$J:$J,'Listagem de Pagamentos Efet'!$B:$B,'FLUXO DE CAIXA'!W$4,'Listagem de Pagamentos Efet'!$C:$C,'FLUXO DE CAIXA'!$B70)</f>
        <v>0</v>
      </c>
      <c r="X70" s="182">
        <f>SUMIFS('Listagem de Pagamentos Efet'!$J:$J,'Listagem de Pagamentos Efet'!$B:$B,'FLUXO DE CAIXA'!X$4,'Listagem de Pagamentos Efet'!$C:$C,'FLUXO DE CAIXA'!$B70)</f>
        <v>0</v>
      </c>
      <c r="Y70" s="182">
        <f>SUMIFS('Listagem de Pagamentos Efet'!$J:$J,'Listagem de Pagamentos Efet'!$B:$B,'FLUXO DE CAIXA'!Y$4,'Listagem de Pagamentos Efet'!$C:$C,'FLUXO DE CAIXA'!$B70)</f>
        <v>0</v>
      </c>
      <c r="Z70" s="182">
        <f>SUMIFS('Listagem de Pagamentos Efet'!$J:$J,'Listagem de Pagamentos Efet'!$B:$B,'FLUXO DE CAIXA'!Z$4,'Listagem de Pagamentos Efet'!$C:$C,'FLUXO DE CAIXA'!$B70)</f>
        <v>0</v>
      </c>
      <c r="AA70" s="182">
        <f>SUMIFS('Listagem de Pagamentos Efet'!$J:$J,'Listagem de Pagamentos Efet'!$B:$B,'FLUXO DE CAIXA'!AA$4,'Listagem de Pagamentos Efet'!$C:$C,'FLUXO DE CAIXA'!$B70)</f>
        <v>0</v>
      </c>
      <c r="AB70" s="182">
        <f>SUMIFS('Listagem de Pagamentos Efet'!$J:$J,'Listagem de Pagamentos Efet'!$B:$B,'FLUXO DE CAIXA'!AB$4,'Listagem de Pagamentos Efet'!$C:$C,'FLUXO DE CAIXA'!$B70)</f>
        <v>0</v>
      </c>
      <c r="AC70" s="182">
        <f>SUMIFS('Listagem de Pagamentos Efet'!$J:$J,'Listagem de Pagamentos Efet'!$B:$B,'FLUXO DE CAIXA'!AC$4,'Listagem de Pagamentos Efet'!$C:$C,'FLUXO DE CAIXA'!$B70)</f>
        <v>0</v>
      </c>
      <c r="AD70" s="182">
        <f>SUMIFS('Listagem de Pagamentos Efet'!$J:$J,'Listagem de Pagamentos Efet'!$B:$B,'FLUXO DE CAIXA'!AD$4,'Listagem de Pagamentos Efet'!$C:$C,'FLUXO DE CAIXA'!$B70)</f>
        <v>0</v>
      </c>
      <c r="AE70" s="106"/>
      <c r="AF70" s="106"/>
      <c r="AG70" s="106"/>
      <c r="AH70" s="166">
        <f t="shared" ref="AH70:AH102" si="1561">+SUM(D70:AE70)</f>
        <v>0</v>
      </c>
      <c r="AI70" s="168"/>
      <c r="AJ70" s="168"/>
      <c r="AK70" s="168"/>
      <c r="AL70" s="168"/>
      <c r="AM70" s="168"/>
      <c r="AN70" s="168">
        <f>+DRE!$G$68</f>
        <v>0</v>
      </c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  <c r="BM70" s="168"/>
      <c r="BN70" s="166">
        <f t="shared" si="848"/>
        <v>0</v>
      </c>
      <c r="BO70" s="168"/>
      <c r="BP70" s="168"/>
      <c r="BQ70" s="168"/>
      <c r="BR70" s="168"/>
      <c r="BS70" s="168"/>
      <c r="BT70" s="168">
        <f>+DRE!$G$68</f>
        <v>0</v>
      </c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6">
        <f t="shared" ref="CS70:CS123" si="1562">SUM(BO70:CR70)</f>
        <v>0</v>
      </c>
      <c r="CT70" s="168"/>
      <c r="CU70" s="168"/>
      <c r="CV70" s="168"/>
      <c r="CW70" s="168"/>
      <c r="CX70" s="168"/>
      <c r="CY70" s="168">
        <f>+DRE!$G$68</f>
        <v>0</v>
      </c>
      <c r="CZ70" s="168"/>
      <c r="DA70" s="168"/>
      <c r="DB70" s="168"/>
      <c r="DC70" s="168"/>
      <c r="DD70" s="168"/>
      <c r="DE70" s="168"/>
      <c r="DF70" s="168"/>
      <c r="DG70" s="168"/>
      <c r="DH70" s="168"/>
      <c r="DI70" s="168"/>
      <c r="DJ70" s="168"/>
      <c r="DK70" s="168"/>
      <c r="DL70" s="168"/>
      <c r="DM70" s="168"/>
      <c r="DN70" s="168"/>
      <c r="DO70" s="168"/>
      <c r="DP70" s="168"/>
      <c r="DQ70" s="168"/>
      <c r="DR70" s="168"/>
      <c r="DS70" s="168"/>
      <c r="DT70" s="168"/>
      <c r="DU70" s="168"/>
      <c r="DV70" s="168"/>
      <c r="DW70" s="168"/>
      <c r="DX70" s="168"/>
      <c r="DY70" s="166">
        <f t="shared" si="849"/>
        <v>0</v>
      </c>
      <c r="DZ70" s="168"/>
      <c r="EA70" s="168"/>
      <c r="EB70" s="168"/>
      <c r="EC70" s="168"/>
      <c r="ED70" s="168"/>
      <c r="EE70" s="168">
        <f>+DRE!$G$68</f>
        <v>0</v>
      </c>
      <c r="EF70" s="168"/>
      <c r="EG70" s="168"/>
      <c r="EH70" s="168"/>
      <c r="EI70" s="168"/>
      <c r="EJ70" s="168"/>
      <c r="EK70" s="168"/>
      <c r="EL70" s="168"/>
      <c r="EM70" s="168"/>
      <c r="EN70" s="168"/>
      <c r="EO70" s="168"/>
      <c r="EP70" s="168"/>
      <c r="EQ70" s="168"/>
      <c r="ER70" s="168"/>
      <c r="ES70" s="168"/>
      <c r="ET70" s="168"/>
      <c r="EU70" s="168"/>
      <c r="EV70" s="168"/>
      <c r="EW70" s="168"/>
      <c r="EX70" s="168"/>
      <c r="EY70" s="168"/>
      <c r="EZ70" s="168"/>
      <c r="FA70" s="168"/>
      <c r="FB70" s="168"/>
      <c r="FC70" s="168"/>
      <c r="FD70" s="166">
        <f t="shared" si="1555"/>
        <v>0</v>
      </c>
      <c r="FE70" s="168"/>
      <c r="FF70" s="168"/>
      <c r="FG70" s="168"/>
      <c r="FH70" s="168"/>
      <c r="FI70" s="168"/>
      <c r="FJ70" s="168">
        <f>+DRE!$G$68</f>
        <v>0</v>
      </c>
      <c r="FK70" s="168"/>
      <c r="FL70" s="168"/>
      <c r="FM70" s="168"/>
      <c r="FN70" s="168"/>
      <c r="FO70" s="168"/>
      <c r="FP70" s="168"/>
      <c r="FQ70" s="168"/>
      <c r="FR70" s="168"/>
      <c r="FS70" s="168"/>
      <c r="FT70" s="168"/>
      <c r="FU70" s="168"/>
      <c r="FV70" s="168"/>
      <c r="FW70" s="168"/>
      <c r="FX70" s="168"/>
      <c r="FY70" s="168"/>
      <c r="FZ70" s="168"/>
      <c r="GA70" s="168"/>
      <c r="GB70" s="168"/>
      <c r="GC70" s="168"/>
      <c r="GD70" s="168"/>
      <c r="GE70" s="168"/>
      <c r="GF70" s="168"/>
      <c r="GG70" s="168"/>
      <c r="GH70" s="168"/>
      <c r="GI70" s="168"/>
      <c r="GJ70" s="166">
        <f t="shared" si="850"/>
        <v>0</v>
      </c>
      <c r="GK70" s="168"/>
      <c r="GL70" s="168"/>
      <c r="GM70" s="168"/>
      <c r="GN70" s="168"/>
      <c r="GO70" s="168"/>
      <c r="GP70" s="168">
        <f>+DRE!$G$68</f>
        <v>0</v>
      </c>
      <c r="GQ70" s="168"/>
      <c r="GR70" s="168"/>
      <c r="GS70" s="168"/>
      <c r="GT70" s="168"/>
      <c r="GU70" s="168"/>
      <c r="GV70" s="168"/>
      <c r="GW70" s="168"/>
      <c r="GX70" s="168"/>
      <c r="GY70" s="168"/>
      <c r="GZ70" s="168"/>
      <c r="HA70" s="168"/>
      <c r="HB70" s="168"/>
      <c r="HC70" s="168"/>
      <c r="HD70" s="168"/>
      <c r="HE70" s="168"/>
      <c r="HF70" s="168"/>
      <c r="HG70" s="168"/>
      <c r="HH70" s="168"/>
      <c r="HI70" s="168"/>
      <c r="HJ70" s="168"/>
      <c r="HK70" s="168"/>
      <c r="HL70" s="168"/>
      <c r="HM70" s="168"/>
      <c r="HN70" s="168"/>
      <c r="HO70" s="168"/>
      <c r="HP70" s="166">
        <f t="shared" si="851"/>
        <v>0</v>
      </c>
      <c r="HQ70" s="168"/>
      <c r="HR70" s="168"/>
      <c r="HS70" s="168"/>
      <c r="HT70" s="168"/>
      <c r="HU70" s="168"/>
      <c r="HV70" s="168">
        <f>+DRE!$G$68</f>
        <v>0</v>
      </c>
      <c r="HW70" s="168"/>
      <c r="HX70" s="168"/>
      <c r="HY70" s="168"/>
      <c r="HZ70" s="168"/>
      <c r="IA70" s="168"/>
      <c r="IB70" s="168"/>
      <c r="IC70" s="168"/>
      <c r="ID70" s="168"/>
      <c r="IE70" s="168"/>
      <c r="IF70" s="168"/>
      <c r="IG70" s="168"/>
      <c r="IH70" s="168"/>
      <c r="II70" s="168"/>
      <c r="IJ70" s="168"/>
      <c r="IK70" s="168"/>
      <c r="IL70" s="168"/>
      <c r="IM70" s="168"/>
      <c r="IN70" s="168"/>
      <c r="IO70" s="168"/>
      <c r="IP70" s="168"/>
      <c r="IQ70" s="168"/>
      <c r="IR70" s="168"/>
      <c r="IS70" s="168"/>
      <c r="IT70" s="168"/>
      <c r="IU70" s="166">
        <f t="shared" si="1556"/>
        <v>0</v>
      </c>
      <c r="IV70" s="168"/>
      <c r="IW70" s="168"/>
      <c r="IX70" s="168"/>
      <c r="IY70" s="168"/>
      <c r="IZ70" s="168"/>
      <c r="JA70" s="168">
        <f>+DRE!$G$68</f>
        <v>0</v>
      </c>
      <c r="JB70" s="168"/>
      <c r="JC70" s="168"/>
      <c r="JD70" s="168"/>
      <c r="JE70" s="168"/>
      <c r="JF70" s="168"/>
      <c r="JG70" s="168"/>
      <c r="JH70" s="168"/>
      <c r="JI70" s="168"/>
      <c r="JJ70" s="168"/>
      <c r="JK70" s="168"/>
      <c r="JL70" s="168"/>
      <c r="JM70" s="168"/>
      <c r="JN70" s="168"/>
      <c r="JO70" s="168"/>
      <c r="JP70" s="168"/>
      <c r="JQ70" s="168"/>
      <c r="JR70" s="168"/>
      <c r="JS70" s="168"/>
      <c r="JT70" s="168"/>
      <c r="JU70" s="168"/>
      <c r="JV70" s="168"/>
      <c r="JW70" s="168"/>
      <c r="JX70" s="168"/>
      <c r="JY70" s="168"/>
      <c r="JZ70" s="168"/>
      <c r="KA70" s="166">
        <f t="shared" si="852"/>
        <v>0</v>
      </c>
      <c r="KB70" s="168"/>
      <c r="KC70" s="168"/>
      <c r="KD70" s="168"/>
      <c r="KE70" s="168"/>
      <c r="KF70" s="168"/>
      <c r="KG70" s="168">
        <f>+DRE!$G$68</f>
        <v>0</v>
      </c>
      <c r="KH70" s="168"/>
      <c r="KI70" s="168"/>
      <c r="KJ70" s="168"/>
      <c r="KK70" s="168"/>
      <c r="KL70" s="168"/>
      <c r="KM70" s="168"/>
      <c r="KN70" s="168"/>
      <c r="KO70" s="168"/>
      <c r="KP70" s="168"/>
      <c r="KQ70" s="168"/>
      <c r="KR70" s="168"/>
      <c r="KS70" s="168"/>
      <c r="KT70" s="168"/>
      <c r="KU70" s="168"/>
      <c r="KV70" s="168"/>
      <c r="KW70" s="168"/>
      <c r="KX70" s="168"/>
      <c r="KY70" s="168"/>
      <c r="KZ70" s="168"/>
      <c r="LA70" s="168"/>
      <c r="LB70" s="168"/>
      <c r="LC70" s="168"/>
      <c r="LD70" s="168"/>
      <c r="LE70" s="168"/>
      <c r="LF70" s="166">
        <f t="shared" si="1557"/>
        <v>0</v>
      </c>
      <c r="LG70" s="168"/>
      <c r="LH70" s="168"/>
      <c r="LI70" s="168"/>
      <c r="LJ70" s="168"/>
      <c r="LK70" s="168"/>
      <c r="LL70" s="168">
        <f>+DRE!$G$68</f>
        <v>0</v>
      </c>
      <c r="LM70" s="168"/>
      <c r="LN70" s="168"/>
      <c r="LO70" s="168"/>
      <c r="LP70" s="168"/>
      <c r="LQ70" s="168"/>
      <c r="LR70" s="168"/>
      <c r="LS70" s="168"/>
      <c r="LT70" s="168"/>
      <c r="LU70" s="168"/>
      <c r="LV70" s="168"/>
      <c r="LW70" s="168"/>
      <c r="LX70" s="168"/>
      <c r="LY70" s="168"/>
      <c r="LZ70" s="168"/>
      <c r="MA70" s="168"/>
      <c r="MB70" s="168"/>
      <c r="MC70" s="168"/>
      <c r="MD70" s="168"/>
      <c r="ME70" s="168"/>
      <c r="MF70" s="168"/>
      <c r="MG70" s="168"/>
      <c r="MH70" s="168"/>
      <c r="MI70" s="168"/>
      <c r="MJ70" s="168"/>
      <c r="MK70" s="168"/>
      <c r="ML70" s="166">
        <f t="shared" si="853"/>
        <v>0</v>
      </c>
      <c r="MM70" s="168"/>
      <c r="MN70" s="168"/>
      <c r="MO70" s="168"/>
      <c r="MP70" s="168"/>
      <c r="MQ70" s="168"/>
      <c r="MR70" s="168">
        <f>+DRE!$G$68</f>
        <v>0</v>
      </c>
      <c r="MS70" s="168"/>
      <c r="MT70" s="168"/>
      <c r="MU70" s="168"/>
      <c r="MV70" s="168"/>
      <c r="MW70" s="168"/>
      <c r="MX70" s="168"/>
      <c r="MY70" s="168"/>
      <c r="MZ70" s="168"/>
      <c r="NA70" s="168"/>
      <c r="NB70" s="168"/>
      <c r="NC70" s="168"/>
      <c r="ND70" s="168"/>
      <c r="NE70" s="168"/>
      <c r="NF70" s="168"/>
      <c r="NG70" s="168"/>
      <c r="NH70" s="168"/>
      <c r="NI70" s="168"/>
      <c r="NJ70" s="168"/>
      <c r="NK70" s="168"/>
      <c r="NL70" s="168"/>
      <c r="NM70" s="168"/>
      <c r="NN70" s="168"/>
      <c r="NO70" s="168"/>
      <c r="NP70" s="168"/>
      <c r="NQ70" s="168"/>
      <c r="NR70" s="166">
        <f t="shared" si="854"/>
        <v>0</v>
      </c>
      <c r="NS70" s="168"/>
      <c r="NT70" s="168"/>
      <c r="NU70" s="168"/>
      <c r="NV70" s="168"/>
      <c r="NW70" s="168"/>
      <c r="NX70" s="168">
        <f>+DRE!$G$68</f>
        <v>0</v>
      </c>
      <c r="NY70" s="168"/>
      <c r="NZ70" s="168"/>
      <c r="OA70" s="168"/>
      <c r="OB70" s="168"/>
      <c r="OC70" s="168"/>
      <c r="OD70" s="168"/>
      <c r="OE70" s="168"/>
      <c r="OF70" s="168"/>
      <c r="OG70" s="168"/>
      <c r="OH70" s="168"/>
      <c r="OI70" s="168"/>
      <c r="OJ70" s="168"/>
      <c r="OK70" s="168"/>
      <c r="OL70" s="168"/>
      <c r="OM70" s="168"/>
      <c r="ON70" s="168"/>
      <c r="OO70" s="168"/>
      <c r="OP70" s="168"/>
      <c r="OQ70" s="168"/>
      <c r="OR70" s="168"/>
      <c r="OS70" s="168"/>
      <c r="OT70" s="168"/>
      <c r="OU70" s="166">
        <f t="shared" si="1558"/>
        <v>0</v>
      </c>
      <c r="OV70" s="168"/>
      <c r="OW70" s="168"/>
      <c r="OX70" s="168"/>
      <c r="OY70" s="168"/>
      <c r="OZ70" s="168"/>
      <c r="PA70" s="168">
        <f>+DRE!$G$68</f>
        <v>0</v>
      </c>
      <c r="PB70" s="168"/>
      <c r="PC70" s="168"/>
      <c r="PD70" s="168"/>
      <c r="PE70" s="168"/>
      <c r="PF70" s="168"/>
      <c r="PG70" s="168"/>
      <c r="PH70" s="168"/>
      <c r="PI70" s="168"/>
      <c r="PJ70" s="168"/>
      <c r="PK70" s="168"/>
      <c r="PL70" s="168"/>
      <c r="PM70" s="168"/>
      <c r="PN70" s="168"/>
      <c r="PO70" s="168"/>
      <c r="PP70" s="168"/>
      <c r="PQ70" s="168"/>
      <c r="PR70" s="168"/>
      <c r="PS70" s="168"/>
      <c r="PT70" s="168"/>
      <c r="PU70" s="168"/>
      <c r="PV70" s="168"/>
      <c r="PW70" s="168"/>
      <c r="PX70" s="168"/>
      <c r="PY70" s="168"/>
      <c r="PZ70" s="168"/>
      <c r="QA70" s="166">
        <f t="shared" si="855"/>
        <v>0</v>
      </c>
      <c r="QB70" s="168"/>
      <c r="QC70" s="168"/>
      <c r="QD70" s="168"/>
      <c r="QE70" s="168"/>
      <c r="QF70" s="168"/>
      <c r="QG70" s="168">
        <f>+DRE!$G$68</f>
        <v>0</v>
      </c>
      <c r="QH70" s="168"/>
      <c r="QI70" s="168"/>
      <c r="QJ70" s="168"/>
      <c r="QK70" s="168"/>
      <c r="QL70" s="168"/>
      <c r="QM70" s="168"/>
      <c r="QN70" s="168"/>
      <c r="QO70" s="168"/>
      <c r="QP70" s="168"/>
      <c r="QQ70" s="168"/>
      <c r="QR70" s="168"/>
      <c r="QS70" s="168"/>
      <c r="QT70" s="168"/>
      <c r="QU70" s="168"/>
      <c r="QV70" s="168"/>
      <c r="QW70" s="168"/>
      <c r="QX70" s="168"/>
      <c r="QY70" s="168"/>
      <c r="QZ70" s="168"/>
      <c r="RA70" s="168"/>
      <c r="RB70" s="168"/>
      <c r="RC70" s="168"/>
      <c r="RD70" s="168"/>
      <c r="RE70" s="168"/>
      <c r="RF70" s="166">
        <f t="shared" si="1559"/>
        <v>0</v>
      </c>
      <c r="RG70" s="168"/>
      <c r="RH70" s="168"/>
      <c r="RI70" s="168"/>
      <c r="RJ70" s="168"/>
      <c r="RK70" s="168"/>
      <c r="RL70" s="168">
        <f>+DRE!$G$68</f>
        <v>0</v>
      </c>
      <c r="RM70" s="168"/>
      <c r="RN70" s="168"/>
      <c r="RO70" s="168"/>
      <c r="RP70" s="168"/>
      <c r="RQ70" s="168"/>
      <c r="RR70" s="168"/>
      <c r="RS70" s="168"/>
      <c r="RT70" s="168"/>
      <c r="RU70" s="168"/>
      <c r="RV70" s="168"/>
      <c r="RW70" s="168"/>
      <c r="RX70" s="168"/>
      <c r="RY70" s="168"/>
      <c r="RZ70" s="168"/>
      <c r="SA70" s="168"/>
      <c r="SB70" s="168"/>
      <c r="SC70" s="168"/>
      <c r="SD70" s="168"/>
      <c r="SE70" s="168"/>
      <c r="SF70" s="168"/>
      <c r="SG70" s="168"/>
      <c r="SH70" s="168"/>
      <c r="SI70" s="168"/>
      <c r="SJ70" s="168"/>
      <c r="SK70" s="168"/>
      <c r="SL70" s="166">
        <f t="shared" si="856"/>
        <v>0</v>
      </c>
      <c r="SM70" s="168"/>
      <c r="SN70" s="168"/>
      <c r="SO70" s="168"/>
      <c r="SP70" s="168"/>
      <c r="SQ70" s="168"/>
      <c r="SR70" s="168">
        <f>+DRE!$G$68</f>
        <v>0</v>
      </c>
      <c r="SS70" s="168"/>
      <c r="ST70" s="168"/>
      <c r="SU70" s="168"/>
      <c r="SV70" s="168"/>
      <c r="SW70" s="168"/>
      <c r="SX70" s="168"/>
      <c r="SY70" s="168"/>
      <c r="SZ70" s="168"/>
      <c r="TA70" s="168"/>
      <c r="TB70" s="168"/>
      <c r="TC70" s="168"/>
      <c r="TD70" s="168"/>
      <c r="TE70" s="168"/>
      <c r="TF70" s="168"/>
      <c r="TG70" s="168"/>
      <c r="TH70" s="168"/>
      <c r="TI70" s="168"/>
      <c r="TJ70" s="168"/>
      <c r="TK70" s="168"/>
      <c r="TL70" s="168"/>
      <c r="TM70" s="168"/>
      <c r="TN70" s="168"/>
      <c r="TO70" s="168"/>
      <c r="TP70" s="168"/>
      <c r="TQ70" s="166">
        <f t="shared" si="1560"/>
        <v>0</v>
      </c>
      <c r="TR70" s="168"/>
      <c r="TS70" s="168"/>
      <c r="TT70" s="168"/>
      <c r="TU70" s="168"/>
      <c r="TV70" s="168"/>
      <c r="TW70" s="168">
        <f>+DRE!$G$68</f>
        <v>0</v>
      </c>
      <c r="TX70" s="168"/>
      <c r="TY70" s="168"/>
      <c r="TZ70" s="168"/>
      <c r="UA70" s="168"/>
      <c r="UB70" s="168"/>
      <c r="UC70" s="168"/>
      <c r="UD70" s="168"/>
      <c r="UE70" s="168"/>
      <c r="UF70" s="168"/>
      <c r="UG70" s="168"/>
      <c r="UH70" s="168"/>
      <c r="UI70" s="168"/>
      <c r="UJ70" s="168"/>
      <c r="UK70" s="168"/>
      <c r="UL70" s="168"/>
      <c r="UM70" s="168"/>
      <c r="UN70" s="168"/>
      <c r="UO70" s="168"/>
      <c r="UP70" s="168"/>
      <c r="UQ70" s="168"/>
      <c r="UR70" s="168"/>
      <c r="US70" s="168"/>
      <c r="UT70" s="168"/>
      <c r="UU70" s="168"/>
      <c r="UV70" s="168"/>
      <c r="UW70" s="166">
        <f t="shared" si="857"/>
        <v>0</v>
      </c>
      <c r="UX70" s="168"/>
      <c r="UY70" s="168"/>
      <c r="UZ70" s="168"/>
      <c r="VA70" s="168"/>
      <c r="VB70" s="168"/>
      <c r="VC70" s="168">
        <f>+DRE!$G$68</f>
        <v>0</v>
      </c>
      <c r="VD70" s="168"/>
      <c r="VE70" s="168"/>
      <c r="VF70" s="168"/>
      <c r="VG70" s="168"/>
      <c r="VH70" s="168"/>
      <c r="VI70" s="168"/>
      <c r="VJ70" s="168"/>
      <c r="VK70" s="168"/>
      <c r="VL70" s="168"/>
      <c r="VM70" s="168"/>
      <c r="VN70" s="168"/>
      <c r="VO70" s="168"/>
      <c r="VP70" s="168"/>
      <c r="VQ70" s="168"/>
      <c r="VR70" s="168"/>
      <c r="VS70" s="168"/>
      <c r="VT70" s="168"/>
      <c r="VU70" s="168"/>
      <c r="VV70" s="168"/>
      <c r="VW70" s="168"/>
      <c r="VX70" s="168"/>
      <c r="VY70" s="168"/>
      <c r="VZ70" s="168"/>
      <c r="WA70" s="168"/>
      <c r="WB70" s="168"/>
      <c r="WC70" s="166">
        <f t="shared" si="858"/>
        <v>0</v>
      </c>
    </row>
    <row r="71" spans="1:601" s="105" customFormat="1" ht="18" customHeight="1" outlineLevel="1">
      <c r="A71" s="154"/>
      <c r="B71" s="114" t="s">
        <v>122</v>
      </c>
      <c r="C71" s="66"/>
      <c r="D71" s="182">
        <f>SUMIFS('Listagem de Pagamentos Efet'!$J:$J,'Listagem de Pagamentos Efet'!$B:$B,'FLUXO DE CAIXA'!D$4,'Listagem de Pagamentos Efet'!$C:$C,'FLUXO DE CAIXA'!$B71)</f>
        <v>0</v>
      </c>
      <c r="E71" s="182">
        <f>SUMIFS('Listagem de Pagamentos Efet'!$J:$J,'Listagem de Pagamentos Efet'!$B:$B,'FLUXO DE CAIXA'!E$4,'Listagem de Pagamentos Efet'!$C:$C,'FLUXO DE CAIXA'!$B71)</f>
        <v>0</v>
      </c>
      <c r="F71" s="182">
        <f>SUMIFS('Listagem de Pagamentos Efet'!$J:$J,'Listagem de Pagamentos Efet'!$B:$B,'FLUXO DE CAIXA'!F$4,'Listagem de Pagamentos Efet'!$C:$C,'FLUXO DE CAIXA'!$B71)</f>
        <v>0</v>
      </c>
      <c r="G71" s="182">
        <f>SUMIFS('Listagem de Pagamentos Efet'!$J:$J,'Listagem de Pagamentos Efet'!$B:$B,'FLUXO DE CAIXA'!G$4,'Listagem de Pagamentos Efet'!$C:$C,'FLUXO DE CAIXA'!$B71)</f>
        <v>0</v>
      </c>
      <c r="H71" s="182">
        <f>SUMIFS('Listagem de Pagamentos Efet'!$J:$J,'Listagem de Pagamentos Efet'!$B:$B,'FLUXO DE CAIXA'!H$4,'Listagem de Pagamentos Efet'!$C:$C,'FLUXO DE CAIXA'!$B71)</f>
        <v>0</v>
      </c>
      <c r="I71" s="182">
        <f>SUMIFS('Listagem de Pagamentos Efet'!$J:$J,'Listagem de Pagamentos Efet'!$B:$B,'FLUXO DE CAIXA'!I$4,'Listagem de Pagamentos Efet'!$C:$C,'FLUXO DE CAIXA'!$B71)</f>
        <v>0</v>
      </c>
      <c r="J71" s="182">
        <f>SUMIFS('Listagem de Pagamentos Efet'!$J:$J,'Listagem de Pagamentos Efet'!$B:$B,'FLUXO DE CAIXA'!J$4,'Listagem de Pagamentos Efet'!$C:$C,'FLUXO DE CAIXA'!$B71)</f>
        <v>0</v>
      </c>
      <c r="K71" s="182">
        <f>SUMIFS('Listagem de Pagamentos Efet'!$J:$J,'Listagem de Pagamentos Efet'!$B:$B,'FLUXO DE CAIXA'!K$4,'Listagem de Pagamentos Efet'!$C:$C,'FLUXO DE CAIXA'!$B71)</f>
        <v>0</v>
      </c>
      <c r="L71" s="182">
        <f>SUMIFS('Listagem de Pagamentos Efet'!$J:$J,'Listagem de Pagamentos Efet'!$B:$B,'FLUXO DE CAIXA'!L$4,'Listagem de Pagamentos Efet'!$C:$C,'FLUXO DE CAIXA'!$B71)</f>
        <v>0</v>
      </c>
      <c r="M71" s="182">
        <f>SUMIFS('Listagem de Pagamentos Efet'!$J:$J,'Listagem de Pagamentos Efet'!$B:$B,'FLUXO DE CAIXA'!M$4,'Listagem de Pagamentos Efet'!$C:$C,'FLUXO DE CAIXA'!$B71)</f>
        <v>0</v>
      </c>
      <c r="N71" s="182">
        <f>SUMIFS('Listagem de Pagamentos Efet'!$J:$J,'Listagem de Pagamentos Efet'!$B:$B,'FLUXO DE CAIXA'!N$4,'Listagem de Pagamentos Efet'!$C:$C,'FLUXO DE CAIXA'!$B71)</f>
        <v>0</v>
      </c>
      <c r="O71" s="182">
        <f>SUMIFS('Listagem de Pagamentos Efet'!$J:$J,'Listagem de Pagamentos Efet'!$B:$B,'FLUXO DE CAIXA'!O$4,'Listagem de Pagamentos Efet'!$C:$C,'FLUXO DE CAIXA'!$B71)</f>
        <v>0</v>
      </c>
      <c r="P71" s="182">
        <f>SUMIFS('Listagem de Pagamentos Efet'!$J:$J,'Listagem de Pagamentos Efet'!$B:$B,'FLUXO DE CAIXA'!P$4,'Listagem de Pagamentos Efet'!$C:$C,'FLUXO DE CAIXA'!$B71)</f>
        <v>0</v>
      </c>
      <c r="Q71" s="182">
        <f>SUMIFS('Listagem de Pagamentos Efet'!$J:$J,'Listagem de Pagamentos Efet'!$B:$B,'FLUXO DE CAIXA'!Q$4,'Listagem de Pagamentos Efet'!$C:$C,'FLUXO DE CAIXA'!$B71)</f>
        <v>0</v>
      </c>
      <c r="R71" s="182">
        <f>SUMIFS('Listagem de Pagamentos Efet'!$J:$J,'Listagem de Pagamentos Efet'!$B:$B,'FLUXO DE CAIXA'!R$4,'Listagem de Pagamentos Efet'!$C:$C,'FLUXO DE CAIXA'!$B71)</f>
        <v>0</v>
      </c>
      <c r="S71" s="182">
        <f>SUMIFS('Listagem de Pagamentos Efet'!$J:$J,'Listagem de Pagamentos Efet'!$B:$B,'FLUXO DE CAIXA'!S$4,'Listagem de Pagamentos Efet'!$C:$C,'FLUXO DE CAIXA'!$B71)</f>
        <v>0</v>
      </c>
      <c r="T71" s="182">
        <f>SUMIFS('Listagem de Pagamentos Efet'!$J:$J,'Listagem de Pagamentos Efet'!$B:$B,'FLUXO DE CAIXA'!T$4,'Listagem de Pagamentos Efet'!$C:$C,'FLUXO DE CAIXA'!$B71)</f>
        <v>0</v>
      </c>
      <c r="U71" s="182">
        <f>SUMIFS('Listagem de Pagamentos Efet'!$J:$J,'Listagem de Pagamentos Efet'!$B:$B,'FLUXO DE CAIXA'!U$4,'Listagem de Pagamentos Efet'!$C:$C,'FLUXO DE CAIXA'!$B71)</f>
        <v>0</v>
      </c>
      <c r="V71" s="182">
        <f>SUMIFS('Listagem de Pagamentos Efet'!$J:$J,'Listagem de Pagamentos Efet'!$B:$B,'FLUXO DE CAIXA'!V$4,'Listagem de Pagamentos Efet'!$C:$C,'FLUXO DE CAIXA'!$B71)</f>
        <v>0</v>
      </c>
      <c r="W71" s="182">
        <f>SUMIFS('Listagem de Pagamentos Efet'!$J:$J,'Listagem de Pagamentos Efet'!$B:$B,'FLUXO DE CAIXA'!W$4,'Listagem de Pagamentos Efet'!$C:$C,'FLUXO DE CAIXA'!$B71)</f>
        <v>0</v>
      </c>
      <c r="X71" s="182">
        <f>SUMIFS('Listagem de Pagamentos Efet'!$J:$J,'Listagem de Pagamentos Efet'!$B:$B,'FLUXO DE CAIXA'!X$4,'Listagem de Pagamentos Efet'!$C:$C,'FLUXO DE CAIXA'!$B71)</f>
        <v>0</v>
      </c>
      <c r="Y71" s="182">
        <f>SUMIFS('Listagem de Pagamentos Efet'!$J:$J,'Listagem de Pagamentos Efet'!$B:$B,'FLUXO DE CAIXA'!Y$4,'Listagem de Pagamentos Efet'!$C:$C,'FLUXO DE CAIXA'!$B71)</f>
        <v>0</v>
      </c>
      <c r="Z71" s="182">
        <f>SUMIFS('Listagem de Pagamentos Efet'!$J:$J,'Listagem de Pagamentos Efet'!$B:$B,'FLUXO DE CAIXA'!Z$4,'Listagem de Pagamentos Efet'!$C:$C,'FLUXO DE CAIXA'!$B71)</f>
        <v>0</v>
      </c>
      <c r="AA71" s="182">
        <f>SUMIFS('Listagem de Pagamentos Efet'!$J:$J,'Listagem de Pagamentos Efet'!$B:$B,'FLUXO DE CAIXA'!AA$4,'Listagem de Pagamentos Efet'!$C:$C,'FLUXO DE CAIXA'!$B71)</f>
        <v>0</v>
      </c>
      <c r="AB71" s="182">
        <f>SUMIFS('Listagem de Pagamentos Efet'!$J:$J,'Listagem de Pagamentos Efet'!$B:$B,'FLUXO DE CAIXA'!AB$4,'Listagem de Pagamentos Efet'!$C:$C,'FLUXO DE CAIXA'!$B71)</f>
        <v>0</v>
      </c>
      <c r="AC71" s="182">
        <f>SUMIFS('Listagem de Pagamentos Efet'!$J:$J,'Listagem de Pagamentos Efet'!$B:$B,'FLUXO DE CAIXA'!AC$4,'Listagem de Pagamentos Efet'!$C:$C,'FLUXO DE CAIXA'!$B71)</f>
        <v>0</v>
      </c>
      <c r="AD71" s="182">
        <f>SUMIFS('Listagem de Pagamentos Efet'!$J:$J,'Listagem de Pagamentos Efet'!$B:$B,'FLUXO DE CAIXA'!AD$4,'Listagem de Pagamentos Efet'!$C:$C,'FLUXO DE CAIXA'!$B71)</f>
        <v>0</v>
      </c>
      <c r="AE71" s="106"/>
      <c r="AF71" s="106"/>
      <c r="AG71" s="106"/>
      <c r="AH71" s="166">
        <f t="shared" si="1561"/>
        <v>0</v>
      </c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>
        <f>+DRE!$G$69</f>
        <v>0</v>
      </c>
      <c r="BJ71" s="168"/>
      <c r="BK71" s="168"/>
      <c r="BL71" s="168"/>
      <c r="BM71" s="168"/>
      <c r="BN71" s="166">
        <f t="shared" si="848"/>
        <v>0</v>
      </c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>
        <f>+DRE!$G$69</f>
        <v>0</v>
      </c>
      <c r="CP71" s="168"/>
      <c r="CQ71" s="168"/>
      <c r="CR71" s="168"/>
      <c r="CS71" s="166">
        <f t="shared" si="1562"/>
        <v>0</v>
      </c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  <c r="DG71" s="168"/>
      <c r="DH71" s="168"/>
      <c r="DI71" s="168"/>
      <c r="DJ71" s="168"/>
      <c r="DK71" s="168"/>
      <c r="DL71" s="168"/>
      <c r="DM71" s="168"/>
      <c r="DN71" s="168"/>
      <c r="DO71" s="168"/>
      <c r="DP71" s="168"/>
      <c r="DQ71" s="168"/>
      <c r="DR71" s="168"/>
      <c r="DS71" s="168"/>
      <c r="DT71" s="168">
        <f>+DRE!$G$69</f>
        <v>0</v>
      </c>
      <c r="DU71" s="168"/>
      <c r="DV71" s="168"/>
      <c r="DW71" s="168"/>
      <c r="DX71" s="168"/>
      <c r="DY71" s="166">
        <f t="shared" si="849"/>
        <v>0</v>
      </c>
      <c r="DZ71" s="168"/>
      <c r="EA71" s="168"/>
      <c r="EB71" s="168"/>
      <c r="EC71" s="168"/>
      <c r="ED71" s="168"/>
      <c r="EE71" s="168"/>
      <c r="EF71" s="168"/>
      <c r="EG71" s="168"/>
      <c r="EH71" s="168"/>
      <c r="EI71" s="168"/>
      <c r="EJ71" s="168"/>
      <c r="EK71" s="168"/>
      <c r="EL71" s="168"/>
      <c r="EM71" s="168"/>
      <c r="EN71" s="168"/>
      <c r="EO71" s="168"/>
      <c r="EP71" s="168"/>
      <c r="EQ71" s="168"/>
      <c r="ER71" s="168"/>
      <c r="ES71" s="168"/>
      <c r="ET71" s="168"/>
      <c r="EU71" s="168"/>
      <c r="EV71" s="168"/>
      <c r="EW71" s="168"/>
      <c r="EX71" s="168"/>
      <c r="EY71" s="168"/>
      <c r="EZ71" s="168">
        <f>+DRE!$G$69</f>
        <v>0</v>
      </c>
      <c r="FA71" s="168"/>
      <c r="FB71" s="168"/>
      <c r="FC71" s="168"/>
      <c r="FD71" s="166">
        <f t="shared" si="1555"/>
        <v>0</v>
      </c>
      <c r="FE71" s="168"/>
      <c r="FF71" s="168"/>
      <c r="FG71" s="168"/>
      <c r="FH71" s="168"/>
      <c r="FI71" s="168"/>
      <c r="FJ71" s="168"/>
      <c r="FK71" s="168"/>
      <c r="FL71" s="168"/>
      <c r="FM71" s="168"/>
      <c r="FN71" s="168"/>
      <c r="FO71" s="168"/>
      <c r="FP71" s="168"/>
      <c r="FQ71" s="168"/>
      <c r="FR71" s="168"/>
      <c r="FS71" s="168"/>
      <c r="FT71" s="168"/>
      <c r="FU71" s="168"/>
      <c r="FV71" s="168"/>
      <c r="FW71" s="168"/>
      <c r="FX71" s="168"/>
      <c r="FY71" s="168"/>
      <c r="FZ71" s="168"/>
      <c r="GA71" s="168"/>
      <c r="GB71" s="168"/>
      <c r="GC71" s="168"/>
      <c r="GD71" s="168"/>
      <c r="GE71" s="168">
        <f>+DRE!$G$69</f>
        <v>0</v>
      </c>
      <c r="GF71" s="168"/>
      <c r="GG71" s="168"/>
      <c r="GH71" s="168"/>
      <c r="GI71" s="168"/>
      <c r="GJ71" s="166">
        <f t="shared" si="850"/>
        <v>0</v>
      </c>
      <c r="GK71" s="168"/>
      <c r="GL71" s="168"/>
      <c r="GM71" s="168"/>
      <c r="GN71" s="168"/>
      <c r="GO71" s="168"/>
      <c r="GP71" s="168"/>
      <c r="GQ71" s="168"/>
      <c r="GR71" s="168"/>
      <c r="GS71" s="168"/>
      <c r="GT71" s="168"/>
      <c r="GU71" s="168"/>
      <c r="GV71" s="168"/>
      <c r="GW71" s="168"/>
      <c r="GX71" s="168"/>
      <c r="GY71" s="168"/>
      <c r="GZ71" s="168"/>
      <c r="HA71" s="168"/>
      <c r="HB71" s="168"/>
      <c r="HC71" s="168"/>
      <c r="HD71" s="168"/>
      <c r="HE71" s="168"/>
      <c r="HF71" s="168"/>
      <c r="HG71" s="168"/>
      <c r="HH71" s="168"/>
      <c r="HI71" s="168"/>
      <c r="HJ71" s="168"/>
      <c r="HK71" s="168">
        <f>+DRE!$G$69</f>
        <v>0</v>
      </c>
      <c r="HL71" s="168"/>
      <c r="HM71" s="168"/>
      <c r="HN71" s="168"/>
      <c r="HO71" s="168"/>
      <c r="HP71" s="166">
        <f t="shared" si="851"/>
        <v>0</v>
      </c>
      <c r="HQ71" s="168"/>
      <c r="HR71" s="168"/>
      <c r="HS71" s="168"/>
      <c r="HT71" s="168"/>
      <c r="HU71" s="168"/>
      <c r="HV71" s="168"/>
      <c r="HW71" s="168"/>
      <c r="HX71" s="168"/>
      <c r="HY71" s="168"/>
      <c r="HZ71" s="168"/>
      <c r="IA71" s="168"/>
      <c r="IB71" s="168"/>
      <c r="IC71" s="168"/>
      <c r="ID71" s="168"/>
      <c r="IE71" s="168"/>
      <c r="IF71" s="168"/>
      <c r="IG71" s="168"/>
      <c r="IH71" s="168"/>
      <c r="II71" s="168"/>
      <c r="IJ71" s="168"/>
      <c r="IK71" s="168"/>
      <c r="IL71" s="168"/>
      <c r="IM71" s="168"/>
      <c r="IN71" s="168"/>
      <c r="IO71" s="168"/>
      <c r="IP71" s="168"/>
      <c r="IQ71" s="168">
        <f>+DRE!$G$69</f>
        <v>0</v>
      </c>
      <c r="IR71" s="168"/>
      <c r="IS71" s="168"/>
      <c r="IT71" s="168"/>
      <c r="IU71" s="166">
        <f t="shared" si="1556"/>
        <v>0</v>
      </c>
      <c r="IV71" s="168"/>
      <c r="IW71" s="168"/>
      <c r="IX71" s="168"/>
      <c r="IY71" s="168"/>
      <c r="IZ71" s="168"/>
      <c r="JA71" s="168"/>
      <c r="JB71" s="168"/>
      <c r="JC71" s="168"/>
      <c r="JD71" s="168"/>
      <c r="JE71" s="168"/>
      <c r="JF71" s="168"/>
      <c r="JG71" s="168"/>
      <c r="JH71" s="168"/>
      <c r="JI71" s="168"/>
      <c r="JJ71" s="168"/>
      <c r="JK71" s="168"/>
      <c r="JL71" s="168"/>
      <c r="JM71" s="168"/>
      <c r="JN71" s="168"/>
      <c r="JO71" s="168"/>
      <c r="JP71" s="168"/>
      <c r="JQ71" s="168"/>
      <c r="JR71" s="168"/>
      <c r="JS71" s="168"/>
      <c r="JT71" s="168"/>
      <c r="JU71" s="168"/>
      <c r="JV71" s="168">
        <f>+DRE!$G$69</f>
        <v>0</v>
      </c>
      <c r="JW71" s="168"/>
      <c r="JX71" s="168"/>
      <c r="JY71" s="168"/>
      <c r="JZ71" s="168"/>
      <c r="KA71" s="166">
        <f t="shared" si="852"/>
        <v>0</v>
      </c>
      <c r="KB71" s="168"/>
      <c r="KC71" s="168"/>
      <c r="KD71" s="168"/>
      <c r="KE71" s="168"/>
      <c r="KF71" s="168"/>
      <c r="KG71" s="168"/>
      <c r="KH71" s="168"/>
      <c r="KI71" s="168"/>
      <c r="KJ71" s="168"/>
      <c r="KK71" s="168"/>
      <c r="KL71" s="168"/>
      <c r="KM71" s="168"/>
      <c r="KN71" s="168"/>
      <c r="KO71" s="168"/>
      <c r="KP71" s="168"/>
      <c r="KQ71" s="168"/>
      <c r="KR71" s="168"/>
      <c r="KS71" s="168"/>
      <c r="KT71" s="168"/>
      <c r="KU71" s="168"/>
      <c r="KV71" s="168"/>
      <c r="KW71" s="168"/>
      <c r="KX71" s="168"/>
      <c r="KY71" s="168"/>
      <c r="KZ71" s="168"/>
      <c r="LA71" s="168"/>
      <c r="LB71" s="168">
        <f>+DRE!$G$69</f>
        <v>0</v>
      </c>
      <c r="LC71" s="168"/>
      <c r="LD71" s="168"/>
      <c r="LE71" s="168"/>
      <c r="LF71" s="166">
        <f t="shared" si="1557"/>
        <v>0</v>
      </c>
      <c r="LG71" s="168"/>
      <c r="LH71" s="168"/>
      <c r="LI71" s="168"/>
      <c r="LJ71" s="168"/>
      <c r="LK71" s="168"/>
      <c r="LL71" s="168"/>
      <c r="LM71" s="168"/>
      <c r="LN71" s="168"/>
      <c r="LO71" s="168"/>
      <c r="LP71" s="168"/>
      <c r="LQ71" s="168"/>
      <c r="LR71" s="168"/>
      <c r="LS71" s="168"/>
      <c r="LT71" s="168"/>
      <c r="LU71" s="168"/>
      <c r="LV71" s="168"/>
      <c r="LW71" s="168"/>
      <c r="LX71" s="168"/>
      <c r="LY71" s="168"/>
      <c r="LZ71" s="168"/>
      <c r="MA71" s="168"/>
      <c r="MB71" s="168"/>
      <c r="MC71" s="168"/>
      <c r="MD71" s="168"/>
      <c r="ME71" s="168"/>
      <c r="MF71" s="168"/>
      <c r="MG71" s="168">
        <f>+DRE!$G$69</f>
        <v>0</v>
      </c>
      <c r="MH71" s="168"/>
      <c r="MI71" s="168"/>
      <c r="MJ71" s="168"/>
      <c r="MK71" s="168"/>
      <c r="ML71" s="166">
        <f t="shared" si="853"/>
        <v>0</v>
      </c>
      <c r="MM71" s="168"/>
      <c r="MN71" s="168"/>
      <c r="MO71" s="168"/>
      <c r="MP71" s="168"/>
      <c r="MQ71" s="168"/>
      <c r="MR71" s="168"/>
      <c r="MS71" s="168"/>
      <c r="MT71" s="168"/>
      <c r="MU71" s="168"/>
      <c r="MV71" s="168"/>
      <c r="MW71" s="168"/>
      <c r="MX71" s="168"/>
      <c r="MY71" s="168"/>
      <c r="MZ71" s="168"/>
      <c r="NA71" s="168"/>
      <c r="NB71" s="168"/>
      <c r="NC71" s="168"/>
      <c r="ND71" s="168"/>
      <c r="NE71" s="168"/>
      <c r="NF71" s="168"/>
      <c r="NG71" s="168"/>
      <c r="NH71" s="168"/>
      <c r="NI71" s="168"/>
      <c r="NJ71" s="168"/>
      <c r="NK71" s="168"/>
      <c r="NL71" s="168"/>
      <c r="NM71" s="168">
        <f>+DRE!$G$69</f>
        <v>0</v>
      </c>
      <c r="NN71" s="168"/>
      <c r="NO71" s="168"/>
      <c r="NP71" s="168"/>
      <c r="NQ71" s="168"/>
      <c r="NR71" s="166">
        <f t="shared" si="854"/>
        <v>0</v>
      </c>
      <c r="NS71" s="168"/>
      <c r="NT71" s="168"/>
      <c r="NU71" s="168"/>
      <c r="NV71" s="168"/>
      <c r="NW71" s="168"/>
      <c r="NX71" s="168"/>
      <c r="NY71" s="168"/>
      <c r="NZ71" s="168"/>
      <c r="OA71" s="168"/>
      <c r="OB71" s="168"/>
      <c r="OC71" s="168"/>
      <c r="OD71" s="168"/>
      <c r="OE71" s="168"/>
      <c r="OF71" s="168"/>
      <c r="OG71" s="168"/>
      <c r="OH71" s="168"/>
      <c r="OI71" s="168"/>
      <c r="OJ71" s="168"/>
      <c r="OK71" s="168"/>
      <c r="OL71" s="168"/>
      <c r="OM71" s="168"/>
      <c r="ON71" s="168"/>
      <c r="OO71" s="168"/>
      <c r="OP71" s="168"/>
      <c r="OQ71" s="168"/>
      <c r="OR71" s="168"/>
      <c r="OS71" s="168">
        <f>+DRE!$G$69</f>
        <v>0</v>
      </c>
      <c r="OT71" s="168"/>
      <c r="OU71" s="166">
        <f t="shared" si="1558"/>
        <v>0</v>
      </c>
      <c r="OV71" s="168"/>
      <c r="OW71" s="168"/>
      <c r="OX71" s="168"/>
      <c r="OY71" s="168"/>
      <c r="OZ71" s="168"/>
      <c r="PA71" s="168"/>
      <c r="PB71" s="168"/>
      <c r="PC71" s="168"/>
      <c r="PD71" s="168"/>
      <c r="PE71" s="168"/>
      <c r="PF71" s="168"/>
      <c r="PG71" s="168"/>
      <c r="PH71" s="168"/>
      <c r="PI71" s="168"/>
      <c r="PJ71" s="168"/>
      <c r="PK71" s="168"/>
      <c r="PL71" s="168"/>
      <c r="PM71" s="168"/>
      <c r="PN71" s="168"/>
      <c r="PO71" s="168"/>
      <c r="PP71" s="168"/>
      <c r="PQ71" s="168"/>
      <c r="PR71" s="168"/>
      <c r="PS71" s="168"/>
      <c r="PT71" s="168"/>
      <c r="PU71" s="168"/>
      <c r="PV71" s="168">
        <f>+DRE!$G$69</f>
        <v>0</v>
      </c>
      <c r="PW71" s="168"/>
      <c r="PX71" s="168"/>
      <c r="PY71" s="168"/>
      <c r="PZ71" s="168"/>
      <c r="QA71" s="166">
        <f t="shared" si="855"/>
        <v>0</v>
      </c>
      <c r="QB71" s="168"/>
      <c r="QC71" s="168"/>
      <c r="QD71" s="168"/>
      <c r="QE71" s="168"/>
      <c r="QF71" s="168"/>
      <c r="QG71" s="168"/>
      <c r="QH71" s="168"/>
      <c r="QI71" s="168"/>
      <c r="QJ71" s="168"/>
      <c r="QK71" s="168"/>
      <c r="QL71" s="168"/>
      <c r="QM71" s="168"/>
      <c r="QN71" s="168"/>
      <c r="QO71" s="168"/>
      <c r="QP71" s="168"/>
      <c r="QQ71" s="168"/>
      <c r="QR71" s="168"/>
      <c r="QS71" s="168"/>
      <c r="QT71" s="168"/>
      <c r="QU71" s="168"/>
      <c r="QV71" s="168"/>
      <c r="QW71" s="168"/>
      <c r="QX71" s="168"/>
      <c r="QY71" s="168"/>
      <c r="QZ71" s="168"/>
      <c r="RA71" s="168"/>
      <c r="RB71" s="168">
        <f>+DRE!$G$69</f>
        <v>0</v>
      </c>
      <c r="RC71" s="168"/>
      <c r="RD71" s="168"/>
      <c r="RE71" s="168"/>
      <c r="RF71" s="166">
        <f t="shared" si="1559"/>
        <v>0</v>
      </c>
      <c r="RG71" s="168"/>
      <c r="RH71" s="168"/>
      <c r="RI71" s="168"/>
      <c r="RJ71" s="168"/>
      <c r="RK71" s="168"/>
      <c r="RL71" s="168"/>
      <c r="RM71" s="168"/>
      <c r="RN71" s="168"/>
      <c r="RO71" s="168"/>
      <c r="RP71" s="168"/>
      <c r="RQ71" s="168"/>
      <c r="RR71" s="168"/>
      <c r="RS71" s="168"/>
      <c r="RT71" s="168"/>
      <c r="RU71" s="168"/>
      <c r="RV71" s="168"/>
      <c r="RW71" s="168"/>
      <c r="RX71" s="168"/>
      <c r="RY71" s="168"/>
      <c r="RZ71" s="168"/>
      <c r="SA71" s="168"/>
      <c r="SB71" s="168"/>
      <c r="SC71" s="168"/>
      <c r="SD71" s="168"/>
      <c r="SE71" s="168"/>
      <c r="SF71" s="168"/>
      <c r="SG71" s="168">
        <f>+DRE!$G$69</f>
        <v>0</v>
      </c>
      <c r="SH71" s="168"/>
      <c r="SI71" s="168"/>
      <c r="SJ71" s="168"/>
      <c r="SK71" s="168"/>
      <c r="SL71" s="166">
        <f t="shared" si="856"/>
        <v>0</v>
      </c>
      <c r="SM71" s="168"/>
      <c r="SN71" s="168"/>
      <c r="SO71" s="168"/>
      <c r="SP71" s="168"/>
      <c r="SQ71" s="168"/>
      <c r="SR71" s="168"/>
      <c r="SS71" s="168"/>
      <c r="ST71" s="168"/>
      <c r="SU71" s="168"/>
      <c r="SV71" s="168"/>
      <c r="SW71" s="168"/>
      <c r="SX71" s="168"/>
      <c r="SY71" s="168"/>
      <c r="SZ71" s="168"/>
      <c r="TA71" s="168"/>
      <c r="TB71" s="168"/>
      <c r="TC71" s="168"/>
      <c r="TD71" s="168"/>
      <c r="TE71" s="168"/>
      <c r="TF71" s="168"/>
      <c r="TG71" s="168"/>
      <c r="TH71" s="168"/>
      <c r="TI71" s="168"/>
      <c r="TJ71" s="168"/>
      <c r="TK71" s="168"/>
      <c r="TL71" s="168"/>
      <c r="TM71" s="168">
        <f>+DRE!$G$69</f>
        <v>0</v>
      </c>
      <c r="TN71" s="168"/>
      <c r="TO71" s="168"/>
      <c r="TP71" s="168"/>
      <c r="TQ71" s="166">
        <f t="shared" si="1560"/>
        <v>0</v>
      </c>
      <c r="TR71" s="168"/>
      <c r="TS71" s="168"/>
      <c r="TT71" s="168"/>
      <c r="TU71" s="168"/>
      <c r="TV71" s="168"/>
      <c r="TW71" s="168"/>
      <c r="TX71" s="168"/>
      <c r="TY71" s="168"/>
      <c r="TZ71" s="168"/>
      <c r="UA71" s="168"/>
      <c r="UB71" s="168"/>
      <c r="UC71" s="168"/>
      <c r="UD71" s="168"/>
      <c r="UE71" s="168"/>
      <c r="UF71" s="168"/>
      <c r="UG71" s="168"/>
      <c r="UH71" s="168"/>
      <c r="UI71" s="168"/>
      <c r="UJ71" s="168"/>
      <c r="UK71" s="168"/>
      <c r="UL71" s="168"/>
      <c r="UM71" s="168"/>
      <c r="UN71" s="168"/>
      <c r="UO71" s="168"/>
      <c r="UP71" s="168"/>
      <c r="UQ71" s="168"/>
      <c r="UR71" s="168">
        <f>+DRE!$G$69</f>
        <v>0</v>
      </c>
      <c r="US71" s="168"/>
      <c r="UT71" s="168"/>
      <c r="UU71" s="168"/>
      <c r="UV71" s="168"/>
      <c r="UW71" s="166">
        <f t="shared" si="857"/>
        <v>0</v>
      </c>
      <c r="UX71" s="168"/>
      <c r="UY71" s="168"/>
      <c r="UZ71" s="168"/>
      <c r="VA71" s="168"/>
      <c r="VB71" s="168"/>
      <c r="VC71" s="168"/>
      <c r="VD71" s="168"/>
      <c r="VE71" s="168"/>
      <c r="VF71" s="168"/>
      <c r="VG71" s="168"/>
      <c r="VH71" s="168"/>
      <c r="VI71" s="168"/>
      <c r="VJ71" s="168"/>
      <c r="VK71" s="168"/>
      <c r="VL71" s="168"/>
      <c r="VM71" s="168"/>
      <c r="VN71" s="168"/>
      <c r="VO71" s="168"/>
      <c r="VP71" s="168"/>
      <c r="VQ71" s="168"/>
      <c r="VR71" s="168"/>
      <c r="VS71" s="168"/>
      <c r="VT71" s="168"/>
      <c r="VU71" s="168"/>
      <c r="VV71" s="168"/>
      <c r="VW71" s="168"/>
      <c r="VX71" s="168">
        <f>+DRE!$G$69</f>
        <v>0</v>
      </c>
      <c r="VY71" s="168"/>
      <c r="VZ71" s="168"/>
      <c r="WA71" s="168"/>
      <c r="WB71" s="168"/>
      <c r="WC71" s="166">
        <f t="shared" si="858"/>
        <v>0</v>
      </c>
    </row>
    <row r="72" spans="1:601" s="105" customFormat="1" ht="18" customHeight="1" outlineLevel="1">
      <c r="A72" s="154"/>
      <c r="B72" s="113" t="s">
        <v>152</v>
      </c>
      <c r="C72" s="66"/>
      <c r="D72" s="182">
        <f>SUMIFS('Listagem de Pagamentos Efet'!$J:$J,'Listagem de Pagamentos Efet'!$B:$B,'FLUXO DE CAIXA'!D$4,'Listagem de Pagamentos Efet'!$C:$C,'FLUXO DE CAIXA'!$B72)</f>
        <v>0</v>
      </c>
      <c r="E72" s="182">
        <f>SUMIFS('Listagem de Pagamentos Efet'!$J:$J,'Listagem de Pagamentos Efet'!$B:$B,'FLUXO DE CAIXA'!E$4,'Listagem de Pagamentos Efet'!$C:$C,'FLUXO DE CAIXA'!$B72)</f>
        <v>0</v>
      </c>
      <c r="F72" s="182">
        <f>SUMIFS('Listagem de Pagamentos Efet'!$J:$J,'Listagem de Pagamentos Efet'!$B:$B,'FLUXO DE CAIXA'!F$4,'Listagem de Pagamentos Efet'!$C:$C,'FLUXO DE CAIXA'!$B72)</f>
        <v>0</v>
      </c>
      <c r="G72" s="182">
        <f>SUMIFS('Listagem de Pagamentos Efet'!$J:$J,'Listagem de Pagamentos Efet'!$B:$B,'FLUXO DE CAIXA'!G$4,'Listagem de Pagamentos Efet'!$C:$C,'FLUXO DE CAIXA'!$B72)</f>
        <v>0</v>
      </c>
      <c r="H72" s="182">
        <f>SUMIFS('Listagem de Pagamentos Efet'!$J:$J,'Listagem de Pagamentos Efet'!$B:$B,'FLUXO DE CAIXA'!H$4,'Listagem de Pagamentos Efet'!$C:$C,'FLUXO DE CAIXA'!$B72)</f>
        <v>0</v>
      </c>
      <c r="I72" s="182">
        <f>SUMIFS('Listagem de Pagamentos Efet'!$J:$J,'Listagem de Pagamentos Efet'!$B:$B,'FLUXO DE CAIXA'!I$4,'Listagem de Pagamentos Efet'!$C:$C,'FLUXO DE CAIXA'!$B72)</f>
        <v>0</v>
      </c>
      <c r="J72" s="182">
        <f>SUMIFS('Listagem de Pagamentos Efet'!$J:$J,'Listagem de Pagamentos Efet'!$B:$B,'FLUXO DE CAIXA'!J$4,'Listagem de Pagamentos Efet'!$C:$C,'FLUXO DE CAIXA'!$B72)</f>
        <v>0</v>
      </c>
      <c r="K72" s="182">
        <f>SUMIFS('Listagem de Pagamentos Efet'!$J:$J,'Listagem de Pagamentos Efet'!$B:$B,'FLUXO DE CAIXA'!K$4,'Listagem de Pagamentos Efet'!$C:$C,'FLUXO DE CAIXA'!$B72)</f>
        <v>0</v>
      </c>
      <c r="L72" s="182">
        <f>SUMIFS('Listagem de Pagamentos Efet'!$J:$J,'Listagem de Pagamentos Efet'!$B:$B,'FLUXO DE CAIXA'!L$4,'Listagem de Pagamentos Efet'!$C:$C,'FLUXO DE CAIXA'!$B72)</f>
        <v>0</v>
      </c>
      <c r="M72" s="182">
        <f>SUMIFS('Listagem de Pagamentos Efet'!$J:$J,'Listagem de Pagamentos Efet'!$B:$B,'FLUXO DE CAIXA'!M$4,'Listagem de Pagamentos Efet'!$C:$C,'FLUXO DE CAIXA'!$B72)</f>
        <v>0</v>
      </c>
      <c r="N72" s="182">
        <f>SUMIFS('Listagem de Pagamentos Efet'!$J:$J,'Listagem de Pagamentos Efet'!$B:$B,'FLUXO DE CAIXA'!N$4,'Listagem de Pagamentos Efet'!$C:$C,'FLUXO DE CAIXA'!$B72)</f>
        <v>0</v>
      </c>
      <c r="O72" s="182">
        <f>SUMIFS('Listagem de Pagamentos Efet'!$J:$J,'Listagem de Pagamentos Efet'!$B:$B,'FLUXO DE CAIXA'!O$4,'Listagem de Pagamentos Efet'!$C:$C,'FLUXO DE CAIXA'!$B72)</f>
        <v>0</v>
      </c>
      <c r="P72" s="182">
        <f>SUMIFS('Listagem de Pagamentos Efet'!$J:$J,'Listagem de Pagamentos Efet'!$B:$B,'FLUXO DE CAIXA'!P$4,'Listagem de Pagamentos Efet'!$C:$C,'FLUXO DE CAIXA'!$B72)</f>
        <v>0</v>
      </c>
      <c r="Q72" s="182">
        <f>SUMIFS('Listagem de Pagamentos Efet'!$J:$J,'Listagem de Pagamentos Efet'!$B:$B,'FLUXO DE CAIXA'!Q$4,'Listagem de Pagamentos Efet'!$C:$C,'FLUXO DE CAIXA'!$B72)</f>
        <v>0</v>
      </c>
      <c r="R72" s="182">
        <f>SUMIFS('Listagem de Pagamentos Efet'!$J:$J,'Listagem de Pagamentos Efet'!$B:$B,'FLUXO DE CAIXA'!R$4,'Listagem de Pagamentos Efet'!$C:$C,'FLUXO DE CAIXA'!$B72)</f>
        <v>0</v>
      </c>
      <c r="S72" s="182">
        <f>SUMIFS('Listagem de Pagamentos Efet'!$J:$J,'Listagem de Pagamentos Efet'!$B:$B,'FLUXO DE CAIXA'!S$4,'Listagem de Pagamentos Efet'!$C:$C,'FLUXO DE CAIXA'!$B72)</f>
        <v>0</v>
      </c>
      <c r="T72" s="182">
        <f>SUMIFS('Listagem de Pagamentos Efet'!$J:$J,'Listagem de Pagamentos Efet'!$B:$B,'FLUXO DE CAIXA'!T$4,'Listagem de Pagamentos Efet'!$C:$C,'FLUXO DE CAIXA'!$B72)</f>
        <v>0</v>
      </c>
      <c r="U72" s="182">
        <f>SUMIFS('Listagem de Pagamentos Efet'!$J:$J,'Listagem de Pagamentos Efet'!$B:$B,'FLUXO DE CAIXA'!U$4,'Listagem de Pagamentos Efet'!$C:$C,'FLUXO DE CAIXA'!$B72)</f>
        <v>0</v>
      </c>
      <c r="V72" s="182">
        <f>SUMIFS('Listagem de Pagamentos Efet'!$J:$J,'Listagem de Pagamentos Efet'!$B:$B,'FLUXO DE CAIXA'!V$4,'Listagem de Pagamentos Efet'!$C:$C,'FLUXO DE CAIXA'!$B72)</f>
        <v>0</v>
      </c>
      <c r="W72" s="182">
        <f>SUMIFS('Listagem de Pagamentos Efet'!$J:$J,'Listagem de Pagamentos Efet'!$B:$B,'FLUXO DE CAIXA'!W$4,'Listagem de Pagamentos Efet'!$C:$C,'FLUXO DE CAIXA'!$B72)</f>
        <v>0</v>
      </c>
      <c r="X72" s="182">
        <f>SUMIFS('Listagem de Pagamentos Efet'!$J:$J,'Listagem de Pagamentos Efet'!$B:$B,'FLUXO DE CAIXA'!X$4,'Listagem de Pagamentos Efet'!$C:$C,'FLUXO DE CAIXA'!$B72)</f>
        <v>0</v>
      </c>
      <c r="Y72" s="182">
        <f>SUMIFS('Listagem de Pagamentos Efet'!$J:$J,'Listagem de Pagamentos Efet'!$B:$B,'FLUXO DE CAIXA'!Y$4,'Listagem de Pagamentos Efet'!$C:$C,'FLUXO DE CAIXA'!$B72)</f>
        <v>0</v>
      </c>
      <c r="Z72" s="182">
        <f>SUMIFS('Listagem de Pagamentos Efet'!$J:$J,'Listagem de Pagamentos Efet'!$B:$B,'FLUXO DE CAIXA'!Z$4,'Listagem de Pagamentos Efet'!$C:$C,'FLUXO DE CAIXA'!$B72)</f>
        <v>0</v>
      </c>
      <c r="AA72" s="182">
        <f>SUMIFS('Listagem de Pagamentos Efet'!$J:$J,'Listagem de Pagamentos Efet'!$B:$B,'FLUXO DE CAIXA'!AA$4,'Listagem de Pagamentos Efet'!$C:$C,'FLUXO DE CAIXA'!$B72)</f>
        <v>0</v>
      </c>
      <c r="AB72" s="182">
        <f>SUMIFS('Listagem de Pagamentos Efet'!$J:$J,'Listagem de Pagamentos Efet'!$B:$B,'FLUXO DE CAIXA'!AB$4,'Listagem de Pagamentos Efet'!$C:$C,'FLUXO DE CAIXA'!$B72)</f>
        <v>0</v>
      </c>
      <c r="AC72" s="182">
        <f>SUMIFS('Listagem de Pagamentos Efet'!$J:$J,'Listagem de Pagamentos Efet'!$B:$B,'FLUXO DE CAIXA'!AC$4,'Listagem de Pagamentos Efet'!$C:$C,'FLUXO DE CAIXA'!$B72)</f>
        <v>0</v>
      </c>
      <c r="AD72" s="182">
        <f>SUMIFS('Listagem de Pagamentos Efet'!$J:$J,'Listagem de Pagamentos Efet'!$B:$B,'FLUXO DE CAIXA'!AD$4,'Listagem de Pagamentos Efet'!$C:$C,'FLUXO DE CAIXA'!$B72)</f>
        <v>0</v>
      </c>
      <c r="AE72" s="106"/>
      <c r="AF72" s="106"/>
      <c r="AG72" s="106"/>
      <c r="AH72" s="166">
        <f t="shared" si="1561"/>
        <v>0</v>
      </c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>
        <f>+DRE!$G$70</f>
        <v>0</v>
      </c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  <c r="BN72" s="166">
        <f t="shared" ref="BN72:BN123" si="1563">+SUM(AI72:BM72)</f>
        <v>0</v>
      </c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>
        <f>+DRE!$G$70</f>
        <v>0</v>
      </c>
      <c r="CJ72" s="168"/>
      <c r="CK72" s="168"/>
      <c r="CL72" s="168"/>
      <c r="CM72" s="168"/>
      <c r="CN72" s="168"/>
      <c r="CO72" s="168"/>
      <c r="CP72" s="168"/>
      <c r="CQ72" s="168"/>
      <c r="CR72" s="168"/>
      <c r="CS72" s="166">
        <f t="shared" si="1562"/>
        <v>0</v>
      </c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  <c r="DG72" s="168"/>
      <c r="DH72" s="168"/>
      <c r="DI72" s="168"/>
      <c r="DJ72" s="168"/>
      <c r="DK72" s="168"/>
      <c r="DL72" s="168"/>
      <c r="DM72" s="168"/>
      <c r="DN72" s="168">
        <f>+DRE!$G$70</f>
        <v>0</v>
      </c>
      <c r="DO72" s="168"/>
      <c r="DP72" s="168"/>
      <c r="DQ72" s="168"/>
      <c r="DR72" s="168"/>
      <c r="DS72" s="168"/>
      <c r="DT72" s="168"/>
      <c r="DU72" s="168"/>
      <c r="DV72" s="168"/>
      <c r="DW72" s="168"/>
      <c r="DX72" s="168"/>
      <c r="DY72" s="166">
        <f t="shared" ref="DY72:DY120" si="1564">+SUM(CT72:DX72)</f>
        <v>0</v>
      </c>
      <c r="DZ72" s="168"/>
      <c r="EA72" s="168"/>
      <c r="EB72" s="168"/>
      <c r="EC72" s="168"/>
      <c r="ED72" s="168"/>
      <c r="EE72" s="168"/>
      <c r="EF72" s="168"/>
      <c r="EG72" s="168"/>
      <c r="EH72" s="168"/>
      <c r="EI72" s="168"/>
      <c r="EJ72" s="168"/>
      <c r="EK72" s="168"/>
      <c r="EL72" s="168"/>
      <c r="EM72" s="168"/>
      <c r="EN72" s="168"/>
      <c r="EO72" s="168"/>
      <c r="EP72" s="168"/>
      <c r="EQ72" s="168"/>
      <c r="ER72" s="168"/>
      <c r="ES72" s="168"/>
      <c r="ET72" s="168">
        <f>+DRE!$G$70</f>
        <v>0</v>
      </c>
      <c r="EU72" s="168"/>
      <c r="EV72" s="168"/>
      <c r="EW72" s="168"/>
      <c r="EX72" s="168"/>
      <c r="EY72" s="168"/>
      <c r="EZ72" s="168"/>
      <c r="FA72" s="168"/>
      <c r="FB72" s="168"/>
      <c r="FC72" s="168"/>
      <c r="FD72" s="166">
        <f t="shared" si="1555"/>
        <v>0</v>
      </c>
      <c r="FE72" s="168"/>
      <c r="FF72" s="168"/>
      <c r="FG72" s="168"/>
      <c r="FH72" s="168"/>
      <c r="FI72" s="168"/>
      <c r="FJ72" s="168"/>
      <c r="FK72" s="168"/>
      <c r="FL72" s="168"/>
      <c r="FM72" s="168"/>
      <c r="FN72" s="168"/>
      <c r="FO72" s="168"/>
      <c r="FP72" s="168"/>
      <c r="FQ72" s="168"/>
      <c r="FR72" s="168"/>
      <c r="FS72" s="168"/>
      <c r="FT72" s="168"/>
      <c r="FU72" s="168"/>
      <c r="FV72" s="168"/>
      <c r="FW72" s="168"/>
      <c r="FX72" s="168"/>
      <c r="FY72" s="168">
        <f>+DRE!$G$70</f>
        <v>0</v>
      </c>
      <c r="FZ72" s="168"/>
      <c r="GA72" s="168"/>
      <c r="GB72" s="168"/>
      <c r="GC72" s="168"/>
      <c r="GD72" s="168"/>
      <c r="GE72" s="168"/>
      <c r="GF72" s="168"/>
      <c r="GG72" s="168"/>
      <c r="GH72" s="168"/>
      <c r="GI72" s="168"/>
      <c r="GJ72" s="166">
        <f t="shared" ref="GJ72:GJ120" si="1565">+SUM(FE72:GI72)</f>
        <v>0</v>
      </c>
      <c r="GK72" s="168"/>
      <c r="GL72" s="168"/>
      <c r="GM72" s="168"/>
      <c r="GN72" s="168"/>
      <c r="GO72" s="168"/>
      <c r="GP72" s="168"/>
      <c r="GQ72" s="168"/>
      <c r="GR72" s="168"/>
      <c r="GS72" s="168"/>
      <c r="GT72" s="168"/>
      <c r="GU72" s="168"/>
      <c r="GV72" s="168"/>
      <c r="GW72" s="168"/>
      <c r="GX72" s="168"/>
      <c r="GY72" s="168"/>
      <c r="GZ72" s="168"/>
      <c r="HA72" s="168"/>
      <c r="HB72" s="168"/>
      <c r="HC72" s="168"/>
      <c r="HD72" s="168"/>
      <c r="HE72" s="168">
        <f>+DRE!$G$70</f>
        <v>0</v>
      </c>
      <c r="HF72" s="168"/>
      <c r="HG72" s="168"/>
      <c r="HH72" s="168"/>
      <c r="HI72" s="168"/>
      <c r="HJ72" s="168"/>
      <c r="HK72" s="168"/>
      <c r="HL72" s="168"/>
      <c r="HM72" s="168"/>
      <c r="HN72" s="168"/>
      <c r="HO72" s="168"/>
      <c r="HP72" s="166">
        <f t="shared" ref="HP72:HP120" si="1566">+SUM(GK72:HO72)</f>
        <v>0</v>
      </c>
      <c r="HQ72" s="168"/>
      <c r="HR72" s="168"/>
      <c r="HS72" s="168"/>
      <c r="HT72" s="168"/>
      <c r="HU72" s="168"/>
      <c r="HV72" s="168"/>
      <c r="HW72" s="168"/>
      <c r="HX72" s="168"/>
      <c r="HY72" s="168"/>
      <c r="HZ72" s="168"/>
      <c r="IA72" s="168"/>
      <c r="IB72" s="168"/>
      <c r="IC72" s="168"/>
      <c r="ID72" s="168"/>
      <c r="IE72" s="168"/>
      <c r="IF72" s="168"/>
      <c r="IG72" s="168"/>
      <c r="IH72" s="168"/>
      <c r="II72" s="168"/>
      <c r="IJ72" s="168"/>
      <c r="IK72" s="168">
        <f>+DRE!$G$70</f>
        <v>0</v>
      </c>
      <c r="IL72" s="168"/>
      <c r="IM72" s="168"/>
      <c r="IN72" s="168"/>
      <c r="IO72" s="168"/>
      <c r="IP72" s="168"/>
      <c r="IQ72" s="168"/>
      <c r="IR72" s="168"/>
      <c r="IS72" s="168"/>
      <c r="IT72" s="168"/>
      <c r="IU72" s="166">
        <f t="shared" si="1556"/>
        <v>0</v>
      </c>
      <c r="IV72" s="168"/>
      <c r="IW72" s="168"/>
      <c r="IX72" s="168"/>
      <c r="IY72" s="168"/>
      <c r="IZ72" s="168"/>
      <c r="JA72" s="168"/>
      <c r="JB72" s="168"/>
      <c r="JC72" s="168"/>
      <c r="JD72" s="168"/>
      <c r="JE72" s="168"/>
      <c r="JF72" s="168"/>
      <c r="JG72" s="168"/>
      <c r="JH72" s="168"/>
      <c r="JI72" s="168"/>
      <c r="JJ72" s="168"/>
      <c r="JK72" s="168"/>
      <c r="JL72" s="168"/>
      <c r="JM72" s="168"/>
      <c r="JN72" s="168"/>
      <c r="JO72" s="168"/>
      <c r="JP72" s="168">
        <f>+DRE!$G$70</f>
        <v>0</v>
      </c>
      <c r="JQ72" s="168"/>
      <c r="JR72" s="168"/>
      <c r="JS72" s="168"/>
      <c r="JT72" s="168"/>
      <c r="JU72" s="168"/>
      <c r="JV72" s="168"/>
      <c r="JW72" s="168"/>
      <c r="JX72" s="168"/>
      <c r="JY72" s="168"/>
      <c r="JZ72" s="168"/>
      <c r="KA72" s="166">
        <f t="shared" ref="KA72:KA120" si="1567">+SUM(IV72:JZ72)</f>
        <v>0</v>
      </c>
      <c r="KB72" s="168"/>
      <c r="KC72" s="168"/>
      <c r="KD72" s="168"/>
      <c r="KE72" s="168"/>
      <c r="KF72" s="168"/>
      <c r="KG72" s="168"/>
      <c r="KH72" s="168"/>
      <c r="KI72" s="168"/>
      <c r="KJ72" s="168"/>
      <c r="KK72" s="168"/>
      <c r="KL72" s="168"/>
      <c r="KM72" s="168"/>
      <c r="KN72" s="168"/>
      <c r="KO72" s="168"/>
      <c r="KP72" s="168"/>
      <c r="KQ72" s="168"/>
      <c r="KR72" s="168"/>
      <c r="KS72" s="168"/>
      <c r="KT72" s="168"/>
      <c r="KU72" s="168"/>
      <c r="KV72" s="168">
        <f>+DRE!$G$70</f>
        <v>0</v>
      </c>
      <c r="KW72" s="168"/>
      <c r="KX72" s="168"/>
      <c r="KY72" s="168"/>
      <c r="KZ72" s="168"/>
      <c r="LA72" s="168"/>
      <c r="LB72" s="168"/>
      <c r="LC72" s="168"/>
      <c r="LD72" s="168"/>
      <c r="LE72" s="168"/>
      <c r="LF72" s="166">
        <f t="shared" si="1557"/>
        <v>0</v>
      </c>
      <c r="LG72" s="168"/>
      <c r="LH72" s="168"/>
      <c r="LI72" s="168"/>
      <c r="LJ72" s="168"/>
      <c r="LK72" s="168"/>
      <c r="LL72" s="168"/>
      <c r="LM72" s="168"/>
      <c r="LN72" s="168"/>
      <c r="LO72" s="168"/>
      <c r="LP72" s="168"/>
      <c r="LQ72" s="168"/>
      <c r="LR72" s="168"/>
      <c r="LS72" s="168"/>
      <c r="LT72" s="168"/>
      <c r="LU72" s="168"/>
      <c r="LV72" s="168"/>
      <c r="LW72" s="168"/>
      <c r="LX72" s="168"/>
      <c r="LY72" s="168"/>
      <c r="LZ72" s="168"/>
      <c r="MA72" s="168">
        <f>+DRE!$G$70</f>
        <v>0</v>
      </c>
      <c r="MB72" s="168"/>
      <c r="MC72" s="168"/>
      <c r="MD72" s="168"/>
      <c r="ME72" s="168"/>
      <c r="MF72" s="168"/>
      <c r="MG72" s="168"/>
      <c r="MH72" s="168"/>
      <c r="MI72" s="168"/>
      <c r="MJ72" s="168"/>
      <c r="MK72" s="168"/>
      <c r="ML72" s="166">
        <f t="shared" ref="ML72:ML120" si="1568">+SUM(LG72:MK72)</f>
        <v>0</v>
      </c>
      <c r="MM72" s="168"/>
      <c r="MN72" s="168"/>
      <c r="MO72" s="168"/>
      <c r="MP72" s="168"/>
      <c r="MQ72" s="168"/>
      <c r="MR72" s="168"/>
      <c r="MS72" s="168"/>
      <c r="MT72" s="168"/>
      <c r="MU72" s="168"/>
      <c r="MV72" s="168"/>
      <c r="MW72" s="168"/>
      <c r="MX72" s="168"/>
      <c r="MY72" s="168"/>
      <c r="MZ72" s="168"/>
      <c r="NA72" s="168"/>
      <c r="NB72" s="168"/>
      <c r="NC72" s="168"/>
      <c r="ND72" s="168"/>
      <c r="NE72" s="168"/>
      <c r="NF72" s="168"/>
      <c r="NG72" s="168">
        <f>+DRE!$G$70</f>
        <v>0</v>
      </c>
      <c r="NH72" s="168"/>
      <c r="NI72" s="168"/>
      <c r="NJ72" s="168"/>
      <c r="NK72" s="168"/>
      <c r="NL72" s="168"/>
      <c r="NM72" s="168"/>
      <c r="NN72" s="168"/>
      <c r="NO72" s="168"/>
      <c r="NP72" s="168"/>
      <c r="NQ72" s="168"/>
      <c r="NR72" s="166">
        <f t="shared" ref="NR72:NR120" si="1569">+SUM(MM72:NQ72)</f>
        <v>0</v>
      </c>
      <c r="NS72" s="168"/>
      <c r="NT72" s="168"/>
      <c r="NU72" s="168"/>
      <c r="NV72" s="168"/>
      <c r="NW72" s="168"/>
      <c r="NX72" s="168"/>
      <c r="NY72" s="168"/>
      <c r="NZ72" s="168"/>
      <c r="OA72" s="168"/>
      <c r="OB72" s="168"/>
      <c r="OC72" s="168"/>
      <c r="OD72" s="168"/>
      <c r="OE72" s="168"/>
      <c r="OF72" s="168"/>
      <c r="OG72" s="168"/>
      <c r="OH72" s="168"/>
      <c r="OI72" s="168"/>
      <c r="OJ72" s="168"/>
      <c r="OK72" s="168"/>
      <c r="OL72" s="168"/>
      <c r="OM72" s="168">
        <f>+DRE!$G$70</f>
        <v>0</v>
      </c>
      <c r="ON72" s="168"/>
      <c r="OO72" s="168"/>
      <c r="OP72" s="168"/>
      <c r="OQ72" s="168"/>
      <c r="OR72" s="168"/>
      <c r="OS72" s="168"/>
      <c r="OT72" s="168"/>
      <c r="OU72" s="166">
        <f t="shared" si="1558"/>
        <v>0</v>
      </c>
      <c r="OV72" s="168"/>
      <c r="OW72" s="168"/>
      <c r="OX72" s="168"/>
      <c r="OY72" s="168"/>
      <c r="OZ72" s="168"/>
      <c r="PA72" s="168"/>
      <c r="PB72" s="168"/>
      <c r="PC72" s="168"/>
      <c r="PD72" s="168"/>
      <c r="PE72" s="168"/>
      <c r="PF72" s="168"/>
      <c r="PG72" s="168"/>
      <c r="PH72" s="168"/>
      <c r="PI72" s="168"/>
      <c r="PJ72" s="168"/>
      <c r="PK72" s="168"/>
      <c r="PL72" s="168"/>
      <c r="PM72" s="168"/>
      <c r="PN72" s="168"/>
      <c r="PO72" s="168"/>
      <c r="PP72" s="168">
        <f>+DRE!$G$70</f>
        <v>0</v>
      </c>
      <c r="PQ72" s="168"/>
      <c r="PR72" s="168"/>
      <c r="PS72" s="168"/>
      <c r="PT72" s="168"/>
      <c r="PU72" s="168"/>
      <c r="PV72" s="168"/>
      <c r="PW72" s="168"/>
      <c r="PX72" s="168"/>
      <c r="PY72" s="168"/>
      <c r="PZ72" s="168"/>
      <c r="QA72" s="166">
        <f t="shared" ref="QA72:QA120" si="1570">+SUM(OV72:PZ72)</f>
        <v>0</v>
      </c>
      <c r="QB72" s="168"/>
      <c r="QC72" s="168"/>
      <c r="QD72" s="168"/>
      <c r="QE72" s="168"/>
      <c r="QF72" s="168"/>
      <c r="QG72" s="168"/>
      <c r="QH72" s="168"/>
      <c r="QI72" s="168"/>
      <c r="QJ72" s="168"/>
      <c r="QK72" s="168"/>
      <c r="QL72" s="168"/>
      <c r="QM72" s="168"/>
      <c r="QN72" s="168"/>
      <c r="QO72" s="168"/>
      <c r="QP72" s="168"/>
      <c r="QQ72" s="168"/>
      <c r="QR72" s="168"/>
      <c r="QS72" s="168"/>
      <c r="QT72" s="168"/>
      <c r="QU72" s="168"/>
      <c r="QV72" s="168">
        <f>+DRE!$G$70</f>
        <v>0</v>
      </c>
      <c r="QW72" s="168"/>
      <c r="QX72" s="168"/>
      <c r="QY72" s="168"/>
      <c r="QZ72" s="168"/>
      <c r="RA72" s="168"/>
      <c r="RB72" s="168"/>
      <c r="RC72" s="168"/>
      <c r="RD72" s="168"/>
      <c r="RE72" s="168"/>
      <c r="RF72" s="166">
        <f t="shared" si="1559"/>
        <v>0</v>
      </c>
      <c r="RG72" s="168"/>
      <c r="RH72" s="168"/>
      <c r="RI72" s="168"/>
      <c r="RJ72" s="168"/>
      <c r="RK72" s="168"/>
      <c r="RL72" s="168"/>
      <c r="RM72" s="168"/>
      <c r="RN72" s="168"/>
      <c r="RO72" s="168"/>
      <c r="RP72" s="168"/>
      <c r="RQ72" s="168"/>
      <c r="RR72" s="168"/>
      <c r="RS72" s="168"/>
      <c r="RT72" s="168"/>
      <c r="RU72" s="168"/>
      <c r="RV72" s="168"/>
      <c r="RW72" s="168"/>
      <c r="RX72" s="168"/>
      <c r="RY72" s="168"/>
      <c r="RZ72" s="168"/>
      <c r="SA72" s="168">
        <f>+DRE!$G$70</f>
        <v>0</v>
      </c>
      <c r="SB72" s="168"/>
      <c r="SC72" s="168"/>
      <c r="SD72" s="168"/>
      <c r="SE72" s="168"/>
      <c r="SF72" s="168"/>
      <c r="SG72" s="168"/>
      <c r="SH72" s="168"/>
      <c r="SI72" s="168"/>
      <c r="SJ72" s="168"/>
      <c r="SK72" s="168"/>
      <c r="SL72" s="166">
        <f t="shared" ref="SL72:SL120" si="1571">+SUM(RG72:SK72)</f>
        <v>0</v>
      </c>
      <c r="SM72" s="168"/>
      <c r="SN72" s="168"/>
      <c r="SO72" s="168"/>
      <c r="SP72" s="168"/>
      <c r="SQ72" s="168"/>
      <c r="SR72" s="168"/>
      <c r="SS72" s="168"/>
      <c r="ST72" s="168"/>
      <c r="SU72" s="168"/>
      <c r="SV72" s="168"/>
      <c r="SW72" s="168"/>
      <c r="SX72" s="168"/>
      <c r="SY72" s="168"/>
      <c r="SZ72" s="168"/>
      <c r="TA72" s="168"/>
      <c r="TB72" s="168"/>
      <c r="TC72" s="168"/>
      <c r="TD72" s="168"/>
      <c r="TE72" s="168"/>
      <c r="TF72" s="168"/>
      <c r="TG72" s="168">
        <f>+DRE!$G$70</f>
        <v>0</v>
      </c>
      <c r="TH72" s="168"/>
      <c r="TI72" s="168"/>
      <c r="TJ72" s="168"/>
      <c r="TK72" s="168"/>
      <c r="TL72" s="168"/>
      <c r="TM72" s="168"/>
      <c r="TN72" s="168"/>
      <c r="TO72" s="168"/>
      <c r="TP72" s="168"/>
      <c r="TQ72" s="166">
        <f t="shared" si="1560"/>
        <v>0</v>
      </c>
      <c r="TR72" s="168"/>
      <c r="TS72" s="168"/>
      <c r="TT72" s="168"/>
      <c r="TU72" s="168"/>
      <c r="TV72" s="168"/>
      <c r="TW72" s="168"/>
      <c r="TX72" s="168"/>
      <c r="TY72" s="168"/>
      <c r="TZ72" s="168"/>
      <c r="UA72" s="168"/>
      <c r="UB72" s="168"/>
      <c r="UC72" s="168"/>
      <c r="UD72" s="168"/>
      <c r="UE72" s="168"/>
      <c r="UF72" s="168"/>
      <c r="UG72" s="168"/>
      <c r="UH72" s="168"/>
      <c r="UI72" s="168"/>
      <c r="UJ72" s="168"/>
      <c r="UK72" s="168"/>
      <c r="UL72" s="168">
        <f>+DRE!$G$70</f>
        <v>0</v>
      </c>
      <c r="UM72" s="168"/>
      <c r="UN72" s="168"/>
      <c r="UO72" s="168"/>
      <c r="UP72" s="168"/>
      <c r="UQ72" s="168"/>
      <c r="UR72" s="168"/>
      <c r="US72" s="168"/>
      <c r="UT72" s="168"/>
      <c r="UU72" s="168"/>
      <c r="UV72" s="168"/>
      <c r="UW72" s="166">
        <f t="shared" ref="UW72:UW120" si="1572">+SUM(TR72:UV72)</f>
        <v>0</v>
      </c>
      <c r="UX72" s="168"/>
      <c r="UY72" s="168"/>
      <c r="UZ72" s="168"/>
      <c r="VA72" s="168"/>
      <c r="VB72" s="168"/>
      <c r="VC72" s="168"/>
      <c r="VD72" s="168"/>
      <c r="VE72" s="168"/>
      <c r="VF72" s="168"/>
      <c r="VG72" s="168"/>
      <c r="VH72" s="168"/>
      <c r="VI72" s="168"/>
      <c r="VJ72" s="168"/>
      <c r="VK72" s="168"/>
      <c r="VL72" s="168"/>
      <c r="VM72" s="168"/>
      <c r="VN72" s="168"/>
      <c r="VO72" s="168"/>
      <c r="VP72" s="168"/>
      <c r="VQ72" s="168"/>
      <c r="VR72" s="168">
        <f>+DRE!$G$70</f>
        <v>0</v>
      </c>
      <c r="VS72" s="168"/>
      <c r="VT72" s="168"/>
      <c r="VU72" s="168"/>
      <c r="VV72" s="168"/>
      <c r="VW72" s="168"/>
      <c r="VX72" s="168"/>
      <c r="VY72" s="168"/>
      <c r="VZ72" s="168"/>
      <c r="WA72" s="168"/>
      <c r="WB72" s="168"/>
      <c r="WC72" s="166">
        <f t="shared" ref="WC72:WC120" si="1573">+SUM(UX72:WB72)</f>
        <v>0</v>
      </c>
    </row>
    <row r="73" spans="1:601" s="105" customFormat="1" ht="18" customHeight="1" outlineLevel="1">
      <c r="A73" s="154"/>
      <c r="B73" s="113" t="s">
        <v>83</v>
      </c>
      <c r="C73" s="66"/>
      <c r="D73" s="182">
        <f>SUMIFS('Listagem de Pagamentos Efet'!$J:$J,'Listagem de Pagamentos Efet'!$B:$B,'FLUXO DE CAIXA'!D$4,'Listagem de Pagamentos Efet'!$C:$C,'FLUXO DE CAIXA'!$B73)</f>
        <v>0</v>
      </c>
      <c r="E73" s="182">
        <f>SUMIFS('Listagem de Pagamentos Efet'!$J:$J,'Listagem de Pagamentos Efet'!$B:$B,'FLUXO DE CAIXA'!E$4,'Listagem de Pagamentos Efet'!$C:$C,'FLUXO DE CAIXA'!$B73)</f>
        <v>0</v>
      </c>
      <c r="F73" s="182">
        <f>SUMIFS('Listagem de Pagamentos Efet'!$J:$J,'Listagem de Pagamentos Efet'!$B:$B,'FLUXO DE CAIXA'!F$4,'Listagem de Pagamentos Efet'!$C:$C,'FLUXO DE CAIXA'!$B73)</f>
        <v>0</v>
      </c>
      <c r="G73" s="182">
        <f>SUMIFS('Listagem de Pagamentos Efet'!$J:$J,'Listagem de Pagamentos Efet'!$B:$B,'FLUXO DE CAIXA'!G$4,'Listagem de Pagamentos Efet'!$C:$C,'FLUXO DE CAIXA'!$B73)</f>
        <v>0</v>
      </c>
      <c r="H73" s="182">
        <f>SUMIFS('Listagem de Pagamentos Efet'!$J:$J,'Listagem de Pagamentos Efet'!$B:$B,'FLUXO DE CAIXA'!H$4,'Listagem de Pagamentos Efet'!$C:$C,'FLUXO DE CAIXA'!$B73)</f>
        <v>0</v>
      </c>
      <c r="I73" s="182">
        <f>SUMIFS('Listagem de Pagamentos Efet'!$J:$J,'Listagem de Pagamentos Efet'!$B:$B,'FLUXO DE CAIXA'!I$4,'Listagem de Pagamentos Efet'!$C:$C,'FLUXO DE CAIXA'!$B73)</f>
        <v>0</v>
      </c>
      <c r="J73" s="182">
        <f>SUMIFS('Listagem de Pagamentos Efet'!$J:$J,'Listagem de Pagamentos Efet'!$B:$B,'FLUXO DE CAIXA'!J$4,'Listagem de Pagamentos Efet'!$C:$C,'FLUXO DE CAIXA'!$B73)</f>
        <v>0</v>
      </c>
      <c r="K73" s="182">
        <f>SUMIFS('Listagem de Pagamentos Efet'!$J:$J,'Listagem de Pagamentos Efet'!$B:$B,'FLUXO DE CAIXA'!K$4,'Listagem de Pagamentos Efet'!$C:$C,'FLUXO DE CAIXA'!$B73)</f>
        <v>0</v>
      </c>
      <c r="L73" s="182">
        <f>SUMIFS('Listagem de Pagamentos Efet'!$J:$J,'Listagem de Pagamentos Efet'!$B:$B,'FLUXO DE CAIXA'!L$4,'Listagem de Pagamentos Efet'!$C:$C,'FLUXO DE CAIXA'!$B73)</f>
        <v>0</v>
      </c>
      <c r="M73" s="182">
        <f>SUMIFS('Listagem de Pagamentos Efet'!$J:$J,'Listagem de Pagamentos Efet'!$B:$B,'FLUXO DE CAIXA'!M$4,'Listagem de Pagamentos Efet'!$C:$C,'FLUXO DE CAIXA'!$B73)</f>
        <v>0</v>
      </c>
      <c r="N73" s="182">
        <f>SUMIFS('Listagem de Pagamentos Efet'!$J:$J,'Listagem de Pagamentos Efet'!$B:$B,'FLUXO DE CAIXA'!N$4,'Listagem de Pagamentos Efet'!$C:$C,'FLUXO DE CAIXA'!$B73)</f>
        <v>0</v>
      </c>
      <c r="O73" s="182">
        <f>SUMIFS('Listagem de Pagamentos Efet'!$J:$J,'Listagem de Pagamentos Efet'!$B:$B,'FLUXO DE CAIXA'!O$4,'Listagem de Pagamentos Efet'!$C:$C,'FLUXO DE CAIXA'!$B73)</f>
        <v>0</v>
      </c>
      <c r="P73" s="182">
        <f>SUMIFS('Listagem de Pagamentos Efet'!$J:$J,'Listagem de Pagamentos Efet'!$B:$B,'FLUXO DE CAIXA'!P$4,'Listagem de Pagamentos Efet'!$C:$C,'FLUXO DE CAIXA'!$B73)</f>
        <v>0</v>
      </c>
      <c r="Q73" s="182">
        <f>SUMIFS('Listagem de Pagamentos Efet'!$J:$J,'Listagem de Pagamentos Efet'!$B:$B,'FLUXO DE CAIXA'!Q$4,'Listagem de Pagamentos Efet'!$C:$C,'FLUXO DE CAIXA'!$B73)</f>
        <v>0</v>
      </c>
      <c r="R73" s="182">
        <f>SUMIFS('Listagem de Pagamentos Efet'!$J:$J,'Listagem de Pagamentos Efet'!$B:$B,'FLUXO DE CAIXA'!R$4,'Listagem de Pagamentos Efet'!$C:$C,'FLUXO DE CAIXA'!$B73)</f>
        <v>0</v>
      </c>
      <c r="S73" s="182">
        <f>SUMIFS('Listagem de Pagamentos Efet'!$J:$J,'Listagem de Pagamentos Efet'!$B:$B,'FLUXO DE CAIXA'!S$4,'Listagem de Pagamentos Efet'!$C:$C,'FLUXO DE CAIXA'!$B73)</f>
        <v>0</v>
      </c>
      <c r="T73" s="182">
        <f>SUMIFS('Listagem de Pagamentos Efet'!$J:$J,'Listagem de Pagamentos Efet'!$B:$B,'FLUXO DE CAIXA'!T$4,'Listagem de Pagamentos Efet'!$C:$C,'FLUXO DE CAIXA'!$B73)</f>
        <v>0</v>
      </c>
      <c r="U73" s="182">
        <f>SUMIFS('Listagem de Pagamentos Efet'!$J:$J,'Listagem de Pagamentos Efet'!$B:$B,'FLUXO DE CAIXA'!U$4,'Listagem de Pagamentos Efet'!$C:$C,'FLUXO DE CAIXA'!$B73)</f>
        <v>0</v>
      </c>
      <c r="V73" s="182">
        <f>SUMIFS('Listagem de Pagamentos Efet'!$J:$J,'Listagem de Pagamentos Efet'!$B:$B,'FLUXO DE CAIXA'!V$4,'Listagem de Pagamentos Efet'!$C:$C,'FLUXO DE CAIXA'!$B73)</f>
        <v>0</v>
      </c>
      <c r="W73" s="182">
        <f>SUMIFS('Listagem de Pagamentos Efet'!$J:$J,'Listagem de Pagamentos Efet'!$B:$B,'FLUXO DE CAIXA'!W$4,'Listagem de Pagamentos Efet'!$C:$C,'FLUXO DE CAIXA'!$B73)</f>
        <v>0</v>
      </c>
      <c r="X73" s="182">
        <f>SUMIFS('Listagem de Pagamentos Efet'!$J:$J,'Listagem de Pagamentos Efet'!$B:$B,'FLUXO DE CAIXA'!X$4,'Listagem de Pagamentos Efet'!$C:$C,'FLUXO DE CAIXA'!$B73)</f>
        <v>0</v>
      </c>
      <c r="Y73" s="182">
        <f>SUMIFS('Listagem de Pagamentos Efet'!$J:$J,'Listagem de Pagamentos Efet'!$B:$B,'FLUXO DE CAIXA'!Y$4,'Listagem de Pagamentos Efet'!$C:$C,'FLUXO DE CAIXA'!$B73)</f>
        <v>0</v>
      </c>
      <c r="Z73" s="182">
        <f>SUMIFS('Listagem de Pagamentos Efet'!$J:$J,'Listagem de Pagamentos Efet'!$B:$B,'FLUXO DE CAIXA'!Z$4,'Listagem de Pagamentos Efet'!$C:$C,'FLUXO DE CAIXA'!$B73)</f>
        <v>0</v>
      </c>
      <c r="AA73" s="182">
        <f>SUMIFS('Listagem de Pagamentos Efet'!$J:$J,'Listagem de Pagamentos Efet'!$B:$B,'FLUXO DE CAIXA'!AA$4,'Listagem de Pagamentos Efet'!$C:$C,'FLUXO DE CAIXA'!$B73)</f>
        <v>0</v>
      </c>
      <c r="AB73" s="182">
        <f>SUMIFS('Listagem de Pagamentos Efet'!$J:$J,'Listagem de Pagamentos Efet'!$B:$B,'FLUXO DE CAIXA'!AB$4,'Listagem de Pagamentos Efet'!$C:$C,'FLUXO DE CAIXA'!$B73)</f>
        <v>0</v>
      </c>
      <c r="AC73" s="182">
        <f>SUMIFS('Listagem de Pagamentos Efet'!$J:$J,'Listagem de Pagamentos Efet'!$B:$B,'FLUXO DE CAIXA'!AC$4,'Listagem de Pagamentos Efet'!$C:$C,'FLUXO DE CAIXA'!$B73)</f>
        <v>0</v>
      </c>
      <c r="AD73" s="182">
        <f>SUMIFS('Listagem de Pagamentos Efet'!$J:$J,'Listagem de Pagamentos Efet'!$B:$B,'FLUXO DE CAIXA'!AD$4,'Listagem de Pagamentos Efet'!$C:$C,'FLUXO DE CAIXA'!$B73)</f>
        <v>0</v>
      </c>
      <c r="AE73" s="106"/>
      <c r="AF73" s="106"/>
      <c r="AG73" s="106"/>
      <c r="AH73" s="166">
        <f t="shared" si="1561"/>
        <v>0</v>
      </c>
      <c r="AI73" s="168"/>
      <c r="AJ73" s="168"/>
      <c r="AK73" s="168">
        <f>+DRE!$G$71</f>
        <v>0</v>
      </c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6">
        <f t="shared" si="1563"/>
        <v>0</v>
      </c>
      <c r="BO73" s="168"/>
      <c r="BP73" s="168"/>
      <c r="BQ73" s="168"/>
      <c r="BR73" s="168">
        <f>+DRE!$G$71</f>
        <v>0</v>
      </c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6">
        <f t="shared" si="1562"/>
        <v>0</v>
      </c>
      <c r="CT73" s="168"/>
      <c r="CU73" s="168"/>
      <c r="CV73" s="168">
        <f>+DRE!$G$71</f>
        <v>0</v>
      </c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  <c r="DG73" s="168"/>
      <c r="DH73" s="168"/>
      <c r="DI73" s="168"/>
      <c r="DJ73" s="168"/>
      <c r="DK73" s="168"/>
      <c r="DL73" s="168"/>
      <c r="DM73" s="168"/>
      <c r="DN73" s="168"/>
      <c r="DO73" s="168"/>
      <c r="DP73" s="168"/>
      <c r="DQ73" s="168"/>
      <c r="DR73" s="168"/>
      <c r="DS73" s="168"/>
      <c r="DT73" s="168"/>
      <c r="DU73" s="168"/>
      <c r="DV73" s="168"/>
      <c r="DW73" s="168"/>
      <c r="DX73" s="168"/>
      <c r="DY73" s="166">
        <f t="shared" si="1564"/>
        <v>0</v>
      </c>
      <c r="DZ73" s="168"/>
      <c r="EA73" s="168"/>
      <c r="EB73" s="168">
        <f>+DRE!$G$71</f>
        <v>0</v>
      </c>
      <c r="EC73" s="168"/>
      <c r="ED73" s="168"/>
      <c r="EE73" s="168"/>
      <c r="EF73" s="168"/>
      <c r="EG73" s="168"/>
      <c r="EH73" s="168"/>
      <c r="EI73" s="168"/>
      <c r="EJ73" s="168"/>
      <c r="EK73" s="168"/>
      <c r="EL73" s="168"/>
      <c r="EM73" s="168"/>
      <c r="EN73" s="168"/>
      <c r="EO73" s="168"/>
      <c r="EP73" s="168"/>
      <c r="EQ73" s="168"/>
      <c r="ER73" s="168"/>
      <c r="ES73" s="168"/>
      <c r="ET73" s="168"/>
      <c r="EU73" s="168"/>
      <c r="EV73" s="168"/>
      <c r="EW73" s="168"/>
      <c r="EX73" s="168"/>
      <c r="EY73" s="168"/>
      <c r="EZ73" s="168"/>
      <c r="FA73" s="168"/>
      <c r="FB73" s="168"/>
      <c r="FC73" s="168"/>
      <c r="FD73" s="166">
        <f t="shared" si="1555"/>
        <v>0</v>
      </c>
      <c r="FE73" s="168"/>
      <c r="FF73" s="168"/>
      <c r="FG73" s="168">
        <f>+DRE!$G$71</f>
        <v>0</v>
      </c>
      <c r="FH73" s="168"/>
      <c r="FI73" s="168"/>
      <c r="FJ73" s="168"/>
      <c r="FK73" s="168"/>
      <c r="FL73" s="168"/>
      <c r="FM73" s="168"/>
      <c r="FN73" s="168"/>
      <c r="FO73" s="168"/>
      <c r="FP73" s="168"/>
      <c r="FQ73" s="168"/>
      <c r="FR73" s="168"/>
      <c r="FS73" s="168"/>
      <c r="FT73" s="168"/>
      <c r="FU73" s="168"/>
      <c r="FV73" s="168"/>
      <c r="FW73" s="168"/>
      <c r="FX73" s="168"/>
      <c r="FY73" s="168"/>
      <c r="FZ73" s="168"/>
      <c r="GA73" s="168"/>
      <c r="GB73" s="168"/>
      <c r="GC73" s="168"/>
      <c r="GD73" s="168"/>
      <c r="GE73" s="168"/>
      <c r="GF73" s="168"/>
      <c r="GG73" s="168"/>
      <c r="GH73" s="168"/>
      <c r="GI73" s="168"/>
      <c r="GJ73" s="166">
        <f t="shared" si="1565"/>
        <v>0</v>
      </c>
      <c r="GK73" s="168"/>
      <c r="GL73" s="168"/>
      <c r="GM73" s="168">
        <f>+DRE!$G$71</f>
        <v>0</v>
      </c>
      <c r="GN73" s="168"/>
      <c r="GO73" s="168"/>
      <c r="GP73" s="168"/>
      <c r="GQ73" s="168"/>
      <c r="GR73" s="168"/>
      <c r="GS73" s="168"/>
      <c r="GT73" s="168"/>
      <c r="GU73" s="168"/>
      <c r="GV73" s="168"/>
      <c r="GW73" s="168"/>
      <c r="GX73" s="168"/>
      <c r="GY73" s="168"/>
      <c r="GZ73" s="168"/>
      <c r="HA73" s="168"/>
      <c r="HB73" s="168"/>
      <c r="HC73" s="168"/>
      <c r="HD73" s="168"/>
      <c r="HE73" s="168"/>
      <c r="HF73" s="168"/>
      <c r="HG73" s="168"/>
      <c r="HH73" s="168"/>
      <c r="HI73" s="168"/>
      <c r="HJ73" s="168"/>
      <c r="HK73" s="168"/>
      <c r="HL73" s="168"/>
      <c r="HM73" s="168"/>
      <c r="HN73" s="168"/>
      <c r="HO73" s="168"/>
      <c r="HP73" s="166">
        <f t="shared" si="1566"/>
        <v>0</v>
      </c>
      <c r="HQ73" s="168"/>
      <c r="HR73" s="168"/>
      <c r="HS73" s="168">
        <f>+DRE!$G$71</f>
        <v>0</v>
      </c>
      <c r="HT73" s="168"/>
      <c r="HU73" s="168"/>
      <c r="HV73" s="168"/>
      <c r="HW73" s="168"/>
      <c r="HX73" s="168"/>
      <c r="HY73" s="168"/>
      <c r="HZ73" s="168"/>
      <c r="IA73" s="168"/>
      <c r="IB73" s="168"/>
      <c r="IC73" s="168"/>
      <c r="ID73" s="168"/>
      <c r="IE73" s="168"/>
      <c r="IF73" s="168"/>
      <c r="IG73" s="168"/>
      <c r="IH73" s="168"/>
      <c r="II73" s="168"/>
      <c r="IJ73" s="168"/>
      <c r="IK73" s="168"/>
      <c r="IL73" s="168"/>
      <c r="IM73" s="168"/>
      <c r="IN73" s="168"/>
      <c r="IO73" s="168"/>
      <c r="IP73" s="168"/>
      <c r="IQ73" s="168"/>
      <c r="IR73" s="168"/>
      <c r="IS73" s="168"/>
      <c r="IT73" s="168"/>
      <c r="IU73" s="166">
        <f t="shared" si="1556"/>
        <v>0</v>
      </c>
      <c r="IV73" s="168"/>
      <c r="IW73" s="168"/>
      <c r="IX73" s="168">
        <f>+DRE!$G$71</f>
        <v>0</v>
      </c>
      <c r="IY73" s="168"/>
      <c r="IZ73" s="168"/>
      <c r="JA73" s="168"/>
      <c r="JB73" s="168"/>
      <c r="JC73" s="168"/>
      <c r="JD73" s="168"/>
      <c r="JE73" s="168"/>
      <c r="JF73" s="168"/>
      <c r="JG73" s="168"/>
      <c r="JH73" s="168"/>
      <c r="JI73" s="168"/>
      <c r="JJ73" s="168"/>
      <c r="JK73" s="168"/>
      <c r="JL73" s="168"/>
      <c r="JM73" s="168"/>
      <c r="JN73" s="168"/>
      <c r="JO73" s="168"/>
      <c r="JP73" s="168"/>
      <c r="JQ73" s="168"/>
      <c r="JR73" s="168"/>
      <c r="JS73" s="168"/>
      <c r="JT73" s="168"/>
      <c r="JU73" s="168"/>
      <c r="JV73" s="168"/>
      <c r="JW73" s="168"/>
      <c r="JX73" s="168"/>
      <c r="JY73" s="168"/>
      <c r="JZ73" s="168"/>
      <c r="KA73" s="166">
        <f t="shared" si="1567"/>
        <v>0</v>
      </c>
      <c r="KB73" s="168"/>
      <c r="KC73" s="168"/>
      <c r="KD73" s="168">
        <f>+DRE!$G$71</f>
        <v>0</v>
      </c>
      <c r="KE73" s="168"/>
      <c r="KF73" s="168"/>
      <c r="KG73" s="168"/>
      <c r="KH73" s="168"/>
      <c r="KI73" s="168"/>
      <c r="KJ73" s="168"/>
      <c r="KK73" s="168"/>
      <c r="KL73" s="168"/>
      <c r="KM73" s="168"/>
      <c r="KN73" s="168"/>
      <c r="KO73" s="168"/>
      <c r="KP73" s="168"/>
      <c r="KQ73" s="168"/>
      <c r="KR73" s="168"/>
      <c r="KS73" s="168"/>
      <c r="KT73" s="168"/>
      <c r="KU73" s="168"/>
      <c r="KV73" s="168"/>
      <c r="KW73" s="168"/>
      <c r="KX73" s="168"/>
      <c r="KY73" s="168"/>
      <c r="KZ73" s="168"/>
      <c r="LA73" s="168"/>
      <c r="LB73" s="168"/>
      <c r="LC73" s="168"/>
      <c r="LD73" s="168"/>
      <c r="LE73" s="168"/>
      <c r="LF73" s="166">
        <f t="shared" si="1557"/>
        <v>0</v>
      </c>
      <c r="LG73" s="168"/>
      <c r="LH73" s="168"/>
      <c r="LI73" s="168">
        <f>+DRE!$G$71</f>
        <v>0</v>
      </c>
      <c r="LJ73" s="168"/>
      <c r="LK73" s="168"/>
      <c r="LL73" s="168"/>
      <c r="LM73" s="168"/>
      <c r="LN73" s="168"/>
      <c r="LO73" s="168"/>
      <c r="LP73" s="168"/>
      <c r="LQ73" s="168"/>
      <c r="LR73" s="168"/>
      <c r="LS73" s="168"/>
      <c r="LT73" s="168"/>
      <c r="LU73" s="168"/>
      <c r="LV73" s="168"/>
      <c r="LW73" s="168"/>
      <c r="LX73" s="168"/>
      <c r="LY73" s="168"/>
      <c r="LZ73" s="168"/>
      <c r="MA73" s="168"/>
      <c r="MB73" s="168"/>
      <c r="MC73" s="168"/>
      <c r="MD73" s="168"/>
      <c r="ME73" s="168"/>
      <c r="MF73" s="168"/>
      <c r="MG73" s="168"/>
      <c r="MH73" s="168"/>
      <c r="MI73" s="168"/>
      <c r="MJ73" s="168"/>
      <c r="MK73" s="168"/>
      <c r="ML73" s="166">
        <f t="shared" si="1568"/>
        <v>0</v>
      </c>
      <c r="MM73" s="168"/>
      <c r="MN73" s="168"/>
      <c r="MO73" s="168">
        <f>+DRE!$G$71</f>
        <v>0</v>
      </c>
      <c r="MP73" s="168"/>
      <c r="MQ73" s="168"/>
      <c r="MR73" s="168"/>
      <c r="MS73" s="168"/>
      <c r="MT73" s="168"/>
      <c r="MU73" s="168"/>
      <c r="MV73" s="168"/>
      <c r="MW73" s="168"/>
      <c r="MX73" s="168"/>
      <c r="MY73" s="168"/>
      <c r="MZ73" s="168"/>
      <c r="NA73" s="168"/>
      <c r="NB73" s="168"/>
      <c r="NC73" s="168"/>
      <c r="ND73" s="168"/>
      <c r="NE73" s="168"/>
      <c r="NF73" s="168"/>
      <c r="NG73" s="168"/>
      <c r="NH73" s="168"/>
      <c r="NI73" s="168"/>
      <c r="NJ73" s="168"/>
      <c r="NK73" s="168"/>
      <c r="NL73" s="168"/>
      <c r="NM73" s="168"/>
      <c r="NN73" s="168"/>
      <c r="NO73" s="168"/>
      <c r="NP73" s="168"/>
      <c r="NQ73" s="168"/>
      <c r="NR73" s="166">
        <f t="shared" si="1569"/>
        <v>0</v>
      </c>
      <c r="NS73" s="168"/>
      <c r="NT73" s="168"/>
      <c r="NU73" s="168">
        <f>+DRE!$G$71</f>
        <v>0</v>
      </c>
      <c r="NV73" s="168"/>
      <c r="NW73" s="168"/>
      <c r="NX73" s="168"/>
      <c r="NY73" s="168"/>
      <c r="NZ73" s="168"/>
      <c r="OA73" s="168"/>
      <c r="OB73" s="168"/>
      <c r="OC73" s="168"/>
      <c r="OD73" s="168"/>
      <c r="OE73" s="168"/>
      <c r="OF73" s="168"/>
      <c r="OG73" s="168"/>
      <c r="OH73" s="168"/>
      <c r="OI73" s="168"/>
      <c r="OJ73" s="168"/>
      <c r="OK73" s="168"/>
      <c r="OL73" s="168"/>
      <c r="OM73" s="168"/>
      <c r="ON73" s="168"/>
      <c r="OO73" s="168"/>
      <c r="OP73" s="168"/>
      <c r="OQ73" s="168"/>
      <c r="OR73" s="168"/>
      <c r="OS73" s="168"/>
      <c r="OT73" s="168"/>
      <c r="OU73" s="166">
        <f t="shared" si="1558"/>
        <v>0</v>
      </c>
      <c r="OV73" s="168"/>
      <c r="OW73" s="168"/>
      <c r="OX73" s="168">
        <f>+DRE!$G$71</f>
        <v>0</v>
      </c>
      <c r="OY73" s="168"/>
      <c r="OZ73" s="168"/>
      <c r="PA73" s="168"/>
      <c r="PB73" s="168"/>
      <c r="PC73" s="168"/>
      <c r="PD73" s="168"/>
      <c r="PE73" s="168"/>
      <c r="PF73" s="168"/>
      <c r="PG73" s="168"/>
      <c r="PH73" s="168"/>
      <c r="PI73" s="168"/>
      <c r="PJ73" s="168"/>
      <c r="PK73" s="168"/>
      <c r="PL73" s="168"/>
      <c r="PM73" s="168"/>
      <c r="PN73" s="168"/>
      <c r="PO73" s="168"/>
      <c r="PP73" s="168"/>
      <c r="PQ73" s="168"/>
      <c r="PR73" s="168"/>
      <c r="PS73" s="168"/>
      <c r="PT73" s="168"/>
      <c r="PU73" s="168"/>
      <c r="PV73" s="168"/>
      <c r="PW73" s="168"/>
      <c r="PX73" s="168"/>
      <c r="PY73" s="168"/>
      <c r="PZ73" s="168"/>
      <c r="QA73" s="166">
        <f t="shared" si="1570"/>
        <v>0</v>
      </c>
      <c r="QB73" s="168"/>
      <c r="QC73" s="168"/>
      <c r="QD73" s="168">
        <f>+DRE!$G$71</f>
        <v>0</v>
      </c>
      <c r="QE73" s="168"/>
      <c r="QF73" s="168"/>
      <c r="QG73" s="168"/>
      <c r="QH73" s="168"/>
      <c r="QI73" s="168"/>
      <c r="QJ73" s="168"/>
      <c r="QK73" s="168"/>
      <c r="QL73" s="168"/>
      <c r="QM73" s="168"/>
      <c r="QN73" s="168"/>
      <c r="QO73" s="168"/>
      <c r="QP73" s="168"/>
      <c r="QQ73" s="168"/>
      <c r="QR73" s="168"/>
      <c r="QS73" s="168"/>
      <c r="QT73" s="168"/>
      <c r="QU73" s="168"/>
      <c r="QV73" s="168"/>
      <c r="QW73" s="168"/>
      <c r="QX73" s="168"/>
      <c r="QY73" s="168"/>
      <c r="QZ73" s="168"/>
      <c r="RA73" s="168"/>
      <c r="RB73" s="168"/>
      <c r="RC73" s="168"/>
      <c r="RD73" s="168"/>
      <c r="RE73" s="168"/>
      <c r="RF73" s="166">
        <f t="shared" si="1559"/>
        <v>0</v>
      </c>
      <c r="RG73" s="168"/>
      <c r="RH73" s="168"/>
      <c r="RI73" s="168">
        <f>+DRE!$G$71</f>
        <v>0</v>
      </c>
      <c r="RJ73" s="168"/>
      <c r="RK73" s="168"/>
      <c r="RL73" s="168"/>
      <c r="RM73" s="168"/>
      <c r="RN73" s="168"/>
      <c r="RO73" s="168"/>
      <c r="RP73" s="168"/>
      <c r="RQ73" s="168"/>
      <c r="RR73" s="168"/>
      <c r="RS73" s="168"/>
      <c r="RT73" s="168"/>
      <c r="RU73" s="168"/>
      <c r="RV73" s="168"/>
      <c r="RW73" s="168"/>
      <c r="RX73" s="168"/>
      <c r="RY73" s="168"/>
      <c r="RZ73" s="168"/>
      <c r="SA73" s="168"/>
      <c r="SB73" s="168"/>
      <c r="SC73" s="168"/>
      <c r="SD73" s="168"/>
      <c r="SE73" s="168"/>
      <c r="SF73" s="168"/>
      <c r="SG73" s="168"/>
      <c r="SH73" s="168"/>
      <c r="SI73" s="168"/>
      <c r="SJ73" s="168"/>
      <c r="SK73" s="168"/>
      <c r="SL73" s="166">
        <f t="shared" si="1571"/>
        <v>0</v>
      </c>
      <c r="SM73" s="168"/>
      <c r="SN73" s="168"/>
      <c r="SO73" s="168">
        <f>+DRE!$G$71</f>
        <v>0</v>
      </c>
      <c r="SP73" s="168"/>
      <c r="SQ73" s="168"/>
      <c r="SR73" s="168"/>
      <c r="SS73" s="168"/>
      <c r="ST73" s="168"/>
      <c r="SU73" s="168"/>
      <c r="SV73" s="168"/>
      <c r="SW73" s="168"/>
      <c r="SX73" s="168"/>
      <c r="SY73" s="168"/>
      <c r="SZ73" s="168"/>
      <c r="TA73" s="168"/>
      <c r="TB73" s="168"/>
      <c r="TC73" s="168"/>
      <c r="TD73" s="168"/>
      <c r="TE73" s="168"/>
      <c r="TF73" s="168"/>
      <c r="TG73" s="168"/>
      <c r="TH73" s="168"/>
      <c r="TI73" s="168"/>
      <c r="TJ73" s="168"/>
      <c r="TK73" s="168"/>
      <c r="TL73" s="168"/>
      <c r="TM73" s="168"/>
      <c r="TN73" s="168"/>
      <c r="TO73" s="168"/>
      <c r="TP73" s="168"/>
      <c r="TQ73" s="166">
        <f t="shared" si="1560"/>
        <v>0</v>
      </c>
      <c r="TR73" s="168"/>
      <c r="TS73" s="168"/>
      <c r="TT73" s="168">
        <f>+DRE!$G$71</f>
        <v>0</v>
      </c>
      <c r="TU73" s="168"/>
      <c r="TV73" s="168"/>
      <c r="TW73" s="168"/>
      <c r="TX73" s="168"/>
      <c r="TY73" s="168"/>
      <c r="TZ73" s="168"/>
      <c r="UA73" s="168"/>
      <c r="UB73" s="168"/>
      <c r="UC73" s="168"/>
      <c r="UD73" s="168"/>
      <c r="UE73" s="168"/>
      <c r="UF73" s="168"/>
      <c r="UG73" s="168"/>
      <c r="UH73" s="168"/>
      <c r="UI73" s="168"/>
      <c r="UJ73" s="168"/>
      <c r="UK73" s="168"/>
      <c r="UL73" s="168"/>
      <c r="UM73" s="168"/>
      <c r="UN73" s="168"/>
      <c r="UO73" s="168"/>
      <c r="UP73" s="168"/>
      <c r="UQ73" s="168"/>
      <c r="UR73" s="168"/>
      <c r="US73" s="168"/>
      <c r="UT73" s="168"/>
      <c r="UU73" s="168"/>
      <c r="UV73" s="168"/>
      <c r="UW73" s="166">
        <f t="shared" si="1572"/>
        <v>0</v>
      </c>
      <c r="UX73" s="168"/>
      <c r="UY73" s="168"/>
      <c r="UZ73" s="168">
        <f>+DRE!$G$71</f>
        <v>0</v>
      </c>
      <c r="VA73" s="168"/>
      <c r="VB73" s="168"/>
      <c r="VC73" s="168"/>
      <c r="VD73" s="168"/>
      <c r="VE73" s="168"/>
      <c r="VF73" s="168"/>
      <c r="VG73" s="168"/>
      <c r="VH73" s="168"/>
      <c r="VI73" s="168"/>
      <c r="VJ73" s="168"/>
      <c r="VK73" s="168"/>
      <c r="VL73" s="168"/>
      <c r="VM73" s="168"/>
      <c r="VN73" s="168"/>
      <c r="VO73" s="168"/>
      <c r="VP73" s="168"/>
      <c r="VQ73" s="168"/>
      <c r="VR73" s="168"/>
      <c r="VS73" s="168"/>
      <c r="VT73" s="168"/>
      <c r="VU73" s="168"/>
      <c r="VV73" s="168"/>
      <c r="VW73" s="168"/>
      <c r="VX73" s="168"/>
      <c r="VY73" s="168"/>
      <c r="VZ73" s="168"/>
      <c r="WA73" s="168"/>
      <c r="WB73" s="168"/>
      <c r="WC73" s="166">
        <f t="shared" si="1573"/>
        <v>0</v>
      </c>
    </row>
    <row r="74" spans="1:601" s="105" customFormat="1" ht="18" customHeight="1" outlineLevel="1">
      <c r="A74" s="154"/>
      <c r="B74" s="113" t="s">
        <v>114</v>
      </c>
      <c r="C74" s="66"/>
      <c r="D74" s="182">
        <f>SUMIFS('Listagem de Pagamentos Efet'!$J:$J,'Listagem de Pagamentos Efet'!$B:$B,'FLUXO DE CAIXA'!D$4,'Listagem de Pagamentos Efet'!$C:$C,'FLUXO DE CAIXA'!$B74)</f>
        <v>0</v>
      </c>
      <c r="E74" s="182">
        <f>SUMIFS('Listagem de Pagamentos Efet'!$J:$J,'Listagem de Pagamentos Efet'!$B:$B,'FLUXO DE CAIXA'!E$4,'Listagem de Pagamentos Efet'!$C:$C,'FLUXO DE CAIXA'!$B74)</f>
        <v>0</v>
      </c>
      <c r="F74" s="182">
        <f>SUMIFS('Listagem de Pagamentos Efet'!$J:$J,'Listagem de Pagamentos Efet'!$B:$B,'FLUXO DE CAIXA'!F$4,'Listagem de Pagamentos Efet'!$C:$C,'FLUXO DE CAIXA'!$B74)</f>
        <v>0</v>
      </c>
      <c r="G74" s="182">
        <f>SUMIFS('Listagem de Pagamentos Efet'!$J:$J,'Listagem de Pagamentos Efet'!$B:$B,'FLUXO DE CAIXA'!G$4,'Listagem de Pagamentos Efet'!$C:$C,'FLUXO DE CAIXA'!$B74)</f>
        <v>0</v>
      </c>
      <c r="H74" s="182">
        <f>SUMIFS('Listagem de Pagamentos Efet'!$J:$J,'Listagem de Pagamentos Efet'!$B:$B,'FLUXO DE CAIXA'!H$4,'Listagem de Pagamentos Efet'!$C:$C,'FLUXO DE CAIXA'!$B74)</f>
        <v>0</v>
      </c>
      <c r="I74" s="182">
        <f>SUMIFS('Listagem de Pagamentos Efet'!$J:$J,'Listagem de Pagamentos Efet'!$B:$B,'FLUXO DE CAIXA'!I$4,'Listagem de Pagamentos Efet'!$C:$C,'FLUXO DE CAIXA'!$B74)</f>
        <v>0</v>
      </c>
      <c r="J74" s="182">
        <f>SUMIFS('Listagem de Pagamentos Efet'!$J:$J,'Listagem de Pagamentos Efet'!$B:$B,'FLUXO DE CAIXA'!J$4,'Listagem de Pagamentos Efet'!$C:$C,'FLUXO DE CAIXA'!$B74)</f>
        <v>0</v>
      </c>
      <c r="K74" s="182">
        <f>SUMIFS('Listagem de Pagamentos Efet'!$J:$J,'Listagem de Pagamentos Efet'!$B:$B,'FLUXO DE CAIXA'!K$4,'Listagem de Pagamentos Efet'!$C:$C,'FLUXO DE CAIXA'!$B74)</f>
        <v>0</v>
      </c>
      <c r="L74" s="182">
        <f>SUMIFS('Listagem de Pagamentos Efet'!$J:$J,'Listagem de Pagamentos Efet'!$B:$B,'FLUXO DE CAIXA'!L$4,'Listagem de Pagamentos Efet'!$C:$C,'FLUXO DE CAIXA'!$B74)</f>
        <v>0</v>
      </c>
      <c r="M74" s="182">
        <f>SUMIFS('Listagem de Pagamentos Efet'!$J:$J,'Listagem de Pagamentos Efet'!$B:$B,'FLUXO DE CAIXA'!M$4,'Listagem de Pagamentos Efet'!$C:$C,'FLUXO DE CAIXA'!$B74)</f>
        <v>0</v>
      </c>
      <c r="N74" s="182">
        <f>SUMIFS('Listagem de Pagamentos Efet'!$J:$J,'Listagem de Pagamentos Efet'!$B:$B,'FLUXO DE CAIXA'!N$4,'Listagem de Pagamentos Efet'!$C:$C,'FLUXO DE CAIXA'!$B74)</f>
        <v>0</v>
      </c>
      <c r="O74" s="182">
        <f>SUMIFS('Listagem de Pagamentos Efet'!$J:$J,'Listagem de Pagamentos Efet'!$B:$B,'FLUXO DE CAIXA'!O$4,'Listagem de Pagamentos Efet'!$C:$C,'FLUXO DE CAIXA'!$B74)</f>
        <v>0</v>
      </c>
      <c r="P74" s="182">
        <f>SUMIFS('Listagem de Pagamentos Efet'!$J:$J,'Listagem de Pagamentos Efet'!$B:$B,'FLUXO DE CAIXA'!P$4,'Listagem de Pagamentos Efet'!$C:$C,'FLUXO DE CAIXA'!$B74)</f>
        <v>0</v>
      </c>
      <c r="Q74" s="182">
        <f>SUMIFS('Listagem de Pagamentos Efet'!$J:$J,'Listagem de Pagamentos Efet'!$B:$B,'FLUXO DE CAIXA'!Q$4,'Listagem de Pagamentos Efet'!$C:$C,'FLUXO DE CAIXA'!$B74)</f>
        <v>0</v>
      </c>
      <c r="R74" s="182">
        <f>SUMIFS('Listagem de Pagamentos Efet'!$J:$J,'Listagem de Pagamentos Efet'!$B:$B,'FLUXO DE CAIXA'!R$4,'Listagem de Pagamentos Efet'!$C:$C,'FLUXO DE CAIXA'!$B74)</f>
        <v>0</v>
      </c>
      <c r="S74" s="182">
        <f>SUMIFS('Listagem de Pagamentos Efet'!$J:$J,'Listagem de Pagamentos Efet'!$B:$B,'FLUXO DE CAIXA'!S$4,'Listagem de Pagamentos Efet'!$C:$C,'FLUXO DE CAIXA'!$B74)</f>
        <v>0</v>
      </c>
      <c r="T74" s="182">
        <f>SUMIFS('Listagem de Pagamentos Efet'!$J:$J,'Listagem de Pagamentos Efet'!$B:$B,'FLUXO DE CAIXA'!T$4,'Listagem de Pagamentos Efet'!$C:$C,'FLUXO DE CAIXA'!$B74)</f>
        <v>0</v>
      </c>
      <c r="U74" s="182">
        <f>SUMIFS('Listagem de Pagamentos Efet'!$J:$J,'Listagem de Pagamentos Efet'!$B:$B,'FLUXO DE CAIXA'!U$4,'Listagem de Pagamentos Efet'!$C:$C,'FLUXO DE CAIXA'!$B74)</f>
        <v>0</v>
      </c>
      <c r="V74" s="182">
        <f>SUMIFS('Listagem de Pagamentos Efet'!$J:$J,'Listagem de Pagamentos Efet'!$B:$B,'FLUXO DE CAIXA'!V$4,'Listagem de Pagamentos Efet'!$C:$C,'FLUXO DE CAIXA'!$B74)</f>
        <v>0</v>
      </c>
      <c r="W74" s="182">
        <f>SUMIFS('Listagem de Pagamentos Efet'!$J:$J,'Listagem de Pagamentos Efet'!$B:$B,'FLUXO DE CAIXA'!W$4,'Listagem de Pagamentos Efet'!$C:$C,'FLUXO DE CAIXA'!$B74)</f>
        <v>0</v>
      </c>
      <c r="X74" s="182">
        <f>SUMIFS('Listagem de Pagamentos Efet'!$J:$J,'Listagem de Pagamentos Efet'!$B:$B,'FLUXO DE CAIXA'!X$4,'Listagem de Pagamentos Efet'!$C:$C,'FLUXO DE CAIXA'!$B74)</f>
        <v>0</v>
      </c>
      <c r="Y74" s="182">
        <f>SUMIFS('Listagem de Pagamentos Efet'!$J:$J,'Listagem de Pagamentos Efet'!$B:$B,'FLUXO DE CAIXA'!Y$4,'Listagem de Pagamentos Efet'!$C:$C,'FLUXO DE CAIXA'!$B74)</f>
        <v>0</v>
      </c>
      <c r="Z74" s="182">
        <f>SUMIFS('Listagem de Pagamentos Efet'!$J:$J,'Listagem de Pagamentos Efet'!$B:$B,'FLUXO DE CAIXA'!Z$4,'Listagem de Pagamentos Efet'!$C:$C,'FLUXO DE CAIXA'!$B74)</f>
        <v>0</v>
      </c>
      <c r="AA74" s="182">
        <f>SUMIFS('Listagem de Pagamentos Efet'!$J:$J,'Listagem de Pagamentos Efet'!$B:$B,'FLUXO DE CAIXA'!AA$4,'Listagem de Pagamentos Efet'!$C:$C,'FLUXO DE CAIXA'!$B74)</f>
        <v>0</v>
      </c>
      <c r="AB74" s="182">
        <f>SUMIFS('Listagem de Pagamentos Efet'!$J:$J,'Listagem de Pagamentos Efet'!$B:$B,'FLUXO DE CAIXA'!AB$4,'Listagem de Pagamentos Efet'!$C:$C,'FLUXO DE CAIXA'!$B74)</f>
        <v>0</v>
      </c>
      <c r="AC74" s="182">
        <f>SUMIFS('Listagem de Pagamentos Efet'!$J:$J,'Listagem de Pagamentos Efet'!$B:$B,'FLUXO DE CAIXA'!AC$4,'Listagem de Pagamentos Efet'!$C:$C,'FLUXO DE CAIXA'!$B74)</f>
        <v>0</v>
      </c>
      <c r="AD74" s="182">
        <f>SUMIFS('Listagem de Pagamentos Efet'!$J:$J,'Listagem de Pagamentos Efet'!$B:$B,'FLUXO DE CAIXA'!AD$4,'Listagem de Pagamentos Efet'!$C:$C,'FLUXO DE CAIXA'!$B74)</f>
        <v>0</v>
      </c>
      <c r="AE74" s="106"/>
      <c r="AF74" s="106"/>
      <c r="AG74" s="106"/>
      <c r="AH74" s="166">
        <f t="shared" si="1561"/>
        <v>0</v>
      </c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  <c r="BM74" s="168"/>
      <c r="BN74" s="166">
        <f t="shared" si="1563"/>
        <v>0</v>
      </c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6">
        <f t="shared" si="1562"/>
        <v>0</v>
      </c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  <c r="DG74" s="168"/>
      <c r="DH74" s="168"/>
      <c r="DI74" s="168"/>
      <c r="DJ74" s="168"/>
      <c r="DK74" s="168"/>
      <c r="DL74" s="168"/>
      <c r="DM74" s="168"/>
      <c r="DN74" s="168"/>
      <c r="DO74" s="168"/>
      <c r="DP74" s="168"/>
      <c r="DQ74" s="168"/>
      <c r="DR74" s="168"/>
      <c r="DS74" s="168"/>
      <c r="DT74" s="168"/>
      <c r="DU74" s="168"/>
      <c r="DV74" s="168"/>
      <c r="DW74" s="168"/>
      <c r="DX74" s="168"/>
      <c r="DY74" s="166">
        <f t="shared" si="1564"/>
        <v>0</v>
      </c>
      <c r="DZ74" s="168"/>
      <c r="EA74" s="168"/>
      <c r="EB74" s="168"/>
      <c r="EC74" s="168"/>
      <c r="ED74" s="168"/>
      <c r="EE74" s="168"/>
      <c r="EF74" s="168"/>
      <c r="EG74" s="168"/>
      <c r="EH74" s="168"/>
      <c r="EI74" s="168"/>
      <c r="EJ74" s="168"/>
      <c r="EK74" s="168"/>
      <c r="EL74" s="168"/>
      <c r="EM74" s="168"/>
      <c r="EN74" s="168"/>
      <c r="EO74" s="168"/>
      <c r="EP74" s="168"/>
      <c r="EQ74" s="168"/>
      <c r="ER74" s="168"/>
      <c r="ES74" s="168"/>
      <c r="ET74" s="168"/>
      <c r="EU74" s="168"/>
      <c r="EV74" s="168"/>
      <c r="EW74" s="168"/>
      <c r="EX74" s="168"/>
      <c r="EY74" s="168"/>
      <c r="EZ74" s="168"/>
      <c r="FA74" s="168"/>
      <c r="FB74" s="168"/>
      <c r="FC74" s="168"/>
      <c r="FD74" s="166">
        <f t="shared" si="1555"/>
        <v>0</v>
      </c>
      <c r="FE74" s="168"/>
      <c r="FF74" s="168"/>
      <c r="FG74" s="168"/>
      <c r="FH74" s="168"/>
      <c r="FI74" s="168"/>
      <c r="FJ74" s="168"/>
      <c r="FK74" s="168"/>
      <c r="FL74" s="168"/>
      <c r="FM74" s="168"/>
      <c r="FN74" s="168"/>
      <c r="FO74" s="168"/>
      <c r="FP74" s="168"/>
      <c r="FQ74" s="168"/>
      <c r="FR74" s="168"/>
      <c r="FS74" s="168"/>
      <c r="FT74" s="168"/>
      <c r="FU74" s="168"/>
      <c r="FV74" s="168"/>
      <c r="FW74" s="168"/>
      <c r="FX74" s="168"/>
      <c r="FY74" s="168"/>
      <c r="FZ74" s="168"/>
      <c r="GA74" s="168"/>
      <c r="GB74" s="168"/>
      <c r="GC74" s="168"/>
      <c r="GD74" s="168"/>
      <c r="GE74" s="168"/>
      <c r="GF74" s="168"/>
      <c r="GG74" s="168"/>
      <c r="GH74" s="168"/>
      <c r="GI74" s="168"/>
      <c r="GJ74" s="166">
        <f t="shared" si="1565"/>
        <v>0</v>
      </c>
      <c r="GK74" s="168"/>
      <c r="GL74" s="168"/>
      <c r="GM74" s="168"/>
      <c r="GN74" s="168"/>
      <c r="GO74" s="168"/>
      <c r="GP74" s="168"/>
      <c r="GQ74" s="168"/>
      <c r="GR74" s="168"/>
      <c r="GS74" s="168"/>
      <c r="GT74" s="168"/>
      <c r="GU74" s="168"/>
      <c r="GV74" s="168"/>
      <c r="GW74" s="168"/>
      <c r="GX74" s="168"/>
      <c r="GY74" s="168"/>
      <c r="GZ74" s="168"/>
      <c r="HA74" s="168"/>
      <c r="HB74" s="168"/>
      <c r="HC74" s="168"/>
      <c r="HD74" s="168"/>
      <c r="HE74" s="168"/>
      <c r="HF74" s="168"/>
      <c r="HG74" s="168"/>
      <c r="HH74" s="168"/>
      <c r="HI74" s="168"/>
      <c r="HJ74" s="168"/>
      <c r="HK74" s="168"/>
      <c r="HL74" s="168"/>
      <c r="HM74" s="168"/>
      <c r="HN74" s="168"/>
      <c r="HO74" s="168"/>
      <c r="HP74" s="166">
        <f t="shared" si="1566"/>
        <v>0</v>
      </c>
      <c r="HQ74" s="168"/>
      <c r="HR74" s="168"/>
      <c r="HS74" s="168"/>
      <c r="HT74" s="168"/>
      <c r="HU74" s="168"/>
      <c r="HV74" s="168"/>
      <c r="HW74" s="168"/>
      <c r="HX74" s="168"/>
      <c r="HY74" s="168"/>
      <c r="HZ74" s="168"/>
      <c r="IA74" s="168"/>
      <c r="IB74" s="168"/>
      <c r="IC74" s="168"/>
      <c r="ID74" s="168"/>
      <c r="IE74" s="168"/>
      <c r="IF74" s="168"/>
      <c r="IG74" s="168"/>
      <c r="IH74" s="168"/>
      <c r="II74" s="168"/>
      <c r="IJ74" s="168"/>
      <c r="IK74" s="168"/>
      <c r="IL74" s="168"/>
      <c r="IM74" s="168"/>
      <c r="IN74" s="168"/>
      <c r="IO74" s="168"/>
      <c r="IP74" s="168"/>
      <c r="IQ74" s="168"/>
      <c r="IR74" s="168"/>
      <c r="IS74" s="168"/>
      <c r="IT74" s="168"/>
      <c r="IU74" s="166">
        <f t="shared" si="1556"/>
        <v>0</v>
      </c>
      <c r="IV74" s="168"/>
      <c r="IW74" s="168"/>
      <c r="IX74" s="168"/>
      <c r="IY74" s="168"/>
      <c r="IZ74" s="168"/>
      <c r="JA74" s="168"/>
      <c r="JB74" s="168"/>
      <c r="JC74" s="168"/>
      <c r="JD74" s="168"/>
      <c r="JE74" s="168"/>
      <c r="JF74" s="168"/>
      <c r="JG74" s="168"/>
      <c r="JH74" s="168"/>
      <c r="JI74" s="168"/>
      <c r="JJ74" s="168"/>
      <c r="JK74" s="168"/>
      <c r="JL74" s="168"/>
      <c r="JM74" s="168"/>
      <c r="JN74" s="168"/>
      <c r="JO74" s="168"/>
      <c r="JP74" s="168"/>
      <c r="JQ74" s="168"/>
      <c r="JR74" s="168"/>
      <c r="JS74" s="168"/>
      <c r="JT74" s="168"/>
      <c r="JU74" s="168"/>
      <c r="JV74" s="168"/>
      <c r="JW74" s="168"/>
      <c r="JX74" s="168"/>
      <c r="JY74" s="168"/>
      <c r="JZ74" s="168"/>
      <c r="KA74" s="166">
        <f t="shared" si="1567"/>
        <v>0</v>
      </c>
      <c r="KB74" s="168"/>
      <c r="KC74" s="168"/>
      <c r="KD74" s="168"/>
      <c r="KE74" s="168"/>
      <c r="KF74" s="168"/>
      <c r="KG74" s="168"/>
      <c r="KH74" s="168"/>
      <c r="KI74" s="168"/>
      <c r="KJ74" s="168"/>
      <c r="KK74" s="168"/>
      <c r="KL74" s="168"/>
      <c r="KM74" s="168"/>
      <c r="KN74" s="168"/>
      <c r="KO74" s="168"/>
      <c r="KP74" s="168"/>
      <c r="KQ74" s="168"/>
      <c r="KR74" s="168"/>
      <c r="KS74" s="168"/>
      <c r="KT74" s="168"/>
      <c r="KU74" s="168"/>
      <c r="KV74" s="168"/>
      <c r="KW74" s="168"/>
      <c r="KX74" s="168"/>
      <c r="KY74" s="168"/>
      <c r="KZ74" s="168"/>
      <c r="LA74" s="168"/>
      <c r="LB74" s="168"/>
      <c r="LC74" s="168"/>
      <c r="LD74" s="168"/>
      <c r="LE74" s="168"/>
      <c r="LF74" s="166">
        <f t="shared" si="1557"/>
        <v>0</v>
      </c>
      <c r="LG74" s="168"/>
      <c r="LH74" s="168"/>
      <c r="LI74" s="168"/>
      <c r="LJ74" s="168"/>
      <c r="LK74" s="168"/>
      <c r="LL74" s="168"/>
      <c r="LM74" s="168"/>
      <c r="LN74" s="168"/>
      <c r="LO74" s="168"/>
      <c r="LP74" s="168"/>
      <c r="LQ74" s="168"/>
      <c r="LR74" s="168"/>
      <c r="LS74" s="168"/>
      <c r="LT74" s="168"/>
      <c r="LU74" s="168"/>
      <c r="LV74" s="168"/>
      <c r="LW74" s="168"/>
      <c r="LX74" s="168"/>
      <c r="LY74" s="168"/>
      <c r="LZ74" s="168"/>
      <c r="MA74" s="168"/>
      <c r="MB74" s="168"/>
      <c r="MC74" s="168"/>
      <c r="MD74" s="168"/>
      <c r="ME74" s="168"/>
      <c r="MF74" s="168"/>
      <c r="MG74" s="168"/>
      <c r="MH74" s="168"/>
      <c r="MI74" s="168"/>
      <c r="MJ74" s="168"/>
      <c r="MK74" s="168"/>
      <c r="ML74" s="166">
        <f t="shared" si="1568"/>
        <v>0</v>
      </c>
      <c r="MM74" s="168"/>
      <c r="MN74" s="168"/>
      <c r="MO74" s="168"/>
      <c r="MP74" s="168"/>
      <c r="MQ74" s="168"/>
      <c r="MR74" s="168"/>
      <c r="MS74" s="168"/>
      <c r="MT74" s="168"/>
      <c r="MU74" s="168"/>
      <c r="MV74" s="168"/>
      <c r="MW74" s="168"/>
      <c r="MX74" s="168"/>
      <c r="MY74" s="168"/>
      <c r="MZ74" s="168"/>
      <c r="NA74" s="168"/>
      <c r="NB74" s="168"/>
      <c r="NC74" s="168"/>
      <c r="ND74" s="168"/>
      <c r="NE74" s="168"/>
      <c r="NF74" s="168"/>
      <c r="NG74" s="168"/>
      <c r="NH74" s="168"/>
      <c r="NI74" s="168"/>
      <c r="NJ74" s="168"/>
      <c r="NK74" s="168"/>
      <c r="NL74" s="168"/>
      <c r="NM74" s="168"/>
      <c r="NN74" s="168"/>
      <c r="NO74" s="168"/>
      <c r="NP74" s="168"/>
      <c r="NQ74" s="168"/>
      <c r="NR74" s="166">
        <f t="shared" si="1569"/>
        <v>0</v>
      </c>
      <c r="NS74" s="168"/>
      <c r="NT74" s="168"/>
      <c r="NU74" s="168"/>
      <c r="NV74" s="168"/>
      <c r="NW74" s="168"/>
      <c r="NX74" s="168"/>
      <c r="NY74" s="168"/>
      <c r="NZ74" s="168"/>
      <c r="OA74" s="168"/>
      <c r="OB74" s="168"/>
      <c r="OC74" s="168"/>
      <c r="OD74" s="168"/>
      <c r="OE74" s="168"/>
      <c r="OF74" s="168"/>
      <c r="OG74" s="168"/>
      <c r="OH74" s="168"/>
      <c r="OI74" s="168"/>
      <c r="OJ74" s="168"/>
      <c r="OK74" s="168"/>
      <c r="OL74" s="168"/>
      <c r="OM74" s="168"/>
      <c r="ON74" s="168"/>
      <c r="OO74" s="168"/>
      <c r="OP74" s="168"/>
      <c r="OQ74" s="168"/>
      <c r="OR74" s="168"/>
      <c r="OS74" s="168"/>
      <c r="OT74" s="168"/>
      <c r="OU74" s="166">
        <f t="shared" si="1558"/>
        <v>0</v>
      </c>
      <c r="OV74" s="168"/>
      <c r="OW74" s="168"/>
      <c r="OX74" s="168"/>
      <c r="OY74" s="168"/>
      <c r="OZ74" s="168"/>
      <c r="PA74" s="168"/>
      <c r="PB74" s="168"/>
      <c r="PC74" s="168"/>
      <c r="PD74" s="168"/>
      <c r="PE74" s="168"/>
      <c r="PF74" s="168"/>
      <c r="PG74" s="168"/>
      <c r="PH74" s="168"/>
      <c r="PI74" s="168"/>
      <c r="PJ74" s="168"/>
      <c r="PK74" s="168"/>
      <c r="PL74" s="168"/>
      <c r="PM74" s="168"/>
      <c r="PN74" s="168"/>
      <c r="PO74" s="168"/>
      <c r="PP74" s="168"/>
      <c r="PQ74" s="168"/>
      <c r="PR74" s="168"/>
      <c r="PS74" s="168"/>
      <c r="PT74" s="168"/>
      <c r="PU74" s="168"/>
      <c r="PV74" s="168"/>
      <c r="PW74" s="168"/>
      <c r="PX74" s="168"/>
      <c r="PY74" s="168"/>
      <c r="PZ74" s="168"/>
      <c r="QA74" s="166">
        <f t="shared" si="1570"/>
        <v>0</v>
      </c>
      <c r="QB74" s="168"/>
      <c r="QC74" s="168"/>
      <c r="QD74" s="168"/>
      <c r="QE74" s="168"/>
      <c r="QF74" s="168"/>
      <c r="QG74" s="168"/>
      <c r="QH74" s="168"/>
      <c r="QI74" s="168"/>
      <c r="QJ74" s="168"/>
      <c r="QK74" s="168"/>
      <c r="QL74" s="168"/>
      <c r="QM74" s="168"/>
      <c r="QN74" s="168"/>
      <c r="QO74" s="168"/>
      <c r="QP74" s="168"/>
      <c r="QQ74" s="168"/>
      <c r="QR74" s="168"/>
      <c r="QS74" s="168"/>
      <c r="QT74" s="168"/>
      <c r="QU74" s="168"/>
      <c r="QV74" s="168"/>
      <c r="QW74" s="168"/>
      <c r="QX74" s="168"/>
      <c r="QY74" s="168"/>
      <c r="QZ74" s="168"/>
      <c r="RA74" s="168"/>
      <c r="RB74" s="168"/>
      <c r="RC74" s="168"/>
      <c r="RD74" s="168"/>
      <c r="RE74" s="168"/>
      <c r="RF74" s="166">
        <f t="shared" si="1559"/>
        <v>0</v>
      </c>
      <c r="RG74" s="168"/>
      <c r="RH74" s="168"/>
      <c r="RI74" s="168"/>
      <c r="RJ74" s="168"/>
      <c r="RK74" s="168"/>
      <c r="RL74" s="168"/>
      <c r="RM74" s="168"/>
      <c r="RN74" s="168"/>
      <c r="RO74" s="168"/>
      <c r="RP74" s="168"/>
      <c r="RQ74" s="168"/>
      <c r="RR74" s="168"/>
      <c r="RS74" s="168"/>
      <c r="RT74" s="168"/>
      <c r="RU74" s="168"/>
      <c r="RV74" s="168"/>
      <c r="RW74" s="168"/>
      <c r="RX74" s="168"/>
      <c r="RY74" s="168"/>
      <c r="RZ74" s="168"/>
      <c r="SA74" s="168"/>
      <c r="SB74" s="168"/>
      <c r="SC74" s="168"/>
      <c r="SD74" s="168"/>
      <c r="SE74" s="168"/>
      <c r="SF74" s="168"/>
      <c r="SG74" s="168"/>
      <c r="SH74" s="168"/>
      <c r="SI74" s="168"/>
      <c r="SJ74" s="168"/>
      <c r="SK74" s="168"/>
      <c r="SL74" s="166">
        <f t="shared" si="1571"/>
        <v>0</v>
      </c>
      <c r="SM74" s="168"/>
      <c r="SN74" s="168"/>
      <c r="SO74" s="168"/>
      <c r="SP74" s="168"/>
      <c r="SQ74" s="168"/>
      <c r="SR74" s="168"/>
      <c r="SS74" s="168"/>
      <c r="ST74" s="168"/>
      <c r="SU74" s="168"/>
      <c r="SV74" s="168"/>
      <c r="SW74" s="168"/>
      <c r="SX74" s="168"/>
      <c r="SY74" s="168"/>
      <c r="SZ74" s="168"/>
      <c r="TA74" s="168"/>
      <c r="TB74" s="168"/>
      <c r="TC74" s="168"/>
      <c r="TD74" s="168"/>
      <c r="TE74" s="168"/>
      <c r="TF74" s="168"/>
      <c r="TG74" s="168"/>
      <c r="TH74" s="168"/>
      <c r="TI74" s="168"/>
      <c r="TJ74" s="168"/>
      <c r="TK74" s="168"/>
      <c r="TL74" s="168"/>
      <c r="TM74" s="168"/>
      <c r="TN74" s="168"/>
      <c r="TO74" s="168"/>
      <c r="TP74" s="168"/>
      <c r="TQ74" s="166">
        <f t="shared" si="1560"/>
        <v>0</v>
      </c>
      <c r="TR74" s="168"/>
      <c r="TS74" s="168"/>
      <c r="TT74" s="168"/>
      <c r="TU74" s="168"/>
      <c r="TV74" s="168"/>
      <c r="TW74" s="168"/>
      <c r="TX74" s="168"/>
      <c r="TY74" s="168"/>
      <c r="TZ74" s="168"/>
      <c r="UA74" s="168"/>
      <c r="UB74" s="168"/>
      <c r="UC74" s="168"/>
      <c r="UD74" s="168"/>
      <c r="UE74" s="168"/>
      <c r="UF74" s="168"/>
      <c r="UG74" s="168"/>
      <c r="UH74" s="168"/>
      <c r="UI74" s="168"/>
      <c r="UJ74" s="168"/>
      <c r="UK74" s="168"/>
      <c r="UL74" s="168"/>
      <c r="UM74" s="168"/>
      <c r="UN74" s="168"/>
      <c r="UO74" s="168"/>
      <c r="UP74" s="168"/>
      <c r="UQ74" s="168"/>
      <c r="UR74" s="168"/>
      <c r="US74" s="168"/>
      <c r="UT74" s="168"/>
      <c r="UU74" s="168"/>
      <c r="UV74" s="168"/>
      <c r="UW74" s="166">
        <f t="shared" si="1572"/>
        <v>0</v>
      </c>
      <c r="UX74" s="168"/>
      <c r="UY74" s="168"/>
      <c r="UZ74" s="168"/>
      <c r="VA74" s="168"/>
      <c r="VB74" s="168"/>
      <c r="VC74" s="168"/>
      <c r="VD74" s="168"/>
      <c r="VE74" s="168"/>
      <c r="VF74" s="168"/>
      <c r="VG74" s="168"/>
      <c r="VH74" s="168"/>
      <c r="VI74" s="168"/>
      <c r="VJ74" s="168"/>
      <c r="VK74" s="168"/>
      <c r="VL74" s="168"/>
      <c r="VM74" s="168"/>
      <c r="VN74" s="168"/>
      <c r="VO74" s="168"/>
      <c r="VP74" s="168"/>
      <c r="VQ74" s="168"/>
      <c r="VR74" s="168"/>
      <c r="VS74" s="168"/>
      <c r="VT74" s="168"/>
      <c r="VU74" s="168"/>
      <c r="VV74" s="168"/>
      <c r="VW74" s="168"/>
      <c r="VX74" s="168"/>
      <c r="VY74" s="168"/>
      <c r="VZ74" s="168"/>
      <c r="WA74" s="168"/>
      <c r="WB74" s="168"/>
      <c r="WC74" s="166">
        <f t="shared" si="1573"/>
        <v>0</v>
      </c>
    </row>
    <row r="75" spans="1:601" s="105" customFormat="1" ht="18" customHeight="1" outlineLevel="1">
      <c r="A75" s="154"/>
      <c r="B75" s="113" t="s">
        <v>153</v>
      </c>
      <c r="C75" s="66"/>
      <c r="D75" s="182">
        <f>SUMIFS('Listagem de Pagamentos Efet'!$J:$J,'Listagem de Pagamentos Efet'!$B:$B,'FLUXO DE CAIXA'!D$4,'Listagem de Pagamentos Efet'!$C:$C,'FLUXO DE CAIXA'!$B75)</f>
        <v>0</v>
      </c>
      <c r="E75" s="182">
        <f>SUMIFS('Listagem de Pagamentos Efet'!$J:$J,'Listagem de Pagamentos Efet'!$B:$B,'FLUXO DE CAIXA'!E$4,'Listagem de Pagamentos Efet'!$C:$C,'FLUXO DE CAIXA'!$B75)</f>
        <v>0</v>
      </c>
      <c r="F75" s="182">
        <f>SUMIFS('Listagem de Pagamentos Efet'!$J:$J,'Listagem de Pagamentos Efet'!$B:$B,'FLUXO DE CAIXA'!F$4,'Listagem de Pagamentos Efet'!$C:$C,'FLUXO DE CAIXA'!$B75)</f>
        <v>0</v>
      </c>
      <c r="G75" s="182">
        <f>SUMIFS('Listagem de Pagamentos Efet'!$J:$J,'Listagem de Pagamentos Efet'!$B:$B,'FLUXO DE CAIXA'!G$4,'Listagem de Pagamentos Efet'!$C:$C,'FLUXO DE CAIXA'!$B75)</f>
        <v>0</v>
      </c>
      <c r="H75" s="182">
        <f>SUMIFS('Listagem de Pagamentos Efet'!$J:$J,'Listagem de Pagamentos Efet'!$B:$B,'FLUXO DE CAIXA'!H$4,'Listagem de Pagamentos Efet'!$C:$C,'FLUXO DE CAIXA'!$B75)</f>
        <v>0</v>
      </c>
      <c r="I75" s="182">
        <f>SUMIFS('Listagem de Pagamentos Efet'!$J:$J,'Listagem de Pagamentos Efet'!$B:$B,'FLUXO DE CAIXA'!I$4,'Listagem de Pagamentos Efet'!$C:$C,'FLUXO DE CAIXA'!$B75)</f>
        <v>0</v>
      </c>
      <c r="J75" s="182">
        <f>SUMIFS('Listagem de Pagamentos Efet'!$J:$J,'Listagem de Pagamentos Efet'!$B:$B,'FLUXO DE CAIXA'!J$4,'Listagem de Pagamentos Efet'!$C:$C,'FLUXO DE CAIXA'!$B75)</f>
        <v>0</v>
      </c>
      <c r="K75" s="182">
        <f>SUMIFS('Listagem de Pagamentos Efet'!$J:$J,'Listagem de Pagamentos Efet'!$B:$B,'FLUXO DE CAIXA'!K$4,'Listagem de Pagamentos Efet'!$C:$C,'FLUXO DE CAIXA'!$B75)</f>
        <v>0</v>
      </c>
      <c r="L75" s="182">
        <f>SUMIFS('Listagem de Pagamentos Efet'!$J:$J,'Listagem de Pagamentos Efet'!$B:$B,'FLUXO DE CAIXA'!L$4,'Listagem de Pagamentos Efet'!$C:$C,'FLUXO DE CAIXA'!$B75)</f>
        <v>0</v>
      </c>
      <c r="M75" s="182">
        <f>SUMIFS('Listagem de Pagamentos Efet'!$J:$J,'Listagem de Pagamentos Efet'!$B:$B,'FLUXO DE CAIXA'!M$4,'Listagem de Pagamentos Efet'!$C:$C,'FLUXO DE CAIXA'!$B75)</f>
        <v>0</v>
      </c>
      <c r="N75" s="182">
        <f>SUMIFS('Listagem de Pagamentos Efet'!$J:$J,'Listagem de Pagamentos Efet'!$B:$B,'FLUXO DE CAIXA'!N$4,'Listagem de Pagamentos Efet'!$C:$C,'FLUXO DE CAIXA'!$B75)</f>
        <v>0</v>
      </c>
      <c r="O75" s="182">
        <f>SUMIFS('Listagem de Pagamentos Efet'!$J:$J,'Listagem de Pagamentos Efet'!$B:$B,'FLUXO DE CAIXA'!O$4,'Listagem de Pagamentos Efet'!$C:$C,'FLUXO DE CAIXA'!$B75)</f>
        <v>0</v>
      </c>
      <c r="P75" s="182">
        <f>SUMIFS('Listagem de Pagamentos Efet'!$J:$J,'Listagem de Pagamentos Efet'!$B:$B,'FLUXO DE CAIXA'!P$4,'Listagem de Pagamentos Efet'!$C:$C,'FLUXO DE CAIXA'!$B75)</f>
        <v>0</v>
      </c>
      <c r="Q75" s="182">
        <f>SUMIFS('Listagem de Pagamentos Efet'!$J:$J,'Listagem de Pagamentos Efet'!$B:$B,'FLUXO DE CAIXA'!Q$4,'Listagem de Pagamentos Efet'!$C:$C,'FLUXO DE CAIXA'!$B75)</f>
        <v>0</v>
      </c>
      <c r="R75" s="182">
        <f>SUMIFS('Listagem de Pagamentos Efet'!$J:$J,'Listagem de Pagamentos Efet'!$B:$B,'FLUXO DE CAIXA'!R$4,'Listagem de Pagamentos Efet'!$C:$C,'FLUXO DE CAIXA'!$B75)</f>
        <v>0</v>
      </c>
      <c r="S75" s="182">
        <f>SUMIFS('Listagem de Pagamentos Efet'!$J:$J,'Listagem de Pagamentos Efet'!$B:$B,'FLUXO DE CAIXA'!S$4,'Listagem de Pagamentos Efet'!$C:$C,'FLUXO DE CAIXA'!$B75)</f>
        <v>0</v>
      </c>
      <c r="T75" s="182">
        <f>SUMIFS('Listagem de Pagamentos Efet'!$J:$J,'Listagem de Pagamentos Efet'!$B:$B,'FLUXO DE CAIXA'!T$4,'Listagem de Pagamentos Efet'!$C:$C,'FLUXO DE CAIXA'!$B75)</f>
        <v>0</v>
      </c>
      <c r="U75" s="182">
        <f>SUMIFS('Listagem de Pagamentos Efet'!$J:$J,'Listagem de Pagamentos Efet'!$B:$B,'FLUXO DE CAIXA'!U$4,'Listagem de Pagamentos Efet'!$C:$C,'FLUXO DE CAIXA'!$B75)</f>
        <v>0</v>
      </c>
      <c r="V75" s="182">
        <f>SUMIFS('Listagem de Pagamentos Efet'!$J:$J,'Listagem de Pagamentos Efet'!$B:$B,'FLUXO DE CAIXA'!V$4,'Listagem de Pagamentos Efet'!$C:$C,'FLUXO DE CAIXA'!$B75)</f>
        <v>0</v>
      </c>
      <c r="W75" s="182">
        <f>SUMIFS('Listagem de Pagamentos Efet'!$J:$J,'Listagem de Pagamentos Efet'!$B:$B,'FLUXO DE CAIXA'!W$4,'Listagem de Pagamentos Efet'!$C:$C,'FLUXO DE CAIXA'!$B75)</f>
        <v>0</v>
      </c>
      <c r="X75" s="182">
        <f>SUMIFS('Listagem de Pagamentos Efet'!$J:$J,'Listagem de Pagamentos Efet'!$B:$B,'FLUXO DE CAIXA'!X$4,'Listagem de Pagamentos Efet'!$C:$C,'FLUXO DE CAIXA'!$B75)</f>
        <v>0</v>
      </c>
      <c r="Y75" s="182">
        <f>SUMIFS('Listagem de Pagamentos Efet'!$J:$J,'Listagem de Pagamentos Efet'!$B:$B,'FLUXO DE CAIXA'!Y$4,'Listagem de Pagamentos Efet'!$C:$C,'FLUXO DE CAIXA'!$B75)</f>
        <v>0</v>
      </c>
      <c r="Z75" s="182">
        <f>SUMIFS('Listagem de Pagamentos Efet'!$J:$J,'Listagem de Pagamentos Efet'!$B:$B,'FLUXO DE CAIXA'!Z$4,'Listagem de Pagamentos Efet'!$C:$C,'FLUXO DE CAIXA'!$B75)</f>
        <v>0</v>
      </c>
      <c r="AA75" s="182">
        <f>SUMIFS('Listagem de Pagamentos Efet'!$J:$J,'Listagem de Pagamentos Efet'!$B:$B,'FLUXO DE CAIXA'!AA$4,'Listagem de Pagamentos Efet'!$C:$C,'FLUXO DE CAIXA'!$B75)</f>
        <v>0</v>
      </c>
      <c r="AB75" s="182">
        <f>SUMIFS('Listagem de Pagamentos Efet'!$J:$J,'Listagem de Pagamentos Efet'!$B:$B,'FLUXO DE CAIXA'!AB$4,'Listagem de Pagamentos Efet'!$C:$C,'FLUXO DE CAIXA'!$B75)</f>
        <v>0</v>
      </c>
      <c r="AC75" s="182">
        <f>SUMIFS('Listagem de Pagamentos Efet'!$J:$J,'Listagem de Pagamentos Efet'!$B:$B,'FLUXO DE CAIXA'!AC$4,'Listagem de Pagamentos Efet'!$C:$C,'FLUXO DE CAIXA'!$B75)</f>
        <v>0</v>
      </c>
      <c r="AD75" s="182">
        <f>SUMIFS('Listagem de Pagamentos Efet'!$J:$J,'Listagem de Pagamentos Efet'!$B:$B,'FLUXO DE CAIXA'!AD$4,'Listagem de Pagamentos Efet'!$C:$C,'FLUXO DE CAIXA'!$B75)</f>
        <v>0</v>
      </c>
      <c r="AE75" s="106"/>
      <c r="AF75" s="106"/>
      <c r="AG75" s="106"/>
      <c r="AH75" s="166">
        <f t="shared" si="1561"/>
        <v>0</v>
      </c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6">
        <f t="shared" si="1563"/>
        <v>0</v>
      </c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6">
        <f t="shared" si="1562"/>
        <v>0</v>
      </c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  <c r="DG75" s="168"/>
      <c r="DH75" s="168"/>
      <c r="DI75" s="168"/>
      <c r="DJ75" s="168"/>
      <c r="DK75" s="168"/>
      <c r="DL75" s="168"/>
      <c r="DM75" s="168"/>
      <c r="DN75" s="168"/>
      <c r="DO75" s="168"/>
      <c r="DP75" s="168"/>
      <c r="DQ75" s="168"/>
      <c r="DR75" s="168"/>
      <c r="DS75" s="168"/>
      <c r="DT75" s="168"/>
      <c r="DU75" s="168"/>
      <c r="DV75" s="168"/>
      <c r="DW75" s="168"/>
      <c r="DX75" s="168"/>
      <c r="DY75" s="166">
        <f t="shared" si="1564"/>
        <v>0</v>
      </c>
      <c r="DZ75" s="168"/>
      <c r="EA75" s="168"/>
      <c r="EB75" s="168"/>
      <c r="EC75" s="168"/>
      <c r="ED75" s="168"/>
      <c r="EE75" s="168"/>
      <c r="EF75" s="168"/>
      <c r="EG75" s="168"/>
      <c r="EH75" s="168"/>
      <c r="EI75" s="168"/>
      <c r="EJ75" s="168"/>
      <c r="EK75" s="168"/>
      <c r="EL75" s="168"/>
      <c r="EM75" s="168"/>
      <c r="EN75" s="168"/>
      <c r="EO75" s="168"/>
      <c r="EP75" s="168"/>
      <c r="EQ75" s="168"/>
      <c r="ER75" s="168"/>
      <c r="ES75" s="168"/>
      <c r="ET75" s="168"/>
      <c r="EU75" s="168"/>
      <c r="EV75" s="168"/>
      <c r="EW75" s="168"/>
      <c r="EX75" s="168"/>
      <c r="EY75" s="168"/>
      <c r="EZ75" s="168"/>
      <c r="FA75" s="168"/>
      <c r="FB75" s="168"/>
      <c r="FC75" s="168"/>
      <c r="FD75" s="166">
        <f t="shared" si="1555"/>
        <v>0</v>
      </c>
      <c r="FE75" s="168"/>
      <c r="FF75" s="168"/>
      <c r="FG75" s="168"/>
      <c r="FH75" s="168"/>
      <c r="FI75" s="168"/>
      <c r="FJ75" s="168"/>
      <c r="FK75" s="168"/>
      <c r="FL75" s="168"/>
      <c r="FM75" s="168"/>
      <c r="FN75" s="168"/>
      <c r="FO75" s="168"/>
      <c r="FP75" s="168"/>
      <c r="FQ75" s="168"/>
      <c r="FR75" s="168"/>
      <c r="FS75" s="168"/>
      <c r="FT75" s="168"/>
      <c r="FU75" s="168"/>
      <c r="FV75" s="168"/>
      <c r="FW75" s="168"/>
      <c r="FX75" s="168"/>
      <c r="FY75" s="168"/>
      <c r="FZ75" s="168"/>
      <c r="GA75" s="168"/>
      <c r="GB75" s="168"/>
      <c r="GC75" s="168"/>
      <c r="GD75" s="168"/>
      <c r="GE75" s="168"/>
      <c r="GF75" s="168"/>
      <c r="GG75" s="168"/>
      <c r="GH75" s="168"/>
      <c r="GI75" s="168"/>
      <c r="GJ75" s="166">
        <f t="shared" si="1565"/>
        <v>0</v>
      </c>
      <c r="GK75" s="168"/>
      <c r="GL75" s="168"/>
      <c r="GM75" s="168"/>
      <c r="GN75" s="168"/>
      <c r="GO75" s="168"/>
      <c r="GP75" s="168"/>
      <c r="GQ75" s="168"/>
      <c r="GR75" s="168"/>
      <c r="GS75" s="168"/>
      <c r="GT75" s="168"/>
      <c r="GU75" s="168"/>
      <c r="GV75" s="168"/>
      <c r="GW75" s="168"/>
      <c r="GX75" s="168"/>
      <c r="GY75" s="168"/>
      <c r="GZ75" s="168"/>
      <c r="HA75" s="168"/>
      <c r="HB75" s="168"/>
      <c r="HC75" s="168"/>
      <c r="HD75" s="168"/>
      <c r="HE75" s="168"/>
      <c r="HF75" s="168"/>
      <c r="HG75" s="168"/>
      <c r="HH75" s="168"/>
      <c r="HI75" s="168"/>
      <c r="HJ75" s="168"/>
      <c r="HK75" s="168"/>
      <c r="HL75" s="168"/>
      <c r="HM75" s="168"/>
      <c r="HN75" s="168"/>
      <c r="HO75" s="168"/>
      <c r="HP75" s="166">
        <f t="shared" si="1566"/>
        <v>0</v>
      </c>
      <c r="HQ75" s="168"/>
      <c r="HR75" s="168"/>
      <c r="HS75" s="168"/>
      <c r="HT75" s="168"/>
      <c r="HU75" s="168"/>
      <c r="HV75" s="168"/>
      <c r="HW75" s="168"/>
      <c r="HX75" s="168"/>
      <c r="HY75" s="168"/>
      <c r="HZ75" s="168"/>
      <c r="IA75" s="168"/>
      <c r="IB75" s="168"/>
      <c r="IC75" s="168"/>
      <c r="ID75" s="168"/>
      <c r="IE75" s="168"/>
      <c r="IF75" s="168"/>
      <c r="IG75" s="168"/>
      <c r="IH75" s="168"/>
      <c r="II75" s="168"/>
      <c r="IJ75" s="168"/>
      <c r="IK75" s="168"/>
      <c r="IL75" s="168"/>
      <c r="IM75" s="168"/>
      <c r="IN75" s="168"/>
      <c r="IO75" s="168"/>
      <c r="IP75" s="168"/>
      <c r="IQ75" s="168"/>
      <c r="IR75" s="168"/>
      <c r="IS75" s="168"/>
      <c r="IT75" s="168"/>
      <c r="IU75" s="166">
        <f t="shared" si="1556"/>
        <v>0</v>
      </c>
      <c r="IV75" s="168"/>
      <c r="IW75" s="168"/>
      <c r="IX75" s="168"/>
      <c r="IY75" s="168"/>
      <c r="IZ75" s="168"/>
      <c r="JA75" s="168"/>
      <c r="JB75" s="168"/>
      <c r="JC75" s="168"/>
      <c r="JD75" s="168"/>
      <c r="JE75" s="168"/>
      <c r="JF75" s="168"/>
      <c r="JG75" s="168"/>
      <c r="JH75" s="168"/>
      <c r="JI75" s="168"/>
      <c r="JJ75" s="168"/>
      <c r="JK75" s="168"/>
      <c r="JL75" s="168"/>
      <c r="JM75" s="168"/>
      <c r="JN75" s="168"/>
      <c r="JO75" s="168"/>
      <c r="JP75" s="168"/>
      <c r="JQ75" s="168"/>
      <c r="JR75" s="168"/>
      <c r="JS75" s="168"/>
      <c r="JT75" s="168"/>
      <c r="JU75" s="168"/>
      <c r="JV75" s="168"/>
      <c r="JW75" s="168"/>
      <c r="JX75" s="168"/>
      <c r="JY75" s="168"/>
      <c r="JZ75" s="168"/>
      <c r="KA75" s="166">
        <f t="shared" si="1567"/>
        <v>0</v>
      </c>
      <c r="KB75" s="168"/>
      <c r="KC75" s="168"/>
      <c r="KD75" s="168"/>
      <c r="KE75" s="168"/>
      <c r="KF75" s="168"/>
      <c r="KG75" s="168"/>
      <c r="KH75" s="168"/>
      <c r="KI75" s="168"/>
      <c r="KJ75" s="168"/>
      <c r="KK75" s="168"/>
      <c r="KL75" s="168"/>
      <c r="KM75" s="168"/>
      <c r="KN75" s="168"/>
      <c r="KO75" s="168"/>
      <c r="KP75" s="168"/>
      <c r="KQ75" s="168"/>
      <c r="KR75" s="168"/>
      <c r="KS75" s="168"/>
      <c r="KT75" s="168"/>
      <c r="KU75" s="168"/>
      <c r="KV75" s="168"/>
      <c r="KW75" s="168"/>
      <c r="KX75" s="168"/>
      <c r="KY75" s="168"/>
      <c r="KZ75" s="168"/>
      <c r="LA75" s="168"/>
      <c r="LB75" s="168"/>
      <c r="LC75" s="168"/>
      <c r="LD75" s="168"/>
      <c r="LE75" s="168"/>
      <c r="LF75" s="166">
        <f t="shared" si="1557"/>
        <v>0</v>
      </c>
      <c r="LG75" s="168"/>
      <c r="LH75" s="168"/>
      <c r="LI75" s="168"/>
      <c r="LJ75" s="168"/>
      <c r="LK75" s="168"/>
      <c r="LL75" s="168"/>
      <c r="LM75" s="168"/>
      <c r="LN75" s="168"/>
      <c r="LO75" s="168"/>
      <c r="LP75" s="168"/>
      <c r="LQ75" s="168"/>
      <c r="LR75" s="168"/>
      <c r="LS75" s="168"/>
      <c r="LT75" s="168"/>
      <c r="LU75" s="168"/>
      <c r="LV75" s="168"/>
      <c r="LW75" s="168"/>
      <c r="LX75" s="168"/>
      <c r="LY75" s="168"/>
      <c r="LZ75" s="168"/>
      <c r="MA75" s="168"/>
      <c r="MB75" s="168"/>
      <c r="MC75" s="168"/>
      <c r="MD75" s="168"/>
      <c r="ME75" s="168"/>
      <c r="MF75" s="168"/>
      <c r="MG75" s="168"/>
      <c r="MH75" s="168"/>
      <c r="MI75" s="168"/>
      <c r="MJ75" s="168"/>
      <c r="MK75" s="168"/>
      <c r="ML75" s="166">
        <f t="shared" si="1568"/>
        <v>0</v>
      </c>
      <c r="MM75" s="168"/>
      <c r="MN75" s="168"/>
      <c r="MO75" s="168"/>
      <c r="MP75" s="168"/>
      <c r="MQ75" s="168"/>
      <c r="MR75" s="168"/>
      <c r="MS75" s="168"/>
      <c r="MT75" s="168"/>
      <c r="MU75" s="168"/>
      <c r="MV75" s="168"/>
      <c r="MW75" s="168"/>
      <c r="MX75" s="168"/>
      <c r="MY75" s="168"/>
      <c r="MZ75" s="168"/>
      <c r="NA75" s="168"/>
      <c r="NB75" s="168"/>
      <c r="NC75" s="168"/>
      <c r="ND75" s="168"/>
      <c r="NE75" s="168"/>
      <c r="NF75" s="168"/>
      <c r="NG75" s="168"/>
      <c r="NH75" s="168"/>
      <c r="NI75" s="168"/>
      <c r="NJ75" s="168"/>
      <c r="NK75" s="168"/>
      <c r="NL75" s="168"/>
      <c r="NM75" s="168"/>
      <c r="NN75" s="168"/>
      <c r="NO75" s="168"/>
      <c r="NP75" s="168"/>
      <c r="NQ75" s="168"/>
      <c r="NR75" s="166">
        <f t="shared" si="1569"/>
        <v>0</v>
      </c>
      <c r="NS75" s="168"/>
      <c r="NT75" s="168"/>
      <c r="NU75" s="168"/>
      <c r="NV75" s="168"/>
      <c r="NW75" s="168"/>
      <c r="NX75" s="168"/>
      <c r="NY75" s="168"/>
      <c r="NZ75" s="168"/>
      <c r="OA75" s="168"/>
      <c r="OB75" s="168"/>
      <c r="OC75" s="168"/>
      <c r="OD75" s="168"/>
      <c r="OE75" s="168"/>
      <c r="OF75" s="168"/>
      <c r="OG75" s="168"/>
      <c r="OH75" s="168"/>
      <c r="OI75" s="168"/>
      <c r="OJ75" s="168"/>
      <c r="OK75" s="168"/>
      <c r="OL75" s="168"/>
      <c r="OM75" s="168"/>
      <c r="ON75" s="168"/>
      <c r="OO75" s="168"/>
      <c r="OP75" s="168"/>
      <c r="OQ75" s="168"/>
      <c r="OR75" s="168"/>
      <c r="OS75" s="168"/>
      <c r="OT75" s="168"/>
      <c r="OU75" s="166">
        <f t="shared" si="1558"/>
        <v>0</v>
      </c>
      <c r="OV75" s="168"/>
      <c r="OW75" s="168"/>
      <c r="OX75" s="168"/>
      <c r="OY75" s="168"/>
      <c r="OZ75" s="168"/>
      <c r="PA75" s="168"/>
      <c r="PB75" s="168"/>
      <c r="PC75" s="168"/>
      <c r="PD75" s="168"/>
      <c r="PE75" s="168"/>
      <c r="PF75" s="168"/>
      <c r="PG75" s="168"/>
      <c r="PH75" s="168"/>
      <c r="PI75" s="168"/>
      <c r="PJ75" s="168"/>
      <c r="PK75" s="168"/>
      <c r="PL75" s="168"/>
      <c r="PM75" s="168"/>
      <c r="PN75" s="168"/>
      <c r="PO75" s="168"/>
      <c r="PP75" s="168"/>
      <c r="PQ75" s="168"/>
      <c r="PR75" s="168"/>
      <c r="PS75" s="168"/>
      <c r="PT75" s="168"/>
      <c r="PU75" s="168"/>
      <c r="PV75" s="168"/>
      <c r="PW75" s="168"/>
      <c r="PX75" s="168"/>
      <c r="PY75" s="168"/>
      <c r="PZ75" s="168"/>
      <c r="QA75" s="166">
        <f t="shared" si="1570"/>
        <v>0</v>
      </c>
      <c r="QB75" s="168"/>
      <c r="QC75" s="168"/>
      <c r="QD75" s="168"/>
      <c r="QE75" s="168"/>
      <c r="QF75" s="168"/>
      <c r="QG75" s="168"/>
      <c r="QH75" s="168"/>
      <c r="QI75" s="168"/>
      <c r="QJ75" s="168"/>
      <c r="QK75" s="168"/>
      <c r="QL75" s="168"/>
      <c r="QM75" s="168"/>
      <c r="QN75" s="168"/>
      <c r="QO75" s="168"/>
      <c r="QP75" s="168"/>
      <c r="QQ75" s="168"/>
      <c r="QR75" s="168"/>
      <c r="QS75" s="168"/>
      <c r="QT75" s="168"/>
      <c r="QU75" s="168"/>
      <c r="QV75" s="168"/>
      <c r="QW75" s="168"/>
      <c r="QX75" s="168"/>
      <c r="QY75" s="168"/>
      <c r="QZ75" s="168"/>
      <c r="RA75" s="168"/>
      <c r="RB75" s="168"/>
      <c r="RC75" s="168"/>
      <c r="RD75" s="168"/>
      <c r="RE75" s="168"/>
      <c r="RF75" s="166">
        <f t="shared" si="1559"/>
        <v>0</v>
      </c>
      <c r="RG75" s="168"/>
      <c r="RH75" s="168"/>
      <c r="RI75" s="168"/>
      <c r="RJ75" s="168"/>
      <c r="RK75" s="168"/>
      <c r="RL75" s="168"/>
      <c r="RM75" s="168"/>
      <c r="RN75" s="168"/>
      <c r="RO75" s="168"/>
      <c r="RP75" s="168"/>
      <c r="RQ75" s="168"/>
      <c r="RR75" s="168"/>
      <c r="RS75" s="168"/>
      <c r="RT75" s="168"/>
      <c r="RU75" s="168"/>
      <c r="RV75" s="168"/>
      <c r="RW75" s="168"/>
      <c r="RX75" s="168"/>
      <c r="RY75" s="168"/>
      <c r="RZ75" s="168"/>
      <c r="SA75" s="168"/>
      <c r="SB75" s="168"/>
      <c r="SC75" s="168"/>
      <c r="SD75" s="168"/>
      <c r="SE75" s="168"/>
      <c r="SF75" s="168"/>
      <c r="SG75" s="168"/>
      <c r="SH75" s="168"/>
      <c r="SI75" s="168"/>
      <c r="SJ75" s="168"/>
      <c r="SK75" s="168"/>
      <c r="SL75" s="166">
        <f t="shared" si="1571"/>
        <v>0</v>
      </c>
      <c r="SM75" s="168"/>
      <c r="SN75" s="168"/>
      <c r="SO75" s="168"/>
      <c r="SP75" s="168"/>
      <c r="SQ75" s="168"/>
      <c r="SR75" s="168"/>
      <c r="SS75" s="168"/>
      <c r="ST75" s="168"/>
      <c r="SU75" s="168"/>
      <c r="SV75" s="168"/>
      <c r="SW75" s="168"/>
      <c r="SX75" s="168"/>
      <c r="SY75" s="168"/>
      <c r="SZ75" s="168"/>
      <c r="TA75" s="168"/>
      <c r="TB75" s="168"/>
      <c r="TC75" s="168"/>
      <c r="TD75" s="168"/>
      <c r="TE75" s="168"/>
      <c r="TF75" s="168"/>
      <c r="TG75" s="168"/>
      <c r="TH75" s="168"/>
      <c r="TI75" s="168"/>
      <c r="TJ75" s="168"/>
      <c r="TK75" s="168"/>
      <c r="TL75" s="168"/>
      <c r="TM75" s="168"/>
      <c r="TN75" s="168"/>
      <c r="TO75" s="168"/>
      <c r="TP75" s="168"/>
      <c r="TQ75" s="166">
        <f t="shared" si="1560"/>
        <v>0</v>
      </c>
      <c r="TR75" s="168"/>
      <c r="TS75" s="168"/>
      <c r="TT75" s="168"/>
      <c r="TU75" s="168"/>
      <c r="TV75" s="168"/>
      <c r="TW75" s="168"/>
      <c r="TX75" s="168"/>
      <c r="TY75" s="168"/>
      <c r="TZ75" s="168"/>
      <c r="UA75" s="168"/>
      <c r="UB75" s="168"/>
      <c r="UC75" s="168"/>
      <c r="UD75" s="168"/>
      <c r="UE75" s="168"/>
      <c r="UF75" s="168"/>
      <c r="UG75" s="168"/>
      <c r="UH75" s="168"/>
      <c r="UI75" s="168"/>
      <c r="UJ75" s="168"/>
      <c r="UK75" s="168"/>
      <c r="UL75" s="168"/>
      <c r="UM75" s="168"/>
      <c r="UN75" s="168"/>
      <c r="UO75" s="168"/>
      <c r="UP75" s="168"/>
      <c r="UQ75" s="168"/>
      <c r="UR75" s="168"/>
      <c r="US75" s="168"/>
      <c r="UT75" s="168"/>
      <c r="UU75" s="168"/>
      <c r="UV75" s="168"/>
      <c r="UW75" s="166">
        <f t="shared" si="1572"/>
        <v>0</v>
      </c>
      <c r="UX75" s="168"/>
      <c r="UY75" s="168"/>
      <c r="UZ75" s="168"/>
      <c r="VA75" s="168"/>
      <c r="VB75" s="168"/>
      <c r="VC75" s="168"/>
      <c r="VD75" s="168"/>
      <c r="VE75" s="168"/>
      <c r="VF75" s="168"/>
      <c r="VG75" s="168"/>
      <c r="VH75" s="168"/>
      <c r="VI75" s="168"/>
      <c r="VJ75" s="168"/>
      <c r="VK75" s="168"/>
      <c r="VL75" s="168"/>
      <c r="VM75" s="168"/>
      <c r="VN75" s="168"/>
      <c r="VO75" s="168"/>
      <c r="VP75" s="168"/>
      <c r="VQ75" s="168"/>
      <c r="VR75" s="168"/>
      <c r="VS75" s="168"/>
      <c r="VT75" s="168"/>
      <c r="VU75" s="168"/>
      <c r="VV75" s="168"/>
      <c r="VW75" s="168"/>
      <c r="VX75" s="168"/>
      <c r="VY75" s="168"/>
      <c r="VZ75" s="168"/>
      <c r="WA75" s="168"/>
      <c r="WB75" s="168"/>
      <c r="WC75" s="166">
        <f t="shared" si="1573"/>
        <v>0</v>
      </c>
    </row>
    <row r="76" spans="1:601" s="105" customFormat="1" ht="18" customHeight="1" outlineLevel="1">
      <c r="A76" s="154"/>
      <c r="B76" s="113" t="s">
        <v>123</v>
      </c>
      <c r="C76" s="66"/>
      <c r="D76" s="182">
        <f>SUMIFS('Listagem de Pagamentos Efet'!$J:$J,'Listagem de Pagamentos Efet'!$B:$B,'FLUXO DE CAIXA'!D$4,'Listagem de Pagamentos Efet'!$C:$C,'FLUXO DE CAIXA'!$B76)</f>
        <v>0</v>
      </c>
      <c r="E76" s="182">
        <f>SUMIFS('Listagem de Pagamentos Efet'!$J:$J,'Listagem de Pagamentos Efet'!$B:$B,'FLUXO DE CAIXA'!E$4,'Listagem de Pagamentos Efet'!$C:$C,'FLUXO DE CAIXA'!$B76)</f>
        <v>0</v>
      </c>
      <c r="F76" s="182">
        <f>SUMIFS('Listagem de Pagamentos Efet'!$J:$J,'Listagem de Pagamentos Efet'!$B:$B,'FLUXO DE CAIXA'!F$4,'Listagem de Pagamentos Efet'!$C:$C,'FLUXO DE CAIXA'!$B76)</f>
        <v>0</v>
      </c>
      <c r="G76" s="182">
        <f>SUMIFS('Listagem de Pagamentos Efet'!$J:$J,'Listagem de Pagamentos Efet'!$B:$B,'FLUXO DE CAIXA'!G$4,'Listagem de Pagamentos Efet'!$C:$C,'FLUXO DE CAIXA'!$B76)</f>
        <v>0</v>
      </c>
      <c r="H76" s="182">
        <f>SUMIFS('Listagem de Pagamentos Efet'!$J:$J,'Listagem de Pagamentos Efet'!$B:$B,'FLUXO DE CAIXA'!H$4,'Listagem de Pagamentos Efet'!$C:$C,'FLUXO DE CAIXA'!$B76)</f>
        <v>0</v>
      </c>
      <c r="I76" s="182">
        <f>SUMIFS('Listagem de Pagamentos Efet'!$J:$J,'Listagem de Pagamentos Efet'!$B:$B,'FLUXO DE CAIXA'!I$4,'Listagem de Pagamentos Efet'!$C:$C,'FLUXO DE CAIXA'!$B76)</f>
        <v>0</v>
      </c>
      <c r="J76" s="182">
        <f>SUMIFS('Listagem de Pagamentos Efet'!$J:$J,'Listagem de Pagamentos Efet'!$B:$B,'FLUXO DE CAIXA'!J$4,'Listagem de Pagamentos Efet'!$C:$C,'FLUXO DE CAIXA'!$B76)</f>
        <v>0</v>
      </c>
      <c r="K76" s="182">
        <f>SUMIFS('Listagem de Pagamentos Efet'!$J:$J,'Listagem de Pagamentos Efet'!$B:$B,'FLUXO DE CAIXA'!K$4,'Listagem de Pagamentos Efet'!$C:$C,'FLUXO DE CAIXA'!$B76)</f>
        <v>0</v>
      </c>
      <c r="L76" s="182">
        <f>SUMIFS('Listagem de Pagamentos Efet'!$J:$J,'Listagem de Pagamentos Efet'!$B:$B,'FLUXO DE CAIXA'!L$4,'Listagem de Pagamentos Efet'!$C:$C,'FLUXO DE CAIXA'!$B76)</f>
        <v>0</v>
      </c>
      <c r="M76" s="182">
        <f>SUMIFS('Listagem de Pagamentos Efet'!$J:$J,'Listagem de Pagamentos Efet'!$B:$B,'FLUXO DE CAIXA'!M$4,'Listagem de Pagamentos Efet'!$C:$C,'FLUXO DE CAIXA'!$B76)</f>
        <v>0</v>
      </c>
      <c r="N76" s="182">
        <f>SUMIFS('Listagem de Pagamentos Efet'!$J:$J,'Listagem de Pagamentos Efet'!$B:$B,'FLUXO DE CAIXA'!N$4,'Listagem de Pagamentos Efet'!$C:$C,'FLUXO DE CAIXA'!$B76)</f>
        <v>0</v>
      </c>
      <c r="O76" s="182">
        <f>SUMIFS('Listagem de Pagamentos Efet'!$J:$J,'Listagem de Pagamentos Efet'!$B:$B,'FLUXO DE CAIXA'!O$4,'Listagem de Pagamentos Efet'!$C:$C,'FLUXO DE CAIXA'!$B76)</f>
        <v>0</v>
      </c>
      <c r="P76" s="182">
        <f>SUMIFS('Listagem de Pagamentos Efet'!$J:$J,'Listagem de Pagamentos Efet'!$B:$B,'FLUXO DE CAIXA'!P$4,'Listagem de Pagamentos Efet'!$C:$C,'FLUXO DE CAIXA'!$B76)</f>
        <v>0</v>
      </c>
      <c r="Q76" s="182">
        <f>SUMIFS('Listagem de Pagamentos Efet'!$J:$J,'Listagem de Pagamentos Efet'!$B:$B,'FLUXO DE CAIXA'!Q$4,'Listagem de Pagamentos Efet'!$C:$C,'FLUXO DE CAIXA'!$B76)</f>
        <v>0</v>
      </c>
      <c r="R76" s="182">
        <f>SUMIFS('Listagem de Pagamentos Efet'!$J:$J,'Listagem de Pagamentos Efet'!$B:$B,'FLUXO DE CAIXA'!R$4,'Listagem de Pagamentos Efet'!$C:$C,'FLUXO DE CAIXA'!$B76)</f>
        <v>0</v>
      </c>
      <c r="S76" s="182">
        <f>SUMIFS('Listagem de Pagamentos Efet'!$J:$J,'Listagem de Pagamentos Efet'!$B:$B,'FLUXO DE CAIXA'!S$4,'Listagem de Pagamentos Efet'!$C:$C,'FLUXO DE CAIXA'!$B76)</f>
        <v>0</v>
      </c>
      <c r="T76" s="182">
        <f>SUMIFS('Listagem de Pagamentos Efet'!$J:$J,'Listagem de Pagamentos Efet'!$B:$B,'FLUXO DE CAIXA'!T$4,'Listagem de Pagamentos Efet'!$C:$C,'FLUXO DE CAIXA'!$B76)</f>
        <v>0</v>
      </c>
      <c r="U76" s="182">
        <f>SUMIFS('Listagem de Pagamentos Efet'!$J:$J,'Listagem de Pagamentos Efet'!$B:$B,'FLUXO DE CAIXA'!U$4,'Listagem de Pagamentos Efet'!$C:$C,'FLUXO DE CAIXA'!$B76)</f>
        <v>0</v>
      </c>
      <c r="V76" s="182">
        <f>SUMIFS('Listagem de Pagamentos Efet'!$J:$J,'Listagem de Pagamentos Efet'!$B:$B,'FLUXO DE CAIXA'!V$4,'Listagem de Pagamentos Efet'!$C:$C,'FLUXO DE CAIXA'!$B76)</f>
        <v>0</v>
      </c>
      <c r="W76" s="182">
        <f>SUMIFS('Listagem de Pagamentos Efet'!$J:$J,'Listagem de Pagamentos Efet'!$B:$B,'FLUXO DE CAIXA'!W$4,'Listagem de Pagamentos Efet'!$C:$C,'FLUXO DE CAIXA'!$B76)</f>
        <v>0</v>
      </c>
      <c r="X76" s="182">
        <f>SUMIFS('Listagem de Pagamentos Efet'!$J:$J,'Listagem de Pagamentos Efet'!$B:$B,'FLUXO DE CAIXA'!X$4,'Listagem de Pagamentos Efet'!$C:$C,'FLUXO DE CAIXA'!$B76)</f>
        <v>0</v>
      </c>
      <c r="Y76" s="182">
        <f>SUMIFS('Listagem de Pagamentos Efet'!$J:$J,'Listagem de Pagamentos Efet'!$B:$B,'FLUXO DE CAIXA'!Y$4,'Listagem de Pagamentos Efet'!$C:$C,'FLUXO DE CAIXA'!$B76)</f>
        <v>0</v>
      </c>
      <c r="Z76" s="182">
        <f>SUMIFS('Listagem de Pagamentos Efet'!$J:$J,'Listagem de Pagamentos Efet'!$B:$B,'FLUXO DE CAIXA'!Z$4,'Listagem de Pagamentos Efet'!$C:$C,'FLUXO DE CAIXA'!$B76)</f>
        <v>0</v>
      </c>
      <c r="AA76" s="182">
        <f>SUMIFS('Listagem de Pagamentos Efet'!$J:$J,'Listagem de Pagamentos Efet'!$B:$B,'FLUXO DE CAIXA'!AA$4,'Listagem de Pagamentos Efet'!$C:$C,'FLUXO DE CAIXA'!$B76)</f>
        <v>0</v>
      </c>
      <c r="AB76" s="182">
        <f>SUMIFS('Listagem de Pagamentos Efet'!$J:$J,'Listagem de Pagamentos Efet'!$B:$B,'FLUXO DE CAIXA'!AB$4,'Listagem de Pagamentos Efet'!$C:$C,'FLUXO DE CAIXA'!$B76)</f>
        <v>0</v>
      </c>
      <c r="AC76" s="182">
        <f>SUMIFS('Listagem de Pagamentos Efet'!$J:$J,'Listagem de Pagamentos Efet'!$B:$B,'FLUXO DE CAIXA'!AC$4,'Listagem de Pagamentos Efet'!$C:$C,'FLUXO DE CAIXA'!$B76)</f>
        <v>0</v>
      </c>
      <c r="AD76" s="182">
        <f>SUMIFS('Listagem de Pagamentos Efet'!$J:$J,'Listagem de Pagamentos Efet'!$B:$B,'FLUXO DE CAIXA'!AD$4,'Listagem de Pagamentos Efet'!$C:$C,'FLUXO DE CAIXA'!$B76)</f>
        <v>0</v>
      </c>
      <c r="AE76" s="106"/>
      <c r="AF76" s="106"/>
      <c r="AG76" s="106"/>
      <c r="AH76" s="166">
        <f t="shared" si="1561"/>
        <v>0</v>
      </c>
      <c r="AI76" s="168"/>
      <c r="AJ76" s="168"/>
      <c r="AK76" s="168"/>
      <c r="AL76" s="168"/>
      <c r="AM76" s="168"/>
      <c r="AN76" s="168">
        <f>+DRE!$G$74/2</f>
        <v>0</v>
      </c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>
        <f>+DRE!$G$74/2</f>
        <v>0</v>
      </c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6">
        <f t="shared" si="1563"/>
        <v>0</v>
      </c>
      <c r="BO76" s="168"/>
      <c r="BP76" s="168"/>
      <c r="BQ76" s="168"/>
      <c r="BR76" s="168"/>
      <c r="BS76" s="168"/>
      <c r="BT76" s="168">
        <f>+DRE!$G$74/2</f>
        <v>0</v>
      </c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>
        <f>+DRE!$G$74/2</f>
        <v>0</v>
      </c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6">
        <f t="shared" si="1562"/>
        <v>0</v>
      </c>
      <c r="CT76" s="168"/>
      <c r="CU76" s="168"/>
      <c r="CV76" s="168"/>
      <c r="CW76" s="168"/>
      <c r="CX76" s="168"/>
      <c r="CY76" s="168">
        <f>+DRE!$G$74/2</f>
        <v>0</v>
      </c>
      <c r="CZ76" s="168"/>
      <c r="DA76" s="168"/>
      <c r="DB76" s="168"/>
      <c r="DC76" s="168"/>
      <c r="DD76" s="168"/>
      <c r="DE76" s="168"/>
      <c r="DF76" s="168"/>
      <c r="DG76" s="168"/>
      <c r="DH76" s="168"/>
      <c r="DI76" s="168"/>
      <c r="DJ76" s="168">
        <f>+DRE!$G$74/2</f>
        <v>0</v>
      </c>
      <c r="DK76" s="168"/>
      <c r="DL76" s="168"/>
      <c r="DM76" s="168"/>
      <c r="DN76" s="168"/>
      <c r="DO76" s="168"/>
      <c r="DP76" s="168"/>
      <c r="DQ76" s="168"/>
      <c r="DR76" s="168"/>
      <c r="DS76" s="168"/>
      <c r="DT76" s="168"/>
      <c r="DU76" s="168"/>
      <c r="DV76" s="168"/>
      <c r="DW76" s="168"/>
      <c r="DX76" s="168"/>
      <c r="DY76" s="166">
        <f t="shared" si="1564"/>
        <v>0</v>
      </c>
      <c r="DZ76" s="168"/>
      <c r="EA76" s="168"/>
      <c r="EB76" s="168"/>
      <c r="EC76" s="168"/>
      <c r="ED76" s="168"/>
      <c r="EE76" s="168">
        <f>+DRE!$G$74/2</f>
        <v>0</v>
      </c>
      <c r="EF76" s="168"/>
      <c r="EG76" s="168"/>
      <c r="EH76" s="168"/>
      <c r="EI76" s="168"/>
      <c r="EJ76" s="168"/>
      <c r="EK76" s="168"/>
      <c r="EL76" s="168"/>
      <c r="EM76" s="168"/>
      <c r="EN76" s="168"/>
      <c r="EO76" s="168"/>
      <c r="EP76" s="168">
        <f>+DRE!$G$74/2</f>
        <v>0</v>
      </c>
      <c r="EQ76" s="168"/>
      <c r="ER76" s="168"/>
      <c r="ES76" s="168"/>
      <c r="ET76" s="168"/>
      <c r="EU76" s="168"/>
      <c r="EV76" s="168"/>
      <c r="EW76" s="168"/>
      <c r="EX76" s="168"/>
      <c r="EY76" s="168"/>
      <c r="EZ76" s="168"/>
      <c r="FA76" s="168"/>
      <c r="FB76" s="168"/>
      <c r="FC76" s="168"/>
      <c r="FD76" s="166">
        <f t="shared" si="1555"/>
        <v>0</v>
      </c>
      <c r="FE76" s="168"/>
      <c r="FF76" s="168"/>
      <c r="FG76" s="168"/>
      <c r="FH76" s="168"/>
      <c r="FI76" s="168"/>
      <c r="FJ76" s="168">
        <f>+DRE!$G$74/2</f>
        <v>0</v>
      </c>
      <c r="FK76" s="168"/>
      <c r="FL76" s="168"/>
      <c r="FM76" s="168"/>
      <c r="FN76" s="168"/>
      <c r="FO76" s="168"/>
      <c r="FP76" s="168"/>
      <c r="FQ76" s="168"/>
      <c r="FR76" s="168"/>
      <c r="FS76" s="168"/>
      <c r="FT76" s="168"/>
      <c r="FU76" s="168">
        <f>+DRE!$G$74/2</f>
        <v>0</v>
      </c>
      <c r="FV76" s="168"/>
      <c r="FW76" s="168"/>
      <c r="FX76" s="168"/>
      <c r="FY76" s="168"/>
      <c r="FZ76" s="168"/>
      <c r="GA76" s="168"/>
      <c r="GB76" s="168"/>
      <c r="GC76" s="168"/>
      <c r="GD76" s="168"/>
      <c r="GE76" s="168"/>
      <c r="GF76" s="168"/>
      <c r="GG76" s="168"/>
      <c r="GH76" s="168"/>
      <c r="GI76" s="168"/>
      <c r="GJ76" s="166">
        <f t="shared" si="1565"/>
        <v>0</v>
      </c>
      <c r="GK76" s="168"/>
      <c r="GL76" s="168"/>
      <c r="GM76" s="168"/>
      <c r="GN76" s="168"/>
      <c r="GO76" s="168"/>
      <c r="GP76" s="168">
        <f>+DRE!$G$74/2</f>
        <v>0</v>
      </c>
      <c r="GQ76" s="168"/>
      <c r="GR76" s="168"/>
      <c r="GS76" s="168"/>
      <c r="GT76" s="168"/>
      <c r="GU76" s="168"/>
      <c r="GV76" s="168"/>
      <c r="GW76" s="168"/>
      <c r="GX76" s="168"/>
      <c r="GY76" s="168"/>
      <c r="GZ76" s="168"/>
      <c r="HA76" s="168">
        <f>+DRE!$G$74/2</f>
        <v>0</v>
      </c>
      <c r="HB76" s="168"/>
      <c r="HC76" s="168"/>
      <c r="HD76" s="168"/>
      <c r="HE76" s="168"/>
      <c r="HF76" s="168"/>
      <c r="HG76" s="168"/>
      <c r="HH76" s="168"/>
      <c r="HI76" s="168"/>
      <c r="HJ76" s="168"/>
      <c r="HK76" s="168"/>
      <c r="HL76" s="168"/>
      <c r="HM76" s="168"/>
      <c r="HN76" s="168"/>
      <c r="HO76" s="168"/>
      <c r="HP76" s="166">
        <f t="shared" si="1566"/>
        <v>0</v>
      </c>
      <c r="HQ76" s="168"/>
      <c r="HR76" s="168"/>
      <c r="HS76" s="168"/>
      <c r="HT76" s="168"/>
      <c r="HU76" s="168"/>
      <c r="HV76" s="168">
        <f>+DRE!$G$74/2</f>
        <v>0</v>
      </c>
      <c r="HW76" s="168"/>
      <c r="HX76" s="168"/>
      <c r="HY76" s="168"/>
      <c r="HZ76" s="168"/>
      <c r="IA76" s="168"/>
      <c r="IB76" s="168"/>
      <c r="IC76" s="168"/>
      <c r="ID76" s="168"/>
      <c r="IE76" s="168"/>
      <c r="IF76" s="168"/>
      <c r="IG76" s="168">
        <f>+DRE!$G$74/2</f>
        <v>0</v>
      </c>
      <c r="IH76" s="168"/>
      <c r="II76" s="168"/>
      <c r="IJ76" s="168"/>
      <c r="IK76" s="168"/>
      <c r="IL76" s="168"/>
      <c r="IM76" s="168"/>
      <c r="IN76" s="168"/>
      <c r="IO76" s="168"/>
      <c r="IP76" s="168"/>
      <c r="IQ76" s="168"/>
      <c r="IR76" s="168"/>
      <c r="IS76" s="168"/>
      <c r="IT76" s="168"/>
      <c r="IU76" s="166">
        <f t="shared" si="1556"/>
        <v>0</v>
      </c>
      <c r="IV76" s="168"/>
      <c r="IW76" s="168"/>
      <c r="IX76" s="168"/>
      <c r="IY76" s="168"/>
      <c r="IZ76" s="168"/>
      <c r="JA76" s="168">
        <f>+DRE!$G$74/2</f>
        <v>0</v>
      </c>
      <c r="JB76" s="168"/>
      <c r="JC76" s="168"/>
      <c r="JD76" s="168"/>
      <c r="JE76" s="168"/>
      <c r="JF76" s="168"/>
      <c r="JG76" s="168"/>
      <c r="JH76" s="168"/>
      <c r="JI76" s="168"/>
      <c r="JJ76" s="168"/>
      <c r="JK76" s="168"/>
      <c r="JL76" s="168">
        <f>+DRE!$G$74/2</f>
        <v>0</v>
      </c>
      <c r="JM76" s="168"/>
      <c r="JN76" s="168"/>
      <c r="JO76" s="168"/>
      <c r="JP76" s="168"/>
      <c r="JQ76" s="168"/>
      <c r="JR76" s="168"/>
      <c r="JS76" s="168"/>
      <c r="JT76" s="168"/>
      <c r="JU76" s="168"/>
      <c r="JV76" s="168"/>
      <c r="JW76" s="168"/>
      <c r="JX76" s="168"/>
      <c r="JY76" s="168"/>
      <c r="JZ76" s="168"/>
      <c r="KA76" s="166">
        <f t="shared" si="1567"/>
        <v>0</v>
      </c>
      <c r="KB76" s="168"/>
      <c r="KC76" s="168"/>
      <c r="KD76" s="168"/>
      <c r="KE76" s="168"/>
      <c r="KF76" s="168"/>
      <c r="KG76" s="168">
        <f>+DRE!$G$74/2</f>
        <v>0</v>
      </c>
      <c r="KH76" s="168"/>
      <c r="KI76" s="168"/>
      <c r="KJ76" s="168"/>
      <c r="KK76" s="168"/>
      <c r="KL76" s="168"/>
      <c r="KM76" s="168"/>
      <c r="KN76" s="168"/>
      <c r="KO76" s="168"/>
      <c r="KP76" s="168"/>
      <c r="KQ76" s="168"/>
      <c r="KR76" s="168">
        <f>+DRE!$G$74/2</f>
        <v>0</v>
      </c>
      <c r="KS76" s="168"/>
      <c r="KT76" s="168"/>
      <c r="KU76" s="168"/>
      <c r="KV76" s="168"/>
      <c r="KW76" s="168"/>
      <c r="KX76" s="168"/>
      <c r="KY76" s="168"/>
      <c r="KZ76" s="168"/>
      <c r="LA76" s="168"/>
      <c r="LB76" s="168"/>
      <c r="LC76" s="168"/>
      <c r="LD76" s="168"/>
      <c r="LE76" s="168"/>
      <c r="LF76" s="166">
        <f t="shared" si="1557"/>
        <v>0</v>
      </c>
      <c r="LG76" s="168"/>
      <c r="LH76" s="168"/>
      <c r="LI76" s="168"/>
      <c r="LJ76" s="168"/>
      <c r="LK76" s="168"/>
      <c r="LL76" s="168">
        <f>+DRE!$G$74/2</f>
        <v>0</v>
      </c>
      <c r="LM76" s="168"/>
      <c r="LN76" s="168"/>
      <c r="LO76" s="168"/>
      <c r="LP76" s="168"/>
      <c r="LQ76" s="168"/>
      <c r="LR76" s="168"/>
      <c r="LS76" s="168"/>
      <c r="LT76" s="168"/>
      <c r="LU76" s="168"/>
      <c r="LV76" s="168"/>
      <c r="LW76" s="168">
        <f>+DRE!$G$74/2</f>
        <v>0</v>
      </c>
      <c r="LX76" s="168"/>
      <c r="LY76" s="168"/>
      <c r="LZ76" s="168"/>
      <c r="MA76" s="168"/>
      <c r="MB76" s="168"/>
      <c r="MC76" s="168"/>
      <c r="MD76" s="168"/>
      <c r="ME76" s="168"/>
      <c r="MF76" s="168"/>
      <c r="MG76" s="168"/>
      <c r="MH76" s="168"/>
      <c r="MI76" s="168"/>
      <c r="MJ76" s="168"/>
      <c r="MK76" s="168"/>
      <c r="ML76" s="166">
        <f t="shared" si="1568"/>
        <v>0</v>
      </c>
      <c r="MM76" s="168"/>
      <c r="MN76" s="168"/>
      <c r="MO76" s="168"/>
      <c r="MP76" s="168"/>
      <c r="MQ76" s="168"/>
      <c r="MR76" s="168">
        <f>+DRE!$G$74/2</f>
        <v>0</v>
      </c>
      <c r="MS76" s="168"/>
      <c r="MT76" s="168"/>
      <c r="MU76" s="168"/>
      <c r="MV76" s="168"/>
      <c r="MW76" s="168"/>
      <c r="MX76" s="168"/>
      <c r="MY76" s="168"/>
      <c r="MZ76" s="168"/>
      <c r="NA76" s="168"/>
      <c r="NB76" s="168"/>
      <c r="NC76" s="168">
        <f>+DRE!$G$74/2</f>
        <v>0</v>
      </c>
      <c r="ND76" s="168"/>
      <c r="NE76" s="168"/>
      <c r="NF76" s="168"/>
      <c r="NG76" s="168"/>
      <c r="NH76" s="168"/>
      <c r="NI76" s="168"/>
      <c r="NJ76" s="168"/>
      <c r="NK76" s="168"/>
      <c r="NL76" s="168"/>
      <c r="NM76" s="168"/>
      <c r="NN76" s="168"/>
      <c r="NO76" s="168"/>
      <c r="NP76" s="168"/>
      <c r="NQ76" s="168"/>
      <c r="NR76" s="166">
        <f t="shared" si="1569"/>
        <v>0</v>
      </c>
      <c r="NS76" s="168"/>
      <c r="NT76" s="168"/>
      <c r="NU76" s="168"/>
      <c r="NV76" s="168"/>
      <c r="NW76" s="168"/>
      <c r="NX76" s="168">
        <f>+DRE!$G$74/2</f>
        <v>0</v>
      </c>
      <c r="NY76" s="168"/>
      <c r="NZ76" s="168"/>
      <c r="OA76" s="168"/>
      <c r="OB76" s="168"/>
      <c r="OC76" s="168"/>
      <c r="OD76" s="168"/>
      <c r="OE76" s="168"/>
      <c r="OF76" s="168"/>
      <c r="OG76" s="168"/>
      <c r="OH76" s="168"/>
      <c r="OI76" s="168">
        <f>+DRE!$G$74/2</f>
        <v>0</v>
      </c>
      <c r="OJ76" s="168"/>
      <c r="OK76" s="168"/>
      <c r="OL76" s="168"/>
      <c r="OM76" s="168"/>
      <c r="ON76" s="168"/>
      <c r="OO76" s="168"/>
      <c r="OP76" s="168"/>
      <c r="OQ76" s="168"/>
      <c r="OR76" s="168"/>
      <c r="OS76" s="168"/>
      <c r="OT76" s="168"/>
      <c r="OU76" s="166">
        <f t="shared" si="1558"/>
        <v>0</v>
      </c>
      <c r="OV76" s="168"/>
      <c r="OW76" s="168"/>
      <c r="OX76" s="168"/>
      <c r="OY76" s="168"/>
      <c r="OZ76" s="168"/>
      <c r="PA76" s="168">
        <f>+DRE!$G$74/2</f>
        <v>0</v>
      </c>
      <c r="PB76" s="168"/>
      <c r="PC76" s="168"/>
      <c r="PD76" s="168"/>
      <c r="PE76" s="168"/>
      <c r="PF76" s="168"/>
      <c r="PG76" s="168"/>
      <c r="PH76" s="168"/>
      <c r="PI76" s="168"/>
      <c r="PJ76" s="168"/>
      <c r="PK76" s="168"/>
      <c r="PL76" s="168">
        <f>+DRE!$G$74/2</f>
        <v>0</v>
      </c>
      <c r="PM76" s="168"/>
      <c r="PN76" s="168"/>
      <c r="PO76" s="168"/>
      <c r="PP76" s="168"/>
      <c r="PQ76" s="168"/>
      <c r="PR76" s="168"/>
      <c r="PS76" s="168"/>
      <c r="PT76" s="168"/>
      <c r="PU76" s="168"/>
      <c r="PV76" s="168"/>
      <c r="PW76" s="168"/>
      <c r="PX76" s="168"/>
      <c r="PY76" s="168"/>
      <c r="PZ76" s="168"/>
      <c r="QA76" s="166">
        <f t="shared" si="1570"/>
        <v>0</v>
      </c>
      <c r="QB76" s="168"/>
      <c r="QC76" s="168"/>
      <c r="QD76" s="168"/>
      <c r="QE76" s="168"/>
      <c r="QF76" s="168"/>
      <c r="QG76" s="168">
        <f>+DRE!$G$74/2</f>
        <v>0</v>
      </c>
      <c r="QH76" s="168"/>
      <c r="QI76" s="168"/>
      <c r="QJ76" s="168"/>
      <c r="QK76" s="168"/>
      <c r="QL76" s="168"/>
      <c r="QM76" s="168"/>
      <c r="QN76" s="168"/>
      <c r="QO76" s="168"/>
      <c r="QP76" s="168"/>
      <c r="QQ76" s="168"/>
      <c r="QR76" s="168">
        <f>+DRE!$G$74/2</f>
        <v>0</v>
      </c>
      <c r="QS76" s="168"/>
      <c r="QT76" s="168"/>
      <c r="QU76" s="168"/>
      <c r="QV76" s="168"/>
      <c r="QW76" s="168"/>
      <c r="QX76" s="168"/>
      <c r="QY76" s="168"/>
      <c r="QZ76" s="168"/>
      <c r="RA76" s="168"/>
      <c r="RB76" s="168"/>
      <c r="RC76" s="168"/>
      <c r="RD76" s="168"/>
      <c r="RE76" s="168"/>
      <c r="RF76" s="166">
        <f t="shared" si="1559"/>
        <v>0</v>
      </c>
      <c r="RG76" s="168"/>
      <c r="RH76" s="168"/>
      <c r="RI76" s="168"/>
      <c r="RJ76" s="168"/>
      <c r="RK76" s="168"/>
      <c r="RL76" s="168">
        <f>+DRE!$G$74/2</f>
        <v>0</v>
      </c>
      <c r="RM76" s="168"/>
      <c r="RN76" s="168"/>
      <c r="RO76" s="168"/>
      <c r="RP76" s="168"/>
      <c r="RQ76" s="168"/>
      <c r="RR76" s="168"/>
      <c r="RS76" s="168"/>
      <c r="RT76" s="168"/>
      <c r="RU76" s="168"/>
      <c r="RV76" s="168"/>
      <c r="RW76" s="168">
        <f>+DRE!$G$74/2</f>
        <v>0</v>
      </c>
      <c r="RX76" s="168"/>
      <c r="RY76" s="168"/>
      <c r="RZ76" s="168"/>
      <c r="SA76" s="168"/>
      <c r="SB76" s="168"/>
      <c r="SC76" s="168"/>
      <c r="SD76" s="168"/>
      <c r="SE76" s="168"/>
      <c r="SF76" s="168"/>
      <c r="SG76" s="168"/>
      <c r="SH76" s="168"/>
      <c r="SI76" s="168"/>
      <c r="SJ76" s="168"/>
      <c r="SK76" s="168"/>
      <c r="SL76" s="166">
        <f t="shared" si="1571"/>
        <v>0</v>
      </c>
      <c r="SM76" s="168"/>
      <c r="SN76" s="168"/>
      <c r="SO76" s="168"/>
      <c r="SP76" s="168"/>
      <c r="SQ76" s="168"/>
      <c r="SR76" s="168">
        <f>+DRE!$G$74/2</f>
        <v>0</v>
      </c>
      <c r="SS76" s="168"/>
      <c r="ST76" s="168"/>
      <c r="SU76" s="168"/>
      <c r="SV76" s="168"/>
      <c r="SW76" s="168"/>
      <c r="SX76" s="168"/>
      <c r="SY76" s="168"/>
      <c r="SZ76" s="168"/>
      <c r="TA76" s="168"/>
      <c r="TB76" s="168"/>
      <c r="TC76" s="168">
        <f>+DRE!$G$74/2</f>
        <v>0</v>
      </c>
      <c r="TD76" s="168"/>
      <c r="TE76" s="168"/>
      <c r="TF76" s="168"/>
      <c r="TG76" s="168"/>
      <c r="TH76" s="168"/>
      <c r="TI76" s="168"/>
      <c r="TJ76" s="168"/>
      <c r="TK76" s="168"/>
      <c r="TL76" s="168"/>
      <c r="TM76" s="168"/>
      <c r="TN76" s="168"/>
      <c r="TO76" s="168"/>
      <c r="TP76" s="168"/>
      <c r="TQ76" s="166">
        <f t="shared" si="1560"/>
        <v>0</v>
      </c>
      <c r="TR76" s="168"/>
      <c r="TS76" s="168"/>
      <c r="TT76" s="168"/>
      <c r="TU76" s="168"/>
      <c r="TV76" s="168"/>
      <c r="TW76" s="168">
        <f>+DRE!$G$74/2</f>
        <v>0</v>
      </c>
      <c r="TX76" s="168"/>
      <c r="TY76" s="168"/>
      <c r="TZ76" s="168"/>
      <c r="UA76" s="168"/>
      <c r="UB76" s="168"/>
      <c r="UC76" s="168"/>
      <c r="UD76" s="168"/>
      <c r="UE76" s="168"/>
      <c r="UF76" s="168"/>
      <c r="UG76" s="168"/>
      <c r="UH76" s="168">
        <f>+DRE!$G$74/2</f>
        <v>0</v>
      </c>
      <c r="UI76" s="168"/>
      <c r="UJ76" s="168"/>
      <c r="UK76" s="168"/>
      <c r="UL76" s="168"/>
      <c r="UM76" s="168"/>
      <c r="UN76" s="168"/>
      <c r="UO76" s="168"/>
      <c r="UP76" s="168"/>
      <c r="UQ76" s="168"/>
      <c r="UR76" s="168"/>
      <c r="US76" s="168"/>
      <c r="UT76" s="168"/>
      <c r="UU76" s="168"/>
      <c r="UV76" s="168"/>
      <c r="UW76" s="166">
        <f t="shared" si="1572"/>
        <v>0</v>
      </c>
      <c r="UX76" s="168"/>
      <c r="UY76" s="168"/>
      <c r="UZ76" s="168"/>
      <c r="VA76" s="168"/>
      <c r="VB76" s="168"/>
      <c r="VC76" s="168">
        <f>+DRE!$G$74/2</f>
        <v>0</v>
      </c>
      <c r="VD76" s="168"/>
      <c r="VE76" s="168"/>
      <c r="VF76" s="168"/>
      <c r="VG76" s="168"/>
      <c r="VH76" s="168"/>
      <c r="VI76" s="168"/>
      <c r="VJ76" s="168"/>
      <c r="VK76" s="168"/>
      <c r="VL76" s="168"/>
      <c r="VM76" s="168"/>
      <c r="VN76" s="168">
        <f>+DRE!$G$74/2</f>
        <v>0</v>
      </c>
      <c r="VO76" s="168"/>
      <c r="VP76" s="168"/>
      <c r="VQ76" s="168"/>
      <c r="VR76" s="168"/>
      <c r="VS76" s="168"/>
      <c r="VT76" s="168"/>
      <c r="VU76" s="168"/>
      <c r="VV76" s="168"/>
      <c r="VW76" s="168"/>
      <c r="VX76" s="168"/>
      <c r="VY76" s="168"/>
      <c r="VZ76" s="168"/>
      <c r="WA76" s="168"/>
      <c r="WB76" s="168"/>
      <c r="WC76" s="166">
        <f t="shared" si="1573"/>
        <v>0</v>
      </c>
    </row>
    <row r="77" spans="1:601" s="105" customFormat="1" ht="18" customHeight="1">
      <c r="A77" s="154"/>
      <c r="B77" s="97" t="s">
        <v>154</v>
      </c>
      <c r="C77" s="97"/>
      <c r="D77" s="103">
        <f t="shared" ref="D77:AJ77" si="1574">SUM(D78:D82)</f>
        <v>0</v>
      </c>
      <c r="E77" s="103">
        <f t="shared" si="1574"/>
        <v>0</v>
      </c>
      <c r="F77" s="103">
        <f t="shared" si="1574"/>
        <v>0</v>
      </c>
      <c r="G77" s="103">
        <f t="shared" si="1574"/>
        <v>0</v>
      </c>
      <c r="H77" s="103">
        <f t="shared" si="1574"/>
        <v>0</v>
      </c>
      <c r="I77" s="103">
        <f t="shared" si="1574"/>
        <v>0</v>
      </c>
      <c r="J77" s="103">
        <f t="shared" si="1574"/>
        <v>0</v>
      </c>
      <c r="K77" s="103">
        <f t="shared" si="1574"/>
        <v>0</v>
      </c>
      <c r="L77" s="103">
        <f t="shared" si="1574"/>
        <v>0</v>
      </c>
      <c r="M77" s="103">
        <f t="shared" si="1574"/>
        <v>0</v>
      </c>
      <c r="N77" s="103">
        <f t="shared" si="1574"/>
        <v>0</v>
      </c>
      <c r="O77" s="103">
        <f t="shared" si="1574"/>
        <v>0</v>
      </c>
      <c r="P77" s="103">
        <f t="shared" si="1574"/>
        <v>0</v>
      </c>
      <c r="Q77" s="103">
        <f t="shared" si="1574"/>
        <v>0</v>
      </c>
      <c r="R77" s="103">
        <f t="shared" si="1574"/>
        <v>0</v>
      </c>
      <c r="S77" s="103">
        <f t="shared" si="1574"/>
        <v>0</v>
      </c>
      <c r="T77" s="103">
        <f t="shared" si="1574"/>
        <v>0</v>
      </c>
      <c r="U77" s="103">
        <f t="shared" si="1574"/>
        <v>0</v>
      </c>
      <c r="V77" s="103">
        <f t="shared" si="1574"/>
        <v>0</v>
      </c>
      <c r="W77" s="103">
        <f t="shared" si="1574"/>
        <v>0</v>
      </c>
      <c r="X77" s="103">
        <f t="shared" si="1574"/>
        <v>0</v>
      </c>
      <c r="Y77" s="103">
        <f t="shared" si="1574"/>
        <v>0</v>
      </c>
      <c r="Z77" s="103">
        <f t="shared" si="1574"/>
        <v>0</v>
      </c>
      <c r="AA77" s="103">
        <f t="shared" si="1574"/>
        <v>0</v>
      </c>
      <c r="AB77" s="103">
        <f t="shared" si="1574"/>
        <v>0</v>
      </c>
      <c r="AC77" s="103">
        <f t="shared" si="1574"/>
        <v>0</v>
      </c>
      <c r="AD77" s="103">
        <f t="shared" si="1574"/>
        <v>0</v>
      </c>
      <c r="AE77" s="103">
        <f t="shared" si="1574"/>
        <v>0</v>
      </c>
      <c r="AF77" s="103"/>
      <c r="AG77" s="103"/>
      <c r="AH77" s="177">
        <f t="shared" si="1561"/>
        <v>0</v>
      </c>
      <c r="AI77" s="171">
        <f t="shared" si="1574"/>
        <v>0</v>
      </c>
      <c r="AJ77" s="171">
        <f t="shared" si="1574"/>
        <v>0</v>
      </c>
      <c r="AK77" s="171">
        <f t="shared" ref="AK77:BM77" si="1575">SUM(AK78:AK82)</f>
        <v>0</v>
      </c>
      <c r="AL77" s="171">
        <f t="shared" si="1575"/>
        <v>0</v>
      </c>
      <c r="AM77" s="171">
        <f t="shared" si="1575"/>
        <v>0</v>
      </c>
      <c r="AN77" s="171">
        <f t="shared" si="1575"/>
        <v>0</v>
      </c>
      <c r="AO77" s="171">
        <f t="shared" si="1575"/>
        <v>0</v>
      </c>
      <c r="AP77" s="171">
        <f t="shared" si="1575"/>
        <v>0</v>
      </c>
      <c r="AQ77" s="171">
        <f t="shared" si="1575"/>
        <v>0</v>
      </c>
      <c r="AR77" s="171">
        <f t="shared" si="1575"/>
        <v>0</v>
      </c>
      <c r="AS77" s="171">
        <f t="shared" si="1575"/>
        <v>0</v>
      </c>
      <c r="AT77" s="171">
        <f t="shared" si="1575"/>
        <v>0</v>
      </c>
      <c r="AU77" s="171">
        <f t="shared" si="1575"/>
        <v>0</v>
      </c>
      <c r="AV77" s="171">
        <f t="shared" si="1575"/>
        <v>0</v>
      </c>
      <c r="AW77" s="171">
        <f t="shared" si="1575"/>
        <v>0</v>
      </c>
      <c r="AX77" s="171">
        <f t="shared" si="1575"/>
        <v>0</v>
      </c>
      <c r="AY77" s="171">
        <f t="shared" si="1575"/>
        <v>0</v>
      </c>
      <c r="AZ77" s="171">
        <f t="shared" si="1575"/>
        <v>0</v>
      </c>
      <c r="BA77" s="171">
        <f t="shared" si="1575"/>
        <v>0</v>
      </c>
      <c r="BB77" s="171">
        <f t="shared" si="1575"/>
        <v>0</v>
      </c>
      <c r="BC77" s="171">
        <f t="shared" si="1575"/>
        <v>0</v>
      </c>
      <c r="BD77" s="171">
        <f t="shared" si="1575"/>
        <v>0</v>
      </c>
      <c r="BE77" s="171">
        <f t="shared" si="1575"/>
        <v>0</v>
      </c>
      <c r="BF77" s="171">
        <f t="shared" si="1575"/>
        <v>0</v>
      </c>
      <c r="BG77" s="171">
        <f t="shared" si="1575"/>
        <v>0</v>
      </c>
      <c r="BH77" s="171">
        <f t="shared" si="1575"/>
        <v>0</v>
      </c>
      <c r="BI77" s="171">
        <f t="shared" si="1575"/>
        <v>0</v>
      </c>
      <c r="BJ77" s="171">
        <f t="shared" si="1575"/>
        <v>0</v>
      </c>
      <c r="BK77" s="171">
        <f t="shared" si="1575"/>
        <v>0</v>
      </c>
      <c r="BL77" s="171">
        <f t="shared" si="1575"/>
        <v>0</v>
      </c>
      <c r="BM77" s="171">
        <f t="shared" si="1575"/>
        <v>0</v>
      </c>
      <c r="BN77" s="177">
        <f t="shared" si="1563"/>
        <v>0</v>
      </c>
      <c r="BO77" s="171">
        <f>SUM(BO78:BO82)</f>
        <v>0</v>
      </c>
      <c r="BP77" s="171">
        <f>SUM(BP78:BP82)</f>
        <v>0</v>
      </c>
      <c r="BQ77" s="171">
        <f t="shared" ref="BQ77:CR77" si="1576">SUM(BQ78:BQ82)</f>
        <v>0</v>
      </c>
      <c r="BR77" s="171">
        <f t="shared" si="1576"/>
        <v>0</v>
      </c>
      <c r="BS77" s="171">
        <f t="shared" si="1576"/>
        <v>0</v>
      </c>
      <c r="BT77" s="171">
        <f t="shared" si="1576"/>
        <v>0</v>
      </c>
      <c r="BU77" s="171">
        <f t="shared" si="1576"/>
        <v>0</v>
      </c>
      <c r="BV77" s="171">
        <f t="shared" si="1576"/>
        <v>0</v>
      </c>
      <c r="BW77" s="171">
        <f t="shared" si="1576"/>
        <v>0</v>
      </c>
      <c r="BX77" s="171">
        <f t="shared" si="1576"/>
        <v>0</v>
      </c>
      <c r="BY77" s="171">
        <f t="shared" si="1576"/>
        <v>0</v>
      </c>
      <c r="BZ77" s="171">
        <f t="shared" si="1576"/>
        <v>0</v>
      </c>
      <c r="CA77" s="171">
        <f t="shared" si="1576"/>
        <v>0</v>
      </c>
      <c r="CB77" s="171">
        <f t="shared" si="1576"/>
        <v>0</v>
      </c>
      <c r="CC77" s="171">
        <f t="shared" si="1576"/>
        <v>0</v>
      </c>
      <c r="CD77" s="171">
        <f t="shared" si="1576"/>
        <v>0</v>
      </c>
      <c r="CE77" s="171">
        <f t="shared" si="1576"/>
        <v>0</v>
      </c>
      <c r="CF77" s="171">
        <f t="shared" si="1576"/>
        <v>0</v>
      </c>
      <c r="CG77" s="171">
        <f t="shared" si="1576"/>
        <v>0</v>
      </c>
      <c r="CH77" s="171">
        <f t="shared" si="1576"/>
        <v>0</v>
      </c>
      <c r="CI77" s="171">
        <f t="shared" si="1576"/>
        <v>0</v>
      </c>
      <c r="CJ77" s="171">
        <f t="shared" si="1576"/>
        <v>0</v>
      </c>
      <c r="CK77" s="171">
        <f t="shared" si="1576"/>
        <v>0</v>
      </c>
      <c r="CL77" s="171">
        <f t="shared" si="1576"/>
        <v>0</v>
      </c>
      <c r="CM77" s="171">
        <f t="shared" si="1576"/>
        <v>0</v>
      </c>
      <c r="CN77" s="171">
        <f t="shared" si="1576"/>
        <v>0</v>
      </c>
      <c r="CO77" s="171">
        <f t="shared" si="1576"/>
        <v>0</v>
      </c>
      <c r="CP77" s="171">
        <f t="shared" si="1576"/>
        <v>0</v>
      </c>
      <c r="CQ77" s="171">
        <f t="shared" si="1576"/>
        <v>0</v>
      </c>
      <c r="CR77" s="171">
        <f t="shared" si="1576"/>
        <v>0</v>
      </c>
      <c r="CS77" s="177">
        <f t="shared" si="1562"/>
        <v>0</v>
      </c>
      <c r="CT77" s="171">
        <f t="shared" ref="CT77:DX77" si="1577">SUM(CT78:CT82)</f>
        <v>0</v>
      </c>
      <c r="CU77" s="171">
        <f t="shared" si="1577"/>
        <v>0</v>
      </c>
      <c r="CV77" s="171">
        <f t="shared" si="1577"/>
        <v>0</v>
      </c>
      <c r="CW77" s="171">
        <f t="shared" si="1577"/>
        <v>0</v>
      </c>
      <c r="CX77" s="171">
        <f t="shared" si="1577"/>
        <v>0</v>
      </c>
      <c r="CY77" s="171">
        <f t="shared" si="1577"/>
        <v>0</v>
      </c>
      <c r="CZ77" s="171">
        <f t="shared" si="1577"/>
        <v>0</v>
      </c>
      <c r="DA77" s="171">
        <f t="shared" si="1577"/>
        <v>0</v>
      </c>
      <c r="DB77" s="171">
        <f t="shared" si="1577"/>
        <v>0</v>
      </c>
      <c r="DC77" s="171">
        <f t="shared" si="1577"/>
        <v>0</v>
      </c>
      <c r="DD77" s="171">
        <f t="shared" si="1577"/>
        <v>0</v>
      </c>
      <c r="DE77" s="171">
        <f t="shared" si="1577"/>
        <v>0</v>
      </c>
      <c r="DF77" s="171">
        <f t="shared" si="1577"/>
        <v>0</v>
      </c>
      <c r="DG77" s="171">
        <f t="shared" si="1577"/>
        <v>0</v>
      </c>
      <c r="DH77" s="171">
        <f t="shared" si="1577"/>
        <v>0</v>
      </c>
      <c r="DI77" s="171">
        <f t="shared" si="1577"/>
        <v>0</v>
      </c>
      <c r="DJ77" s="171">
        <f t="shared" si="1577"/>
        <v>0</v>
      </c>
      <c r="DK77" s="171">
        <f t="shared" si="1577"/>
        <v>0</v>
      </c>
      <c r="DL77" s="171">
        <f t="shared" si="1577"/>
        <v>0</v>
      </c>
      <c r="DM77" s="171">
        <f t="shared" si="1577"/>
        <v>0</v>
      </c>
      <c r="DN77" s="171">
        <f t="shared" si="1577"/>
        <v>0</v>
      </c>
      <c r="DO77" s="171">
        <f t="shared" si="1577"/>
        <v>0</v>
      </c>
      <c r="DP77" s="171">
        <f t="shared" si="1577"/>
        <v>0</v>
      </c>
      <c r="DQ77" s="171">
        <f t="shared" si="1577"/>
        <v>0</v>
      </c>
      <c r="DR77" s="171">
        <f t="shared" si="1577"/>
        <v>0</v>
      </c>
      <c r="DS77" s="171">
        <f t="shared" si="1577"/>
        <v>0</v>
      </c>
      <c r="DT77" s="171">
        <f t="shared" si="1577"/>
        <v>0</v>
      </c>
      <c r="DU77" s="171">
        <f t="shared" si="1577"/>
        <v>0</v>
      </c>
      <c r="DV77" s="171">
        <f t="shared" si="1577"/>
        <v>0</v>
      </c>
      <c r="DW77" s="171">
        <f t="shared" si="1577"/>
        <v>0</v>
      </c>
      <c r="DX77" s="171">
        <f t="shared" si="1577"/>
        <v>0</v>
      </c>
      <c r="DY77" s="177">
        <f t="shared" si="1564"/>
        <v>0</v>
      </c>
      <c r="DZ77" s="171">
        <f t="shared" ref="DZ77:FC77" si="1578">SUM(DZ78:DZ82)</f>
        <v>0</v>
      </c>
      <c r="EA77" s="171">
        <f t="shared" si="1578"/>
        <v>0</v>
      </c>
      <c r="EB77" s="171">
        <f t="shared" si="1578"/>
        <v>0</v>
      </c>
      <c r="EC77" s="171">
        <f t="shared" si="1578"/>
        <v>0</v>
      </c>
      <c r="ED77" s="171">
        <f t="shared" si="1578"/>
        <v>0</v>
      </c>
      <c r="EE77" s="171">
        <f t="shared" si="1578"/>
        <v>0</v>
      </c>
      <c r="EF77" s="171">
        <f t="shared" si="1578"/>
        <v>0</v>
      </c>
      <c r="EG77" s="171">
        <f t="shared" si="1578"/>
        <v>0</v>
      </c>
      <c r="EH77" s="171">
        <f t="shared" si="1578"/>
        <v>0</v>
      </c>
      <c r="EI77" s="171">
        <f t="shared" si="1578"/>
        <v>0</v>
      </c>
      <c r="EJ77" s="171">
        <f t="shared" si="1578"/>
        <v>0</v>
      </c>
      <c r="EK77" s="171">
        <f t="shared" si="1578"/>
        <v>0</v>
      </c>
      <c r="EL77" s="171">
        <f t="shared" si="1578"/>
        <v>0</v>
      </c>
      <c r="EM77" s="171">
        <f t="shared" si="1578"/>
        <v>0</v>
      </c>
      <c r="EN77" s="171">
        <f t="shared" si="1578"/>
        <v>0</v>
      </c>
      <c r="EO77" s="171">
        <f t="shared" si="1578"/>
        <v>0</v>
      </c>
      <c r="EP77" s="171">
        <f t="shared" si="1578"/>
        <v>0</v>
      </c>
      <c r="EQ77" s="171">
        <f t="shared" si="1578"/>
        <v>0</v>
      </c>
      <c r="ER77" s="171">
        <f t="shared" si="1578"/>
        <v>0</v>
      </c>
      <c r="ES77" s="171">
        <f t="shared" si="1578"/>
        <v>0</v>
      </c>
      <c r="ET77" s="171">
        <f t="shared" si="1578"/>
        <v>0</v>
      </c>
      <c r="EU77" s="171">
        <f t="shared" si="1578"/>
        <v>0</v>
      </c>
      <c r="EV77" s="171">
        <f t="shared" si="1578"/>
        <v>0</v>
      </c>
      <c r="EW77" s="171">
        <f t="shared" si="1578"/>
        <v>0</v>
      </c>
      <c r="EX77" s="171">
        <f t="shared" si="1578"/>
        <v>0</v>
      </c>
      <c r="EY77" s="171">
        <f t="shared" si="1578"/>
        <v>0</v>
      </c>
      <c r="EZ77" s="171">
        <f t="shared" si="1578"/>
        <v>0</v>
      </c>
      <c r="FA77" s="171">
        <f t="shared" si="1578"/>
        <v>0</v>
      </c>
      <c r="FB77" s="171">
        <f t="shared" si="1578"/>
        <v>0</v>
      </c>
      <c r="FC77" s="171">
        <f t="shared" si="1578"/>
        <v>0</v>
      </c>
      <c r="FD77" s="177">
        <f t="shared" si="1555"/>
        <v>0</v>
      </c>
      <c r="FE77" s="171">
        <f t="shared" ref="FE77:GI77" si="1579">SUM(FE78:FE82)</f>
        <v>0</v>
      </c>
      <c r="FF77" s="171">
        <f t="shared" si="1579"/>
        <v>0</v>
      </c>
      <c r="FG77" s="171">
        <f t="shared" si="1579"/>
        <v>0</v>
      </c>
      <c r="FH77" s="171">
        <f t="shared" si="1579"/>
        <v>0</v>
      </c>
      <c r="FI77" s="171">
        <f t="shared" si="1579"/>
        <v>0</v>
      </c>
      <c r="FJ77" s="171">
        <f t="shared" si="1579"/>
        <v>0</v>
      </c>
      <c r="FK77" s="171">
        <f t="shared" si="1579"/>
        <v>0</v>
      </c>
      <c r="FL77" s="171">
        <f t="shared" si="1579"/>
        <v>0</v>
      </c>
      <c r="FM77" s="171">
        <f t="shared" si="1579"/>
        <v>0</v>
      </c>
      <c r="FN77" s="171">
        <f t="shared" si="1579"/>
        <v>0</v>
      </c>
      <c r="FO77" s="171">
        <f t="shared" si="1579"/>
        <v>0</v>
      </c>
      <c r="FP77" s="171">
        <f t="shared" si="1579"/>
        <v>0</v>
      </c>
      <c r="FQ77" s="171">
        <f t="shared" si="1579"/>
        <v>0</v>
      </c>
      <c r="FR77" s="171">
        <f t="shared" si="1579"/>
        <v>0</v>
      </c>
      <c r="FS77" s="171">
        <f t="shared" si="1579"/>
        <v>0</v>
      </c>
      <c r="FT77" s="171">
        <f t="shared" si="1579"/>
        <v>0</v>
      </c>
      <c r="FU77" s="171">
        <f t="shared" si="1579"/>
        <v>0</v>
      </c>
      <c r="FV77" s="171">
        <f t="shared" si="1579"/>
        <v>0</v>
      </c>
      <c r="FW77" s="171">
        <f t="shared" si="1579"/>
        <v>0</v>
      </c>
      <c r="FX77" s="171">
        <f t="shared" si="1579"/>
        <v>0</v>
      </c>
      <c r="FY77" s="171">
        <f t="shared" si="1579"/>
        <v>0</v>
      </c>
      <c r="FZ77" s="171">
        <f t="shared" si="1579"/>
        <v>0</v>
      </c>
      <c r="GA77" s="171">
        <f t="shared" si="1579"/>
        <v>0</v>
      </c>
      <c r="GB77" s="171">
        <f t="shared" si="1579"/>
        <v>0</v>
      </c>
      <c r="GC77" s="171">
        <f t="shared" si="1579"/>
        <v>0</v>
      </c>
      <c r="GD77" s="171">
        <f t="shared" si="1579"/>
        <v>0</v>
      </c>
      <c r="GE77" s="171">
        <f t="shared" si="1579"/>
        <v>0</v>
      </c>
      <c r="GF77" s="171">
        <f t="shared" si="1579"/>
        <v>0</v>
      </c>
      <c r="GG77" s="171">
        <f t="shared" si="1579"/>
        <v>0</v>
      </c>
      <c r="GH77" s="171">
        <f t="shared" si="1579"/>
        <v>0</v>
      </c>
      <c r="GI77" s="171">
        <f t="shared" si="1579"/>
        <v>0</v>
      </c>
      <c r="GJ77" s="177">
        <f t="shared" si="1565"/>
        <v>0</v>
      </c>
      <c r="GK77" s="171">
        <f t="shared" ref="GK77:HO77" si="1580">SUM(GK78:GK82)</f>
        <v>0</v>
      </c>
      <c r="GL77" s="171">
        <f t="shared" si="1580"/>
        <v>0</v>
      </c>
      <c r="GM77" s="171">
        <f t="shared" si="1580"/>
        <v>0</v>
      </c>
      <c r="GN77" s="171">
        <f t="shared" si="1580"/>
        <v>0</v>
      </c>
      <c r="GO77" s="171">
        <f t="shared" si="1580"/>
        <v>0</v>
      </c>
      <c r="GP77" s="171">
        <f t="shared" si="1580"/>
        <v>0</v>
      </c>
      <c r="GQ77" s="171">
        <f t="shared" si="1580"/>
        <v>0</v>
      </c>
      <c r="GR77" s="171">
        <f t="shared" si="1580"/>
        <v>0</v>
      </c>
      <c r="GS77" s="171">
        <f t="shared" si="1580"/>
        <v>0</v>
      </c>
      <c r="GT77" s="171">
        <f t="shared" si="1580"/>
        <v>0</v>
      </c>
      <c r="GU77" s="171">
        <f t="shared" si="1580"/>
        <v>0</v>
      </c>
      <c r="GV77" s="171">
        <f t="shared" si="1580"/>
        <v>0</v>
      </c>
      <c r="GW77" s="171">
        <f t="shared" si="1580"/>
        <v>0</v>
      </c>
      <c r="GX77" s="171">
        <f t="shared" si="1580"/>
        <v>0</v>
      </c>
      <c r="GY77" s="171">
        <f t="shared" si="1580"/>
        <v>0</v>
      </c>
      <c r="GZ77" s="171">
        <f t="shared" si="1580"/>
        <v>0</v>
      </c>
      <c r="HA77" s="171">
        <f t="shared" si="1580"/>
        <v>0</v>
      </c>
      <c r="HB77" s="171">
        <f t="shared" si="1580"/>
        <v>0</v>
      </c>
      <c r="HC77" s="171">
        <f t="shared" si="1580"/>
        <v>0</v>
      </c>
      <c r="HD77" s="171">
        <f t="shared" si="1580"/>
        <v>0</v>
      </c>
      <c r="HE77" s="171">
        <f t="shared" si="1580"/>
        <v>0</v>
      </c>
      <c r="HF77" s="171">
        <f t="shared" si="1580"/>
        <v>0</v>
      </c>
      <c r="HG77" s="171">
        <f t="shared" si="1580"/>
        <v>0</v>
      </c>
      <c r="HH77" s="171">
        <f t="shared" si="1580"/>
        <v>0</v>
      </c>
      <c r="HI77" s="171">
        <f t="shared" si="1580"/>
        <v>0</v>
      </c>
      <c r="HJ77" s="171">
        <f t="shared" si="1580"/>
        <v>0</v>
      </c>
      <c r="HK77" s="171">
        <f t="shared" si="1580"/>
        <v>0</v>
      </c>
      <c r="HL77" s="171">
        <f t="shared" si="1580"/>
        <v>0</v>
      </c>
      <c r="HM77" s="171">
        <f t="shared" si="1580"/>
        <v>0</v>
      </c>
      <c r="HN77" s="171">
        <f t="shared" si="1580"/>
        <v>0</v>
      </c>
      <c r="HO77" s="171">
        <f t="shared" si="1580"/>
        <v>0</v>
      </c>
      <c r="HP77" s="177">
        <f t="shared" si="1566"/>
        <v>0</v>
      </c>
      <c r="HQ77" s="171">
        <f t="shared" ref="HQ77:IT77" si="1581">SUM(HQ78:HQ82)</f>
        <v>0</v>
      </c>
      <c r="HR77" s="171">
        <f t="shared" si="1581"/>
        <v>0</v>
      </c>
      <c r="HS77" s="171">
        <f t="shared" si="1581"/>
        <v>0</v>
      </c>
      <c r="HT77" s="171">
        <f t="shared" si="1581"/>
        <v>0</v>
      </c>
      <c r="HU77" s="171">
        <f t="shared" si="1581"/>
        <v>0</v>
      </c>
      <c r="HV77" s="171">
        <f t="shared" si="1581"/>
        <v>0</v>
      </c>
      <c r="HW77" s="171">
        <f t="shared" si="1581"/>
        <v>0</v>
      </c>
      <c r="HX77" s="171">
        <f t="shared" si="1581"/>
        <v>0</v>
      </c>
      <c r="HY77" s="171">
        <f t="shared" si="1581"/>
        <v>0</v>
      </c>
      <c r="HZ77" s="171">
        <f t="shared" si="1581"/>
        <v>0</v>
      </c>
      <c r="IA77" s="171">
        <f t="shared" si="1581"/>
        <v>0</v>
      </c>
      <c r="IB77" s="171">
        <f t="shared" si="1581"/>
        <v>0</v>
      </c>
      <c r="IC77" s="171">
        <f t="shared" si="1581"/>
        <v>0</v>
      </c>
      <c r="ID77" s="171">
        <f t="shared" si="1581"/>
        <v>0</v>
      </c>
      <c r="IE77" s="171">
        <f t="shared" si="1581"/>
        <v>0</v>
      </c>
      <c r="IF77" s="171">
        <f t="shared" si="1581"/>
        <v>0</v>
      </c>
      <c r="IG77" s="171">
        <f t="shared" si="1581"/>
        <v>0</v>
      </c>
      <c r="IH77" s="171">
        <f t="shared" si="1581"/>
        <v>0</v>
      </c>
      <c r="II77" s="171">
        <f t="shared" si="1581"/>
        <v>0</v>
      </c>
      <c r="IJ77" s="171">
        <f t="shared" si="1581"/>
        <v>0</v>
      </c>
      <c r="IK77" s="171">
        <f t="shared" si="1581"/>
        <v>0</v>
      </c>
      <c r="IL77" s="171">
        <f t="shared" si="1581"/>
        <v>0</v>
      </c>
      <c r="IM77" s="171">
        <f t="shared" si="1581"/>
        <v>0</v>
      </c>
      <c r="IN77" s="171">
        <f t="shared" si="1581"/>
        <v>0</v>
      </c>
      <c r="IO77" s="171">
        <f t="shared" si="1581"/>
        <v>0</v>
      </c>
      <c r="IP77" s="171">
        <f t="shared" si="1581"/>
        <v>0</v>
      </c>
      <c r="IQ77" s="171">
        <f t="shared" si="1581"/>
        <v>0</v>
      </c>
      <c r="IR77" s="171">
        <f t="shared" si="1581"/>
        <v>0</v>
      </c>
      <c r="IS77" s="171">
        <f t="shared" si="1581"/>
        <v>0</v>
      </c>
      <c r="IT77" s="171">
        <f t="shared" si="1581"/>
        <v>0</v>
      </c>
      <c r="IU77" s="177">
        <f t="shared" si="1556"/>
        <v>0</v>
      </c>
      <c r="IV77" s="171">
        <f t="shared" ref="IV77:JZ77" si="1582">SUM(IV78:IV82)</f>
        <v>0</v>
      </c>
      <c r="IW77" s="171">
        <f t="shared" si="1582"/>
        <v>0</v>
      </c>
      <c r="IX77" s="171">
        <f t="shared" si="1582"/>
        <v>0</v>
      </c>
      <c r="IY77" s="171">
        <f t="shared" si="1582"/>
        <v>0</v>
      </c>
      <c r="IZ77" s="171">
        <f t="shared" si="1582"/>
        <v>0</v>
      </c>
      <c r="JA77" s="171">
        <f t="shared" si="1582"/>
        <v>0</v>
      </c>
      <c r="JB77" s="171">
        <f t="shared" si="1582"/>
        <v>0</v>
      </c>
      <c r="JC77" s="171">
        <f t="shared" si="1582"/>
        <v>0</v>
      </c>
      <c r="JD77" s="171">
        <f t="shared" si="1582"/>
        <v>0</v>
      </c>
      <c r="JE77" s="171">
        <f t="shared" si="1582"/>
        <v>0</v>
      </c>
      <c r="JF77" s="171">
        <f t="shared" si="1582"/>
        <v>0</v>
      </c>
      <c r="JG77" s="171">
        <f t="shared" si="1582"/>
        <v>0</v>
      </c>
      <c r="JH77" s="171">
        <f t="shared" si="1582"/>
        <v>0</v>
      </c>
      <c r="JI77" s="171">
        <f t="shared" si="1582"/>
        <v>0</v>
      </c>
      <c r="JJ77" s="171">
        <f t="shared" si="1582"/>
        <v>0</v>
      </c>
      <c r="JK77" s="171">
        <f t="shared" si="1582"/>
        <v>0</v>
      </c>
      <c r="JL77" s="171">
        <f t="shared" si="1582"/>
        <v>0</v>
      </c>
      <c r="JM77" s="171">
        <f t="shared" si="1582"/>
        <v>0</v>
      </c>
      <c r="JN77" s="171">
        <f t="shared" si="1582"/>
        <v>0</v>
      </c>
      <c r="JO77" s="171">
        <f t="shared" si="1582"/>
        <v>0</v>
      </c>
      <c r="JP77" s="171">
        <f t="shared" si="1582"/>
        <v>0</v>
      </c>
      <c r="JQ77" s="171">
        <f t="shared" si="1582"/>
        <v>0</v>
      </c>
      <c r="JR77" s="171">
        <f t="shared" si="1582"/>
        <v>0</v>
      </c>
      <c r="JS77" s="171">
        <f t="shared" si="1582"/>
        <v>0</v>
      </c>
      <c r="JT77" s="171">
        <f t="shared" si="1582"/>
        <v>0</v>
      </c>
      <c r="JU77" s="171">
        <f t="shared" si="1582"/>
        <v>0</v>
      </c>
      <c r="JV77" s="171">
        <f t="shared" si="1582"/>
        <v>0</v>
      </c>
      <c r="JW77" s="171">
        <f t="shared" si="1582"/>
        <v>0</v>
      </c>
      <c r="JX77" s="171">
        <f t="shared" si="1582"/>
        <v>0</v>
      </c>
      <c r="JY77" s="171">
        <f t="shared" si="1582"/>
        <v>0</v>
      </c>
      <c r="JZ77" s="171">
        <f t="shared" si="1582"/>
        <v>0</v>
      </c>
      <c r="KA77" s="177">
        <f t="shared" si="1567"/>
        <v>0</v>
      </c>
      <c r="KB77" s="171">
        <f t="shared" ref="KB77:LE77" si="1583">SUM(KB78:KB82)</f>
        <v>0</v>
      </c>
      <c r="KC77" s="171">
        <f t="shared" si="1583"/>
        <v>0</v>
      </c>
      <c r="KD77" s="171">
        <f t="shared" si="1583"/>
        <v>0</v>
      </c>
      <c r="KE77" s="171">
        <f t="shared" si="1583"/>
        <v>0</v>
      </c>
      <c r="KF77" s="171">
        <f t="shared" si="1583"/>
        <v>0</v>
      </c>
      <c r="KG77" s="171">
        <f t="shared" si="1583"/>
        <v>0</v>
      </c>
      <c r="KH77" s="171">
        <f t="shared" si="1583"/>
        <v>0</v>
      </c>
      <c r="KI77" s="171">
        <f t="shared" si="1583"/>
        <v>0</v>
      </c>
      <c r="KJ77" s="171">
        <f t="shared" si="1583"/>
        <v>0</v>
      </c>
      <c r="KK77" s="171">
        <f t="shared" si="1583"/>
        <v>0</v>
      </c>
      <c r="KL77" s="171">
        <f t="shared" si="1583"/>
        <v>0</v>
      </c>
      <c r="KM77" s="171">
        <f t="shared" si="1583"/>
        <v>0</v>
      </c>
      <c r="KN77" s="171">
        <f t="shared" si="1583"/>
        <v>0</v>
      </c>
      <c r="KO77" s="171">
        <f t="shared" si="1583"/>
        <v>0</v>
      </c>
      <c r="KP77" s="171">
        <f t="shared" si="1583"/>
        <v>0</v>
      </c>
      <c r="KQ77" s="171">
        <f t="shared" si="1583"/>
        <v>0</v>
      </c>
      <c r="KR77" s="171">
        <f t="shared" si="1583"/>
        <v>0</v>
      </c>
      <c r="KS77" s="171">
        <f t="shared" si="1583"/>
        <v>0</v>
      </c>
      <c r="KT77" s="171">
        <f t="shared" si="1583"/>
        <v>0</v>
      </c>
      <c r="KU77" s="171">
        <f t="shared" si="1583"/>
        <v>0</v>
      </c>
      <c r="KV77" s="171">
        <f t="shared" si="1583"/>
        <v>0</v>
      </c>
      <c r="KW77" s="171">
        <f t="shared" si="1583"/>
        <v>0</v>
      </c>
      <c r="KX77" s="171">
        <f t="shared" si="1583"/>
        <v>0</v>
      </c>
      <c r="KY77" s="171">
        <f t="shared" si="1583"/>
        <v>0</v>
      </c>
      <c r="KZ77" s="171">
        <f t="shared" si="1583"/>
        <v>0</v>
      </c>
      <c r="LA77" s="171">
        <f t="shared" si="1583"/>
        <v>0</v>
      </c>
      <c r="LB77" s="171">
        <f t="shared" si="1583"/>
        <v>0</v>
      </c>
      <c r="LC77" s="171">
        <f t="shared" si="1583"/>
        <v>0</v>
      </c>
      <c r="LD77" s="171">
        <f t="shared" si="1583"/>
        <v>0</v>
      </c>
      <c r="LE77" s="171">
        <f t="shared" si="1583"/>
        <v>0</v>
      </c>
      <c r="LF77" s="177">
        <f t="shared" si="1557"/>
        <v>0</v>
      </c>
      <c r="LG77" s="171">
        <f t="shared" ref="LG77:MK77" si="1584">SUM(LG78:LG82)</f>
        <v>0</v>
      </c>
      <c r="LH77" s="171">
        <f t="shared" si="1584"/>
        <v>0</v>
      </c>
      <c r="LI77" s="171">
        <f t="shared" si="1584"/>
        <v>0</v>
      </c>
      <c r="LJ77" s="171">
        <f t="shared" si="1584"/>
        <v>0</v>
      </c>
      <c r="LK77" s="171">
        <f t="shared" si="1584"/>
        <v>0</v>
      </c>
      <c r="LL77" s="171">
        <f t="shared" si="1584"/>
        <v>0</v>
      </c>
      <c r="LM77" s="171">
        <f t="shared" si="1584"/>
        <v>0</v>
      </c>
      <c r="LN77" s="171">
        <f t="shared" si="1584"/>
        <v>0</v>
      </c>
      <c r="LO77" s="171">
        <f t="shared" si="1584"/>
        <v>0</v>
      </c>
      <c r="LP77" s="171">
        <f t="shared" si="1584"/>
        <v>0</v>
      </c>
      <c r="LQ77" s="171">
        <f t="shared" si="1584"/>
        <v>0</v>
      </c>
      <c r="LR77" s="171">
        <f t="shared" si="1584"/>
        <v>0</v>
      </c>
      <c r="LS77" s="171">
        <f t="shared" si="1584"/>
        <v>0</v>
      </c>
      <c r="LT77" s="171">
        <f t="shared" si="1584"/>
        <v>0</v>
      </c>
      <c r="LU77" s="171">
        <f t="shared" si="1584"/>
        <v>0</v>
      </c>
      <c r="LV77" s="171">
        <f t="shared" si="1584"/>
        <v>0</v>
      </c>
      <c r="LW77" s="171">
        <f t="shared" si="1584"/>
        <v>0</v>
      </c>
      <c r="LX77" s="171">
        <f t="shared" si="1584"/>
        <v>0</v>
      </c>
      <c r="LY77" s="171">
        <f t="shared" si="1584"/>
        <v>0</v>
      </c>
      <c r="LZ77" s="171">
        <f t="shared" si="1584"/>
        <v>0</v>
      </c>
      <c r="MA77" s="171">
        <f t="shared" si="1584"/>
        <v>0</v>
      </c>
      <c r="MB77" s="171">
        <f t="shared" si="1584"/>
        <v>0</v>
      </c>
      <c r="MC77" s="171">
        <f t="shared" si="1584"/>
        <v>0</v>
      </c>
      <c r="MD77" s="171">
        <f t="shared" si="1584"/>
        <v>0</v>
      </c>
      <c r="ME77" s="171">
        <f t="shared" si="1584"/>
        <v>0</v>
      </c>
      <c r="MF77" s="171">
        <f t="shared" si="1584"/>
        <v>0</v>
      </c>
      <c r="MG77" s="171">
        <f t="shared" si="1584"/>
        <v>0</v>
      </c>
      <c r="MH77" s="171">
        <f t="shared" si="1584"/>
        <v>0</v>
      </c>
      <c r="MI77" s="171">
        <f t="shared" si="1584"/>
        <v>0</v>
      </c>
      <c r="MJ77" s="171">
        <f t="shared" si="1584"/>
        <v>0</v>
      </c>
      <c r="MK77" s="171">
        <f t="shared" si="1584"/>
        <v>0</v>
      </c>
      <c r="ML77" s="177">
        <f t="shared" si="1568"/>
        <v>0</v>
      </c>
      <c r="MM77" s="171">
        <f t="shared" ref="MM77:NQ77" si="1585">SUM(MM78:MM82)</f>
        <v>0</v>
      </c>
      <c r="MN77" s="171">
        <f t="shared" si="1585"/>
        <v>0</v>
      </c>
      <c r="MO77" s="171">
        <f t="shared" si="1585"/>
        <v>0</v>
      </c>
      <c r="MP77" s="171">
        <f t="shared" si="1585"/>
        <v>0</v>
      </c>
      <c r="MQ77" s="171">
        <f t="shared" si="1585"/>
        <v>0</v>
      </c>
      <c r="MR77" s="171">
        <f t="shared" si="1585"/>
        <v>0</v>
      </c>
      <c r="MS77" s="171">
        <f t="shared" si="1585"/>
        <v>0</v>
      </c>
      <c r="MT77" s="171">
        <f t="shared" si="1585"/>
        <v>0</v>
      </c>
      <c r="MU77" s="171">
        <f t="shared" si="1585"/>
        <v>0</v>
      </c>
      <c r="MV77" s="171">
        <f t="shared" si="1585"/>
        <v>0</v>
      </c>
      <c r="MW77" s="171">
        <f t="shared" si="1585"/>
        <v>0</v>
      </c>
      <c r="MX77" s="171">
        <f t="shared" si="1585"/>
        <v>0</v>
      </c>
      <c r="MY77" s="171">
        <f t="shared" si="1585"/>
        <v>0</v>
      </c>
      <c r="MZ77" s="171">
        <f t="shared" si="1585"/>
        <v>0</v>
      </c>
      <c r="NA77" s="171">
        <f t="shared" si="1585"/>
        <v>0</v>
      </c>
      <c r="NB77" s="171">
        <f t="shared" si="1585"/>
        <v>0</v>
      </c>
      <c r="NC77" s="171">
        <f t="shared" si="1585"/>
        <v>0</v>
      </c>
      <c r="ND77" s="171">
        <f t="shared" si="1585"/>
        <v>0</v>
      </c>
      <c r="NE77" s="171">
        <f t="shared" si="1585"/>
        <v>0</v>
      </c>
      <c r="NF77" s="171">
        <f t="shared" si="1585"/>
        <v>0</v>
      </c>
      <c r="NG77" s="171">
        <f t="shared" si="1585"/>
        <v>0</v>
      </c>
      <c r="NH77" s="171">
        <f t="shared" si="1585"/>
        <v>0</v>
      </c>
      <c r="NI77" s="171">
        <f t="shared" si="1585"/>
        <v>0</v>
      </c>
      <c r="NJ77" s="171">
        <f t="shared" si="1585"/>
        <v>0</v>
      </c>
      <c r="NK77" s="171">
        <f t="shared" si="1585"/>
        <v>0</v>
      </c>
      <c r="NL77" s="171">
        <f t="shared" si="1585"/>
        <v>0</v>
      </c>
      <c r="NM77" s="171">
        <f t="shared" si="1585"/>
        <v>0</v>
      </c>
      <c r="NN77" s="171">
        <f t="shared" si="1585"/>
        <v>0</v>
      </c>
      <c r="NO77" s="171">
        <f t="shared" si="1585"/>
        <v>0</v>
      </c>
      <c r="NP77" s="171">
        <f t="shared" si="1585"/>
        <v>0</v>
      </c>
      <c r="NQ77" s="171">
        <f t="shared" si="1585"/>
        <v>0</v>
      </c>
      <c r="NR77" s="177">
        <f t="shared" si="1569"/>
        <v>0</v>
      </c>
      <c r="NS77" s="171">
        <f t="shared" ref="NS77:OT77" si="1586">SUM(NS78:NS82)</f>
        <v>0</v>
      </c>
      <c r="NT77" s="171">
        <f t="shared" si="1586"/>
        <v>0</v>
      </c>
      <c r="NU77" s="171">
        <f t="shared" si="1586"/>
        <v>0</v>
      </c>
      <c r="NV77" s="171">
        <f t="shared" si="1586"/>
        <v>0</v>
      </c>
      <c r="NW77" s="171">
        <f t="shared" si="1586"/>
        <v>0</v>
      </c>
      <c r="NX77" s="171">
        <f t="shared" si="1586"/>
        <v>0</v>
      </c>
      <c r="NY77" s="171">
        <f t="shared" si="1586"/>
        <v>0</v>
      </c>
      <c r="NZ77" s="171">
        <f t="shared" si="1586"/>
        <v>0</v>
      </c>
      <c r="OA77" s="171">
        <f t="shared" si="1586"/>
        <v>0</v>
      </c>
      <c r="OB77" s="171">
        <f t="shared" si="1586"/>
        <v>0</v>
      </c>
      <c r="OC77" s="171">
        <f t="shared" si="1586"/>
        <v>0</v>
      </c>
      <c r="OD77" s="171">
        <f t="shared" si="1586"/>
        <v>0</v>
      </c>
      <c r="OE77" s="171">
        <f t="shared" si="1586"/>
        <v>0</v>
      </c>
      <c r="OF77" s="171">
        <f t="shared" si="1586"/>
        <v>0</v>
      </c>
      <c r="OG77" s="171">
        <f t="shared" si="1586"/>
        <v>0</v>
      </c>
      <c r="OH77" s="171">
        <f t="shared" si="1586"/>
        <v>0</v>
      </c>
      <c r="OI77" s="171">
        <f t="shared" si="1586"/>
        <v>0</v>
      </c>
      <c r="OJ77" s="171">
        <f t="shared" si="1586"/>
        <v>0</v>
      </c>
      <c r="OK77" s="171">
        <f t="shared" si="1586"/>
        <v>0</v>
      </c>
      <c r="OL77" s="171">
        <f t="shared" si="1586"/>
        <v>0</v>
      </c>
      <c r="OM77" s="171">
        <f t="shared" si="1586"/>
        <v>0</v>
      </c>
      <c r="ON77" s="171">
        <f t="shared" si="1586"/>
        <v>0</v>
      </c>
      <c r="OO77" s="171">
        <f t="shared" si="1586"/>
        <v>0</v>
      </c>
      <c r="OP77" s="171">
        <f t="shared" si="1586"/>
        <v>0</v>
      </c>
      <c r="OQ77" s="171">
        <f t="shared" si="1586"/>
        <v>0</v>
      </c>
      <c r="OR77" s="171">
        <f t="shared" si="1586"/>
        <v>0</v>
      </c>
      <c r="OS77" s="171">
        <f t="shared" si="1586"/>
        <v>0</v>
      </c>
      <c r="OT77" s="171">
        <f t="shared" si="1586"/>
        <v>0</v>
      </c>
      <c r="OU77" s="177">
        <f t="shared" si="1558"/>
        <v>0</v>
      </c>
      <c r="OV77" s="171">
        <f t="shared" ref="OV77:PZ77" si="1587">SUM(OV78:OV82)</f>
        <v>0</v>
      </c>
      <c r="OW77" s="171">
        <f t="shared" si="1587"/>
        <v>0</v>
      </c>
      <c r="OX77" s="171">
        <f t="shared" si="1587"/>
        <v>0</v>
      </c>
      <c r="OY77" s="171">
        <f t="shared" si="1587"/>
        <v>0</v>
      </c>
      <c r="OZ77" s="171">
        <f t="shared" si="1587"/>
        <v>0</v>
      </c>
      <c r="PA77" s="171">
        <f t="shared" si="1587"/>
        <v>0</v>
      </c>
      <c r="PB77" s="171">
        <f t="shared" si="1587"/>
        <v>0</v>
      </c>
      <c r="PC77" s="171">
        <f t="shared" si="1587"/>
        <v>0</v>
      </c>
      <c r="PD77" s="171">
        <f t="shared" si="1587"/>
        <v>0</v>
      </c>
      <c r="PE77" s="171">
        <f t="shared" si="1587"/>
        <v>0</v>
      </c>
      <c r="PF77" s="171">
        <f t="shared" si="1587"/>
        <v>0</v>
      </c>
      <c r="PG77" s="171">
        <f t="shared" si="1587"/>
        <v>0</v>
      </c>
      <c r="PH77" s="171">
        <f t="shared" si="1587"/>
        <v>0</v>
      </c>
      <c r="PI77" s="171">
        <f t="shared" si="1587"/>
        <v>0</v>
      </c>
      <c r="PJ77" s="171">
        <f t="shared" si="1587"/>
        <v>0</v>
      </c>
      <c r="PK77" s="171">
        <f t="shared" si="1587"/>
        <v>0</v>
      </c>
      <c r="PL77" s="171">
        <f t="shared" si="1587"/>
        <v>0</v>
      </c>
      <c r="PM77" s="171">
        <f t="shared" si="1587"/>
        <v>0</v>
      </c>
      <c r="PN77" s="171">
        <f t="shared" si="1587"/>
        <v>0</v>
      </c>
      <c r="PO77" s="171">
        <f t="shared" si="1587"/>
        <v>0</v>
      </c>
      <c r="PP77" s="171">
        <f t="shared" si="1587"/>
        <v>0</v>
      </c>
      <c r="PQ77" s="171">
        <f t="shared" si="1587"/>
        <v>0</v>
      </c>
      <c r="PR77" s="171">
        <f t="shared" si="1587"/>
        <v>0</v>
      </c>
      <c r="PS77" s="171">
        <f t="shared" si="1587"/>
        <v>0</v>
      </c>
      <c r="PT77" s="171">
        <f t="shared" si="1587"/>
        <v>0</v>
      </c>
      <c r="PU77" s="171">
        <f t="shared" si="1587"/>
        <v>0</v>
      </c>
      <c r="PV77" s="171">
        <f t="shared" si="1587"/>
        <v>0</v>
      </c>
      <c r="PW77" s="171">
        <f t="shared" si="1587"/>
        <v>0</v>
      </c>
      <c r="PX77" s="171">
        <f t="shared" si="1587"/>
        <v>0</v>
      </c>
      <c r="PY77" s="171">
        <f t="shared" si="1587"/>
        <v>0</v>
      </c>
      <c r="PZ77" s="171">
        <f t="shared" si="1587"/>
        <v>0</v>
      </c>
      <c r="QA77" s="177">
        <f t="shared" si="1570"/>
        <v>0</v>
      </c>
      <c r="QB77" s="171">
        <f t="shared" ref="QB77:RE77" si="1588">SUM(QB78:QB82)</f>
        <v>0</v>
      </c>
      <c r="QC77" s="171">
        <f t="shared" si="1588"/>
        <v>0</v>
      </c>
      <c r="QD77" s="171">
        <f t="shared" si="1588"/>
        <v>0</v>
      </c>
      <c r="QE77" s="171">
        <f t="shared" si="1588"/>
        <v>0</v>
      </c>
      <c r="QF77" s="171">
        <f t="shared" si="1588"/>
        <v>0</v>
      </c>
      <c r="QG77" s="171">
        <f t="shared" si="1588"/>
        <v>0</v>
      </c>
      <c r="QH77" s="171">
        <f t="shared" si="1588"/>
        <v>0</v>
      </c>
      <c r="QI77" s="171">
        <f t="shared" si="1588"/>
        <v>0</v>
      </c>
      <c r="QJ77" s="171">
        <f t="shared" si="1588"/>
        <v>0</v>
      </c>
      <c r="QK77" s="171">
        <f t="shared" si="1588"/>
        <v>0</v>
      </c>
      <c r="QL77" s="171">
        <f t="shared" si="1588"/>
        <v>0</v>
      </c>
      <c r="QM77" s="171">
        <f t="shared" si="1588"/>
        <v>0</v>
      </c>
      <c r="QN77" s="171">
        <f t="shared" si="1588"/>
        <v>0</v>
      </c>
      <c r="QO77" s="171">
        <f t="shared" si="1588"/>
        <v>0</v>
      </c>
      <c r="QP77" s="171">
        <f t="shared" si="1588"/>
        <v>0</v>
      </c>
      <c r="QQ77" s="171">
        <f t="shared" si="1588"/>
        <v>0</v>
      </c>
      <c r="QR77" s="171">
        <f t="shared" si="1588"/>
        <v>0</v>
      </c>
      <c r="QS77" s="171">
        <f t="shared" si="1588"/>
        <v>0</v>
      </c>
      <c r="QT77" s="171">
        <f t="shared" si="1588"/>
        <v>0</v>
      </c>
      <c r="QU77" s="171">
        <f t="shared" si="1588"/>
        <v>0</v>
      </c>
      <c r="QV77" s="171">
        <f t="shared" si="1588"/>
        <v>0</v>
      </c>
      <c r="QW77" s="171">
        <f t="shared" si="1588"/>
        <v>0</v>
      </c>
      <c r="QX77" s="171">
        <f t="shared" si="1588"/>
        <v>0</v>
      </c>
      <c r="QY77" s="171">
        <f t="shared" si="1588"/>
        <v>0</v>
      </c>
      <c r="QZ77" s="171">
        <f t="shared" si="1588"/>
        <v>0</v>
      </c>
      <c r="RA77" s="171">
        <f t="shared" si="1588"/>
        <v>0</v>
      </c>
      <c r="RB77" s="171">
        <f t="shared" si="1588"/>
        <v>0</v>
      </c>
      <c r="RC77" s="171">
        <f t="shared" si="1588"/>
        <v>0</v>
      </c>
      <c r="RD77" s="171">
        <f t="shared" si="1588"/>
        <v>0</v>
      </c>
      <c r="RE77" s="171">
        <f t="shared" si="1588"/>
        <v>0</v>
      </c>
      <c r="RF77" s="177">
        <f t="shared" si="1559"/>
        <v>0</v>
      </c>
      <c r="RG77" s="171">
        <f t="shared" ref="RG77:SK77" si="1589">SUM(RG78:RG82)</f>
        <v>0</v>
      </c>
      <c r="RH77" s="171">
        <f t="shared" si="1589"/>
        <v>0</v>
      </c>
      <c r="RI77" s="171">
        <f t="shared" si="1589"/>
        <v>0</v>
      </c>
      <c r="RJ77" s="171">
        <f t="shared" si="1589"/>
        <v>0</v>
      </c>
      <c r="RK77" s="171">
        <f t="shared" si="1589"/>
        <v>0</v>
      </c>
      <c r="RL77" s="171">
        <f t="shared" si="1589"/>
        <v>0</v>
      </c>
      <c r="RM77" s="171">
        <f t="shared" si="1589"/>
        <v>0</v>
      </c>
      <c r="RN77" s="171">
        <f t="shared" si="1589"/>
        <v>0</v>
      </c>
      <c r="RO77" s="171">
        <f t="shared" si="1589"/>
        <v>0</v>
      </c>
      <c r="RP77" s="171">
        <f t="shared" si="1589"/>
        <v>0</v>
      </c>
      <c r="RQ77" s="171">
        <f t="shared" si="1589"/>
        <v>0</v>
      </c>
      <c r="RR77" s="171">
        <f t="shared" si="1589"/>
        <v>0</v>
      </c>
      <c r="RS77" s="171">
        <f t="shared" si="1589"/>
        <v>0</v>
      </c>
      <c r="RT77" s="171">
        <f t="shared" si="1589"/>
        <v>0</v>
      </c>
      <c r="RU77" s="171">
        <f t="shared" si="1589"/>
        <v>0</v>
      </c>
      <c r="RV77" s="171">
        <f t="shared" si="1589"/>
        <v>0</v>
      </c>
      <c r="RW77" s="171">
        <f t="shared" si="1589"/>
        <v>0</v>
      </c>
      <c r="RX77" s="171">
        <f t="shared" si="1589"/>
        <v>0</v>
      </c>
      <c r="RY77" s="171">
        <f t="shared" si="1589"/>
        <v>0</v>
      </c>
      <c r="RZ77" s="171">
        <f t="shared" si="1589"/>
        <v>0</v>
      </c>
      <c r="SA77" s="171">
        <f t="shared" si="1589"/>
        <v>0</v>
      </c>
      <c r="SB77" s="171">
        <f t="shared" si="1589"/>
        <v>0</v>
      </c>
      <c r="SC77" s="171">
        <f t="shared" si="1589"/>
        <v>0</v>
      </c>
      <c r="SD77" s="171">
        <f t="shared" si="1589"/>
        <v>0</v>
      </c>
      <c r="SE77" s="171">
        <f t="shared" si="1589"/>
        <v>0</v>
      </c>
      <c r="SF77" s="171">
        <f t="shared" si="1589"/>
        <v>0</v>
      </c>
      <c r="SG77" s="171">
        <f t="shared" si="1589"/>
        <v>0</v>
      </c>
      <c r="SH77" s="171">
        <f t="shared" si="1589"/>
        <v>0</v>
      </c>
      <c r="SI77" s="171">
        <f t="shared" si="1589"/>
        <v>0</v>
      </c>
      <c r="SJ77" s="171">
        <f t="shared" si="1589"/>
        <v>0</v>
      </c>
      <c r="SK77" s="171">
        <f t="shared" si="1589"/>
        <v>0</v>
      </c>
      <c r="SL77" s="177">
        <f t="shared" si="1571"/>
        <v>0</v>
      </c>
      <c r="SM77" s="171">
        <f t="shared" ref="SM77:TP77" si="1590">SUM(SM78:SM82)</f>
        <v>0</v>
      </c>
      <c r="SN77" s="171">
        <f t="shared" si="1590"/>
        <v>0</v>
      </c>
      <c r="SO77" s="171">
        <f t="shared" si="1590"/>
        <v>0</v>
      </c>
      <c r="SP77" s="171">
        <f t="shared" si="1590"/>
        <v>0</v>
      </c>
      <c r="SQ77" s="171">
        <f t="shared" si="1590"/>
        <v>0</v>
      </c>
      <c r="SR77" s="171">
        <f t="shared" si="1590"/>
        <v>0</v>
      </c>
      <c r="SS77" s="171">
        <f t="shared" si="1590"/>
        <v>0</v>
      </c>
      <c r="ST77" s="171">
        <f t="shared" si="1590"/>
        <v>0</v>
      </c>
      <c r="SU77" s="171">
        <f t="shared" si="1590"/>
        <v>0</v>
      </c>
      <c r="SV77" s="171">
        <f t="shared" si="1590"/>
        <v>0</v>
      </c>
      <c r="SW77" s="171">
        <f t="shared" si="1590"/>
        <v>0</v>
      </c>
      <c r="SX77" s="171">
        <f t="shared" si="1590"/>
        <v>0</v>
      </c>
      <c r="SY77" s="171">
        <f t="shared" si="1590"/>
        <v>0</v>
      </c>
      <c r="SZ77" s="171">
        <f t="shared" si="1590"/>
        <v>0</v>
      </c>
      <c r="TA77" s="171">
        <f t="shared" si="1590"/>
        <v>0</v>
      </c>
      <c r="TB77" s="171">
        <f t="shared" si="1590"/>
        <v>0</v>
      </c>
      <c r="TC77" s="171">
        <f t="shared" si="1590"/>
        <v>0</v>
      </c>
      <c r="TD77" s="171">
        <f t="shared" si="1590"/>
        <v>0</v>
      </c>
      <c r="TE77" s="171">
        <f t="shared" si="1590"/>
        <v>0</v>
      </c>
      <c r="TF77" s="171">
        <f t="shared" si="1590"/>
        <v>0</v>
      </c>
      <c r="TG77" s="171">
        <f t="shared" si="1590"/>
        <v>0</v>
      </c>
      <c r="TH77" s="171">
        <f t="shared" si="1590"/>
        <v>0</v>
      </c>
      <c r="TI77" s="171">
        <f t="shared" si="1590"/>
        <v>0</v>
      </c>
      <c r="TJ77" s="171">
        <f t="shared" si="1590"/>
        <v>0</v>
      </c>
      <c r="TK77" s="171">
        <f t="shared" si="1590"/>
        <v>0</v>
      </c>
      <c r="TL77" s="171">
        <f t="shared" si="1590"/>
        <v>0</v>
      </c>
      <c r="TM77" s="171">
        <f t="shared" si="1590"/>
        <v>0</v>
      </c>
      <c r="TN77" s="171">
        <f t="shared" si="1590"/>
        <v>0</v>
      </c>
      <c r="TO77" s="171">
        <f t="shared" si="1590"/>
        <v>0</v>
      </c>
      <c r="TP77" s="171">
        <f t="shared" si="1590"/>
        <v>0</v>
      </c>
      <c r="TQ77" s="177">
        <f t="shared" si="1560"/>
        <v>0</v>
      </c>
      <c r="TR77" s="171">
        <f t="shared" ref="TR77:UV77" si="1591">SUM(TR78:TR82)</f>
        <v>0</v>
      </c>
      <c r="TS77" s="171">
        <f t="shared" si="1591"/>
        <v>0</v>
      </c>
      <c r="TT77" s="171">
        <f t="shared" si="1591"/>
        <v>0</v>
      </c>
      <c r="TU77" s="171">
        <f t="shared" si="1591"/>
        <v>0</v>
      </c>
      <c r="TV77" s="171">
        <f t="shared" si="1591"/>
        <v>0</v>
      </c>
      <c r="TW77" s="171">
        <f t="shared" si="1591"/>
        <v>0</v>
      </c>
      <c r="TX77" s="171">
        <f t="shared" si="1591"/>
        <v>0</v>
      </c>
      <c r="TY77" s="171">
        <f t="shared" si="1591"/>
        <v>0</v>
      </c>
      <c r="TZ77" s="171">
        <f t="shared" si="1591"/>
        <v>0</v>
      </c>
      <c r="UA77" s="171">
        <f t="shared" si="1591"/>
        <v>0</v>
      </c>
      <c r="UB77" s="171">
        <f t="shared" si="1591"/>
        <v>0</v>
      </c>
      <c r="UC77" s="171">
        <f t="shared" si="1591"/>
        <v>0</v>
      </c>
      <c r="UD77" s="171">
        <f t="shared" si="1591"/>
        <v>0</v>
      </c>
      <c r="UE77" s="171">
        <f t="shared" si="1591"/>
        <v>0</v>
      </c>
      <c r="UF77" s="171">
        <f t="shared" si="1591"/>
        <v>0</v>
      </c>
      <c r="UG77" s="171">
        <f t="shared" si="1591"/>
        <v>0</v>
      </c>
      <c r="UH77" s="171">
        <f t="shared" si="1591"/>
        <v>0</v>
      </c>
      <c r="UI77" s="171">
        <f t="shared" si="1591"/>
        <v>0</v>
      </c>
      <c r="UJ77" s="171">
        <f t="shared" si="1591"/>
        <v>0</v>
      </c>
      <c r="UK77" s="171">
        <f t="shared" si="1591"/>
        <v>0</v>
      </c>
      <c r="UL77" s="171">
        <f t="shared" si="1591"/>
        <v>0</v>
      </c>
      <c r="UM77" s="171">
        <f t="shared" si="1591"/>
        <v>0</v>
      </c>
      <c r="UN77" s="171">
        <f t="shared" si="1591"/>
        <v>0</v>
      </c>
      <c r="UO77" s="171">
        <f t="shared" si="1591"/>
        <v>0</v>
      </c>
      <c r="UP77" s="171">
        <f t="shared" si="1591"/>
        <v>0</v>
      </c>
      <c r="UQ77" s="171">
        <f t="shared" si="1591"/>
        <v>0</v>
      </c>
      <c r="UR77" s="171">
        <f t="shared" si="1591"/>
        <v>0</v>
      </c>
      <c r="US77" s="171">
        <f t="shared" si="1591"/>
        <v>0</v>
      </c>
      <c r="UT77" s="171">
        <f t="shared" si="1591"/>
        <v>0</v>
      </c>
      <c r="UU77" s="171">
        <f t="shared" si="1591"/>
        <v>0</v>
      </c>
      <c r="UV77" s="171">
        <f t="shared" si="1591"/>
        <v>0</v>
      </c>
      <c r="UW77" s="177">
        <f t="shared" si="1572"/>
        <v>0</v>
      </c>
      <c r="UX77" s="171">
        <f t="shared" ref="UX77:WB77" si="1592">SUM(UX78:UX82)</f>
        <v>0</v>
      </c>
      <c r="UY77" s="171">
        <f t="shared" si="1592"/>
        <v>0</v>
      </c>
      <c r="UZ77" s="171">
        <f t="shared" si="1592"/>
        <v>0</v>
      </c>
      <c r="VA77" s="171">
        <f t="shared" si="1592"/>
        <v>0</v>
      </c>
      <c r="VB77" s="171">
        <f t="shared" si="1592"/>
        <v>0</v>
      </c>
      <c r="VC77" s="171">
        <f t="shared" si="1592"/>
        <v>0</v>
      </c>
      <c r="VD77" s="171">
        <f t="shared" si="1592"/>
        <v>0</v>
      </c>
      <c r="VE77" s="171">
        <f t="shared" si="1592"/>
        <v>0</v>
      </c>
      <c r="VF77" s="171">
        <f t="shared" si="1592"/>
        <v>0</v>
      </c>
      <c r="VG77" s="171">
        <f t="shared" si="1592"/>
        <v>0</v>
      </c>
      <c r="VH77" s="171">
        <f t="shared" si="1592"/>
        <v>0</v>
      </c>
      <c r="VI77" s="171">
        <f t="shared" si="1592"/>
        <v>0</v>
      </c>
      <c r="VJ77" s="171">
        <f t="shared" si="1592"/>
        <v>0</v>
      </c>
      <c r="VK77" s="171">
        <f t="shared" si="1592"/>
        <v>0</v>
      </c>
      <c r="VL77" s="171">
        <f t="shared" si="1592"/>
        <v>0</v>
      </c>
      <c r="VM77" s="171">
        <f t="shared" si="1592"/>
        <v>0</v>
      </c>
      <c r="VN77" s="171">
        <f t="shared" si="1592"/>
        <v>0</v>
      </c>
      <c r="VO77" s="171">
        <f t="shared" si="1592"/>
        <v>0</v>
      </c>
      <c r="VP77" s="171">
        <f t="shared" si="1592"/>
        <v>0</v>
      </c>
      <c r="VQ77" s="171">
        <f t="shared" si="1592"/>
        <v>0</v>
      </c>
      <c r="VR77" s="171">
        <f t="shared" si="1592"/>
        <v>0</v>
      </c>
      <c r="VS77" s="171">
        <f t="shared" si="1592"/>
        <v>0</v>
      </c>
      <c r="VT77" s="171">
        <f t="shared" si="1592"/>
        <v>0</v>
      </c>
      <c r="VU77" s="171">
        <f t="shared" si="1592"/>
        <v>0</v>
      </c>
      <c r="VV77" s="171">
        <f t="shared" si="1592"/>
        <v>0</v>
      </c>
      <c r="VW77" s="171">
        <f t="shared" si="1592"/>
        <v>0</v>
      </c>
      <c r="VX77" s="171">
        <f t="shared" si="1592"/>
        <v>0</v>
      </c>
      <c r="VY77" s="171">
        <f t="shared" si="1592"/>
        <v>0</v>
      </c>
      <c r="VZ77" s="171">
        <f t="shared" si="1592"/>
        <v>0</v>
      </c>
      <c r="WA77" s="171">
        <f t="shared" si="1592"/>
        <v>0</v>
      </c>
      <c r="WB77" s="171">
        <f t="shared" si="1592"/>
        <v>0</v>
      </c>
      <c r="WC77" s="177">
        <f t="shared" si="1573"/>
        <v>0</v>
      </c>
    </row>
    <row r="78" spans="1:601" s="105" customFormat="1" ht="18" customHeight="1" outlineLevel="1">
      <c r="A78" s="154"/>
      <c r="B78" s="113" t="s">
        <v>155</v>
      </c>
      <c r="C78" s="66"/>
      <c r="D78" s="182">
        <f>SUMIFS('Listagem de Pagamentos Efet'!$J:$J,'Listagem de Pagamentos Efet'!$B:$B,'FLUXO DE CAIXA'!D$4,'Listagem de Pagamentos Efet'!$C:$C,'FLUXO DE CAIXA'!$B78)</f>
        <v>0</v>
      </c>
      <c r="E78" s="182">
        <f>SUMIFS('Listagem de Pagamentos Efet'!$J:$J,'Listagem de Pagamentos Efet'!$B:$B,'FLUXO DE CAIXA'!E$4,'Listagem de Pagamentos Efet'!$C:$C,'FLUXO DE CAIXA'!$B78)</f>
        <v>0</v>
      </c>
      <c r="F78" s="182">
        <f>SUMIFS('Listagem de Pagamentos Efet'!$J:$J,'Listagem de Pagamentos Efet'!$B:$B,'FLUXO DE CAIXA'!F$4,'Listagem de Pagamentos Efet'!$C:$C,'FLUXO DE CAIXA'!$B78)</f>
        <v>0</v>
      </c>
      <c r="G78" s="182">
        <f>SUMIFS('Listagem de Pagamentos Efet'!$J:$J,'Listagem de Pagamentos Efet'!$B:$B,'FLUXO DE CAIXA'!G$4,'Listagem de Pagamentos Efet'!$C:$C,'FLUXO DE CAIXA'!$B78)</f>
        <v>0</v>
      </c>
      <c r="H78" s="182">
        <f>SUMIFS('Listagem de Pagamentos Efet'!$J:$J,'Listagem de Pagamentos Efet'!$B:$B,'FLUXO DE CAIXA'!H$4,'Listagem de Pagamentos Efet'!$C:$C,'FLUXO DE CAIXA'!$B78)</f>
        <v>0</v>
      </c>
      <c r="I78" s="182">
        <f>SUMIFS('Listagem de Pagamentos Efet'!$J:$J,'Listagem de Pagamentos Efet'!$B:$B,'FLUXO DE CAIXA'!I$4,'Listagem de Pagamentos Efet'!$C:$C,'FLUXO DE CAIXA'!$B78)</f>
        <v>0</v>
      </c>
      <c r="J78" s="182">
        <f>SUMIFS('Listagem de Pagamentos Efet'!$J:$J,'Listagem de Pagamentos Efet'!$B:$B,'FLUXO DE CAIXA'!J$4,'Listagem de Pagamentos Efet'!$C:$C,'FLUXO DE CAIXA'!$B78)</f>
        <v>0</v>
      </c>
      <c r="K78" s="182">
        <f>SUMIFS('Listagem de Pagamentos Efet'!$J:$J,'Listagem de Pagamentos Efet'!$B:$B,'FLUXO DE CAIXA'!K$4,'Listagem de Pagamentos Efet'!$C:$C,'FLUXO DE CAIXA'!$B78)</f>
        <v>0</v>
      </c>
      <c r="L78" s="182">
        <f>SUMIFS('Listagem de Pagamentos Efet'!$J:$J,'Listagem de Pagamentos Efet'!$B:$B,'FLUXO DE CAIXA'!L$4,'Listagem de Pagamentos Efet'!$C:$C,'FLUXO DE CAIXA'!$B78)</f>
        <v>0</v>
      </c>
      <c r="M78" s="182">
        <f>SUMIFS('Listagem de Pagamentos Efet'!$J:$J,'Listagem de Pagamentos Efet'!$B:$B,'FLUXO DE CAIXA'!M$4,'Listagem de Pagamentos Efet'!$C:$C,'FLUXO DE CAIXA'!$B78)</f>
        <v>0</v>
      </c>
      <c r="N78" s="182">
        <f>SUMIFS('Listagem de Pagamentos Efet'!$J:$J,'Listagem de Pagamentos Efet'!$B:$B,'FLUXO DE CAIXA'!N$4,'Listagem de Pagamentos Efet'!$C:$C,'FLUXO DE CAIXA'!$B78)</f>
        <v>0</v>
      </c>
      <c r="O78" s="182">
        <f>SUMIFS('Listagem de Pagamentos Efet'!$J:$J,'Listagem de Pagamentos Efet'!$B:$B,'FLUXO DE CAIXA'!O$4,'Listagem de Pagamentos Efet'!$C:$C,'FLUXO DE CAIXA'!$B78)</f>
        <v>0</v>
      </c>
      <c r="P78" s="182">
        <f>SUMIFS('Listagem de Pagamentos Efet'!$J:$J,'Listagem de Pagamentos Efet'!$B:$B,'FLUXO DE CAIXA'!P$4,'Listagem de Pagamentos Efet'!$C:$C,'FLUXO DE CAIXA'!$B78)</f>
        <v>0</v>
      </c>
      <c r="Q78" s="182">
        <f>SUMIFS('Listagem de Pagamentos Efet'!$J:$J,'Listagem de Pagamentos Efet'!$B:$B,'FLUXO DE CAIXA'!Q$4,'Listagem de Pagamentos Efet'!$C:$C,'FLUXO DE CAIXA'!$B78)</f>
        <v>0</v>
      </c>
      <c r="R78" s="182">
        <f>SUMIFS('Listagem de Pagamentos Efet'!$J:$J,'Listagem de Pagamentos Efet'!$B:$B,'FLUXO DE CAIXA'!R$4,'Listagem de Pagamentos Efet'!$C:$C,'FLUXO DE CAIXA'!$B78)</f>
        <v>0</v>
      </c>
      <c r="S78" s="182">
        <f>SUMIFS('Listagem de Pagamentos Efet'!$J:$J,'Listagem de Pagamentos Efet'!$B:$B,'FLUXO DE CAIXA'!S$4,'Listagem de Pagamentos Efet'!$C:$C,'FLUXO DE CAIXA'!$B78)</f>
        <v>0</v>
      </c>
      <c r="T78" s="182">
        <f>SUMIFS('Listagem de Pagamentos Efet'!$J:$J,'Listagem de Pagamentos Efet'!$B:$B,'FLUXO DE CAIXA'!T$4,'Listagem de Pagamentos Efet'!$C:$C,'FLUXO DE CAIXA'!$B78)</f>
        <v>0</v>
      </c>
      <c r="U78" s="182">
        <f>SUMIFS('Listagem de Pagamentos Efet'!$J:$J,'Listagem de Pagamentos Efet'!$B:$B,'FLUXO DE CAIXA'!U$4,'Listagem de Pagamentos Efet'!$C:$C,'FLUXO DE CAIXA'!$B78)</f>
        <v>0</v>
      </c>
      <c r="V78" s="182">
        <f>SUMIFS('Listagem de Pagamentos Efet'!$J:$J,'Listagem de Pagamentos Efet'!$B:$B,'FLUXO DE CAIXA'!V$4,'Listagem de Pagamentos Efet'!$C:$C,'FLUXO DE CAIXA'!$B78)</f>
        <v>0</v>
      </c>
      <c r="W78" s="182">
        <f>SUMIFS('Listagem de Pagamentos Efet'!$J:$J,'Listagem de Pagamentos Efet'!$B:$B,'FLUXO DE CAIXA'!W$4,'Listagem de Pagamentos Efet'!$C:$C,'FLUXO DE CAIXA'!$B78)</f>
        <v>0</v>
      </c>
      <c r="X78" s="182">
        <f>SUMIFS('Listagem de Pagamentos Efet'!$J:$J,'Listagem de Pagamentos Efet'!$B:$B,'FLUXO DE CAIXA'!X$4,'Listagem de Pagamentos Efet'!$C:$C,'FLUXO DE CAIXA'!$B78)</f>
        <v>0</v>
      </c>
      <c r="Y78" s="182">
        <f>SUMIFS('Listagem de Pagamentos Efet'!$J:$J,'Listagem de Pagamentos Efet'!$B:$B,'FLUXO DE CAIXA'!Y$4,'Listagem de Pagamentos Efet'!$C:$C,'FLUXO DE CAIXA'!$B78)</f>
        <v>0</v>
      </c>
      <c r="Z78" s="182">
        <f>SUMIFS('Listagem de Pagamentos Efet'!$J:$J,'Listagem de Pagamentos Efet'!$B:$B,'FLUXO DE CAIXA'!Z$4,'Listagem de Pagamentos Efet'!$C:$C,'FLUXO DE CAIXA'!$B78)</f>
        <v>0</v>
      </c>
      <c r="AA78" s="182">
        <f>SUMIFS('Listagem de Pagamentos Efet'!$J:$J,'Listagem de Pagamentos Efet'!$B:$B,'FLUXO DE CAIXA'!AA$4,'Listagem de Pagamentos Efet'!$C:$C,'FLUXO DE CAIXA'!$B78)</f>
        <v>0</v>
      </c>
      <c r="AB78" s="182">
        <f>SUMIFS('Listagem de Pagamentos Efet'!$J:$J,'Listagem de Pagamentos Efet'!$B:$B,'FLUXO DE CAIXA'!AB$4,'Listagem de Pagamentos Efet'!$C:$C,'FLUXO DE CAIXA'!$B78)</f>
        <v>0</v>
      </c>
      <c r="AC78" s="182">
        <f>SUMIFS('Listagem de Pagamentos Efet'!$J:$J,'Listagem de Pagamentos Efet'!$B:$B,'FLUXO DE CAIXA'!AC$4,'Listagem de Pagamentos Efet'!$C:$C,'FLUXO DE CAIXA'!$B78)</f>
        <v>0</v>
      </c>
      <c r="AD78" s="182">
        <f>SUMIFS('Listagem de Pagamentos Efet'!$J:$J,'Listagem de Pagamentos Efet'!$B:$B,'FLUXO DE CAIXA'!AD$4,'Listagem de Pagamentos Efet'!$C:$C,'FLUXO DE CAIXA'!$B78)</f>
        <v>0</v>
      </c>
      <c r="AE78" s="106"/>
      <c r="AF78" s="106"/>
      <c r="AG78" s="106"/>
      <c r="AH78" s="166">
        <f t="shared" si="1561"/>
        <v>0</v>
      </c>
      <c r="AI78" s="168"/>
      <c r="AJ78" s="168"/>
      <c r="AK78" s="168"/>
      <c r="AL78" s="168"/>
      <c r="AM78" s="168"/>
      <c r="AN78" s="168"/>
      <c r="AO78" s="168"/>
      <c r="AP78" s="168"/>
      <c r="AQ78" s="168">
        <f>+DRE!$G$76/2</f>
        <v>0</v>
      </c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>
        <f>+DRE!$G$76/2</f>
        <v>0</v>
      </c>
      <c r="BJ78" s="168"/>
      <c r="BK78" s="168"/>
      <c r="BL78" s="168"/>
      <c r="BM78" s="168"/>
      <c r="BN78" s="166">
        <f t="shared" si="1563"/>
        <v>0</v>
      </c>
      <c r="BO78" s="168"/>
      <c r="BP78" s="168"/>
      <c r="BQ78" s="168"/>
      <c r="BR78" s="168"/>
      <c r="BS78" s="168"/>
      <c r="BT78" s="168"/>
      <c r="BU78" s="168"/>
      <c r="BV78" s="168"/>
      <c r="BW78" s="168"/>
      <c r="BX78" s="168">
        <f>+DRE!$G$76/2</f>
        <v>0</v>
      </c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>
        <f>+DRE!$G$76/2</f>
        <v>0</v>
      </c>
      <c r="CP78" s="168"/>
      <c r="CQ78" s="168"/>
      <c r="CR78" s="168"/>
      <c r="CS78" s="166">
        <f t="shared" si="1562"/>
        <v>0</v>
      </c>
      <c r="CT78" s="168"/>
      <c r="CU78" s="168"/>
      <c r="CV78" s="168"/>
      <c r="CW78" s="168"/>
      <c r="CX78" s="168"/>
      <c r="CY78" s="168"/>
      <c r="CZ78" s="168"/>
      <c r="DA78" s="168"/>
      <c r="DB78" s="168">
        <f>+DRE!$G$76/2</f>
        <v>0</v>
      </c>
      <c r="DC78" s="168"/>
      <c r="DD78" s="168"/>
      <c r="DE78" s="168"/>
      <c r="DF78" s="168"/>
      <c r="DG78" s="168"/>
      <c r="DH78" s="168"/>
      <c r="DI78" s="168"/>
      <c r="DJ78" s="168"/>
      <c r="DK78" s="168"/>
      <c r="DL78" s="168"/>
      <c r="DM78" s="168"/>
      <c r="DN78" s="168"/>
      <c r="DO78" s="168"/>
      <c r="DP78" s="168"/>
      <c r="DQ78" s="168"/>
      <c r="DR78" s="168"/>
      <c r="DS78" s="168"/>
      <c r="DT78" s="168">
        <f>+DRE!$G$76/2</f>
        <v>0</v>
      </c>
      <c r="DU78" s="168"/>
      <c r="DV78" s="168"/>
      <c r="DW78" s="168"/>
      <c r="DX78" s="168"/>
      <c r="DY78" s="166">
        <f t="shared" si="1564"/>
        <v>0</v>
      </c>
      <c r="DZ78" s="168"/>
      <c r="EA78" s="168"/>
      <c r="EB78" s="168"/>
      <c r="EC78" s="168"/>
      <c r="ED78" s="168"/>
      <c r="EE78" s="168"/>
      <c r="EF78" s="168"/>
      <c r="EG78" s="168"/>
      <c r="EH78" s="168">
        <f>+DRE!$G$76/2</f>
        <v>0</v>
      </c>
      <c r="EI78" s="168"/>
      <c r="EJ78" s="168"/>
      <c r="EK78" s="168"/>
      <c r="EL78" s="168"/>
      <c r="EM78" s="168"/>
      <c r="EN78" s="168"/>
      <c r="EO78" s="168"/>
      <c r="EP78" s="168"/>
      <c r="EQ78" s="168"/>
      <c r="ER78" s="168"/>
      <c r="ES78" s="168"/>
      <c r="ET78" s="168"/>
      <c r="EU78" s="168"/>
      <c r="EV78" s="168"/>
      <c r="EW78" s="168"/>
      <c r="EX78" s="168"/>
      <c r="EY78" s="168"/>
      <c r="EZ78" s="168">
        <f>+DRE!$G$76/2</f>
        <v>0</v>
      </c>
      <c r="FA78" s="168"/>
      <c r="FB78" s="168"/>
      <c r="FC78" s="168"/>
      <c r="FD78" s="166">
        <f t="shared" si="1555"/>
        <v>0</v>
      </c>
      <c r="FE78" s="168"/>
      <c r="FF78" s="168"/>
      <c r="FG78" s="168"/>
      <c r="FH78" s="168"/>
      <c r="FI78" s="168"/>
      <c r="FJ78" s="168"/>
      <c r="FK78" s="168"/>
      <c r="FL78" s="168"/>
      <c r="FM78" s="168">
        <f>+DRE!$G$76/2</f>
        <v>0</v>
      </c>
      <c r="FN78" s="168"/>
      <c r="FO78" s="168"/>
      <c r="FP78" s="168"/>
      <c r="FQ78" s="168"/>
      <c r="FR78" s="168"/>
      <c r="FS78" s="168"/>
      <c r="FT78" s="168"/>
      <c r="FU78" s="168"/>
      <c r="FV78" s="168"/>
      <c r="FW78" s="168"/>
      <c r="FX78" s="168"/>
      <c r="FY78" s="168"/>
      <c r="FZ78" s="168"/>
      <c r="GA78" s="168"/>
      <c r="GB78" s="168"/>
      <c r="GC78" s="168"/>
      <c r="GD78" s="168"/>
      <c r="GE78" s="168">
        <f>+DRE!$G$76/2</f>
        <v>0</v>
      </c>
      <c r="GF78" s="168"/>
      <c r="GG78" s="168"/>
      <c r="GH78" s="168"/>
      <c r="GI78" s="168"/>
      <c r="GJ78" s="166">
        <f t="shared" si="1565"/>
        <v>0</v>
      </c>
      <c r="GK78" s="168"/>
      <c r="GL78" s="168"/>
      <c r="GM78" s="168"/>
      <c r="GN78" s="168"/>
      <c r="GO78" s="168"/>
      <c r="GP78" s="168"/>
      <c r="GQ78" s="168"/>
      <c r="GR78" s="168"/>
      <c r="GS78" s="168">
        <f>+DRE!$G$76/2</f>
        <v>0</v>
      </c>
      <c r="GT78" s="168"/>
      <c r="GU78" s="168"/>
      <c r="GV78" s="168"/>
      <c r="GW78" s="168"/>
      <c r="GX78" s="168"/>
      <c r="GY78" s="168"/>
      <c r="GZ78" s="168"/>
      <c r="HA78" s="168"/>
      <c r="HB78" s="168"/>
      <c r="HC78" s="168"/>
      <c r="HD78" s="168"/>
      <c r="HE78" s="168"/>
      <c r="HF78" s="168"/>
      <c r="HG78" s="168"/>
      <c r="HH78" s="168"/>
      <c r="HI78" s="168"/>
      <c r="HJ78" s="168"/>
      <c r="HK78" s="168">
        <f>+DRE!$G$76/2</f>
        <v>0</v>
      </c>
      <c r="HL78" s="168"/>
      <c r="HM78" s="168"/>
      <c r="HN78" s="168"/>
      <c r="HO78" s="168"/>
      <c r="HP78" s="166">
        <f t="shared" si="1566"/>
        <v>0</v>
      </c>
      <c r="HQ78" s="168"/>
      <c r="HR78" s="168"/>
      <c r="HS78" s="168"/>
      <c r="HT78" s="168"/>
      <c r="HU78" s="168"/>
      <c r="HV78" s="168"/>
      <c r="HW78" s="168"/>
      <c r="HX78" s="168"/>
      <c r="HY78" s="168">
        <f>+DRE!$G$76/2</f>
        <v>0</v>
      </c>
      <c r="HZ78" s="168"/>
      <c r="IA78" s="168"/>
      <c r="IB78" s="168"/>
      <c r="IC78" s="168"/>
      <c r="ID78" s="168"/>
      <c r="IE78" s="168"/>
      <c r="IF78" s="168"/>
      <c r="IG78" s="168"/>
      <c r="IH78" s="168"/>
      <c r="II78" s="168"/>
      <c r="IJ78" s="168"/>
      <c r="IK78" s="168"/>
      <c r="IL78" s="168"/>
      <c r="IM78" s="168"/>
      <c r="IN78" s="168"/>
      <c r="IO78" s="168"/>
      <c r="IP78" s="168"/>
      <c r="IQ78" s="168">
        <f>+DRE!$G$76/2</f>
        <v>0</v>
      </c>
      <c r="IR78" s="168"/>
      <c r="IS78" s="168"/>
      <c r="IT78" s="168"/>
      <c r="IU78" s="166">
        <f t="shared" si="1556"/>
        <v>0</v>
      </c>
      <c r="IV78" s="168"/>
      <c r="IW78" s="168"/>
      <c r="IX78" s="168"/>
      <c r="IY78" s="168"/>
      <c r="IZ78" s="168"/>
      <c r="JA78" s="168"/>
      <c r="JB78" s="168"/>
      <c r="JC78" s="168"/>
      <c r="JD78" s="168">
        <f>+DRE!$G$76/2</f>
        <v>0</v>
      </c>
      <c r="JE78" s="168"/>
      <c r="JF78" s="168"/>
      <c r="JG78" s="168"/>
      <c r="JH78" s="168"/>
      <c r="JI78" s="168"/>
      <c r="JJ78" s="168"/>
      <c r="JK78" s="168"/>
      <c r="JL78" s="168"/>
      <c r="JM78" s="168"/>
      <c r="JN78" s="168"/>
      <c r="JO78" s="168"/>
      <c r="JP78" s="168"/>
      <c r="JQ78" s="168"/>
      <c r="JR78" s="168"/>
      <c r="JS78" s="168"/>
      <c r="JT78" s="168"/>
      <c r="JU78" s="168"/>
      <c r="JV78" s="168">
        <f>+DRE!$G$76/2</f>
        <v>0</v>
      </c>
      <c r="JW78" s="168"/>
      <c r="JX78" s="168"/>
      <c r="JY78" s="168"/>
      <c r="JZ78" s="168"/>
      <c r="KA78" s="166">
        <f t="shared" si="1567"/>
        <v>0</v>
      </c>
      <c r="KB78" s="168"/>
      <c r="KC78" s="168"/>
      <c r="KD78" s="168"/>
      <c r="KE78" s="168"/>
      <c r="KF78" s="168"/>
      <c r="KG78" s="168"/>
      <c r="KH78" s="168"/>
      <c r="KI78" s="168"/>
      <c r="KJ78" s="168">
        <f>+DRE!$G$76/2</f>
        <v>0</v>
      </c>
      <c r="KK78" s="168"/>
      <c r="KL78" s="168"/>
      <c r="KM78" s="168"/>
      <c r="KN78" s="168"/>
      <c r="KO78" s="168"/>
      <c r="KP78" s="168"/>
      <c r="KQ78" s="168"/>
      <c r="KR78" s="168"/>
      <c r="KS78" s="168"/>
      <c r="KT78" s="168"/>
      <c r="KU78" s="168"/>
      <c r="KV78" s="168"/>
      <c r="KW78" s="168"/>
      <c r="KX78" s="168"/>
      <c r="KY78" s="168"/>
      <c r="KZ78" s="168"/>
      <c r="LA78" s="168"/>
      <c r="LB78" s="168">
        <f>+DRE!$G$76/2</f>
        <v>0</v>
      </c>
      <c r="LC78" s="168"/>
      <c r="LD78" s="168"/>
      <c r="LE78" s="168"/>
      <c r="LF78" s="166">
        <f t="shared" si="1557"/>
        <v>0</v>
      </c>
      <c r="LG78" s="168"/>
      <c r="LH78" s="168"/>
      <c r="LI78" s="168"/>
      <c r="LJ78" s="168"/>
      <c r="LK78" s="168"/>
      <c r="LL78" s="168"/>
      <c r="LM78" s="168"/>
      <c r="LN78" s="168"/>
      <c r="LO78" s="168">
        <f>+DRE!$G$76/2</f>
        <v>0</v>
      </c>
      <c r="LP78" s="168"/>
      <c r="LQ78" s="168"/>
      <c r="LR78" s="168"/>
      <c r="LS78" s="168"/>
      <c r="LT78" s="168"/>
      <c r="LU78" s="168"/>
      <c r="LV78" s="168"/>
      <c r="LW78" s="168"/>
      <c r="LX78" s="168"/>
      <c r="LY78" s="168"/>
      <c r="LZ78" s="168"/>
      <c r="MA78" s="168"/>
      <c r="MB78" s="168"/>
      <c r="MC78" s="168"/>
      <c r="MD78" s="168"/>
      <c r="ME78" s="168"/>
      <c r="MF78" s="168"/>
      <c r="MG78" s="168">
        <f>+DRE!$G$76/2</f>
        <v>0</v>
      </c>
      <c r="MH78" s="168"/>
      <c r="MI78" s="168"/>
      <c r="MJ78" s="168"/>
      <c r="MK78" s="168"/>
      <c r="ML78" s="166">
        <f t="shared" si="1568"/>
        <v>0</v>
      </c>
      <c r="MM78" s="168"/>
      <c r="MN78" s="168"/>
      <c r="MO78" s="168"/>
      <c r="MP78" s="168"/>
      <c r="MQ78" s="168"/>
      <c r="MR78" s="168"/>
      <c r="MS78" s="168"/>
      <c r="MT78" s="168"/>
      <c r="MU78" s="168">
        <f>+DRE!$G$76/2</f>
        <v>0</v>
      </c>
      <c r="MV78" s="168"/>
      <c r="MW78" s="168"/>
      <c r="MX78" s="168"/>
      <c r="MY78" s="168"/>
      <c r="MZ78" s="168"/>
      <c r="NA78" s="168"/>
      <c r="NB78" s="168"/>
      <c r="NC78" s="168"/>
      <c r="ND78" s="168"/>
      <c r="NE78" s="168"/>
      <c r="NF78" s="168"/>
      <c r="NG78" s="168"/>
      <c r="NH78" s="168"/>
      <c r="NI78" s="168"/>
      <c r="NJ78" s="168"/>
      <c r="NK78" s="168"/>
      <c r="NL78" s="168"/>
      <c r="NM78" s="168">
        <f>+DRE!$G$76/2</f>
        <v>0</v>
      </c>
      <c r="NN78" s="168"/>
      <c r="NO78" s="168"/>
      <c r="NP78" s="168"/>
      <c r="NQ78" s="168"/>
      <c r="NR78" s="166">
        <f t="shared" si="1569"/>
        <v>0</v>
      </c>
      <c r="NS78" s="168"/>
      <c r="NT78" s="168"/>
      <c r="NU78" s="168"/>
      <c r="NV78" s="168"/>
      <c r="NW78" s="168"/>
      <c r="NX78" s="168"/>
      <c r="NY78" s="168"/>
      <c r="NZ78" s="168"/>
      <c r="OA78" s="168">
        <f>+DRE!$G$76/2</f>
        <v>0</v>
      </c>
      <c r="OB78" s="168"/>
      <c r="OC78" s="168"/>
      <c r="OD78" s="168"/>
      <c r="OE78" s="168"/>
      <c r="OF78" s="168"/>
      <c r="OG78" s="168"/>
      <c r="OH78" s="168"/>
      <c r="OI78" s="168"/>
      <c r="OJ78" s="168"/>
      <c r="OK78" s="168"/>
      <c r="OL78" s="168"/>
      <c r="OM78" s="168"/>
      <c r="ON78" s="168"/>
      <c r="OO78" s="168"/>
      <c r="OP78" s="168"/>
      <c r="OQ78" s="168"/>
      <c r="OR78" s="168"/>
      <c r="OS78" s="168">
        <f>+DRE!$G$76/2</f>
        <v>0</v>
      </c>
      <c r="OT78" s="168"/>
      <c r="OU78" s="166">
        <f t="shared" si="1558"/>
        <v>0</v>
      </c>
      <c r="OV78" s="168"/>
      <c r="OW78" s="168"/>
      <c r="OX78" s="168"/>
      <c r="OY78" s="168"/>
      <c r="OZ78" s="168"/>
      <c r="PA78" s="168"/>
      <c r="PB78" s="168"/>
      <c r="PC78" s="168"/>
      <c r="PD78" s="168">
        <f>+DRE!$G$76/2</f>
        <v>0</v>
      </c>
      <c r="PE78" s="168"/>
      <c r="PF78" s="168"/>
      <c r="PG78" s="168"/>
      <c r="PH78" s="168"/>
      <c r="PI78" s="168"/>
      <c r="PJ78" s="168"/>
      <c r="PK78" s="168"/>
      <c r="PL78" s="168"/>
      <c r="PM78" s="168"/>
      <c r="PN78" s="168"/>
      <c r="PO78" s="168"/>
      <c r="PP78" s="168"/>
      <c r="PQ78" s="168"/>
      <c r="PR78" s="168"/>
      <c r="PS78" s="168"/>
      <c r="PT78" s="168"/>
      <c r="PU78" s="168"/>
      <c r="PV78" s="168">
        <f>+DRE!$G$76/2</f>
        <v>0</v>
      </c>
      <c r="PW78" s="168"/>
      <c r="PX78" s="168"/>
      <c r="PY78" s="168"/>
      <c r="PZ78" s="168"/>
      <c r="QA78" s="166">
        <f t="shared" si="1570"/>
        <v>0</v>
      </c>
      <c r="QB78" s="168"/>
      <c r="QC78" s="168"/>
      <c r="QD78" s="168"/>
      <c r="QE78" s="168"/>
      <c r="QF78" s="168"/>
      <c r="QG78" s="168"/>
      <c r="QH78" s="168"/>
      <c r="QI78" s="168"/>
      <c r="QJ78" s="168">
        <f>+DRE!$G$76/2</f>
        <v>0</v>
      </c>
      <c r="QK78" s="168"/>
      <c r="QL78" s="168"/>
      <c r="QM78" s="168"/>
      <c r="QN78" s="168"/>
      <c r="QO78" s="168"/>
      <c r="QP78" s="168"/>
      <c r="QQ78" s="168"/>
      <c r="QR78" s="168"/>
      <c r="QS78" s="168"/>
      <c r="QT78" s="168"/>
      <c r="QU78" s="168"/>
      <c r="QV78" s="168"/>
      <c r="QW78" s="168"/>
      <c r="QX78" s="168"/>
      <c r="QY78" s="168"/>
      <c r="QZ78" s="168"/>
      <c r="RA78" s="168"/>
      <c r="RB78" s="168">
        <f>+DRE!$G$76/2</f>
        <v>0</v>
      </c>
      <c r="RC78" s="168"/>
      <c r="RD78" s="168"/>
      <c r="RE78" s="168"/>
      <c r="RF78" s="166">
        <f t="shared" si="1559"/>
        <v>0</v>
      </c>
      <c r="RG78" s="168"/>
      <c r="RH78" s="168"/>
      <c r="RI78" s="168"/>
      <c r="RJ78" s="168"/>
      <c r="RK78" s="168"/>
      <c r="RL78" s="168"/>
      <c r="RM78" s="168"/>
      <c r="RN78" s="168"/>
      <c r="RO78" s="168">
        <f>+DRE!$G$76/2</f>
        <v>0</v>
      </c>
      <c r="RP78" s="168"/>
      <c r="RQ78" s="168"/>
      <c r="RR78" s="168"/>
      <c r="RS78" s="168"/>
      <c r="RT78" s="168"/>
      <c r="RU78" s="168"/>
      <c r="RV78" s="168"/>
      <c r="RW78" s="168"/>
      <c r="RX78" s="168"/>
      <c r="RY78" s="168"/>
      <c r="RZ78" s="168"/>
      <c r="SA78" s="168"/>
      <c r="SB78" s="168"/>
      <c r="SC78" s="168"/>
      <c r="SD78" s="168"/>
      <c r="SE78" s="168"/>
      <c r="SF78" s="168"/>
      <c r="SG78" s="168">
        <f>+DRE!$G$76/2</f>
        <v>0</v>
      </c>
      <c r="SH78" s="168"/>
      <c r="SI78" s="168"/>
      <c r="SJ78" s="168"/>
      <c r="SK78" s="168"/>
      <c r="SL78" s="166">
        <f t="shared" si="1571"/>
        <v>0</v>
      </c>
      <c r="SM78" s="168"/>
      <c r="SN78" s="168"/>
      <c r="SO78" s="168"/>
      <c r="SP78" s="168"/>
      <c r="SQ78" s="168"/>
      <c r="SR78" s="168"/>
      <c r="SS78" s="168"/>
      <c r="ST78" s="168"/>
      <c r="SU78" s="168">
        <f>+DRE!$G$76/2</f>
        <v>0</v>
      </c>
      <c r="SV78" s="168"/>
      <c r="SW78" s="168"/>
      <c r="SX78" s="168"/>
      <c r="SY78" s="168"/>
      <c r="SZ78" s="168"/>
      <c r="TA78" s="168"/>
      <c r="TB78" s="168"/>
      <c r="TC78" s="168"/>
      <c r="TD78" s="168"/>
      <c r="TE78" s="168"/>
      <c r="TF78" s="168"/>
      <c r="TG78" s="168"/>
      <c r="TH78" s="168"/>
      <c r="TI78" s="168"/>
      <c r="TJ78" s="168"/>
      <c r="TK78" s="168"/>
      <c r="TL78" s="168"/>
      <c r="TM78" s="168">
        <f>+DRE!$G$76/2</f>
        <v>0</v>
      </c>
      <c r="TN78" s="168"/>
      <c r="TO78" s="168"/>
      <c r="TP78" s="168"/>
      <c r="TQ78" s="166">
        <f t="shared" si="1560"/>
        <v>0</v>
      </c>
      <c r="TR78" s="168"/>
      <c r="TS78" s="168"/>
      <c r="TT78" s="168"/>
      <c r="TU78" s="168"/>
      <c r="TV78" s="168"/>
      <c r="TW78" s="168"/>
      <c r="TX78" s="168"/>
      <c r="TY78" s="168"/>
      <c r="TZ78" s="168">
        <f>+DRE!$G$76/2</f>
        <v>0</v>
      </c>
      <c r="UA78" s="168"/>
      <c r="UB78" s="168"/>
      <c r="UC78" s="168"/>
      <c r="UD78" s="168"/>
      <c r="UE78" s="168"/>
      <c r="UF78" s="168"/>
      <c r="UG78" s="168"/>
      <c r="UH78" s="168"/>
      <c r="UI78" s="168"/>
      <c r="UJ78" s="168"/>
      <c r="UK78" s="168"/>
      <c r="UL78" s="168"/>
      <c r="UM78" s="168"/>
      <c r="UN78" s="168"/>
      <c r="UO78" s="168"/>
      <c r="UP78" s="168"/>
      <c r="UQ78" s="168"/>
      <c r="UR78" s="168">
        <f>+DRE!$G$76/2</f>
        <v>0</v>
      </c>
      <c r="US78" s="168"/>
      <c r="UT78" s="168"/>
      <c r="UU78" s="168"/>
      <c r="UV78" s="168"/>
      <c r="UW78" s="166">
        <f t="shared" si="1572"/>
        <v>0</v>
      </c>
      <c r="UX78" s="168"/>
      <c r="UY78" s="168"/>
      <c r="UZ78" s="168"/>
      <c r="VA78" s="168"/>
      <c r="VB78" s="168"/>
      <c r="VC78" s="168"/>
      <c r="VD78" s="168"/>
      <c r="VE78" s="168"/>
      <c r="VF78" s="168">
        <f>+DRE!$G$76/2</f>
        <v>0</v>
      </c>
      <c r="VG78" s="168"/>
      <c r="VH78" s="168"/>
      <c r="VI78" s="168"/>
      <c r="VJ78" s="168"/>
      <c r="VK78" s="168"/>
      <c r="VL78" s="168"/>
      <c r="VM78" s="168"/>
      <c r="VN78" s="168"/>
      <c r="VO78" s="168"/>
      <c r="VP78" s="168"/>
      <c r="VQ78" s="168"/>
      <c r="VR78" s="168"/>
      <c r="VS78" s="168"/>
      <c r="VT78" s="168"/>
      <c r="VU78" s="168"/>
      <c r="VV78" s="168"/>
      <c r="VW78" s="168"/>
      <c r="VX78" s="168">
        <f>+DRE!$G$76/2</f>
        <v>0</v>
      </c>
      <c r="VY78" s="168"/>
      <c r="VZ78" s="168"/>
      <c r="WA78" s="168"/>
      <c r="WB78" s="168"/>
      <c r="WC78" s="166">
        <f t="shared" si="1573"/>
        <v>0</v>
      </c>
    </row>
    <row r="79" spans="1:601" s="105" customFormat="1" ht="18" customHeight="1" outlineLevel="1">
      <c r="A79" s="154"/>
      <c r="B79" s="113" t="s">
        <v>113</v>
      </c>
      <c r="C79" s="66"/>
      <c r="D79" s="182">
        <f>SUMIFS('Listagem de Pagamentos Efet'!$J:$J,'Listagem de Pagamentos Efet'!$B:$B,'FLUXO DE CAIXA'!D$4,'Listagem de Pagamentos Efet'!$C:$C,'FLUXO DE CAIXA'!$B79)</f>
        <v>0</v>
      </c>
      <c r="E79" s="182">
        <f>SUMIFS('Listagem de Pagamentos Efet'!$J:$J,'Listagem de Pagamentos Efet'!$B:$B,'FLUXO DE CAIXA'!E$4,'Listagem de Pagamentos Efet'!$C:$C,'FLUXO DE CAIXA'!$B79)</f>
        <v>0</v>
      </c>
      <c r="F79" s="182">
        <f>SUMIFS('Listagem de Pagamentos Efet'!$J:$J,'Listagem de Pagamentos Efet'!$B:$B,'FLUXO DE CAIXA'!F$4,'Listagem de Pagamentos Efet'!$C:$C,'FLUXO DE CAIXA'!$B79)</f>
        <v>0</v>
      </c>
      <c r="G79" s="182">
        <f>SUMIFS('Listagem de Pagamentos Efet'!$J:$J,'Listagem de Pagamentos Efet'!$B:$B,'FLUXO DE CAIXA'!G$4,'Listagem de Pagamentos Efet'!$C:$C,'FLUXO DE CAIXA'!$B79)</f>
        <v>0</v>
      </c>
      <c r="H79" s="182">
        <f>SUMIFS('Listagem de Pagamentos Efet'!$J:$J,'Listagem de Pagamentos Efet'!$B:$B,'FLUXO DE CAIXA'!H$4,'Listagem de Pagamentos Efet'!$C:$C,'FLUXO DE CAIXA'!$B79)</f>
        <v>0</v>
      </c>
      <c r="I79" s="182">
        <f>SUMIFS('Listagem de Pagamentos Efet'!$J:$J,'Listagem de Pagamentos Efet'!$B:$B,'FLUXO DE CAIXA'!I$4,'Listagem de Pagamentos Efet'!$C:$C,'FLUXO DE CAIXA'!$B79)</f>
        <v>0</v>
      </c>
      <c r="J79" s="182">
        <f>SUMIFS('Listagem de Pagamentos Efet'!$J:$J,'Listagem de Pagamentos Efet'!$B:$B,'FLUXO DE CAIXA'!J$4,'Listagem de Pagamentos Efet'!$C:$C,'FLUXO DE CAIXA'!$B79)</f>
        <v>0</v>
      </c>
      <c r="K79" s="182">
        <f>SUMIFS('Listagem de Pagamentos Efet'!$J:$J,'Listagem de Pagamentos Efet'!$B:$B,'FLUXO DE CAIXA'!K$4,'Listagem de Pagamentos Efet'!$C:$C,'FLUXO DE CAIXA'!$B79)</f>
        <v>0</v>
      </c>
      <c r="L79" s="182">
        <f>SUMIFS('Listagem de Pagamentos Efet'!$J:$J,'Listagem de Pagamentos Efet'!$B:$B,'FLUXO DE CAIXA'!L$4,'Listagem de Pagamentos Efet'!$C:$C,'FLUXO DE CAIXA'!$B79)</f>
        <v>0</v>
      </c>
      <c r="M79" s="182">
        <f>SUMIFS('Listagem de Pagamentos Efet'!$J:$J,'Listagem de Pagamentos Efet'!$B:$B,'FLUXO DE CAIXA'!M$4,'Listagem de Pagamentos Efet'!$C:$C,'FLUXO DE CAIXA'!$B79)</f>
        <v>0</v>
      </c>
      <c r="N79" s="182">
        <f>SUMIFS('Listagem de Pagamentos Efet'!$J:$J,'Listagem de Pagamentos Efet'!$B:$B,'FLUXO DE CAIXA'!N$4,'Listagem de Pagamentos Efet'!$C:$C,'FLUXO DE CAIXA'!$B79)</f>
        <v>0</v>
      </c>
      <c r="O79" s="182">
        <f>SUMIFS('Listagem de Pagamentos Efet'!$J:$J,'Listagem de Pagamentos Efet'!$B:$B,'FLUXO DE CAIXA'!O$4,'Listagem de Pagamentos Efet'!$C:$C,'FLUXO DE CAIXA'!$B79)</f>
        <v>0</v>
      </c>
      <c r="P79" s="182">
        <f>SUMIFS('Listagem de Pagamentos Efet'!$J:$J,'Listagem de Pagamentos Efet'!$B:$B,'FLUXO DE CAIXA'!P$4,'Listagem de Pagamentos Efet'!$C:$C,'FLUXO DE CAIXA'!$B79)</f>
        <v>0</v>
      </c>
      <c r="Q79" s="182">
        <f>SUMIFS('Listagem de Pagamentos Efet'!$J:$J,'Listagem de Pagamentos Efet'!$B:$B,'FLUXO DE CAIXA'!Q$4,'Listagem de Pagamentos Efet'!$C:$C,'FLUXO DE CAIXA'!$B79)</f>
        <v>0</v>
      </c>
      <c r="R79" s="182">
        <f>SUMIFS('Listagem de Pagamentos Efet'!$J:$J,'Listagem de Pagamentos Efet'!$B:$B,'FLUXO DE CAIXA'!R$4,'Listagem de Pagamentos Efet'!$C:$C,'FLUXO DE CAIXA'!$B79)</f>
        <v>0</v>
      </c>
      <c r="S79" s="182">
        <f>SUMIFS('Listagem de Pagamentos Efet'!$J:$J,'Listagem de Pagamentos Efet'!$B:$B,'FLUXO DE CAIXA'!S$4,'Listagem de Pagamentos Efet'!$C:$C,'FLUXO DE CAIXA'!$B79)</f>
        <v>0</v>
      </c>
      <c r="T79" s="182">
        <f>SUMIFS('Listagem de Pagamentos Efet'!$J:$J,'Listagem de Pagamentos Efet'!$B:$B,'FLUXO DE CAIXA'!T$4,'Listagem de Pagamentos Efet'!$C:$C,'FLUXO DE CAIXA'!$B79)</f>
        <v>0</v>
      </c>
      <c r="U79" s="182">
        <f>SUMIFS('Listagem de Pagamentos Efet'!$J:$J,'Listagem de Pagamentos Efet'!$B:$B,'FLUXO DE CAIXA'!U$4,'Listagem de Pagamentos Efet'!$C:$C,'FLUXO DE CAIXA'!$B79)</f>
        <v>0</v>
      </c>
      <c r="V79" s="182">
        <f>SUMIFS('Listagem de Pagamentos Efet'!$J:$J,'Listagem de Pagamentos Efet'!$B:$B,'FLUXO DE CAIXA'!V$4,'Listagem de Pagamentos Efet'!$C:$C,'FLUXO DE CAIXA'!$B79)</f>
        <v>0</v>
      </c>
      <c r="W79" s="182">
        <f>SUMIFS('Listagem de Pagamentos Efet'!$J:$J,'Listagem de Pagamentos Efet'!$B:$B,'FLUXO DE CAIXA'!W$4,'Listagem de Pagamentos Efet'!$C:$C,'FLUXO DE CAIXA'!$B79)</f>
        <v>0</v>
      </c>
      <c r="X79" s="182">
        <f>SUMIFS('Listagem de Pagamentos Efet'!$J:$J,'Listagem de Pagamentos Efet'!$B:$B,'FLUXO DE CAIXA'!X$4,'Listagem de Pagamentos Efet'!$C:$C,'FLUXO DE CAIXA'!$B79)</f>
        <v>0</v>
      </c>
      <c r="Y79" s="182">
        <f>SUMIFS('Listagem de Pagamentos Efet'!$J:$J,'Listagem de Pagamentos Efet'!$B:$B,'FLUXO DE CAIXA'!Y$4,'Listagem de Pagamentos Efet'!$C:$C,'FLUXO DE CAIXA'!$B79)</f>
        <v>0</v>
      </c>
      <c r="Z79" s="182">
        <f>SUMIFS('Listagem de Pagamentos Efet'!$J:$J,'Listagem de Pagamentos Efet'!$B:$B,'FLUXO DE CAIXA'!Z$4,'Listagem de Pagamentos Efet'!$C:$C,'FLUXO DE CAIXA'!$B79)</f>
        <v>0</v>
      </c>
      <c r="AA79" s="182">
        <f>SUMIFS('Listagem de Pagamentos Efet'!$J:$J,'Listagem de Pagamentos Efet'!$B:$B,'FLUXO DE CAIXA'!AA$4,'Listagem de Pagamentos Efet'!$C:$C,'FLUXO DE CAIXA'!$B79)</f>
        <v>0</v>
      </c>
      <c r="AB79" s="182">
        <f>SUMIFS('Listagem de Pagamentos Efet'!$J:$J,'Listagem de Pagamentos Efet'!$B:$B,'FLUXO DE CAIXA'!AB$4,'Listagem de Pagamentos Efet'!$C:$C,'FLUXO DE CAIXA'!$B79)</f>
        <v>0</v>
      </c>
      <c r="AC79" s="182">
        <f>SUMIFS('Listagem de Pagamentos Efet'!$J:$J,'Listagem de Pagamentos Efet'!$B:$B,'FLUXO DE CAIXA'!AC$4,'Listagem de Pagamentos Efet'!$C:$C,'FLUXO DE CAIXA'!$B79)</f>
        <v>0</v>
      </c>
      <c r="AD79" s="182">
        <f>SUMIFS('Listagem de Pagamentos Efet'!$J:$J,'Listagem de Pagamentos Efet'!$B:$B,'FLUXO DE CAIXA'!AD$4,'Listagem de Pagamentos Efet'!$C:$C,'FLUXO DE CAIXA'!$B79)</f>
        <v>0</v>
      </c>
      <c r="AE79" s="106"/>
      <c r="AF79" s="106"/>
      <c r="AG79" s="106"/>
      <c r="AH79" s="166">
        <f t="shared" si="1561"/>
        <v>0</v>
      </c>
      <c r="AI79" s="168"/>
      <c r="AJ79" s="168">
        <f>+DRE!$G$77</f>
        <v>0</v>
      </c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6">
        <f t="shared" si="1563"/>
        <v>0</v>
      </c>
      <c r="BO79" s="168"/>
      <c r="BP79" s="168"/>
      <c r="BQ79" s="168">
        <f>+DRE!$G$77</f>
        <v>0</v>
      </c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6">
        <f t="shared" si="1562"/>
        <v>0</v>
      </c>
      <c r="CT79" s="168"/>
      <c r="CU79" s="168">
        <f>+DRE!$G$77</f>
        <v>0</v>
      </c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  <c r="DG79" s="168"/>
      <c r="DH79" s="168"/>
      <c r="DI79" s="168"/>
      <c r="DJ79" s="168"/>
      <c r="DK79" s="168"/>
      <c r="DL79" s="168"/>
      <c r="DM79" s="168"/>
      <c r="DN79" s="168"/>
      <c r="DO79" s="168"/>
      <c r="DP79" s="168"/>
      <c r="DQ79" s="168"/>
      <c r="DR79" s="168"/>
      <c r="DS79" s="168"/>
      <c r="DT79" s="168"/>
      <c r="DU79" s="168"/>
      <c r="DV79" s="168"/>
      <c r="DW79" s="168"/>
      <c r="DX79" s="168"/>
      <c r="DY79" s="166">
        <f t="shared" si="1564"/>
        <v>0</v>
      </c>
      <c r="DZ79" s="168"/>
      <c r="EA79" s="168">
        <f>+DRE!$G$77</f>
        <v>0</v>
      </c>
      <c r="EB79" s="168"/>
      <c r="EC79" s="168"/>
      <c r="ED79" s="168"/>
      <c r="EE79" s="168"/>
      <c r="EF79" s="168"/>
      <c r="EG79" s="168"/>
      <c r="EH79" s="168"/>
      <c r="EI79" s="168"/>
      <c r="EJ79" s="168"/>
      <c r="EK79" s="168"/>
      <c r="EL79" s="168"/>
      <c r="EM79" s="168"/>
      <c r="EN79" s="168"/>
      <c r="EO79" s="168"/>
      <c r="EP79" s="168"/>
      <c r="EQ79" s="168"/>
      <c r="ER79" s="168"/>
      <c r="ES79" s="168"/>
      <c r="ET79" s="168"/>
      <c r="EU79" s="168"/>
      <c r="EV79" s="168"/>
      <c r="EW79" s="168"/>
      <c r="EX79" s="168"/>
      <c r="EY79" s="168"/>
      <c r="EZ79" s="168"/>
      <c r="FA79" s="168"/>
      <c r="FB79" s="168"/>
      <c r="FC79" s="168"/>
      <c r="FD79" s="166">
        <f t="shared" si="1555"/>
        <v>0</v>
      </c>
      <c r="FE79" s="168"/>
      <c r="FF79" s="168">
        <f>+DRE!$G$77</f>
        <v>0</v>
      </c>
      <c r="FG79" s="168"/>
      <c r="FH79" s="168"/>
      <c r="FI79" s="168"/>
      <c r="FJ79" s="168"/>
      <c r="FK79" s="168"/>
      <c r="FL79" s="168"/>
      <c r="FM79" s="168"/>
      <c r="FN79" s="168"/>
      <c r="FO79" s="168"/>
      <c r="FP79" s="168"/>
      <c r="FQ79" s="168"/>
      <c r="FR79" s="168"/>
      <c r="FS79" s="168"/>
      <c r="FT79" s="168"/>
      <c r="FU79" s="168"/>
      <c r="FV79" s="168"/>
      <c r="FW79" s="168"/>
      <c r="FX79" s="168"/>
      <c r="FY79" s="168"/>
      <c r="FZ79" s="168"/>
      <c r="GA79" s="168"/>
      <c r="GB79" s="168"/>
      <c r="GC79" s="168"/>
      <c r="GD79" s="168"/>
      <c r="GE79" s="168"/>
      <c r="GF79" s="168"/>
      <c r="GG79" s="168"/>
      <c r="GH79" s="168"/>
      <c r="GI79" s="168"/>
      <c r="GJ79" s="166">
        <f t="shared" si="1565"/>
        <v>0</v>
      </c>
      <c r="GK79" s="168"/>
      <c r="GL79" s="168">
        <f>+DRE!$G$77</f>
        <v>0</v>
      </c>
      <c r="GM79" s="168"/>
      <c r="GN79" s="168"/>
      <c r="GO79" s="168"/>
      <c r="GP79" s="168"/>
      <c r="GQ79" s="168"/>
      <c r="GR79" s="168"/>
      <c r="GS79" s="168"/>
      <c r="GT79" s="168"/>
      <c r="GU79" s="168"/>
      <c r="GV79" s="168"/>
      <c r="GW79" s="168"/>
      <c r="GX79" s="168"/>
      <c r="GY79" s="168"/>
      <c r="GZ79" s="168"/>
      <c r="HA79" s="168"/>
      <c r="HB79" s="168"/>
      <c r="HC79" s="168"/>
      <c r="HD79" s="168"/>
      <c r="HE79" s="168"/>
      <c r="HF79" s="168"/>
      <c r="HG79" s="168"/>
      <c r="HH79" s="168"/>
      <c r="HI79" s="168"/>
      <c r="HJ79" s="168"/>
      <c r="HK79" s="168"/>
      <c r="HL79" s="168"/>
      <c r="HM79" s="168"/>
      <c r="HN79" s="168"/>
      <c r="HO79" s="168"/>
      <c r="HP79" s="166">
        <f t="shared" si="1566"/>
        <v>0</v>
      </c>
      <c r="HQ79" s="168"/>
      <c r="HR79" s="168">
        <f>+DRE!$G$77</f>
        <v>0</v>
      </c>
      <c r="HS79" s="168"/>
      <c r="HT79" s="168"/>
      <c r="HU79" s="168"/>
      <c r="HV79" s="168"/>
      <c r="HW79" s="168"/>
      <c r="HX79" s="168"/>
      <c r="HY79" s="168"/>
      <c r="HZ79" s="168"/>
      <c r="IA79" s="168"/>
      <c r="IB79" s="168"/>
      <c r="IC79" s="168"/>
      <c r="ID79" s="168"/>
      <c r="IE79" s="168"/>
      <c r="IF79" s="168"/>
      <c r="IG79" s="168"/>
      <c r="IH79" s="168"/>
      <c r="II79" s="168"/>
      <c r="IJ79" s="168"/>
      <c r="IK79" s="168"/>
      <c r="IL79" s="168"/>
      <c r="IM79" s="168"/>
      <c r="IN79" s="168"/>
      <c r="IO79" s="168"/>
      <c r="IP79" s="168"/>
      <c r="IQ79" s="168"/>
      <c r="IR79" s="168"/>
      <c r="IS79" s="168"/>
      <c r="IT79" s="168"/>
      <c r="IU79" s="166">
        <f t="shared" si="1556"/>
        <v>0</v>
      </c>
      <c r="IV79" s="168"/>
      <c r="IW79" s="168">
        <f>+DRE!$G$77</f>
        <v>0</v>
      </c>
      <c r="IX79" s="168"/>
      <c r="IY79" s="168"/>
      <c r="IZ79" s="168"/>
      <c r="JA79" s="168"/>
      <c r="JB79" s="168"/>
      <c r="JC79" s="168"/>
      <c r="JD79" s="168"/>
      <c r="JE79" s="168"/>
      <c r="JF79" s="168"/>
      <c r="JG79" s="168"/>
      <c r="JH79" s="168"/>
      <c r="JI79" s="168"/>
      <c r="JJ79" s="168"/>
      <c r="JK79" s="168"/>
      <c r="JL79" s="168"/>
      <c r="JM79" s="168"/>
      <c r="JN79" s="168"/>
      <c r="JO79" s="168"/>
      <c r="JP79" s="168"/>
      <c r="JQ79" s="168"/>
      <c r="JR79" s="168"/>
      <c r="JS79" s="168"/>
      <c r="JT79" s="168"/>
      <c r="JU79" s="168"/>
      <c r="JV79" s="168"/>
      <c r="JW79" s="168"/>
      <c r="JX79" s="168"/>
      <c r="JY79" s="168"/>
      <c r="JZ79" s="168"/>
      <c r="KA79" s="166">
        <f t="shared" si="1567"/>
        <v>0</v>
      </c>
      <c r="KB79" s="168"/>
      <c r="KC79" s="168">
        <f>+DRE!$G$77</f>
        <v>0</v>
      </c>
      <c r="KD79" s="168"/>
      <c r="KE79" s="168"/>
      <c r="KF79" s="168"/>
      <c r="KG79" s="168"/>
      <c r="KH79" s="168"/>
      <c r="KI79" s="168"/>
      <c r="KJ79" s="168"/>
      <c r="KK79" s="168"/>
      <c r="KL79" s="168"/>
      <c r="KM79" s="168"/>
      <c r="KN79" s="168"/>
      <c r="KO79" s="168"/>
      <c r="KP79" s="168"/>
      <c r="KQ79" s="168"/>
      <c r="KR79" s="168"/>
      <c r="KS79" s="168"/>
      <c r="KT79" s="168"/>
      <c r="KU79" s="168"/>
      <c r="KV79" s="168"/>
      <c r="KW79" s="168"/>
      <c r="KX79" s="168"/>
      <c r="KY79" s="168"/>
      <c r="KZ79" s="168"/>
      <c r="LA79" s="168"/>
      <c r="LB79" s="168"/>
      <c r="LC79" s="168"/>
      <c r="LD79" s="168"/>
      <c r="LE79" s="168"/>
      <c r="LF79" s="166">
        <f t="shared" si="1557"/>
        <v>0</v>
      </c>
      <c r="LG79" s="168"/>
      <c r="LH79" s="168">
        <f>+DRE!$G$77</f>
        <v>0</v>
      </c>
      <c r="LI79" s="168"/>
      <c r="LJ79" s="168"/>
      <c r="LK79" s="168"/>
      <c r="LL79" s="168"/>
      <c r="LM79" s="168"/>
      <c r="LN79" s="168"/>
      <c r="LO79" s="168"/>
      <c r="LP79" s="168"/>
      <c r="LQ79" s="168"/>
      <c r="LR79" s="168"/>
      <c r="LS79" s="168"/>
      <c r="LT79" s="168"/>
      <c r="LU79" s="168"/>
      <c r="LV79" s="168"/>
      <c r="LW79" s="168"/>
      <c r="LX79" s="168"/>
      <c r="LY79" s="168"/>
      <c r="LZ79" s="168"/>
      <c r="MA79" s="168"/>
      <c r="MB79" s="168"/>
      <c r="MC79" s="168"/>
      <c r="MD79" s="168"/>
      <c r="ME79" s="168"/>
      <c r="MF79" s="168"/>
      <c r="MG79" s="168"/>
      <c r="MH79" s="168"/>
      <c r="MI79" s="168"/>
      <c r="MJ79" s="168"/>
      <c r="MK79" s="168"/>
      <c r="ML79" s="166">
        <f t="shared" si="1568"/>
        <v>0</v>
      </c>
      <c r="MM79" s="168"/>
      <c r="MN79" s="168">
        <f>+DRE!$G$77</f>
        <v>0</v>
      </c>
      <c r="MO79" s="168"/>
      <c r="MP79" s="168"/>
      <c r="MQ79" s="168"/>
      <c r="MR79" s="168"/>
      <c r="MS79" s="168"/>
      <c r="MT79" s="168"/>
      <c r="MU79" s="168"/>
      <c r="MV79" s="168"/>
      <c r="MW79" s="168"/>
      <c r="MX79" s="168"/>
      <c r="MY79" s="168"/>
      <c r="MZ79" s="168"/>
      <c r="NA79" s="168"/>
      <c r="NB79" s="168"/>
      <c r="NC79" s="168"/>
      <c r="ND79" s="168"/>
      <c r="NE79" s="168"/>
      <c r="NF79" s="168"/>
      <c r="NG79" s="168"/>
      <c r="NH79" s="168"/>
      <c r="NI79" s="168"/>
      <c r="NJ79" s="168"/>
      <c r="NK79" s="168"/>
      <c r="NL79" s="168"/>
      <c r="NM79" s="168"/>
      <c r="NN79" s="168"/>
      <c r="NO79" s="168"/>
      <c r="NP79" s="168"/>
      <c r="NQ79" s="168"/>
      <c r="NR79" s="166">
        <f t="shared" si="1569"/>
        <v>0</v>
      </c>
      <c r="NS79" s="168"/>
      <c r="NT79" s="168">
        <f>+DRE!$G$77</f>
        <v>0</v>
      </c>
      <c r="NU79" s="168"/>
      <c r="NV79" s="168"/>
      <c r="NW79" s="168"/>
      <c r="NX79" s="168"/>
      <c r="NY79" s="168"/>
      <c r="NZ79" s="168"/>
      <c r="OA79" s="168"/>
      <c r="OB79" s="168"/>
      <c r="OC79" s="168"/>
      <c r="OD79" s="168"/>
      <c r="OE79" s="168"/>
      <c r="OF79" s="168"/>
      <c r="OG79" s="168"/>
      <c r="OH79" s="168"/>
      <c r="OI79" s="168"/>
      <c r="OJ79" s="168"/>
      <c r="OK79" s="168"/>
      <c r="OL79" s="168"/>
      <c r="OM79" s="168"/>
      <c r="ON79" s="168"/>
      <c r="OO79" s="168"/>
      <c r="OP79" s="168"/>
      <c r="OQ79" s="168"/>
      <c r="OR79" s="168"/>
      <c r="OS79" s="168"/>
      <c r="OT79" s="168"/>
      <c r="OU79" s="166">
        <f t="shared" si="1558"/>
        <v>0</v>
      </c>
      <c r="OV79" s="168"/>
      <c r="OW79" s="168">
        <f>+DRE!$G$77</f>
        <v>0</v>
      </c>
      <c r="OX79" s="168"/>
      <c r="OY79" s="168"/>
      <c r="OZ79" s="168"/>
      <c r="PA79" s="168"/>
      <c r="PB79" s="168"/>
      <c r="PC79" s="168"/>
      <c r="PD79" s="168"/>
      <c r="PE79" s="168"/>
      <c r="PF79" s="168"/>
      <c r="PG79" s="168"/>
      <c r="PH79" s="168"/>
      <c r="PI79" s="168"/>
      <c r="PJ79" s="168"/>
      <c r="PK79" s="168"/>
      <c r="PL79" s="168"/>
      <c r="PM79" s="168"/>
      <c r="PN79" s="168"/>
      <c r="PO79" s="168"/>
      <c r="PP79" s="168"/>
      <c r="PQ79" s="168"/>
      <c r="PR79" s="168"/>
      <c r="PS79" s="168"/>
      <c r="PT79" s="168"/>
      <c r="PU79" s="168"/>
      <c r="PV79" s="168"/>
      <c r="PW79" s="168"/>
      <c r="PX79" s="168"/>
      <c r="PY79" s="168"/>
      <c r="PZ79" s="168"/>
      <c r="QA79" s="166">
        <f t="shared" si="1570"/>
        <v>0</v>
      </c>
      <c r="QB79" s="168"/>
      <c r="QC79" s="168">
        <f>+DRE!$G$77</f>
        <v>0</v>
      </c>
      <c r="QD79" s="168"/>
      <c r="QE79" s="168"/>
      <c r="QF79" s="168"/>
      <c r="QG79" s="168"/>
      <c r="QH79" s="168"/>
      <c r="QI79" s="168"/>
      <c r="QJ79" s="168"/>
      <c r="QK79" s="168"/>
      <c r="QL79" s="168"/>
      <c r="QM79" s="168"/>
      <c r="QN79" s="168"/>
      <c r="QO79" s="168"/>
      <c r="QP79" s="168"/>
      <c r="QQ79" s="168"/>
      <c r="QR79" s="168"/>
      <c r="QS79" s="168"/>
      <c r="QT79" s="168"/>
      <c r="QU79" s="168"/>
      <c r="QV79" s="168"/>
      <c r="QW79" s="168"/>
      <c r="QX79" s="168"/>
      <c r="QY79" s="168"/>
      <c r="QZ79" s="168"/>
      <c r="RA79" s="168"/>
      <c r="RB79" s="168"/>
      <c r="RC79" s="168"/>
      <c r="RD79" s="168"/>
      <c r="RE79" s="168"/>
      <c r="RF79" s="166">
        <f t="shared" si="1559"/>
        <v>0</v>
      </c>
      <c r="RG79" s="168"/>
      <c r="RH79" s="168">
        <f>+DRE!$G$77</f>
        <v>0</v>
      </c>
      <c r="RI79" s="168"/>
      <c r="RJ79" s="168"/>
      <c r="RK79" s="168"/>
      <c r="RL79" s="168"/>
      <c r="RM79" s="168"/>
      <c r="RN79" s="168"/>
      <c r="RO79" s="168"/>
      <c r="RP79" s="168"/>
      <c r="RQ79" s="168"/>
      <c r="RR79" s="168"/>
      <c r="RS79" s="168"/>
      <c r="RT79" s="168"/>
      <c r="RU79" s="168"/>
      <c r="RV79" s="168"/>
      <c r="RW79" s="168"/>
      <c r="RX79" s="168"/>
      <c r="RY79" s="168"/>
      <c r="RZ79" s="168"/>
      <c r="SA79" s="168"/>
      <c r="SB79" s="168"/>
      <c r="SC79" s="168"/>
      <c r="SD79" s="168"/>
      <c r="SE79" s="168"/>
      <c r="SF79" s="168"/>
      <c r="SG79" s="168"/>
      <c r="SH79" s="168"/>
      <c r="SI79" s="168"/>
      <c r="SJ79" s="168"/>
      <c r="SK79" s="168"/>
      <c r="SL79" s="166">
        <f t="shared" si="1571"/>
        <v>0</v>
      </c>
      <c r="SM79" s="168"/>
      <c r="SN79" s="168">
        <f>+DRE!$G$77</f>
        <v>0</v>
      </c>
      <c r="SO79" s="168"/>
      <c r="SP79" s="168"/>
      <c r="SQ79" s="168"/>
      <c r="SR79" s="168"/>
      <c r="SS79" s="168"/>
      <c r="ST79" s="168"/>
      <c r="SU79" s="168"/>
      <c r="SV79" s="168"/>
      <c r="SW79" s="168"/>
      <c r="SX79" s="168"/>
      <c r="SY79" s="168"/>
      <c r="SZ79" s="168"/>
      <c r="TA79" s="168"/>
      <c r="TB79" s="168"/>
      <c r="TC79" s="168"/>
      <c r="TD79" s="168"/>
      <c r="TE79" s="168"/>
      <c r="TF79" s="168"/>
      <c r="TG79" s="168"/>
      <c r="TH79" s="168"/>
      <c r="TI79" s="168"/>
      <c r="TJ79" s="168"/>
      <c r="TK79" s="168"/>
      <c r="TL79" s="168"/>
      <c r="TM79" s="168"/>
      <c r="TN79" s="168"/>
      <c r="TO79" s="168"/>
      <c r="TP79" s="168"/>
      <c r="TQ79" s="166">
        <f t="shared" si="1560"/>
        <v>0</v>
      </c>
      <c r="TR79" s="168"/>
      <c r="TS79" s="168">
        <f>+DRE!$G$77</f>
        <v>0</v>
      </c>
      <c r="TT79" s="168"/>
      <c r="TU79" s="168"/>
      <c r="TV79" s="168"/>
      <c r="TW79" s="168"/>
      <c r="TX79" s="168"/>
      <c r="TY79" s="168"/>
      <c r="TZ79" s="168"/>
      <c r="UA79" s="168"/>
      <c r="UB79" s="168"/>
      <c r="UC79" s="168"/>
      <c r="UD79" s="168"/>
      <c r="UE79" s="168"/>
      <c r="UF79" s="168"/>
      <c r="UG79" s="168"/>
      <c r="UH79" s="168"/>
      <c r="UI79" s="168"/>
      <c r="UJ79" s="168"/>
      <c r="UK79" s="168"/>
      <c r="UL79" s="168"/>
      <c r="UM79" s="168"/>
      <c r="UN79" s="168"/>
      <c r="UO79" s="168"/>
      <c r="UP79" s="168"/>
      <c r="UQ79" s="168"/>
      <c r="UR79" s="168"/>
      <c r="US79" s="168"/>
      <c r="UT79" s="168"/>
      <c r="UU79" s="168"/>
      <c r="UV79" s="168"/>
      <c r="UW79" s="166">
        <f t="shared" si="1572"/>
        <v>0</v>
      </c>
      <c r="UX79" s="168"/>
      <c r="UY79" s="168">
        <f>+DRE!$G$77</f>
        <v>0</v>
      </c>
      <c r="UZ79" s="168"/>
      <c r="VA79" s="168"/>
      <c r="VB79" s="168"/>
      <c r="VC79" s="168"/>
      <c r="VD79" s="168"/>
      <c r="VE79" s="168"/>
      <c r="VF79" s="168"/>
      <c r="VG79" s="168"/>
      <c r="VH79" s="168"/>
      <c r="VI79" s="168"/>
      <c r="VJ79" s="168"/>
      <c r="VK79" s="168"/>
      <c r="VL79" s="168"/>
      <c r="VM79" s="168"/>
      <c r="VN79" s="168"/>
      <c r="VO79" s="168"/>
      <c r="VP79" s="168"/>
      <c r="VQ79" s="168"/>
      <c r="VR79" s="168"/>
      <c r="VS79" s="168"/>
      <c r="VT79" s="168"/>
      <c r="VU79" s="168"/>
      <c r="VV79" s="168"/>
      <c r="VW79" s="168"/>
      <c r="VX79" s="168"/>
      <c r="VY79" s="168"/>
      <c r="VZ79" s="168"/>
      <c r="WA79" s="168"/>
      <c r="WB79" s="168"/>
      <c r="WC79" s="166">
        <f t="shared" si="1573"/>
        <v>0</v>
      </c>
    </row>
    <row r="80" spans="1:601" s="105" customFormat="1" ht="18" customHeight="1" outlineLevel="1">
      <c r="A80" s="154"/>
      <c r="B80" s="114" t="s">
        <v>127</v>
      </c>
      <c r="C80" s="66"/>
      <c r="D80" s="182">
        <f>SUMIFS('Listagem de Pagamentos Efet'!$J:$J,'Listagem de Pagamentos Efet'!$B:$B,'FLUXO DE CAIXA'!D$4,'Listagem de Pagamentos Efet'!$C:$C,'FLUXO DE CAIXA'!$B80)</f>
        <v>0</v>
      </c>
      <c r="E80" s="182">
        <f>SUMIFS('Listagem de Pagamentos Efet'!$J:$J,'Listagem de Pagamentos Efet'!$B:$B,'FLUXO DE CAIXA'!E$4,'Listagem de Pagamentos Efet'!$C:$C,'FLUXO DE CAIXA'!$B80)</f>
        <v>0</v>
      </c>
      <c r="F80" s="182">
        <f>SUMIFS('Listagem de Pagamentos Efet'!$J:$J,'Listagem de Pagamentos Efet'!$B:$B,'FLUXO DE CAIXA'!F$4,'Listagem de Pagamentos Efet'!$C:$C,'FLUXO DE CAIXA'!$B80)</f>
        <v>0</v>
      </c>
      <c r="G80" s="182">
        <f>SUMIFS('Listagem de Pagamentos Efet'!$J:$J,'Listagem de Pagamentos Efet'!$B:$B,'FLUXO DE CAIXA'!G$4,'Listagem de Pagamentos Efet'!$C:$C,'FLUXO DE CAIXA'!$B80)</f>
        <v>0</v>
      </c>
      <c r="H80" s="182">
        <f>SUMIFS('Listagem de Pagamentos Efet'!$J:$J,'Listagem de Pagamentos Efet'!$B:$B,'FLUXO DE CAIXA'!H$4,'Listagem de Pagamentos Efet'!$C:$C,'FLUXO DE CAIXA'!$B80)</f>
        <v>0</v>
      </c>
      <c r="I80" s="182">
        <f>SUMIFS('Listagem de Pagamentos Efet'!$J:$J,'Listagem de Pagamentos Efet'!$B:$B,'FLUXO DE CAIXA'!I$4,'Listagem de Pagamentos Efet'!$C:$C,'FLUXO DE CAIXA'!$B80)</f>
        <v>0</v>
      </c>
      <c r="J80" s="182">
        <f>SUMIFS('Listagem de Pagamentos Efet'!$J:$J,'Listagem de Pagamentos Efet'!$B:$B,'FLUXO DE CAIXA'!J$4,'Listagem de Pagamentos Efet'!$C:$C,'FLUXO DE CAIXA'!$B80)</f>
        <v>0</v>
      </c>
      <c r="K80" s="182">
        <f>SUMIFS('Listagem de Pagamentos Efet'!$J:$J,'Listagem de Pagamentos Efet'!$B:$B,'FLUXO DE CAIXA'!K$4,'Listagem de Pagamentos Efet'!$C:$C,'FLUXO DE CAIXA'!$B80)</f>
        <v>0</v>
      </c>
      <c r="L80" s="182">
        <f>SUMIFS('Listagem de Pagamentos Efet'!$J:$J,'Listagem de Pagamentos Efet'!$B:$B,'FLUXO DE CAIXA'!L$4,'Listagem de Pagamentos Efet'!$C:$C,'FLUXO DE CAIXA'!$B80)</f>
        <v>0</v>
      </c>
      <c r="M80" s="182">
        <f>SUMIFS('Listagem de Pagamentos Efet'!$J:$J,'Listagem de Pagamentos Efet'!$B:$B,'FLUXO DE CAIXA'!M$4,'Listagem de Pagamentos Efet'!$C:$C,'FLUXO DE CAIXA'!$B80)</f>
        <v>0</v>
      </c>
      <c r="N80" s="182">
        <f>SUMIFS('Listagem de Pagamentos Efet'!$J:$J,'Listagem de Pagamentos Efet'!$B:$B,'FLUXO DE CAIXA'!N$4,'Listagem de Pagamentos Efet'!$C:$C,'FLUXO DE CAIXA'!$B80)</f>
        <v>0</v>
      </c>
      <c r="O80" s="182">
        <f>SUMIFS('Listagem de Pagamentos Efet'!$J:$J,'Listagem de Pagamentos Efet'!$B:$B,'FLUXO DE CAIXA'!O$4,'Listagem de Pagamentos Efet'!$C:$C,'FLUXO DE CAIXA'!$B80)</f>
        <v>0</v>
      </c>
      <c r="P80" s="182">
        <f>SUMIFS('Listagem de Pagamentos Efet'!$J:$J,'Listagem de Pagamentos Efet'!$B:$B,'FLUXO DE CAIXA'!P$4,'Listagem de Pagamentos Efet'!$C:$C,'FLUXO DE CAIXA'!$B80)</f>
        <v>0</v>
      </c>
      <c r="Q80" s="182">
        <f>SUMIFS('Listagem de Pagamentos Efet'!$J:$J,'Listagem de Pagamentos Efet'!$B:$B,'FLUXO DE CAIXA'!Q$4,'Listagem de Pagamentos Efet'!$C:$C,'FLUXO DE CAIXA'!$B80)</f>
        <v>0</v>
      </c>
      <c r="R80" s="182">
        <f>SUMIFS('Listagem de Pagamentos Efet'!$J:$J,'Listagem de Pagamentos Efet'!$B:$B,'FLUXO DE CAIXA'!R$4,'Listagem de Pagamentos Efet'!$C:$C,'FLUXO DE CAIXA'!$B80)</f>
        <v>0</v>
      </c>
      <c r="S80" s="182">
        <f>SUMIFS('Listagem de Pagamentos Efet'!$J:$J,'Listagem de Pagamentos Efet'!$B:$B,'FLUXO DE CAIXA'!S$4,'Listagem de Pagamentos Efet'!$C:$C,'FLUXO DE CAIXA'!$B80)</f>
        <v>0</v>
      </c>
      <c r="T80" s="182">
        <f>SUMIFS('Listagem de Pagamentos Efet'!$J:$J,'Listagem de Pagamentos Efet'!$B:$B,'FLUXO DE CAIXA'!T$4,'Listagem de Pagamentos Efet'!$C:$C,'FLUXO DE CAIXA'!$B80)</f>
        <v>0</v>
      </c>
      <c r="U80" s="182">
        <f>SUMIFS('Listagem de Pagamentos Efet'!$J:$J,'Listagem de Pagamentos Efet'!$B:$B,'FLUXO DE CAIXA'!U$4,'Listagem de Pagamentos Efet'!$C:$C,'FLUXO DE CAIXA'!$B80)</f>
        <v>0</v>
      </c>
      <c r="V80" s="182">
        <f>SUMIFS('Listagem de Pagamentos Efet'!$J:$J,'Listagem de Pagamentos Efet'!$B:$B,'FLUXO DE CAIXA'!V$4,'Listagem de Pagamentos Efet'!$C:$C,'FLUXO DE CAIXA'!$B80)</f>
        <v>0</v>
      </c>
      <c r="W80" s="182">
        <f>SUMIFS('Listagem de Pagamentos Efet'!$J:$J,'Listagem de Pagamentos Efet'!$B:$B,'FLUXO DE CAIXA'!W$4,'Listagem de Pagamentos Efet'!$C:$C,'FLUXO DE CAIXA'!$B80)</f>
        <v>0</v>
      </c>
      <c r="X80" s="182">
        <f>SUMIFS('Listagem de Pagamentos Efet'!$J:$J,'Listagem de Pagamentos Efet'!$B:$B,'FLUXO DE CAIXA'!X$4,'Listagem de Pagamentos Efet'!$C:$C,'FLUXO DE CAIXA'!$B80)</f>
        <v>0</v>
      </c>
      <c r="Y80" s="182">
        <f>SUMIFS('Listagem de Pagamentos Efet'!$J:$J,'Listagem de Pagamentos Efet'!$B:$B,'FLUXO DE CAIXA'!Y$4,'Listagem de Pagamentos Efet'!$C:$C,'FLUXO DE CAIXA'!$B80)</f>
        <v>0</v>
      </c>
      <c r="Z80" s="182">
        <f>SUMIFS('Listagem de Pagamentos Efet'!$J:$J,'Listagem de Pagamentos Efet'!$B:$B,'FLUXO DE CAIXA'!Z$4,'Listagem de Pagamentos Efet'!$C:$C,'FLUXO DE CAIXA'!$B80)</f>
        <v>0</v>
      </c>
      <c r="AA80" s="182">
        <f>SUMIFS('Listagem de Pagamentos Efet'!$J:$J,'Listagem de Pagamentos Efet'!$B:$B,'FLUXO DE CAIXA'!AA$4,'Listagem de Pagamentos Efet'!$C:$C,'FLUXO DE CAIXA'!$B80)</f>
        <v>0</v>
      </c>
      <c r="AB80" s="182">
        <f>SUMIFS('Listagem de Pagamentos Efet'!$J:$J,'Listagem de Pagamentos Efet'!$B:$B,'FLUXO DE CAIXA'!AB$4,'Listagem de Pagamentos Efet'!$C:$C,'FLUXO DE CAIXA'!$B80)</f>
        <v>0</v>
      </c>
      <c r="AC80" s="182">
        <f>SUMIFS('Listagem de Pagamentos Efet'!$J:$J,'Listagem de Pagamentos Efet'!$B:$B,'FLUXO DE CAIXA'!AC$4,'Listagem de Pagamentos Efet'!$C:$C,'FLUXO DE CAIXA'!$B80)</f>
        <v>0</v>
      </c>
      <c r="AD80" s="182">
        <f>SUMIFS('Listagem de Pagamentos Efet'!$J:$J,'Listagem de Pagamentos Efet'!$B:$B,'FLUXO DE CAIXA'!AD$4,'Listagem de Pagamentos Efet'!$C:$C,'FLUXO DE CAIXA'!$B80)</f>
        <v>0</v>
      </c>
      <c r="AE80" s="106"/>
      <c r="AF80" s="106"/>
      <c r="AG80" s="106"/>
      <c r="AH80" s="166">
        <f t="shared" si="1561"/>
        <v>0</v>
      </c>
      <c r="AI80" s="168"/>
      <c r="AJ80" s="168">
        <f>+DRE!$G$78</f>
        <v>0</v>
      </c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6">
        <f t="shared" si="1563"/>
        <v>0</v>
      </c>
      <c r="BO80" s="168"/>
      <c r="BP80" s="168"/>
      <c r="BQ80" s="168">
        <f>+DRE!$G$78</f>
        <v>0</v>
      </c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6">
        <f t="shared" si="1562"/>
        <v>0</v>
      </c>
      <c r="CT80" s="168"/>
      <c r="CU80" s="168">
        <f>+DRE!$G$78</f>
        <v>0</v>
      </c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  <c r="DI80" s="168"/>
      <c r="DJ80" s="168"/>
      <c r="DK80" s="168"/>
      <c r="DL80" s="168"/>
      <c r="DM80" s="168"/>
      <c r="DN80" s="168"/>
      <c r="DO80" s="168"/>
      <c r="DP80" s="168"/>
      <c r="DQ80" s="168"/>
      <c r="DR80" s="168"/>
      <c r="DS80" s="168"/>
      <c r="DT80" s="168"/>
      <c r="DU80" s="168"/>
      <c r="DV80" s="168"/>
      <c r="DW80" s="168"/>
      <c r="DX80" s="168"/>
      <c r="DY80" s="166">
        <f t="shared" si="1564"/>
        <v>0</v>
      </c>
      <c r="DZ80" s="168"/>
      <c r="EA80" s="168">
        <f>+DRE!$G$78</f>
        <v>0</v>
      </c>
      <c r="EB80" s="168"/>
      <c r="EC80" s="168"/>
      <c r="ED80" s="168"/>
      <c r="EE80" s="168"/>
      <c r="EF80" s="168"/>
      <c r="EG80" s="168"/>
      <c r="EH80" s="168"/>
      <c r="EI80" s="168"/>
      <c r="EJ80" s="168"/>
      <c r="EK80" s="168"/>
      <c r="EL80" s="168"/>
      <c r="EM80" s="168"/>
      <c r="EN80" s="168"/>
      <c r="EO80" s="168"/>
      <c r="EP80" s="168"/>
      <c r="EQ80" s="168"/>
      <c r="ER80" s="168"/>
      <c r="ES80" s="168"/>
      <c r="ET80" s="168"/>
      <c r="EU80" s="168"/>
      <c r="EV80" s="168"/>
      <c r="EW80" s="168"/>
      <c r="EX80" s="168"/>
      <c r="EY80" s="168"/>
      <c r="EZ80" s="168"/>
      <c r="FA80" s="168"/>
      <c r="FB80" s="168"/>
      <c r="FC80" s="168"/>
      <c r="FD80" s="166">
        <f t="shared" si="1555"/>
        <v>0</v>
      </c>
      <c r="FE80" s="168"/>
      <c r="FF80" s="168">
        <f>+DRE!$G$78</f>
        <v>0</v>
      </c>
      <c r="FG80" s="168"/>
      <c r="FH80" s="168"/>
      <c r="FI80" s="168"/>
      <c r="FJ80" s="168"/>
      <c r="FK80" s="168"/>
      <c r="FL80" s="168"/>
      <c r="FM80" s="168"/>
      <c r="FN80" s="168"/>
      <c r="FO80" s="168"/>
      <c r="FP80" s="168"/>
      <c r="FQ80" s="168"/>
      <c r="FR80" s="168"/>
      <c r="FS80" s="168"/>
      <c r="FT80" s="168"/>
      <c r="FU80" s="168"/>
      <c r="FV80" s="168"/>
      <c r="FW80" s="168"/>
      <c r="FX80" s="168"/>
      <c r="FY80" s="168"/>
      <c r="FZ80" s="168"/>
      <c r="GA80" s="168"/>
      <c r="GB80" s="168"/>
      <c r="GC80" s="168"/>
      <c r="GD80" s="168"/>
      <c r="GE80" s="168"/>
      <c r="GF80" s="168"/>
      <c r="GG80" s="168"/>
      <c r="GH80" s="168"/>
      <c r="GI80" s="168"/>
      <c r="GJ80" s="166">
        <f t="shared" si="1565"/>
        <v>0</v>
      </c>
      <c r="GK80" s="168"/>
      <c r="GL80" s="168">
        <f>+DRE!$G$78</f>
        <v>0</v>
      </c>
      <c r="GM80" s="168"/>
      <c r="GN80" s="168"/>
      <c r="GO80" s="168"/>
      <c r="GP80" s="168"/>
      <c r="GQ80" s="168"/>
      <c r="GR80" s="168"/>
      <c r="GS80" s="168"/>
      <c r="GT80" s="168"/>
      <c r="GU80" s="168"/>
      <c r="GV80" s="168"/>
      <c r="GW80" s="168"/>
      <c r="GX80" s="168"/>
      <c r="GY80" s="168"/>
      <c r="GZ80" s="168"/>
      <c r="HA80" s="168"/>
      <c r="HB80" s="168"/>
      <c r="HC80" s="168"/>
      <c r="HD80" s="168"/>
      <c r="HE80" s="168"/>
      <c r="HF80" s="168"/>
      <c r="HG80" s="168"/>
      <c r="HH80" s="168"/>
      <c r="HI80" s="168"/>
      <c r="HJ80" s="168"/>
      <c r="HK80" s="168"/>
      <c r="HL80" s="168"/>
      <c r="HM80" s="168"/>
      <c r="HN80" s="168"/>
      <c r="HO80" s="168"/>
      <c r="HP80" s="166">
        <f t="shared" si="1566"/>
        <v>0</v>
      </c>
      <c r="HQ80" s="168"/>
      <c r="HR80" s="168">
        <f>+DRE!$G$78</f>
        <v>0</v>
      </c>
      <c r="HS80" s="168"/>
      <c r="HT80" s="168"/>
      <c r="HU80" s="168"/>
      <c r="HV80" s="168"/>
      <c r="HW80" s="168"/>
      <c r="HX80" s="168"/>
      <c r="HY80" s="168"/>
      <c r="HZ80" s="168"/>
      <c r="IA80" s="168"/>
      <c r="IB80" s="168"/>
      <c r="IC80" s="168"/>
      <c r="ID80" s="168"/>
      <c r="IE80" s="168"/>
      <c r="IF80" s="168"/>
      <c r="IG80" s="168"/>
      <c r="IH80" s="168"/>
      <c r="II80" s="168"/>
      <c r="IJ80" s="168"/>
      <c r="IK80" s="168"/>
      <c r="IL80" s="168"/>
      <c r="IM80" s="168"/>
      <c r="IN80" s="168"/>
      <c r="IO80" s="168"/>
      <c r="IP80" s="168"/>
      <c r="IQ80" s="168"/>
      <c r="IR80" s="168"/>
      <c r="IS80" s="168"/>
      <c r="IT80" s="168"/>
      <c r="IU80" s="166">
        <f t="shared" si="1556"/>
        <v>0</v>
      </c>
      <c r="IV80" s="168"/>
      <c r="IW80" s="168">
        <f>+DRE!$G$78</f>
        <v>0</v>
      </c>
      <c r="IX80" s="168"/>
      <c r="IY80" s="168"/>
      <c r="IZ80" s="168"/>
      <c r="JA80" s="168"/>
      <c r="JB80" s="168"/>
      <c r="JC80" s="168"/>
      <c r="JD80" s="168"/>
      <c r="JE80" s="168"/>
      <c r="JF80" s="168"/>
      <c r="JG80" s="168"/>
      <c r="JH80" s="168"/>
      <c r="JI80" s="168"/>
      <c r="JJ80" s="168"/>
      <c r="JK80" s="168"/>
      <c r="JL80" s="168"/>
      <c r="JM80" s="168"/>
      <c r="JN80" s="168"/>
      <c r="JO80" s="168"/>
      <c r="JP80" s="168"/>
      <c r="JQ80" s="168"/>
      <c r="JR80" s="168"/>
      <c r="JS80" s="168"/>
      <c r="JT80" s="168"/>
      <c r="JU80" s="168"/>
      <c r="JV80" s="168"/>
      <c r="JW80" s="168"/>
      <c r="JX80" s="168"/>
      <c r="JY80" s="168"/>
      <c r="JZ80" s="168"/>
      <c r="KA80" s="166">
        <f t="shared" si="1567"/>
        <v>0</v>
      </c>
      <c r="KB80" s="168"/>
      <c r="KC80" s="168">
        <f>+DRE!$G$78</f>
        <v>0</v>
      </c>
      <c r="KD80" s="168"/>
      <c r="KE80" s="168"/>
      <c r="KF80" s="168"/>
      <c r="KG80" s="168"/>
      <c r="KH80" s="168"/>
      <c r="KI80" s="168"/>
      <c r="KJ80" s="168"/>
      <c r="KK80" s="168"/>
      <c r="KL80" s="168"/>
      <c r="KM80" s="168"/>
      <c r="KN80" s="168"/>
      <c r="KO80" s="168"/>
      <c r="KP80" s="168"/>
      <c r="KQ80" s="168"/>
      <c r="KR80" s="168"/>
      <c r="KS80" s="168"/>
      <c r="KT80" s="168"/>
      <c r="KU80" s="168"/>
      <c r="KV80" s="168"/>
      <c r="KW80" s="168"/>
      <c r="KX80" s="168"/>
      <c r="KY80" s="168"/>
      <c r="KZ80" s="168"/>
      <c r="LA80" s="168"/>
      <c r="LB80" s="168"/>
      <c r="LC80" s="168"/>
      <c r="LD80" s="168"/>
      <c r="LE80" s="168"/>
      <c r="LF80" s="166">
        <f t="shared" si="1557"/>
        <v>0</v>
      </c>
      <c r="LG80" s="168"/>
      <c r="LH80" s="168">
        <f>+DRE!$G$78</f>
        <v>0</v>
      </c>
      <c r="LI80" s="168"/>
      <c r="LJ80" s="168"/>
      <c r="LK80" s="168"/>
      <c r="LL80" s="168"/>
      <c r="LM80" s="168"/>
      <c r="LN80" s="168"/>
      <c r="LO80" s="168"/>
      <c r="LP80" s="168"/>
      <c r="LQ80" s="168"/>
      <c r="LR80" s="168"/>
      <c r="LS80" s="168"/>
      <c r="LT80" s="168"/>
      <c r="LU80" s="168"/>
      <c r="LV80" s="168"/>
      <c r="LW80" s="168"/>
      <c r="LX80" s="168"/>
      <c r="LY80" s="168"/>
      <c r="LZ80" s="168"/>
      <c r="MA80" s="168"/>
      <c r="MB80" s="168"/>
      <c r="MC80" s="168"/>
      <c r="MD80" s="168"/>
      <c r="ME80" s="168"/>
      <c r="MF80" s="168"/>
      <c r="MG80" s="168"/>
      <c r="MH80" s="168"/>
      <c r="MI80" s="168"/>
      <c r="MJ80" s="168"/>
      <c r="MK80" s="168"/>
      <c r="ML80" s="166">
        <f t="shared" si="1568"/>
        <v>0</v>
      </c>
      <c r="MM80" s="168"/>
      <c r="MN80" s="168">
        <f>+DRE!$G$78</f>
        <v>0</v>
      </c>
      <c r="MO80" s="168"/>
      <c r="MP80" s="168"/>
      <c r="MQ80" s="168"/>
      <c r="MR80" s="168"/>
      <c r="MS80" s="168"/>
      <c r="MT80" s="168"/>
      <c r="MU80" s="168"/>
      <c r="MV80" s="168"/>
      <c r="MW80" s="168"/>
      <c r="MX80" s="168"/>
      <c r="MY80" s="168"/>
      <c r="MZ80" s="168"/>
      <c r="NA80" s="168"/>
      <c r="NB80" s="168"/>
      <c r="NC80" s="168"/>
      <c r="ND80" s="168"/>
      <c r="NE80" s="168"/>
      <c r="NF80" s="168"/>
      <c r="NG80" s="168"/>
      <c r="NH80" s="168"/>
      <c r="NI80" s="168"/>
      <c r="NJ80" s="168"/>
      <c r="NK80" s="168"/>
      <c r="NL80" s="168"/>
      <c r="NM80" s="168"/>
      <c r="NN80" s="168"/>
      <c r="NO80" s="168"/>
      <c r="NP80" s="168"/>
      <c r="NQ80" s="168"/>
      <c r="NR80" s="166">
        <f t="shared" si="1569"/>
        <v>0</v>
      </c>
      <c r="NS80" s="168"/>
      <c r="NT80" s="168">
        <f>+DRE!$G$78</f>
        <v>0</v>
      </c>
      <c r="NU80" s="168"/>
      <c r="NV80" s="168"/>
      <c r="NW80" s="168"/>
      <c r="NX80" s="168"/>
      <c r="NY80" s="168"/>
      <c r="NZ80" s="168"/>
      <c r="OA80" s="168"/>
      <c r="OB80" s="168"/>
      <c r="OC80" s="168"/>
      <c r="OD80" s="168"/>
      <c r="OE80" s="168"/>
      <c r="OF80" s="168"/>
      <c r="OG80" s="168"/>
      <c r="OH80" s="168"/>
      <c r="OI80" s="168"/>
      <c r="OJ80" s="168"/>
      <c r="OK80" s="168"/>
      <c r="OL80" s="168"/>
      <c r="OM80" s="168"/>
      <c r="ON80" s="168"/>
      <c r="OO80" s="168"/>
      <c r="OP80" s="168"/>
      <c r="OQ80" s="168"/>
      <c r="OR80" s="168"/>
      <c r="OS80" s="168"/>
      <c r="OT80" s="168"/>
      <c r="OU80" s="166">
        <f t="shared" si="1558"/>
        <v>0</v>
      </c>
      <c r="OV80" s="168"/>
      <c r="OW80" s="168">
        <f>+DRE!$G$78</f>
        <v>0</v>
      </c>
      <c r="OX80" s="168"/>
      <c r="OY80" s="168"/>
      <c r="OZ80" s="168"/>
      <c r="PA80" s="168"/>
      <c r="PB80" s="168"/>
      <c r="PC80" s="168"/>
      <c r="PD80" s="168"/>
      <c r="PE80" s="168"/>
      <c r="PF80" s="168"/>
      <c r="PG80" s="168"/>
      <c r="PH80" s="168"/>
      <c r="PI80" s="168"/>
      <c r="PJ80" s="168"/>
      <c r="PK80" s="168"/>
      <c r="PL80" s="168"/>
      <c r="PM80" s="168"/>
      <c r="PN80" s="168"/>
      <c r="PO80" s="168"/>
      <c r="PP80" s="168"/>
      <c r="PQ80" s="168"/>
      <c r="PR80" s="168"/>
      <c r="PS80" s="168"/>
      <c r="PT80" s="168"/>
      <c r="PU80" s="168"/>
      <c r="PV80" s="168"/>
      <c r="PW80" s="168"/>
      <c r="PX80" s="168"/>
      <c r="PY80" s="168"/>
      <c r="PZ80" s="168"/>
      <c r="QA80" s="166">
        <f t="shared" si="1570"/>
        <v>0</v>
      </c>
      <c r="QB80" s="168"/>
      <c r="QC80" s="168">
        <f>+DRE!$G$78</f>
        <v>0</v>
      </c>
      <c r="QD80" s="168"/>
      <c r="QE80" s="168"/>
      <c r="QF80" s="168"/>
      <c r="QG80" s="168"/>
      <c r="QH80" s="168"/>
      <c r="QI80" s="168"/>
      <c r="QJ80" s="168"/>
      <c r="QK80" s="168"/>
      <c r="QL80" s="168"/>
      <c r="QM80" s="168"/>
      <c r="QN80" s="168"/>
      <c r="QO80" s="168"/>
      <c r="QP80" s="168"/>
      <c r="QQ80" s="168"/>
      <c r="QR80" s="168"/>
      <c r="QS80" s="168"/>
      <c r="QT80" s="168"/>
      <c r="QU80" s="168"/>
      <c r="QV80" s="168"/>
      <c r="QW80" s="168"/>
      <c r="QX80" s="168"/>
      <c r="QY80" s="168"/>
      <c r="QZ80" s="168"/>
      <c r="RA80" s="168"/>
      <c r="RB80" s="168"/>
      <c r="RC80" s="168"/>
      <c r="RD80" s="168"/>
      <c r="RE80" s="168"/>
      <c r="RF80" s="166">
        <f t="shared" si="1559"/>
        <v>0</v>
      </c>
      <c r="RG80" s="168"/>
      <c r="RH80" s="168">
        <f>+DRE!$G$78</f>
        <v>0</v>
      </c>
      <c r="RI80" s="168"/>
      <c r="RJ80" s="168"/>
      <c r="RK80" s="168"/>
      <c r="RL80" s="168"/>
      <c r="RM80" s="168"/>
      <c r="RN80" s="168"/>
      <c r="RO80" s="168"/>
      <c r="RP80" s="168"/>
      <c r="RQ80" s="168"/>
      <c r="RR80" s="168"/>
      <c r="RS80" s="168"/>
      <c r="RT80" s="168"/>
      <c r="RU80" s="168"/>
      <c r="RV80" s="168"/>
      <c r="RW80" s="168"/>
      <c r="RX80" s="168"/>
      <c r="RY80" s="168"/>
      <c r="RZ80" s="168"/>
      <c r="SA80" s="168"/>
      <c r="SB80" s="168"/>
      <c r="SC80" s="168"/>
      <c r="SD80" s="168"/>
      <c r="SE80" s="168"/>
      <c r="SF80" s="168"/>
      <c r="SG80" s="168"/>
      <c r="SH80" s="168"/>
      <c r="SI80" s="168"/>
      <c r="SJ80" s="168"/>
      <c r="SK80" s="168"/>
      <c r="SL80" s="166">
        <f t="shared" si="1571"/>
        <v>0</v>
      </c>
      <c r="SM80" s="168"/>
      <c r="SN80" s="168">
        <f>+DRE!$G$78</f>
        <v>0</v>
      </c>
      <c r="SO80" s="168"/>
      <c r="SP80" s="168"/>
      <c r="SQ80" s="168"/>
      <c r="SR80" s="168"/>
      <c r="SS80" s="168"/>
      <c r="ST80" s="168"/>
      <c r="SU80" s="168"/>
      <c r="SV80" s="168"/>
      <c r="SW80" s="168"/>
      <c r="SX80" s="168"/>
      <c r="SY80" s="168"/>
      <c r="SZ80" s="168"/>
      <c r="TA80" s="168"/>
      <c r="TB80" s="168"/>
      <c r="TC80" s="168"/>
      <c r="TD80" s="168"/>
      <c r="TE80" s="168"/>
      <c r="TF80" s="168"/>
      <c r="TG80" s="168"/>
      <c r="TH80" s="168"/>
      <c r="TI80" s="168"/>
      <c r="TJ80" s="168"/>
      <c r="TK80" s="168"/>
      <c r="TL80" s="168"/>
      <c r="TM80" s="168"/>
      <c r="TN80" s="168"/>
      <c r="TO80" s="168"/>
      <c r="TP80" s="168"/>
      <c r="TQ80" s="166">
        <f t="shared" si="1560"/>
        <v>0</v>
      </c>
      <c r="TR80" s="168"/>
      <c r="TS80" s="168">
        <f>+DRE!$G$78</f>
        <v>0</v>
      </c>
      <c r="TT80" s="168"/>
      <c r="TU80" s="168"/>
      <c r="TV80" s="168"/>
      <c r="TW80" s="168"/>
      <c r="TX80" s="168"/>
      <c r="TY80" s="168"/>
      <c r="TZ80" s="168"/>
      <c r="UA80" s="168"/>
      <c r="UB80" s="168"/>
      <c r="UC80" s="168"/>
      <c r="UD80" s="168"/>
      <c r="UE80" s="168"/>
      <c r="UF80" s="168"/>
      <c r="UG80" s="168"/>
      <c r="UH80" s="168"/>
      <c r="UI80" s="168"/>
      <c r="UJ80" s="168"/>
      <c r="UK80" s="168"/>
      <c r="UL80" s="168"/>
      <c r="UM80" s="168"/>
      <c r="UN80" s="168"/>
      <c r="UO80" s="168"/>
      <c r="UP80" s="168"/>
      <c r="UQ80" s="168"/>
      <c r="UR80" s="168"/>
      <c r="US80" s="168"/>
      <c r="UT80" s="168"/>
      <c r="UU80" s="168"/>
      <c r="UV80" s="168"/>
      <c r="UW80" s="166">
        <f t="shared" si="1572"/>
        <v>0</v>
      </c>
      <c r="UX80" s="168"/>
      <c r="UY80" s="168">
        <f>+DRE!$G$78</f>
        <v>0</v>
      </c>
      <c r="UZ80" s="168"/>
      <c r="VA80" s="168"/>
      <c r="VB80" s="168"/>
      <c r="VC80" s="168"/>
      <c r="VD80" s="168"/>
      <c r="VE80" s="168"/>
      <c r="VF80" s="168"/>
      <c r="VG80" s="168"/>
      <c r="VH80" s="168"/>
      <c r="VI80" s="168"/>
      <c r="VJ80" s="168"/>
      <c r="VK80" s="168"/>
      <c r="VL80" s="168"/>
      <c r="VM80" s="168"/>
      <c r="VN80" s="168"/>
      <c r="VO80" s="168"/>
      <c r="VP80" s="168"/>
      <c r="VQ80" s="168"/>
      <c r="VR80" s="168"/>
      <c r="VS80" s="168"/>
      <c r="VT80" s="168"/>
      <c r="VU80" s="168"/>
      <c r="VV80" s="168"/>
      <c r="VW80" s="168"/>
      <c r="VX80" s="168"/>
      <c r="VY80" s="168"/>
      <c r="VZ80" s="168"/>
      <c r="WA80" s="168"/>
      <c r="WB80" s="168"/>
      <c r="WC80" s="166">
        <f t="shared" si="1573"/>
        <v>0</v>
      </c>
    </row>
    <row r="81" spans="1:601" s="105" customFormat="1" ht="18" customHeight="1" outlineLevel="1">
      <c r="A81" s="154"/>
      <c r="B81" s="114" t="s">
        <v>84</v>
      </c>
      <c r="C81" s="66"/>
      <c r="D81" s="182">
        <f>SUMIFS('Listagem de Pagamentos Efet'!$J:$J,'Listagem de Pagamentos Efet'!$B:$B,'FLUXO DE CAIXA'!D$4,'Listagem de Pagamentos Efet'!$C:$C,'FLUXO DE CAIXA'!$B81)</f>
        <v>0</v>
      </c>
      <c r="E81" s="182">
        <f>SUMIFS('Listagem de Pagamentos Efet'!$J:$J,'Listagem de Pagamentos Efet'!$B:$B,'FLUXO DE CAIXA'!E$4,'Listagem de Pagamentos Efet'!$C:$C,'FLUXO DE CAIXA'!$B81)</f>
        <v>0</v>
      </c>
      <c r="F81" s="182">
        <f>SUMIFS('Listagem de Pagamentos Efet'!$J:$J,'Listagem de Pagamentos Efet'!$B:$B,'FLUXO DE CAIXA'!F$4,'Listagem de Pagamentos Efet'!$C:$C,'FLUXO DE CAIXA'!$B81)</f>
        <v>0</v>
      </c>
      <c r="G81" s="182">
        <f>SUMIFS('Listagem de Pagamentos Efet'!$J:$J,'Listagem de Pagamentos Efet'!$B:$B,'FLUXO DE CAIXA'!G$4,'Listagem de Pagamentos Efet'!$C:$C,'FLUXO DE CAIXA'!$B81)</f>
        <v>0</v>
      </c>
      <c r="H81" s="182">
        <f>SUMIFS('Listagem de Pagamentos Efet'!$J:$J,'Listagem de Pagamentos Efet'!$B:$B,'FLUXO DE CAIXA'!H$4,'Listagem de Pagamentos Efet'!$C:$C,'FLUXO DE CAIXA'!$B81)</f>
        <v>0</v>
      </c>
      <c r="I81" s="182">
        <f>SUMIFS('Listagem de Pagamentos Efet'!$J:$J,'Listagem de Pagamentos Efet'!$B:$B,'FLUXO DE CAIXA'!I$4,'Listagem de Pagamentos Efet'!$C:$C,'FLUXO DE CAIXA'!$B81)</f>
        <v>0</v>
      </c>
      <c r="J81" s="182">
        <f>SUMIFS('Listagem de Pagamentos Efet'!$J:$J,'Listagem de Pagamentos Efet'!$B:$B,'FLUXO DE CAIXA'!J$4,'Listagem de Pagamentos Efet'!$C:$C,'FLUXO DE CAIXA'!$B81)</f>
        <v>0</v>
      </c>
      <c r="K81" s="182">
        <f>SUMIFS('Listagem de Pagamentos Efet'!$J:$J,'Listagem de Pagamentos Efet'!$B:$B,'FLUXO DE CAIXA'!K$4,'Listagem de Pagamentos Efet'!$C:$C,'FLUXO DE CAIXA'!$B81)</f>
        <v>0</v>
      </c>
      <c r="L81" s="182">
        <f>SUMIFS('Listagem de Pagamentos Efet'!$J:$J,'Listagem de Pagamentos Efet'!$B:$B,'FLUXO DE CAIXA'!L$4,'Listagem de Pagamentos Efet'!$C:$C,'FLUXO DE CAIXA'!$B81)</f>
        <v>0</v>
      </c>
      <c r="M81" s="182">
        <f>SUMIFS('Listagem de Pagamentos Efet'!$J:$J,'Listagem de Pagamentos Efet'!$B:$B,'FLUXO DE CAIXA'!M$4,'Listagem de Pagamentos Efet'!$C:$C,'FLUXO DE CAIXA'!$B81)</f>
        <v>0</v>
      </c>
      <c r="N81" s="182">
        <f>SUMIFS('Listagem de Pagamentos Efet'!$J:$J,'Listagem de Pagamentos Efet'!$B:$B,'FLUXO DE CAIXA'!N$4,'Listagem de Pagamentos Efet'!$C:$C,'FLUXO DE CAIXA'!$B81)</f>
        <v>0</v>
      </c>
      <c r="O81" s="182">
        <f>SUMIFS('Listagem de Pagamentos Efet'!$J:$J,'Listagem de Pagamentos Efet'!$B:$B,'FLUXO DE CAIXA'!O$4,'Listagem de Pagamentos Efet'!$C:$C,'FLUXO DE CAIXA'!$B81)</f>
        <v>0</v>
      </c>
      <c r="P81" s="182">
        <f>SUMIFS('Listagem de Pagamentos Efet'!$J:$J,'Listagem de Pagamentos Efet'!$B:$B,'FLUXO DE CAIXA'!P$4,'Listagem de Pagamentos Efet'!$C:$C,'FLUXO DE CAIXA'!$B81)</f>
        <v>0</v>
      </c>
      <c r="Q81" s="182">
        <f>SUMIFS('Listagem de Pagamentos Efet'!$J:$J,'Listagem de Pagamentos Efet'!$B:$B,'FLUXO DE CAIXA'!Q$4,'Listagem de Pagamentos Efet'!$C:$C,'FLUXO DE CAIXA'!$B81)</f>
        <v>0</v>
      </c>
      <c r="R81" s="182">
        <f>SUMIFS('Listagem de Pagamentos Efet'!$J:$J,'Listagem de Pagamentos Efet'!$B:$B,'FLUXO DE CAIXA'!R$4,'Listagem de Pagamentos Efet'!$C:$C,'FLUXO DE CAIXA'!$B81)</f>
        <v>0</v>
      </c>
      <c r="S81" s="182">
        <f>SUMIFS('Listagem de Pagamentos Efet'!$J:$J,'Listagem de Pagamentos Efet'!$B:$B,'FLUXO DE CAIXA'!S$4,'Listagem de Pagamentos Efet'!$C:$C,'FLUXO DE CAIXA'!$B81)</f>
        <v>0</v>
      </c>
      <c r="T81" s="182">
        <f>SUMIFS('Listagem de Pagamentos Efet'!$J:$J,'Listagem de Pagamentos Efet'!$B:$B,'FLUXO DE CAIXA'!T$4,'Listagem de Pagamentos Efet'!$C:$C,'FLUXO DE CAIXA'!$B81)</f>
        <v>0</v>
      </c>
      <c r="U81" s="182">
        <f>SUMIFS('Listagem de Pagamentos Efet'!$J:$J,'Listagem de Pagamentos Efet'!$B:$B,'FLUXO DE CAIXA'!U$4,'Listagem de Pagamentos Efet'!$C:$C,'FLUXO DE CAIXA'!$B81)</f>
        <v>0</v>
      </c>
      <c r="V81" s="182">
        <f>SUMIFS('Listagem de Pagamentos Efet'!$J:$J,'Listagem de Pagamentos Efet'!$B:$B,'FLUXO DE CAIXA'!V$4,'Listagem de Pagamentos Efet'!$C:$C,'FLUXO DE CAIXA'!$B81)</f>
        <v>0</v>
      </c>
      <c r="W81" s="182">
        <f>SUMIFS('Listagem de Pagamentos Efet'!$J:$J,'Listagem de Pagamentos Efet'!$B:$B,'FLUXO DE CAIXA'!W$4,'Listagem de Pagamentos Efet'!$C:$C,'FLUXO DE CAIXA'!$B81)</f>
        <v>0</v>
      </c>
      <c r="X81" s="182">
        <f>SUMIFS('Listagem de Pagamentos Efet'!$J:$J,'Listagem de Pagamentos Efet'!$B:$B,'FLUXO DE CAIXA'!X$4,'Listagem de Pagamentos Efet'!$C:$C,'FLUXO DE CAIXA'!$B81)</f>
        <v>0</v>
      </c>
      <c r="Y81" s="182">
        <f>SUMIFS('Listagem de Pagamentos Efet'!$J:$J,'Listagem de Pagamentos Efet'!$B:$B,'FLUXO DE CAIXA'!Y$4,'Listagem de Pagamentos Efet'!$C:$C,'FLUXO DE CAIXA'!$B81)</f>
        <v>0</v>
      </c>
      <c r="Z81" s="182">
        <f>SUMIFS('Listagem de Pagamentos Efet'!$J:$J,'Listagem de Pagamentos Efet'!$B:$B,'FLUXO DE CAIXA'!Z$4,'Listagem de Pagamentos Efet'!$C:$C,'FLUXO DE CAIXA'!$B81)</f>
        <v>0</v>
      </c>
      <c r="AA81" s="182">
        <f>SUMIFS('Listagem de Pagamentos Efet'!$J:$J,'Listagem de Pagamentos Efet'!$B:$B,'FLUXO DE CAIXA'!AA$4,'Listagem de Pagamentos Efet'!$C:$C,'FLUXO DE CAIXA'!$B81)</f>
        <v>0</v>
      </c>
      <c r="AB81" s="182">
        <f>SUMIFS('Listagem de Pagamentos Efet'!$J:$J,'Listagem de Pagamentos Efet'!$B:$B,'FLUXO DE CAIXA'!AB$4,'Listagem de Pagamentos Efet'!$C:$C,'FLUXO DE CAIXA'!$B81)</f>
        <v>0</v>
      </c>
      <c r="AC81" s="182">
        <f>SUMIFS('Listagem de Pagamentos Efet'!$J:$J,'Listagem de Pagamentos Efet'!$B:$B,'FLUXO DE CAIXA'!AC$4,'Listagem de Pagamentos Efet'!$C:$C,'FLUXO DE CAIXA'!$B81)</f>
        <v>0</v>
      </c>
      <c r="AD81" s="182">
        <f>SUMIFS('Listagem de Pagamentos Efet'!$J:$J,'Listagem de Pagamentos Efet'!$B:$B,'FLUXO DE CAIXA'!AD$4,'Listagem de Pagamentos Efet'!$C:$C,'FLUXO DE CAIXA'!$B81)</f>
        <v>0</v>
      </c>
      <c r="AE81" s="106">
        <f>+DRE!$G$79/22</f>
        <v>0</v>
      </c>
      <c r="AF81" s="106"/>
      <c r="AG81" s="106"/>
      <c r="AH81" s="166">
        <f t="shared" si="1561"/>
        <v>0</v>
      </c>
      <c r="AI81" s="168">
        <f>+DRE!$G$79/22</f>
        <v>0</v>
      </c>
      <c r="AJ81" s="168">
        <f>+DRE!$G$79/22</f>
        <v>0</v>
      </c>
      <c r="AK81" s="168">
        <f>+DRE!$G$79/22</f>
        <v>0</v>
      </c>
      <c r="AL81" s="168"/>
      <c r="AM81" s="168"/>
      <c r="AN81" s="168">
        <f>+DRE!$G$79/22</f>
        <v>0</v>
      </c>
      <c r="AO81" s="168">
        <f>+DRE!$G$79/22</f>
        <v>0</v>
      </c>
      <c r="AP81" s="168">
        <f>+DRE!$G$79/22</f>
        <v>0</v>
      </c>
      <c r="AQ81" s="168">
        <f>+DRE!$G$79/22</f>
        <v>0</v>
      </c>
      <c r="AR81" s="168">
        <f>+DRE!$G$79/22</f>
        <v>0</v>
      </c>
      <c r="AS81" s="168"/>
      <c r="AT81" s="168"/>
      <c r="AU81" s="168">
        <f>+DRE!$G$79/22</f>
        <v>0</v>
      </c>
      <c r="AV81" s="168">
        <f>+DRE!$G$79/22</f>
        <v>0</v>
      </c>
      <c r="AW81" s="168">
        <f>+DRE!$G$79/22</f>
        <v>0</v>
      </c>
      <c r="AX81" s="168">
        <f>+DRE!$G$79/22</f>
        <v>0</v>
      </c>
      <c r="AY81" s="168">
        <f>+DRE!$G$79/22</f>
        <v>0</v>
      </c>
      <c r="AZ81" s="168"/>
      <c r="BA81" s="168"/>
      <c r="BB81" s="168">
        <f>+DRE!$G$79/22</f>
        <v>0</v>
      </c>
      <c r="BC81" s="168">
        <f>+DRE!$G$79/22</f>
        <v>0</v>
      </c>
      <c r="BD81" s="168">
        <f>+DRE!$G$79/22</f>
        <v>0</v>
      </c>
      <c r="BE81" s="168">
        <f>+DRE!$G$79/22</f>
        <v>0</v>
      </c>
      <c r="BF81" s="168">
        <f>+DRE!$G$79/22</f>
        <v>0</v>
      </c>
      <c r="BG81" s="168"/>
      <c r="BH81" s="168"/>
      <c r="BI81" s="168">
        <f>+DRE!$G$79/22</f>
        <v>0</v>
      </c>
      <c r="BJ81" s="168">
        <f>+DRE!$G$79/22</f>
        <v>0</v>
      </c>
      <c r="BK81" s="168">
        <f>+DRE!$G$79/22</f>
        <v>0</v>
      </c>
      <c r="BL81" s="168">
        <f>+DRE!$G$79/22</f>
        <v>0</v>
      </c>
      <c r="BM81" s="168">
        <f>+DRE!$G$79/22</f>
        <v>0</v>
      </c>
      <c r="BN81" s="166">
        <f t="shared" si="1563"/>
        <v>0</v>
      </c>
      <c r="BO81" s="168"/>
      <c r="BP81" s="168"/>
      <c r="BQ81" s="168">
        <f>+DRE!$G$79/22</f>
        <v>0</v>
      </c>
      <c r="BR81" s="168">
        <f>+DRE!$G$79/22</f>
        <v>0</v>
      </c>
      <c r="BS81" s="168">
        <f>+DRE!$G$79/22</f>
        <v>0</v>
      </c>
      <c r="BT81" s="168">
        <f>+DRE!$G$79/22</f>
        <v>0</v>
      </c>
      <c r="BU81" s="168">
        <f>+DRE!$G$79/22</f>
        <v>0</v>
      </c>
      <c r="BV81" s="168"/>
      <c r="BW81" s="168"/>
      <c r="BX81" s="168">
        <f>+DRE!$G$79/22</f>
        <v>0</v>
      </c>
      <c r="BY81" s="168">
        <f>+DRE!$G$79/22</f>
        <v>0</v>
      </c>
      <c r="BZ81" s="168">
        <f>+DRE!$G$79/22</f>
        <v>0</v>
      </c>
      <c r="CA81" s="168">
        <f>+DRE!$G$79/22</f>
        <v>0</v>
      </c>
      <c r="CB81" s="168">
        <f>+DRE!$G$79/22</f>
        <v>0</v>
      </c>
      <c r="CC81" s="168"/>
      <c r="CD81" s="168"/>
      <c r="CE81" s="168">
        <f>+DRE!$G$79/22</f>
        <v>0</v>
      </c>
      <c r="CF81" s="168">
        <f>+DRE!$G$79/22</f>
        <v>0</v>
      </c>
      <c r="CG81" s="168">
        <f>+DRE!$G$79/22</f>
        <v>0</v>
      </c>
      <c r="CH81" s="168">
        <f>+DRE!$G$79/22</f>
        <v>0</v>
      </c>
      <c r="CI81" s="168">
        <f>+DRE!$G$79/22</f>
        <v>0</v>
      </c>
      <c r="CJ81" s="168"/>
      <c r="CK81" s="168"/>
      <c r="CL81" s="168">
        <f>+DRE!$G$79/22</f>
        <v>0</v>
      </c>
      <c r="CM81" s="168">
        <f>+DRE!$G$79/22</f>
        <v>0</v>
      </c>
      <c r="CN81" s="168">
        <f>+DRE!$G$79/22</f>
        <v>0</v>
      </c>
      <c r="CO81" s="168">
        <f>+DRE!$G$79/22</f>
        <v>0</v>
      </c>
      <c r="CP81" s="168">
        <f>+DRE!$G$79/22</f>
        <v>0</v>
      </c>
      <c r="CQ81" s="168"/>
      <c r="CR81" s="168"/>
      <c r="CS81" s="166">
        <f t="shared" si="1562"/>
        <v>0</v>
      </c>
      <c r="CT81" s="168">
        <f>+DRE!$G$79/22</f>
        <v>0</v>
      </c>
      <c r="CU81" s="168">
        <f>+DRE!$G$79/22</f>
        <v>0</v>
      </c>
      <c r="CV81" s="168">
        <f>+DRE!$G$79/22</f>
        <v>0</v>
      </c>
      <c r="CW81" s="168"/>
      <c r="CX81" s="168"/>
      <c r="CY81" s="168">
        <f>+DRE!$G$79/22</f>
        <v>0</v>
      </c>
      <c r="CZ81" s="168">
        <f>+DRE!$G$79/22</f>
        <v>0</v>
      </c>
      <c r="DA81" s="168">
        <f>+DRE!$G$79/22</f>
        <v>0</v>
      </c>
      <c r="DB81" s="168">
        <f>+DRE!$G$79/22</f>
        <v>0</v>
      </c>
      <c r="DC81" s="168">
        <f>+DRE!$G$79/22</f>
        <v>0</v>
      </c>
      <c r="DD81" s="168"/>
      <c r="DE81" s="168"/>
      <c r="DF81" s="168">
        <f>+DRE!$G$79/22</f>
        <v>0</v>
      </c>
      <c r="DG81" s="168">
        <f>+DRE!$G$79/22</f>
        <v>0</v>
      </c>
      <c r="DH81" s="168">
        <f>+DRE!$G$79/22</f>
        <v>0</v>
      </c>
      <c r="DI81" s="168">
        <f>+DRE!$G$79/22</f>
        <v>0</v>
      </c>
      <c r="DJ81" s="168">
        <f>+DRE!$G$79/22</f>
        <v>0</v>
      </c>
      <c r="DK81" s="168"/>
      <c r="DL81" s="168"/>
      <c r="DM81" s="168">
        <f>+DRE!$G$79/22</f>
        <v>0</v>
      </c>
      <c r="DN81" s="168">
        <f>+DRE!$G$79/22</f>
        <v>0</v>
      </c>
      <c r="DO81" s="168">
        <f>+DRE!$G$79/22</f>
        <v>0</v>
      </c>
      <c r="DP81" s="168">
        <f>+DRE!$G$79/22</f>
        <v>0</v>
      </c>
      <c r="DQ81" s="168">
        <f>+DRE!$G$79/22</f>
        <v>0</v>
      </c>
      <c r="DR81" s="168"/>
      <c r="DS81" s="168"/>
      <c r="DT81" s="168">
        <f>+DRE!$G$79/22</f>
        <v>0</v>
      </c>
      <c r="DU81" s="168">
        <f>+DRE!$G$79/22</f>
        <v>0</v>
      </c>
      <c r="DV81" s="168">
        <f>+DRE!$G$79/22</f>
        <v>0</v>
      </c>
      <c r="DW81" s="168">
        <f>+DRE!$G$79/22</f>
        <v>0</v>
      </c>
      <c r="DX81" s="168">
        <f>+DRE!$G$79/22</f>
        <v>0</v>
      </c>
      <c r="DY81" s="166">
        <f t="shared" si="1564"/>
        <v>0</v>
      </c>
      <c r="DZ81" s="168">
        <f>+DRE!$G$79/22</f>
        <v>0</v>
      </c>
      <c r="EA81" s="168">
        <f>+DRE!$G$79/22</f>
        <v>0</v>
      </c>
      <c r="EB81" s="168">
        <f>+DRE!$G$79/22</f>
        <v>0</v>
      </c>
      <c r="EC81" s="168"/>
      <c r="ED81" s="168"/>
      <c r="EE81" s="168">
        <f>+DRE!$G$79/22</f>
        <v>0</v>
      </c>
      <c r="EF81" s="168">
        <f>+DRE!$G$79/22</f>
        <v>0</v>
      </c>
      <c r="EG81" s="168">
        <f>+DRE!$G$79/22</f>
        <v>0</v>
      </c>
      <c r="EH81" s="168">
        <f>+DRE!$G$79/22</f>
        <v>0</v>
      </c>
      <c r="EI81" s="168">
        <f>+DRE!$G$79/22</f>
        <v>0</v>
      </c>
      <c r="EJ81" s="168"/>
      <c r="EK81" s="168"/>
      <c r="EL81" s="168">
        <f>+DRE!$G$79/22</f>
        <v>0</v>
      </c>
      <c r="EM81" s="168">
        <f>+DRE!$G$79/22</f>
        <v>0</v>
      </c>
      <c r="EN81" s="168">
        <f>+DRE!$G$79/22</f>
        <v>0</v>
      </c>
      <c r="EO81" s="168">
        <f>+DRE!$G$79/22</f>
        <v>0</v>
      </c>
      <c r="EP81" s="168">
        <f>+DRE!$G$79/22</f>
        <v>0</v>
      </c>
      <c r="EQ81" s="168"/>
      <c r="ER81" s="168"/>
      <c r="ES81" s="168">
        <f>+DRE!$G$79/22</f>
        <v>0</v>
      </c>
      <c r="ET81" s="168">
        <f>+DRE!$G$79/22</f>
        <v>0</v>
      </c>
      <c r="EU81" s="168">
        <f>+DRE!$G$79/22</f>
        <v>0</v>
      </c>
      <c r="EV81" s="168">
        <f>+DRE!$G$79/22</f>
        <v>0</v>
      </c>
      <c r="EW81" s="168">
        <f>+DRE!$G$79/22</f>
        <v>0</v>
      </c>
      <c r="EX81" s="168"/>
      <c r="EY81" s="168"/>
      <c r="EZ81" s="168">
        <f>+DRE!$G$79/22</f>
        <v>0</v>
      </c>
      <c r="FA81" s="168">
        <f>+DRE!$G$79/22</f>
        <v>0</v>
      </c>
      <c r="FB81" s="168">
        <f>+DRE!$G$79/22</f>
        <v>0</v>
      </c>
      <c r="FC81" s="168">
        <f>+DRE!$G$79/22</f>
        <v>0</v>
      </c>
      <c r="FD81" s="166">
        <f t="shared" si="1555"/>
        <v>0</v>
      </c>
      <c r="FE81" s="168">
        <f>+DRE!$G$79/22</f>
        <v>0</v>
      </c>
      <c r="FF81" s="168">
        <f>+DRE!$G$79/22</f>
        <v>0</v>
      </c>
      <c r="FG81" s="168">
        <f>+DRE!$G$79/22</f>
        <v>0</v>
      </c>
      <c r="FH81" s="168"/>
      <c r="FI81" s="168"/>
      <c r="FJ81" s="168">
        <f>+DRE!$G$79/22</f>
        <v>0</v>
      </c>
      <c r="FK81" s="168">
        <f>+DRE!$G$79/22</f>
        <v>0</v>
      </c>
      <c r="FL81" s="168">
        <f>+DRE!$G$79/22</f>
        <v>0</v>
      </c>
      <c r="FM81" s="168">
        <f>+DRE!$G$79/22</f>
        <v>0</v>
      </c>
      <c r="FN81" s="168">
        <f>+DRE!$G$79/22</f>
        <v>0</v>
      </c>
      <c r="FO81" s="168"/>
      <c r="FP81" s="168"/>
      <c r="FQ81" s="168">
        <f>+DRE!$G$79/22</f>
        <v>0</v>
      </c>
      <c r="FR81" s="168">
        <f>+DRE!$G$79/22</f>
        <v>0</v>
      </c>
      <c r="FS81" s="168">
        <f>+DRE!$G$79/22</f>
        <v>0</v>
      </c>
      <c r="FT81" s="168">
        <f>+DRE!$G$79/22</f>
        <v>0</v>
      </c>
      <c r="FU81" s="168">
        <f>+DRE!$G$79/22</f>
        <v>0</v>
      </c>
      <c r="FV81" s="168"/>
      <c r="FW81" s="168"/>
      <c r="FX81" s="168">
        <f>+DRE!$G$79/22</f>
        <v>0</v>
      </c>
      <c r="FY81" s="168">
        <f>+DRE!$G$79/22</f>
        <v>0</v>
      </c>
      <c r="FZ81" s="168">
        <f>+DRE!$G$79/22</f>
        <v>0</v>
      </c>
      <c r="GA81" s="168">
        <f>+DRE!$G$79/22</f>
        <v>0</v>
      </c>
      <c r="GB81" s="168">
        <f>+DRE!$G$79/22</f>
        <v>0</v>
      </c>
      <c r="GC81" s="168"/>
      <c r="GD81" s="168"/>
      <c r="GE81" s="168">
        <f>+DRE!$G$79/22</f>
        <v>0</v>
      </c>
      <c r="GF81" s="168">
        <f>+DRE!$G$79/22</f>
        <v>0</v>
      </c>
      <c r="GG81" s="168">
        <f>+DRE!$G$79/22</f>
        <v>0</v>
      </c>
      <c r="GH81" s="168">
        <f>+DRE!$G$79/22</f>
        <v>0</v>
      </c>
      <c r="GI81" s="168">
        <f>+DRE!$G$79/22</f>
        <v>0</v>
      </c>
      <c r="GJ81" s="166">
        <f t="shared" si="1565"/>
        <v>0</v>
      </c>
      <c r="GK81" s="168">
        <f>+DRE!$G$79/22</f>
        <v>0</v>
      </c>
      <c r="GL81" s="168">
        <f>+DRE!$G$79/22</f>
        <v>0</v>
      </c>
      <c r="GM81" s="168">
        <f>+DRE!$G$79/22</f>
        <v>0</v>
      </c>
      <c r="GN81" s="168"/>
      <c r="GO81" s="168"/>
      <c r="GP81" s="168">
        <f>+DRE!$G$79/22</f>
        <v>0</v>
      </c>
      <c r="GQ81" s="168">
        <f>+DRE!$G$79/22</f>
        <v>0</v>
      </c>
      <c r="GR81" s="168">
        <f>+DRE!$G$79/22</f>
        <v>0</v>
      </c>
      <c r="GS81" s="168">
        <f>+DRE!$G$79/22</f>
        <v>0</v>
      </c>
      <c r="GT81" s="168">
        <f>+DRE!$G$79/22</f>
        <v>0</v>
      </c>
      <c r="GU81" s="168"/>
      <c r="GV81" s="168"/>
      <c r="GW81" s="168">
        <f>+DRE!$G$79/22</f>
        <v>0</v>
      </c>
      <c r="GX81" s="168">
        <f>+DRE!$G$79/22</f>
        <v>0</v>
      </c>
      <c r="GY81" s="168">
        <f>+DRE!$G$79/22</f>
        <v>0</v>
      </c>
      <c r="GZ81" s="168">
        <f>+DRE!$G$79/22</f>
        <v>0</v>
      </c>
      <c r="HA81" s="168">
        <f>+DRE!$G$79/22</f>
        <v>0</v>
      </c>
      <c r="HB81" s="168"/>
      <c r="HC81" s="168"/>
      <c r="HD81" s="168">
        <f>+DRE!$G$79/22</f>
        <v>0</v>
      </c>
      <c r="HE81" s="168">
        <f>+DRE!$G$79/22</f>
        <v>0</v>
      </c>
      <c r="HF81" s="168">
        <f>+DRE!$G$79/22</f>
        <v>0</v>
      </c>
      <c r="HG81" s="168">
        <f>+DRE!$G$79/22</f>
        <v>0</v>
      </c>
      <c r="HH81" s="168">
        <f>+DRE!$G$79/22</f>
        <v>0</v>
      </c>
      <c r="HI81" s="168"/>
      <c r="HJ81" s="168"/>
      <c r="HK81" s="168">
        <f>+DRE!$G$79/22</f>
        <v>0</v>
      </c>
      <c r="HL81" s="168">
        <f>+DRE!$G$79/22</f>
        <v>0</v>
      </c>
      <c r="HM81" s="168">
        <f>+DRE!$G$79/22</f>
        <v>0</v>
      </c>
      <c r="HN81" s="168">
        <f>+DRE!$G$79/22</f>
        <v>0</v>
      </c>
      <c r="HO81" s="168">
        <f>+DRE!$G$79/22</f>
        <v>0</v>
      </c>
      <c r="HP81" s="166">
        <f t="shared" si="1566"/>
        <v>0</v>
      </c>
      <c r="HQ81" s="168">
        <f>+DRE!$G$79/22</f>
        <v>0</v>
      </c>
      <c r="HR81" s="168">
        <f>+DRE!$G$79/22</f>
        <v>0</v>
      </c>
      <c r="HS81" s="168">
        <f>+DRE!$G$79/22</f>
        <v>0</v>
      </c>
      <c r="HT81" s="168"/>
      <c r="HU81" s="168"/>
      <c r="HV81" s="168">
        <f>+DRE!$G$79/22</f>
        <v>0</v>
      </c>
      <c r="HW81" s="168">
        <f>+DRE!$G$79/22</f>
        <v>0</v>
      </c>
      <c r="HX81" s="168">
        <f>+DRE!$G$79/22</f>
        <v>0</v>
      </c>
      <c r="HY81" s="168">
        <f>+DRE!$G$79/22</f>
        <v>0</v>
      </c>
      <c r="HZ81" s="168">
        <f>+DRE!$G$79/22</f>
        <v>0</v>
      </c>
      <c r="IA81" s="168"/>
      <c r="IB81" s="168"/>
      <c r="IC81" s="168">
        <f>+DRE!$G$79/22</f>
        <v>0</v>
      </c>
      <c r="ID81" s="168">
        <f>+DRE!$G$79/22</f>
        <v>0</v>
      </c>
      <c r="IE81" s="168">
        <f>+DRE!$G$79/22</f>
        <v>0</v>
      </c>
      <c r="IF81" s="168">
        <f>+DRE!$G$79/22</f>
        <v>0</v>
      </c>
      <c r="IG81" s="168">
        <f>+DRE!$G$79/22</f>
        <v>0</v>
      </c>
      <c r="IH81" s="168"/>
      <c r="II81" s="168"/>
      <c r="IJ81" s="168">
        <f>+DRE!$G$79/22</f>
        <v>0</v>
      </c>
      <c r="IK81" s="168">
        <f>+DRE!$G$79/22</f>
        <v>0</v>
      </c>
      <c r="IL81" s="168">
        <f>+DRE!$G$79/22</f>
        <v>0</v>
      </c>
      <c r="IM81" s="168">
        <f>+DRE!$G$79/22</f>
        <v>0</v>
      </c>
      <c r="IN81" s="168">
        <f>+DRE!$G$79/22</f>
        <v>0</v>
      </c>
      <c r="IO81" s="168"/>
      <c r="IP81" s="168"/>
      <c r="IQ81" s="168">
        <f>+DRE!$G$79/22</f>
        <v>0</v>
      </c>
      <c r="IR81" s="168">
        <f>+DRE!$G$79/22</f>
        <v>0</v>
      </c>
      <c r="IS81" s="168">
        <f>+DRE!$G$79/22</f>
        <v>0</v>
      </c>
      <c r="IT81" s="168">
        <f>+DRE!$G$79/22</f>
        <v>0</v>
      </c>
      <c r="IU81" s="166">
        <f t="shared" si="1556"/>
        <v>0</v>
      </c>
      <c r="IV81" s="168">
        <f>+DRE!$G$79/22</f>
        <v>0</v>
      </c>
      <c r="IW81" s="168">
        <f>+DRE!$G$79/22</f>
        <v>0</v>
      </c>
      <c r="IX81" s="168">
        <f>+DRE!$G$79/22</f>
        <v>0</v>
      </c>
      <c r="IY81" s="168"/>
      <c r="IZ81" s="168"/>
      <c r="JA81" s="168">
        <f>+DRE!$G$79/22</f>
        <v>0</v>
      </c>
      <c r="JB81" s="168">
        <f>+DRE!$G$79/22</f>
        <v>0</v>
      </c>
      <c r="JC81" s="168">
        <f>+DRE!$G$79/22</f>
        <v>0</v>
      </c>
      <c r="JD81" s="168">
        <f>+DRE!$G$79/22</f>
        <v>0</v>
      </c>
      <c r="JE81" s="168">
        <f>+DRE!$G$79/22</f>
        <v>0</v>
      </c>
      <c r="JF81" s="168"/>
      <c r="JG81" s="168"/>
      <c r="JH81" s="168">
        <f>+DRE!$G$79/22</f>
        <v>0</v>
      </c>
      <c r="JI81" s="168">
        <f>+DRE!$G$79/22</f>
        <v>0</v>
      </c>
      <c r="JJ81" s="168">
        <f>+DRE!$G$79/22</f>
        <v>0</v>
      </c>
      <c r="JK81" s="168">
        <f>+DRE!$G$79/22</f>
        <v>0</v>
      </c>
      <c r="JL81" s="168">
        <f>+DRE!$G$79/22</f>
        <v>0</v>
      </c>
      <c r="JM81" s="168"/>
      <c r="JN81" s="168"/>
      <c r="JO81" s="168">
        <f>+DRE!$G$79/22</f>
        <v>0</v>
      </c>
      <c r="JP81" s="168">
        <f>+DRE!$G$79/22</f>
        <v>0</v>
      </c>
      <c r="JQ81" s="168">
        <f>+DRE!$G$79/22</f>
        <v>0</v>
      </c>
      <c r="JR81" s="168">
        <f>+DRE!$G$79/22</f>
        <v>0</v>
      </c>
      <c r="JS81" s="168">
        <f>+DRE!$G$79/22</f>
        <v>0</v>
      </c>
      <c r="JT81" s="168"/>
      <c r="JU81" s="168"/>
      <c r="JV81" s="168">
        <f>+DRE!$G$79/22</f>
        <v>0</v>
      </c>
      <c r="JW81" s="168">
        <f>+DRE!$G$79/22</f>
        <v>0</v>
      </c>
      <c r="JX81" s="168">
        <f>+DRE!$G$79/22</f>
        <v>0</v>
      </c>
      <c r="JY81" s="168">
        <f>+DRE!$G$79/22</f>
        <v>0</v>
      </c>
      <c r="JZ81" s="168">
        <f>+DRE!$G$79/22</f>
        <v>0</v>
      </c>
      <c r="KA81" s="166">
        <f t="shared" si="1567"/>
        <v>0</v>
      </c>
      <c r="KB81" s="168">
        <f>+DRE!$G$79/22</f>
        <v>0</v>
      </c>
      <c r="KC81" s="168">
        <f>+DRE!$G$79/22</f>
        <v>0</v>
      </c>
      <c r="KD81" s="168">
        <f>+DRE!$G$79/22</f>
        <v>0</v>
      </c>
      <c r="KE81" s="168"/>
      <c r="KF81" s="168"/>
      <c r="KG81" s="168">
        <f>+DRE!$G$79/22</f>
        <v>0</v>
      </c>
      <c r="KH81" s="168">
        <f>+DRE!$G$79/22</f>
        <v>0</v>
      </c>
      <c r="KI81" s="168">
        <f>+DRE!$G$79/22</f>
        <v>0</v>
      </c>
      <c r="KJ81" s="168">
        <f>+DRE!$G$79/22</f>
        <v>0</v>
      </c>
      <c r="KK81" s="168">
        <f>+DRE!$G$79/22</f>
        <v>0</v>
      </c>
      <c r="KL81" s="168"/>
      <c r="KM81" s="168"/>
      <c r="KN81" s="168">
        <f>+DRE!$G$79/22</f>
        <v>0</v>
      </c>
      <c r="KO81" s="168">
        <f>+DRE!$G$79/22</f>
        <v>0</v>
      </c>
      <c r="KP81" s="168">
        <f>+DRE!$G$79/22</f>
        <v>0</v>
      </c>
      <c r="KQ81" s="168">
        <f>+DRE!$G$79/22</f>
        <v>0</v>
      </c>
      <c r="KR81" s="168">
        <f>+DRE!$G$79/22</f>
        <v>0</v>
      </c>
      <c r="KS81" s="168"/>
      <c r="KT81" s="168"/>
      <c r="KU81" s="168">
        <f>+DRE!$G$79/22</f>
        <v>0</v>
      </c>
      <c r="KV81" s="168">
        <f>+DRE!$G$79/22</f>
        <v>0</v>
      </c>
      <c r="KW81" s="168">
        <f>+DRE!$G$79/22</f>
        <v>0</v>
      </c>
      <c r="KX81" s="168">
        <f>+DRE!$G$79/22</f>
        <v>0</v>
      </c>
      <c r="KY81" s="168">
        <f>+DRE!$G$79/22</f>
        <v>0</v>
      </c>
      <c r="KZ81" s="168"/>
      <c r="LA81" s="168"/>
      <c r="LB81" s="168">
        <f>+DRE!$G$79/22</f>
        <v>0</v>
      </c>
      <c r="LC81" s="168">
        <f>+DRE!$G$79/22</f>
        <v>0</v>
      </c>
      <c r="LD81" s="168">
        <f>+DRE!$G$79/22</f>
        <v>0</v>
      </c>
      <c r="LE81" s="168">
        <f>+DRE!$G$79/22</f>
        <v>0</v>
      </c>
      <c r="LF81" s="166">
        <f t="shared" si="1557"/>
        <v>0</v>
      </c>
      <c r="LG81" s="168">
        <f>+DRE!$G$79/22</f>
        <v>0</v>
      </c>
      <c r="LH81" s="168">
        <f>+DRE!$G$79/22</f>
        <v>0</v>
      </c>
      <c r="LI81" s="168">
        <f>+DRE!$G$79/22</f>
        <v>0</v>
      </c>
      <c r="LJ81" s="168"/>
      <c r="LK81" s="168"/>
      <c r="LL81" s="168">
        <f>+DRE!$G$79/22</f>
        <v>0</v>
      </c>
      <c r="LM81" s="168">
        <f>+DRE!$G$79/22</f>
        <v>0</v>
      </c>
      <c r="LN81" s="168">
        <f>+DRE!$G$79/22</f>
        <v>0</v>
      </c>
      <c r="LO81" s="168">
        <f>+DRE!$G$79/22</f>
        <v>0</v>
      </c>
      <c r="LP81" s="168">
        <f>+DRE!$G$79/22</f>
        <v>0</v>
      </c>
      <c r="LQ81" s="168"/>
      <c r="LR81" s="168"/>
      <c r="LS81" s="168">
        <f>+DRE!$G$79/22</f>
        <v>0</v>
      </c>
      <c r="LT81" s="168">
        <f>+DRE!$G$79/22</f>
        <v>0</v>
      </c>
      <c r="LU81" s="168">
        <f>+DRE!$G$79/22</f>
        <v>0</v>
      </c>
      <c r="LV81" s="168">
        <f>+DRE!$G$79/22</f>
        <v>0</v>
      </c>
      <c r="LW81" s="168">
        <f>+DRE!$G$79/22</f>
        <v>0</v>
      </c>
      <c r="LX81" s="168"/>
      <c r="LY81" s="168"/>
      <c r="LZ81" s="168">
        <f>+DRE!$G$79/22</f>
        <v>0</v>
      </c>
      <c r="MA81" s="168">
        <f>+DRE!$G$79/22</f>
        <v>0</v>
      </c>
      <c r="MB81" s="168">
        <f>+DRE!$G$79/22</f>
        <v>0</v>
      </c>
      <c r="MC81" s="168">
        <f>+DRE!$G$79/22</f>
        <v>0</v>
      </c>
      <c r="MD81" s="168">
        <f>+DRE!$G$79/22</f>
        <v>0</v>
      </c>
      <c r="ME81" s="168"/>
      <c r="MF81" s="168"/>
      <c r="MG81" s="168">
        <f>+DRE!$G$79/22</f>
        <v>0</v>
      </c>
      <c r="MH81" s="168">
        <f>+DRE!$G$79/22</f>
        <v>0</v>
      </c>
      <c r="MI81" s="168">
        <f>+DRE!$G$79/22</f>
        <v>0</v>
      </c>
      <c r="MJ81" s="168">
        <f>+DRE!$G$79/22</f>
        <v>0</v>
      </c>
      <c r="MK81" s="168">
        <f>+DRE!$G$79/22</f>
        <v>0</v>
      </c>
      <c r="ML81" s="166">
        <f t="shared" si="1568"/>
        <v>0</v>
      </c>
      <c r="MM81" s="168">
        <f>+DRE!$G$79/22</f>
        <v>0</v>
      </c>
      <c r="MN81" s="168">
        <f>+DRE!$G$79/22</f>
        <v>0</v>
      </c>
      <c r="MO81" s="168">
        <f>+DRE!$G$79/22</f>
        <v>0</v>
      </c>
      <c r="MP81" s="168"/>
      <c r="MQ81" s="168"/>
      <c r="MR81" s="168">
        <f>+DRE!$G$79/22</f>
        <v>0</v>
      </c>
      <c r="MS81" s="168">
        <f>+DRE!$G$79/22</f>
        <v>0</v>
      </c>
      <c r="MT81" s="168">
        <f>+DRE!$G$79/22</f>
        <v>0</v>
      </c>
      <c r="MU81" s="168">
        <f>+DRE!$G$79/22</f>
        <v>0</v>
      </c>
      <c r="MV81" s="168">
        <f>+DRE!$G$79/22</f>
        <v>0</v>
      </c>
      <c r="MW81" s="168"/>
      <c r="MX81" s="168"/>
      <c r="MY81" s="168">
        <f>+DRE!$G$79/22</f>
        <v>0</v>
      </c>
      <c r="MZ81" s="168">
        <f>+DRE!$G$79/22</f>
        <v>0</v>
      </c>
      <c r="NA81" s="168">
        <f>+DRE!$G$79/22</f>
        <v>0</v>
      </c>
      <c r="NB81" s="168">
        <f>+DRE!$G$79/22</f>
        <v>0</v>
      </c>
      <c r="NC81" s="168">
        <f>+DRE!$G$79/22</f>
        <v>0</v>
      </c>
      <c r="ND81" s="168"/>
      <c r="NE81" s="168"/>
      <c r="NF81" s="168">
        <f>+DRE!$G$79/22</f>
        <v>0</v>
      </c>
      <c r="NG81" s="168">
        <f>+DRE!$G$79/22</f>
        <v>0</v>
      </c>
      <c r="NH81" s="168">
        <f>+DRE!$G$79/22</f>
        <v>0</v>
      </c>
      <c r="NI81" s="168">
        <f>+DRE!$G$79/22</f>
        <v>0</v>
      </c>
      <c r="NJ81" s="168">
        <f>+DRE!$G$79/22</f>
        <v>0</v>
      </c>
      <c r="NK81" s="168"/>
      <c r="NL81" s="168"/>
      <c r="NM81" s="168">
        <f>+DRE!$G$79/22</f>
        <v>0</v>
      </c>
      <c r="NN81" s="168">
        <f>+DRE!$G$79/22</f>
        <v>0</v>
      </c>
      <c r="NO81" s="168">
        <f>+DRE!$G$79/22</f>
        <v>0</v>
      </c>
      <c r="NP81" s="168">
        <f>+DRE!$G$79/22</f>
        <v>0</v>
      </c>
      <c r="NQ81" s="168">
        <f>+DRE!$G$79/22</f>
        <v>0</v>
      </c>
      <c r="NR81" s="166">
        <f t="shared" si="1569"/>
        <v>0</v>
      </c>
      <c r="NS81" s="168">
        <f>+DRE!$G$79/22</f>
        <v>0</v>
      </c>
      <c r="NT81" s="168">
        <f>+DRE!$G$79/22</f>
        <v>0</v>
      </c>
      <c r="NU81" s="168">
        <f>+DRE!$G$79/22</f>
        <v>0</v>
      </c>
      <c r="NV81" s="168"/>
      <c r="NW81" s="168"/>
      <c r="NX81" s="168">
        <f>+DRE!$G$79/22</f>
        <v>0</v>
      </c>
      <c r="NY81" s="168">
        <f>+DRE!$G$79/22</f>
        <v>0</v>
      </c>
      <c r="NZ81" s="168">
        <f>+DRE!$G$79/22</f>
        <v>0</v>
      </c>
      <c r="OA81" s="168">
        <f>+DRE!$G$79/22</f>
        <v>0</v>
      </c>
      <c r="OB81" s="168">
        <f>+DRE!$G$79/22</f>
        <v>0</v>
      </c>
      <c r="OC81" s="168"/>
      <c r="OD81" s="168"/>
      <c r="OE81" s="168">
        <f>+DRE!$G$79/22</f>
        <v>0</v>
      </c>
      <c r="OF81" s="168">
        <f>+DRE!$G$79/22</f>
        <v>0</v>
      </c>
      <c r="OG81" s="168">
        <f>+DRE!$G$79/22</f>
        <v>0</v>
      </c>
      <c r="OH81" s="168">
        <f>+DRE!$G$79/22</f>
        <v>0</v>
      </c>
      <c r="OI81" s="168">
        <f>+DRE!$G$79/22</f>
        <v>0</v>
      </c>
      <c r="OJ81" s="168"/>
      <c r="OK81" s="168"/>
      <c r="OL81" s="168">
        <f>+DRE!$G$79/22</f>
        <v>0</v>
      </c>
      <c r="OM81" s="168">
        <f>+DRE!$G$79/22</f>
        <v>0</v>
      </c>
      <c r="ON81" s="168">
        <f>+DRE!$G$79/22</f>
        <v>0</v>
      </c>
      <c r="OO81" s="168">
        <f>+DRE!$G$79/22</f>
        <v>0</v>
      </c>
      <c r="OP81" s="168">
        <f>+DRE!$G$79/22</f>
        <v>0</v>
      </c>
      <c r="OQ81" s="168"/>
      <c r="OR81" s="168"/>
      <c r="OS81" s="168">
        <f>+DRE!$G$79/22</f>
        <v>0</v>
      </c>
      <c r="OT81" s="168">
        <f>+DRE!$G$79/22</f>
        <v>0</v>
      </c>
      <c r="OU81" s="166">
        <f t="shared" si="1558"/>
        <v>0</v>
      </c>
      <c r="OV81" s="168">
        <f>+DRE!$G$79/22</f>
        <v>0</v>
      </c>
      <c r="OW81" s="168">
        <f>+DRE!$G$79/22</f>
        <v>0</v>
      </c>
      <c r="OX81" s="168">
        <f>+DRE!$G$79/22</f>
        <v>0</v>
      </c>
      <c r="OY81" s="168"/>
      <c r="OZ81" s="168"/>
      <c r="PA81" s="168">
        <f>+DRE!$G$79/22</f>
        <v>0</v>
      </c>
      <c r="PB81" s="168">
        <f>+DRE!$G$79/22</f>
        <v>0</v>
      </c>
      <c r="PC81" s="168">
        <f>+DRE!$G$79/22</f>
        <v>0</v>
      </c>
      <c r="PD81" s="168">
        <f>+DRE!$G$79/22</f>
        <v>0</v>
      </c>
      <c r="PE81" s="168">
        <f>+DRE!$G$79/22</f>
        <v>0</v>
      </c>
      <c r="PF81" s="168"/>
      <c r="PG81" s="168"/>
      <c r="PH81" s="168">
        <f>+DRE!$G$79/22</f>
        <v>0</v>
      </c>
      <c r="PI81" s="168">
        <f>+DRE!$G$79/22</f>
        <v>0</v>
      </c>
      <c r="PJ81" s="168">
        <f>+DRE!$G$79/22</f>
        <v>0</v>
      </c>
      <c r="PK81" s="168">
        <f>+DRE!$G$79/22</f>
        <v>0</v>
      </c>
      <c r="PL81" s="168">
        <f>+DRE!$G$79/22</f>
        <v>0</v>
      </c>
      <c r="PM81" s="168"/>
      <c r="PN81" s="168"/>
      <c r="PO81" s="168">
        <f>+DRE!$G$79/22</f>
        <v>0</v>
      </c>
      <c r="PP81" s="168">
        <f>+DRE!$G$79/22</f>
        <v>0</v>
      </c>
      <c r="PQ81" s="168">
        <f>+DRE!$G$79/22</f>
        <v>0</v>
      </c>
      <c r="PR81" s="168">
        <f>+DRE!$G$79/22</f>
        <v>0</v>
      </c>
      <c r="PS81" s="168">
        <f>+DRE!$G$79/22</f>
        <v>0</v>
      </c>
      <c r="PT81" s="168"/>
      <c r="PU81" s="168"/>
      <c r="PV81" s="168">
        <f>+DRE!$G$79/22</f>
        <v>0</v>
      </c>
      <c r="PW81" s="168">
        <f>+DRE!$G$79/22</f>
        <v>0</v>
      </c>
      <c r="PX81" s="168">
        <f>+DRE!$G$79/22</f>
        <v>0</v>
      </c>
      <c r="PY81" s="168">
        <f>+DRE!$G$79/22</f>
        <v>0</v>
      </c>
      <c r="PZ81" s="168">
        <f>+DRE!$G$79/22</f>
        <v>0</v>
      </c>
      <c r="QA81" s="166">
        <f t="shared" si="1570"/>
        <v>0</v>
      </c>
      <c r="QB81" s="168">
        <f>+DRE!$G$79/22</f>
        <v>0</v>
      </c>
      <c r="QC81" s="168">
        <f>+DRE!$G$79/22</f>
        <v>0</v>
      </c>
      <c r="QD81" s="168">
        <f>+DRE!$G$79/22</f>
        <v>0</v>
      </c>
      <c r="QE81" s="168"/>
      <c r="QF81" s="168"/>
      <c r="QG81" s="168">
        <f>+DRE!$G$79/22</f>
        <v>0</v>
      </c>
      <c r="QH81" s="168">
        <f>+DRE!$G$79/22</f>
        <v>0</v>
      </c>
      <c r="QI81" s="168">
        <f>+DRE!$G$79/22</f>
        <v>0</v>
      </c>
      <c r="QJ81" s="168">
        <f>+DRE!$G$79/22</f>
        <v>0</v>
      </c>
      <c r="QK81" s="168">
        <f>+DRE!$G$79/22</f>
        <v>0</v>
      </c>
      <c r="QL81" s="168"/>
      <c r="QM81" s="168"/>
      <c r="QN81" s="168">
        <f>+DRE!$G$79/22</f>
        <v>0</v>
      </c>
      <c r="QO81" s="168">
        <f>+DRE!$G$79/22</f>
        <v>0</v>
      </c>
      <c r="QP81" s="168">
        <f>+DRE!$G$79/22</f>
        <v>0</v>
      </c>
      <c r="QQ81" s="168">
        <f>+DRE!$G$79/22</f>
        <v>0</v>
      </c>
      <c r="QR81" s="168">
        <f>+DRE!$G$79/22</f>
        <v>0</v>
      </c>
      <c r="QS81" s="168"/>
      <c r="QT81" s="168"/>
      <c r="QU81" s="168">
        <f>+DRE!$G$79/22</f>
        <v>0</v>
      </c>
      <c r="QV81" s="168">
        <f>+DRE!$G$79/22</f>
        <v>0</v>
      </c>
      <c r="QW81" s="168">
        <f>+DRE!$G$79/22</f>
        <v>0</v>
      </c>
      <c r="QX81" s="168">
        <f>+DRE!$G$79/22</f>
        <v>0</v>
      </c>
      <c r="QY81" s="168">
        <f>+DRE!$G$79/22</f>
        <v>0</v>
      </c>
      <c r="QZ81" s="168"/>
      <c r="RA81" s="168"/>
      <c r="RB81" s="168">
        <f>+DRE!$G$79/22</f>
        <v>0</v>
      </c>
      <c r="RC81" s="168">
        <f>+DRE!$G$79/22</f>
        <v>0</v>
      </c>
      <c r="RD81" s="168">
        <f>+DRE!$G$79/22</f>
        <v>0</v>
      </c>
      <c r="RE81" s="168">
        <f>+DRE!$G$79/22</f>
        <v>0</v>
      </c>
      <c r="RF81" s="166">
        <f t="shared" si="1559"/>
        <v>0</v>
      </c>
      <c r="RG81" s="168">
        <f>+DRE!$G$79/22</f>
        <v>0</v>
      </c>
      <c r="RH81" s="168">
        <f>+DRE!$G$79/22</f>
        <v>0</v>
      </c>
      <c r="RI81" s="168">
        <f>+DRE!$G$79/22</f>
        <v>0</v>
      </c>
      <c r="RJ81" s="168"/>
      <c r="RK81" s="168"/>
      <c r="RL81" s="168">
        <f>+DRE!$G$79/22</f>
        <v>0</v>
      </c>
      <c r="RM81" s="168">
        <f>+DRE!$G$79/22</f>
        <v>0</v>
      </c>
      <c r="RN81" s="168">
        <f>+DRE!$G$79/22</f>
        <v>0</v>
      </c>
      <c r="RO81" s="168">
        <f>+DRE!$G$79/22</f>
        <v>0</v>
      </c>
      <c r="RP81" s="168">
        <f>+DRE!$G$79/22</f>
        <v>0</v>
      </c>
      <c r="RQ81" s="168"/>
      <c r="RR81" s="168"/>
      <c r="RS81" s="168">
        <f>+DRE!$G$79/22</f>
        <v>0</v>
      </c>
      <c r="RT81" s="168">
        <f>+DRE!$G$79/22</f>
        <v>0</v>
      </c>
      <c r="RU81" s="168">
        <f>+DRE!$G$79/22</f>
        <v>0</v>
      </c>
      <c r="RV81" s="168">
        <f>+DRE!$G$79/22</f>
        <v>0</v>
      </c>
      <c r="RW81" s="168">
        <f>+DRE!$G$79/22</f>
        <v>0</v>
      </c>
      <c r="RX81" s="168"/>
      <c r="RY81" s="168"/>
      <c r="RZ81" s="168">
        <f>+DRE!$G$79/22</f>
        <v>0</v>
      </c>
      <c r="SA81" s="168">
        <f>+DRE!$G$79/22</f>
        <v>0</v>
      </c>
      <c r="SB81" s="168">
        <f>+DRE!$G$79/22</f>
        <v>0</v>
      </c>
      <c r="SC81" s="168">
        <f>+DRE!$G$79/22</f>
        <v>0</v>
      </c>
      <c r="SD81" s="168">
        <f>+DRE!$G$79/22</f>
        <v>0</v>
      </c>
      <c r="SE81" s="168"/>
      <c r="SF81" s="168"/>
      <c r="SG81" s="168">
        <f>+DRE!$G$79/22</f>
        <v>0</v>
      </c>
      <c r="SH81" s="168">
        <f>+DRE!$G$79/22</f>
        <v>0</v>
      </c>
      <c r="SI81" s="168">
        <f>+DRE!$G$79/22</f>
        <v>0</v>
      </c>
      <c r="SJ81" s="168">
        <f>+DRE!$G$79/22</f>
        <v>0</v>
      </c>
      <c r="SK81" s="168">
        <f>+DRE!$G$79/22</f>
        <v>0</v>
      </c>
      <c r="SL81" s="166">
        <f t="shared" si="1571"/>
        <v>0</v>
      </c>
      <c r="SM81" s="168">
        <f>+DRE!$G$79/22</f>
        <v>0</v>
      </c>
      <c r="SN81" s="168">
        <f>+DRE!$G$79/22</f>
        <v>0</v>
      </c>
      <c r="SO81" s="168">
        <f>+DRE!$G$79/22</f>
        <v>0</v>
      </c>
      <c r="SP81" s="168"/>
      <c r="SQ81" s="168"/>
      <c r="SR81" s="168">
        <f>+DRE!$G$79/22</f>
        <v>0</v>
      </c>
      <c r="SS81" s="168">
        <f>+DRE!$G$79/22</f>
        <v>0</v>
      </c>
      <c r="ST81" s="168">
        <f>+DRE!$G$79/22</f>
        <v>0</v>
      </c>
      <c r="SU81" s="168">
        <f>+DRE!$G$79/22</f>
        <v>0</v>
      </c>
      <c r="SV81" s="168">
        <f>+DRE!$G$79/22</f>
        <v>0</v>
      </c>
      <c r="SW81" s="168"/>
      <c r="SX81" s="168"/>
      <c r="SY81" s="168">
        <f>+DRE!$G$79/22</f>
        <v>0</v>
      </c>
      <c r="SZ81" s="168">
        <f>+DRE!$G$79/22</f>
        <v>0</v>
      </c>
      <c r="TA81" s="168">
        <f>+DRE!$G$79/22</f>
        <v>0</v>
      </c>
      <c r="TB81" s="168">
        <f>+DRE!$G$79/22</f>
        <v>0</v>
      </c>
      <c r="TC81" s="168">
        <f>+DRE!$G$79/22</f>
        <v>0</v>
      </c>
      <c r="TD81" s="168"/>
      <c r="TE81" s="168"/>
      <c r="TF81" s="168">
        <f>+DRE!$G$79/22</f>
        <v>0</v>
      </c>
      <c r="TG81" s="168">
        <f>+DRE!$G$79/22</f>
        <v>0</v>
      </c>
      <c r="TH81" s="168">
        <f>+DRE!$G$79/22</f>
        <v>0</v>
      </c>
      <c r="TI81" s="168">
        <f>+DRE!$G$79/22</f>
        <v>0</v>
      </c>
      <c r="TJ81" s="168">
        <f>+DRE!$G$79/22</f>
        <v>0</v>
      </c>
      <c r="TK81" s="168"/>
      <c r="TL81" s="168"/>
      <c r="TM81" s="168">
        <f>+DRE!$G$79/22</f>
        <v>0</v>
      </c>
      <c r="TN81" s="168">
        <f>+DRE!$G$79/22</f>
        <v>0</v>
      </c>
      <c r="TO81" s="168">
        <f>+DRE!$G$79/22</f>
        <v>0</v>
      </c>
      <c r="TP81" s="168">
        <f>+DRE!$G$79/22</f>
        <v>0</v>
      </c>
      <c r="TQ81" s="166">
        <f t="shared" si="1560"/>
        <v>0</v>
      </c>
      <c r="TR81" s="168">
        <f>+DRE!$G$79/22</f>
        <v>0</v>
      </c>
      <c r="TS81" s="168">
        <f>+DRE!$G$79/22</f>
        <v>0</v>
      </c>
      <c r="TT81" s="168">
        <f>+DRE!$G$79/22</f>
        <v>0</v>
      </c>
      <c r="TU81" s="168"/>
      <c r="TV81" s="168"/>
      <c r="TW81" s="168">
        <f>+DRE!$G$79/22</f>
        <v>0</v>
      </c>
      <c r="TX81" s="168">
        <f>+DRE!$G$79/22</f>
        <v>0</v>
      </c>
      <c r="TY81" s="168">
        <f>+DRE!$G$79/22</f>
        <v>0</v>
      </c>
      <c r="TZ81" s="168">
        <f>+DRE!$G$79/22</f>
        <v>0</v>
      </c>
      <c r="UA81" s="168">
        <f>+DRE!$G$79/22</f>
        <v>0</v>
      </c>
      <c r="UB81" s="168"/>
      <c r="UC81" s="168"/>
      <c r="UD81" s="168">
        <f>+DRE!$G$79/22</f>
        <v>0</v>
      </c>
      <c r="UE81" s="168">
        <f>+DRE!$G$79/22</f>
        <v>0</v>
      </c>
      <c r="UF81" s="168">
        <f>+DRE!$G$79/22</f>
        <v>0</v>
      </c>
      <c r="UG81" s="168">
        <f>+DRE!$G$79/22</f>
        <v>0</v>
      </c>
      <c r="UH81" s="168">
        <f>+DRE!$G$79/22</f>
        <v>0</v>
      </c>
      <c r="UI81" s="168"/>
      <c r="UJ81" s="168"/>
      <c r="UK81" s="168">
        <f>+DRE!$G$79/22</f>
        <v>0</v>
      </c>
      <c r="UL81" s="168">
        <f>+DRE!$G$79/22</f>
        <v>0</v>
      </c>
      <c r="UM81" s="168">
        <f>+DRE!$G$79/22</f>
        <v>0</v>
      </c>
      <c r="UN81" s="168">
        <f>+DRE!$G$79/22</f>
        <v>0</v>
      </c>
      <c r="UO81" s="168">
        <f>+DRE!$G$79/22</f>
        <v>0</v>
      </c>
      <c r="UP81" s="168"/>
      <c r="UQ81" s="168"/>
      <c r="UR81" s="168">
        <f>+DRE!$G$79/22</f>
        <v>0</v>
      </c>
      <c r="US81" s="168">
        <f>+DRE!$G$79/22</f>
        <v>0</v>
      </c>
      <c r="UT81" s="168">
        <f>+DRE!$G$79/22</f>
        <v>0</v>
      </c>
      <c r="UU81" s="168">
        <f>+DRE!$G$79/22</f>
        <v>0</v>
      </c>
      <c r="UV81" s="168">
        <f>+DRE!$G$79/22</f>
        <v>0</v>
      </c>
      <c r="UW81" s="166">
        <f t="shared" si="1572"/>
        <v>0</v>
      </c>
      <c r="UX81" s="168">
        <f>+DRE!$G$79/22</f>
        <v>0</v>
      </c>
      <c r="UY81" s="168">
        <f>+DRE!$G$79/22</f>
        <v>0</v>
      </c>
      <c r="UZ81" s="168">
        <f>+DRE!$G$79/22</f>
        <v>0</v>
      </c>
      <c r="VA81" s="168"/>
      <c r="VB81" s="168"/>
      <c r="VC81" s="168">
        <f>+DRE!$G$79/22</f>
        <v>0</v>
      </c>
      <c r="VD81" s="168">
        <f>+DRE!$G$79/22</f>
        <v>0</v>
      </c>
      <c r="VE81" s="168">
        <f>+DRE!$G$79/22</f>
        <v>0</v>
      </c>
      <c r="VF81" s="168">
        <f>+DRE!$G$79/22</f>
        <v>0</v>
      </c>
      <c r="VG81" s="168">
        <f>+DRE!$G$79/22</f>
        <v>0</v>
      </c>
      <c r="VH81" s="168"/>
      <c r="VI81" s="168"/>
      <c r="VJ81" s="168">
        <f>+DRE!$G$79/22</f>
        <v>0</v>
      </c>
      <c r="VK81" s="168">
        <f>+DRE!$G$79/22</f>
        <v>0</v>
      </c>
      <c r="VL81" s="168">
        <f>+DRE!$G$79/22</f>
        <v>0</v>
      </c>
      <c r="VM81" s="168">
        <f>+DRE!$G$79/22</f>
        <v>0</v>
      </c>
      <c r="VN81" s="168">
        <f>+DRE!$G$79/22</f>
        <v>0</v>
      </c>
      <c r="VO81" s="168"/>
      <c r="VP81" s="168"/>
      <c r="VQ81" s="168">
        <f>+DRE!$G$79/22</f>
        <v>0</v>
      </c>
      <c r="VR81" s="168">
        <f>+DRE!$G$79/22</f>
        <v>0</v>
      </c>
      <c r="VS81" s="168">
        <f>+DRE!$G$79/22</f>
        <v>0</v>
      </c>
      <c r="VT81" s="168">
        <f>+DRE!$G$79/22</f>
        <v>0</v>
      </c>
      <c r="VU81" s="168">
        <f>+DRE!$G$79/22</f>
        <v>0</v>
      </c>
      <c r="VV81" s="168"/>
      <c r="VW81" s="168"/>
      <c r="VX81" s="168">
        <f>+DRE!$G$79/22</f>
        <v>0</v>
      </c>
      <c r="VY81" s="168">
        <f>+DRE!$G$79/22</f>
        <v>0</v>
      </c>
      <c r="VZ81" s="168">
        <f>+DRE!$G$79/22</f>
        <v>0</v>
      </c>
      <c r="WA81" s="168">
        <f>+DRE!$G$79/22</f>
        <v>0</v>
      </c>
      <c r="WB81" s="168">
        <f>+DRE!$G$79/22</f>
        <v>0</v>
      </c>
      <c r="WC81" s="166">
        <f t="shared" si="1573"/>
        <v>0</v>
      </c>
    </row>
    <row r="82" spans="1:601" s="105" customFormat="1" ht="18" customHeight="1" outlineLevel="1">
      <c r="A82" s="154"/>
      <c r="B82" s="115" t="s">
        <v>156</v>
      </c>
      <c r="C82" s="66"/>
      <c r="D82" s="182">
        <f>SUMIFS('Listagem de Pagamentos Efet'!$J:$J,'Listagem de Pagamentos Efet'!$B:$B,'FLUXO DE CAIXA'!D$4,'Listagem de Pagamentos Efet'!$C:$C,'FLUXO DE CAIXA'!$B82)</f>
        <v>0</v>
      </c>
      <c r="E82" s="182">
        <f>SUMIFS('Listagem de Pagamentos Efet'!$J:$J,'Listagem de Pagamentos Efet'!$B:$B,'FLUXO DE CAIXA'!E$4,'Listagem de Pagamentos Efet'!$C:$C,'FLUXO DE CAIXA'!$B82)</f>
        <v>0</v>
      </c>
      <c r="F82" s="182">
        <f>SUMIFS('Listagem de Pagamentos Efet'!$J:$J,'Listagem de Pagamentos Efet'!$B:$B,'FLUXO DE CAIXA'!F$4,'Listagem de Pagamentos Efet'!$C:$C,'FLUXO DE CAIXA'!$B82)</f>
        <v>0</v>
      </c>
      <c r="G82" s="182">
        <f>SUMIFS('Listagem de Pagamentos Efet'!$J:$J,'Listagem de Pagamentos Efet'!$B:$B,'FLUXO DE CAIXA'!G$4,'Listagem de Pagamentos Efet'!$C:$C,'FLUXO DE CAIXA'!$B82)</f>
        <v>0</v>
      </c>
      <c r="H82" s="182">
        <f>SUMIFS('Listagem de Pagamentos Efet'!$J:$J,'Listagem de Pagamentos Efet'!$B:$B,'FLUXO DE CAIXA'!H$4,'Listagem de Pagamentos Efet'!$C:$C,'FLUXO DE CAIXA'!$B82)</f>
        <v>0</v>
      </c>
      <c r="I82" s="182">
        <f>SUMIFS('Listagem de Pagamentos Efet'!$J:$J,'Listagem de Pagamentos Efet'!$B:$B,'FLUXO DE CAIXA'!I$4,'Listagem de Pagamentos Efet'!$C:$C,'FLUXO DE CAIXA'!$B82)</f>
        <v>0</v>
      </c>
      <c r="J82" s="182">
        <f>SUMIFS('Listagem de Pagamentos Efet'!$J:$J,'Listagem de Pagamentos Efet'!$B:$B,'FLUXO DE CAIXA'!J$4,'Listagem de Pagamentos Efet'!$C:$C,'FLUXO DE CAIXA'!$B82)</f>
        <v>0</v>
      </c>
      <c r="K82" s="182">
        <f>SUMIFS('Listagem de Pagamentos Efet'!$J:$J,'Listagem de Pagamentos Efet'!$B:$B,'FLUXO DE CAIXA'!K$4,'Listagem de Pagamentos Efet'!$C:$C,'FLUXO DE CAIXA'!$B82)</f>
        <v>0</v>
      </c>
      <c r="L82" s="182">
        <f>SUMIFS('Listagem de Pagamentos Efet'!$J:$J,'Listagem de Pagamentos Efet'!$B:$B,'FLUXO DE CAIXA'!L$4,'Listagem de Pagamentos Efet'!$C:$C,'FLUXO DE CAIXA'!$B82)</f>
        <v>0</v>
      </c>
      <c r="M82" s="182">
        <f>SUMIFS('Listagem de Pagamentos Efet'!$J:$J,'Listagem de Pagamentos Efet'!$B:$B,'FLUXO DE CAIXA'!M$4,'Listagem de Pagamentos Efet'!$C:$C,'FLUXO DE CAIXA'!$B82)</f>
        <v>0</v>
      </c>
      <c r="N82" s="182">
        <f>SUMIFS('Listagem de Pagamentos Efet'!$J:$J,'Listagem de Pagamentos Efet'!$B:$B,'FLUXO DE CAIXA'!N$4,'Listagem de Pagamentos Efet'!$C:$C,'FLUXO DE CAIXA'!$B82)</f>
        <v>0</v>
      </c>
      <c r="O82" s="182">
        <f>SUMIFS('Listagem de Pagamentos Efet'!$J:$J,'Listagem de Pagamentos Efet'!$B:$B,'FLUXO DE CAIXA'!O$4,'Listagem de Pagamentos Efet'!$C:$C,'FLUXO DE CAIXA'!$B82)</f>
        <v>0</v>
      </c>
      <c r="P82" s="182">
        <f>SUMIFS('Listagem de Pagamentos Efet'!$J:$J,'Listagem de Pagamentos Efet'!$B:$B,'FLUXO DE CAIXA'!P$4,'Listagem de Pagamentos Efet'!$C:$C,'FLUXO DE CAIXA'!$B82)</f>
        <v>0</v>
      </c>
      <c r="Q82" s="182">
        <f>SUMIFS('Listagem de Pagamentos Efet'!$J:$J,'Listagem de Pagamentos Efet'!$B:$B,'FLUXO DE CAIXA'!Q$4,'Listagem de Pagamentos Efet'!$C:$C,'FLUXO DE CAIXA'!$B82)</f>
        <v>0</v>
      </c>
      <c r="R82" s="182">
        <f>SUMIFS('Listagem de Pagamentos Efet'!$J:$J,'Listagem de Pagamentos Efet'!$B:$B,'FLUXO DE CAIXA'!R$4,'Listagem de Pagamentos Efet'!$C:$C,'FLUXO DE CAIXA'!$B82)</f>
        <v>0</v>
      </c>
      <c r="S82" s="182">
        <f>SUMIFS('Listagem de Pagamentos Efet'!$J:$J,'Listagem de Pagamentos Efet'!$B:$B,'FLUXO DE CAIXA'!S$4,'Listagem de Pagamentos Efet'!$C:$C,'FLUXO DE CAIXA'!$B82)</f>
        <v>0</v>
      </c>
      <c r="T82" s="182">
        <f>SUMIFS('Listagem de Pagamentos Efet'!$J:$J,'Listagem de Pagamentos Efet'!$B:$B,'FLUXO DE CAIXA'!T$4,'Listagem de Pagamentos Efet'!$C:$C,'FLUXO DE CAIXA'!$B82)</f>
        <v>0</v>
      </c>
      <c r="U82" s="182">
        <f>SUMIFS('Listagem de Pagamentos Efet'!$J:$J,'Listagem de Pagamentos Efet'!$B:$B,'FLUXO DE CAIXA'!U$4,'Listagem de Pagamentos Efet'!$C:$C,'FLUXO DE CAIXA'!$B82)</f>
        <v>0</v>
      </c>
      <c r="V82" s="182">
        <f>SUMIFS('Listagem de Pagamentos Efet'!$J:$J,'Listagem de Pagamentos Efet'!$B:$B,'FLUXO DE CAIXA'!V$4,'Listagem de Pagamentos Efet'!$C:$C,'FLUXO DE CAIXA'!$B82)</f>
        <v>0</v>
      </c>
      <c r="W82" s="182">
        <f>SUMIFS('Listagem de Pagamentos Efet'!$J:$J,'Listagem de Pagamentos Efet'!$B:$B,'FLUXO DE CAIXA'!W$4,'Listagem de Pagamentos Efet'!$C:$C,'FLUXO DE CAIXA'!$B82)</f>
        <v>0</v>
      </c>
      <c r="X82" s="182">
        <f>SUMIFS('Listagem de Pagamentos Efet'!$J:$J,'Listagem de Pagamentos Efet'!$B:$B,'FLUXO DE CAIXA'!X$4,'Listagem de Pagamentos Efet'!$C:$C,'FLUXO DE CAIXA'!$B82)</f>
        <v>0</v>
      </c>
      <c r="Y82" s="182">
        <f>SUMIFS('Listagem de Pagamentos Efet'!$J:$J,'Listagem de Pagamentos Efet'!$B:$B,'FLUXO DE CAIXA'!Y$4,'Listagem de Pagamentos Efet'!$C:$C,'FLUXO DE CAIXA'!$B82)</f>
        <v>0</v>
      </c>
      <c r="Z82" s="182">
        <f>SUMIFS('Listagem de Pagamentos Efet'!$J:$J,'Listagem de Pagamentos Efet'!$B:$B,'FLUXO DE CAIXA'!Z$4,'Listagem de Pagamentos Efet'!$C:$C,'FLUXO DE CAIXA'!$B82)</f>
        <v>0</v>
      </c>
      <c r="AA82" s="182">
        <f>SUMIFS('Listagem de Pagamentos Efet'!$J:$J,'Listagem de Pagamentos Efet'!$B:$B,'FLUXO DE CAIXA'!AA$4,'Listagem de Pagamentos Efet'!$C:$C,'FLUXO DE CAIXA'!$B82)</f>
        <v>0</v>
      </c>
      <c r="AB82" s="182">
        <f>SUMIFS('Listagem de Pagamentos Efet'!$J:$J,'Listagem de Pagamentos Efet'!$B:$B,'FLUXO DE CAIXA'!AB$4,'Listagem de Pagamentos Efet'!$C:$C,'FLUXO DE CAIXA'!$B82)</f>
        <v>0</v>
      </c>
      <c r="AC82" s="182">
        <f>SUMIFS('Listagem de Pagamentos Efet'!$J:$J,'Listagem de Pagamentos Efet'!$B:$B,'FLUXO DE CAIXA'!AC$4,'Listagem de Pagamentos Efet'!$C:$C,'FLUXO DE CAIXA'!$B82)</f>
        <v>0</v>
      </c>
      <c r="AD82" s="182">
        <f>SUMIFS('Listagem de Pagamentos Efet'!$J:$J,'Listagem de Pagamentos Efet'!$B:$B,'FLUXO DE CAIXA'!AD$4,'Listagem de Pagamentos Efet'!$C:$C,'FLUXO DE CAIXA'!$B82)</f>
        <v>0</v>
      </c>
      <c r="AE82" s="106"/>
      <c r="AF82" s="106"/>
      <c r="AG82" s="106"/>
      <c r="AH82" s="166">
        <f t="shared" si="1561"/>
        <v>0</v>
      </c>
      <c r="AI82" s="168"/>
      <c r="AJ82" s="168"/>
      <c r="AK82" s="168"/>
      <c r="AL82" s="168"/>
      <c r="AM82" s="168"/>
      <c r="AN82" s="168"/>
      <c r="AO82" s="168">
        <f>+DRE!$G$80/2</f>
        <v>0</v>
      </c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>
        <f>+DRE!$G$80/2</f>
        <v>0</v>
      </c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  <c r="BM82" s="168"/>
      <c r="BN82" s="166">
        <f t="shared" si="1563"/>
        <v>0</v>
      </c>
      <c r="BO82" s="168"/>
      <c r="BP82" s="168"/>
      <c r="BQ82" s="168"/>
      <c r="BR82" s="168"/>
      <c r="BS82" s="168"/>
      <c r="BT82" s="168"/>
      <c r="BU82" s="168">
        <f>+DRE!$G$80/2</f>
        <v>0</v>
      </c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>
        <f>+DRE!$G$80/2</f>
        <v>0</v>
      </c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6">
        <f t="shared" si="1562"/>
        <v>0</v>
      </c>
      <c r="CT82" s="168"/>
      <c r="CU82" s="168"/>
      <c r="CV82" s="168"/>
      <c r="CW82" s="168"/>
      <c r="CX82" s="168"/>
      <c r="CY82" s="168"/>
      <c r="CZ82" s="168">
        <f>+DRE!$G$80/2</f>
        <v>0</v>
      </c>
      <c r="DA82" s="168"/>
      <c r="DB82" s="168"/>
      <c r="DC82" s="168"/>
      <c r="DD82" s="168"/>
      <c r="DE82" s="168"/>
      <c r="DF82" s="168"/>
      <c r="DG82" s="168"/>
      <c r="DH82" s="168"/>
      <c r="DI82" s="168"/>
      <c r="DJ82" s="168"/>
      <c r="DK82" s="168"/>
      <c r="DL82" s="168"/>
      <c r="DM82" s="168">
        <f>+DRE!$G$80/2</f>
        <v>0</v>
      </c>
      <c r="DN82" s="168"/>
      <c r="DO82" s="168"/>
      <c r="DP82" s="168"/>
      <c r="DQ82" s="168"/>
      <c r="DR82" s="168"/>
      <c r="DS82" s="168"/>
      <c r="DT82" s="168"/>
      <c r="DU82" s="168"/>
      <c r="DV82" s="168"/>
      <c r="DW82" s="168"/>
      <c r="DX82" s="168"/>
      <c r="DY82" s="166">
        <f t="shared" si="1564"/>
        <v>0</v>
      </c>
      <c r="DZ82" s="168"/>
      <c r="EA82" s="168"/>
      <c r="EB82" s="168"/>
      <c r="EC82" s="168"/>
      <c r="ED82" s="168"/>
      <c r="EE82" s="168"/>
      <c r="EF82" s="168">
        <f>+DRE!$G$80/2</f>
        <v>0</v>
      </c>
      <c r="EG82" s="168"/>
      <c r="EH82" s="168"/>
      <c r="EI82" s="168"/>
      <c r="EJ82" s="168"/>
      <c r="EK82" s="168"/>
      <c r="EL82" s="168"/>
      <c r="EM82" s="168"/>
      <c r="EN82" s="168"/>
      <c r="EO82" s="168"/>
      <c r="EP82" s="168"/>
      <c r="EQ82" s="168"/>
      <c r="ER82" s="168"/>
      <c r="ES82" s="168">
        <f>+DRE!$G$80/2</f>
        <v>0</v>
      </c>
      <c r="ET82" s="168"/>
      <c r="EU82" s="168"/>
      <c r="EV82" s="168"/>
      <c r="EW82" s="168"/>
      <c r="EX82" s="168"/>
      <c r="EY82" s="168"/>
      <c r="EZ82" s="168"/>
      <c r="FA82" s="168"/>
      <c r="FB82" s="168"/>
      <c r="FC82" s="168"/>
      <c r="FD82" s="166">
        <f t="shared" si="1555"/>
        <v>0</v>
      </c>
      <c r="FE82" s="168"/>
      <c r="FF82" s="168"/>
      <c r="FG82" s="168"/>
      <c r="FH82" s="168"/>
      <c r="FI82" s="168"/>
      <c r="FJ82" s="168"/>
      <c r="FK82" s="168">
        <f>+DRE!$G$80/2</f>
        <v>0</v>
      </c>
      <c r="FL82" s="168"/>
      <c r="FM82" s="168"/>
      <c r="FN82" s="168"/>
      <c r="FO82" s="168"/>
      <c r="FP82" s="168"/>
      <c r="FQ82" s="168"/>
      <c r="FR82" s="168"/>
      <c r="FS82" s="168"/>
      <c r="FT82" s="168"/>
      <c r="FU82" s="168"/>
      <c r="FV82" s="168"/>
      <c r="FW82" s="168"/>
      <c r="FX82" s="168">
        <f>+DRE!$G$80/2</f>
        <v>0</v>
      </c>
      <c r="FY82" s="168"/>
      <c r="FZ82" s="168"/>
      <c r="GA82" s="168"/>
      <c r="GB82" s="168"/>
      <c r="GC82" s="168"/>
      <c r="GD82" s="168"/>
      <c r="GE82" s="168"/>
      <c r="GF82" s="168"/>
      <c r="GG82" s="168"/>
      <c r="GH82" s="168"/>
      <c r="GI82" s="168"/>
      <c r="GJ82" s="166">
        <f t="shared" si="1565"/>
        <v>0</v>
      </c>
      <c r="GK82" s="168"/>
      <c r="GL82" s="168"/>
      <c r="GM82" s="168"/>
      <c r="GN82" s="168"/>
      <c r="GO82" s="168"/>
      <c r="GP82" s="168"/>
      <c r="GQ82" s="168">
        <f>+DRE!$G$80/2</f>
        <v>0</v>
      </c>
      <c r="GR82" s="168"/>
      <c r="GS82" s="168"/>
      <c r="GT82" s="168"/>
      <c r="GU82" s="168"/>
      <c r="GV82" s="168"/>
      <c r="GW82" s="168"/>
      <c r="GX82" s="168"/>
      <c r="GY82" s="168"/>
      <c r="GZ82" s="168"/>
      <c r="HA82" s="168"/>
      <c r="HB82" s="168"/>
      <c r="HC82" s="168"/>
      <c r="HD82" s="168">
        <f>+DRE!$G$80/2</f>
        <v>0</v>
      </c>
      <c r="HE82" s="168"/>
      <c r="HF82" s="168"/>
      <c r="HG82" s="168"/>
      <c r="HH82" s="168"/>
      <c r="HI82" s="168"/>
      <c r="HJ82" s="168"/>
      <c r="HK82" s="168"/>
      <c r="HL82" s="168"/>
      <c r="HM82" s="168"/>
      <c r="HN82" s="168"/>
      <c r="HO82" s="168"/>
      <c r="HP82" s="166">
        <f t="shared" si="1566"/>
        <v>0</v>
      </c>
      <c r="HQ82" s="168"/>
      <c r="HR82" s="168"/>
      <c r="HS82" s="168"/>
      <c r="HT82" s="168"/>
      <c r="HU82" s="168"/>
      <c r="HV82" s="168"/>
      <c r="HW82" s="168">
        <f>+DRE!$G$80/2</f>
        <v>0</v>
      </c>
      <c r="HX82" s="168"/>
      <c r="HY82" s="168"/>
      <c r="HZ82" s="168"/>
      <c r="IA82" s="168"/>
      <c r="IB82" s="168"/>
      <c r="IC82" s="168"/>
      <c r="ID82" s="168"/>
      <c r="IE82" s="168"/>
      <c r="IF82" s="168"/>
      <c r="IG82" s="168"/>
      <c r="IH82" s="168"/>
      <c r="II82" s="168"/>
      <c r="IJ82" s="168">
        <f>+DRE!$G$80/2</f>
        <v>0</v>
      </c>
      <c r="IK82" s="168"/>
      <c r="IL82" s="168"/>
      <c r="IM82" s="168"/>
      <c r="IN82" s="168"/>
      <c r="IO82" s="168"/>
      <c r="IP82" s="168"/>
      <c r="IQ82" s="168"/>
      <c r="IR82" s="168"/>
      <c r="IS82" s="168"/>
      <c r="IT82" s="168"/>
      <c r="IU82" s="166">
        <f t="shared" si="1556"/>
        <v>0</v>
      </c>
      <c r="IV82" s="168"/>
      <c r="IW82" s="168"/>
      <c r="IX82" s="168"/>
      <c r="IY82" s="168"/>
      <c r="IZ82" s="168"/>
      <c r="JA82" s="168"/>
      <c r="JB82" s="168">
        <f>+DRE!$G$80/2</f>
        <v>0</v>
      </c>
      <c r="JC82" s="168"/>
      <c r="JD82" s="168"/>
      <c r="JE82" s="168"/>
      <c r="JF82" s="168"/>
      <c r="JG82" s="168"/>
      <c r="JH82" s="168"/>
      <c r="JI82" s="168"/>
      <c r="JJ82" s="168"/>
      <c r="JK82" s="168"/>
      <c r="JL82" s="168"/>
      <c r="JM82" s="168"/>
      <c r="JN82" s="168"/>
      <c r="JO82" s="168">
        <f>+DRE!$G$80/2</f>
        <v>0</v>
      </c>
      <c r="JP82" s="168"/>
      <c r="JQ82" s="168"/>
      <c r="JR82" s="168"/>
      <c r="JS82" s="168"/>
      <c r="JT82" s="168"/>
      <c r="JU82" s="168"/>
      <c r="JV82" s="168"/>
      <c r="JW82" s="168"/>
      <c r="JX82" s="168"/>
      <c r="JY82" s="168"/>
      <c r="JZ82" s="168"/>
      <c r="KA82" s="166">
        <f t="shared" si="1567"/>
        <v>0</v>
      </c>
      <c r="KB82" s="168"/>
      <c r="KC82" s="168"/>
      <c r="KD82" s="168"/>
      <c r="KE82" s="168"/>
      <c r="KF82" s="168"/>
      <c r="KG82" s="168"/>
      <c r="KH82" s="168">
        <f>+DRE!$G$80/2</f>
        <v>0</v>
      </c>
      <c r="KI82" s="168"/>
      <c r="KJ82" s="168"/>
      <c r="KK82" s="168"/>
      <c r="KL82" s="168"/>
      <c r="KM82" s="168"/>
      <c r="KN82" s="168"/>
      <c r="KO82" s="168"/>
      <c r="KP82" s="168"/>
      <c r="KQ82" s="168"/>
      <c r="KR82" s="168"/>
      <c r="KS82" s="168"/>
      <c r="KT82" s="168"/>
      <c r="KU82" s="168">
        <f>+DRE!$G$80/2</f>
        <v>0</v>
      </c>
      <c r="KV82" s="168"/>
      <c r="KW82" s="168"/>
      <c r="KX82" s="168"/>
      <c r="KY82" s="168"/>
      <c r="KZ82" s="168"/>
      <c r="LA82" s="168"/>
      <c r="LB82" s="168"/>
      <c r="LC82" s="168"/>
      <c r="LD82" s="168"/>
      <c r="LE82" s="168"/>
      <c r="LF82" s="166">
        <f t="shared" si="1557"/>
        <v>0</v>
      </c>
      <c r="LG82" s="168"/>
      <c r="LH82" s="168"/>
      <c r="LI82" s="168"/>
      <c r="LJ82" s="168"/>
      <c r="LK82" s="168"/>
      <c r="LL82" s="168"/>
      <c r="LM82" s="168">
        <f>+DRE!$G$80/2</f>
        <v>0</v>
      </c>
      <c r="LN82" s="168"/>
      <c r="LO82" s="168"/>
      <c r="LP82" s="168"/>
      <c r="LQ82" s="168"/>
      <c r="LR82" s="168"/>
      <c r="LS82" s="168"/>
      <c r="LT82" s="168"/>
      <c r="LU82" s="168"/>
      <c r="LV82" s="168"/>
      <c r="LW82" s="168"/>
      <c r="LX82" s="168"/>
      <c r="LY82" s="168"/>
      <c r="LZ82" s="168">
        <f>+DRE!$G$80/2</f>
        <v>0</v>
      </c>
      <c r="MA82" s="168"/>
      <c r="MB82" s="168"/>
      <c r="MC82" s="168"/>
      <c r="MD82" s="168"/>
      <c r="ME82" s="168"/>
      <c r="MF82" s="168"/>
      <c r="MG82" s="168"/>
      <c r="MH82" s="168"/>
      <c r="MI82" s="168"/>
      <c r="MJ82" s="168"/>
      <c r="MK82" s="168"/>
      <c r="ML82" s="166">
        <f t="shared" si="1568"/>
        <v>0</v>
      </c>
      <c r="MM82" s="168"/>
      <c r="MN82" s="168"/>
      <c r="MO82" s="168"/>
      <c r="MP82" s="168"/>
      <c r="MQ82" s="168"/>
      <c r="MR82" s="168"/>
      <c r="MS82" s="168">
        <f>+DRE!$G$80/2</f>
        <v>0</v>
      </c>
      <c r="MT82" s="168"/>
      <c r="MU82" s="168"/>
      <c r="MV82" s="168"/>
      <c r="MW82" s="168"/>
      <c r="MX82" s="168"/>
      <c r="MY82" s="168"/>
      <c r="MZ82" s="168"/>
      <c r="NA82" s="168"/>
      <c r="NB82" s="168"/>
      <c r="NC82" s="168"/>
      <c r="ND82" s="168"/>
      <c r="NE82" s="168"/>
      <c r="NF82" s="168">
        <f>+DRE!$G$80/2</f>
        <v>0</v>
      </c>
      <c r="NG82" s="168"/>
      <c r="NH82" s="168"/>
      <c r="NI82" s="168"/>
      <c r="NJ82" s="168"/>
      <c r="NK82" s="168"/>
      <c r="NL82" s="168"/>
      <c r="NM82" s="168"/>
      <c r="NN82" s="168"/>
      <c r="NO82" s="168"/>
      <c r="NP82" s="168"/>
      <c r="NQ82" s="168"/>
      <c r="NR82" s="166">
        <f t="shared" si="1569"/>
        <v>0</v>
      </c>
      <c r="NS82" s="168"/>
      <c r="NT82" s="168"/>
      <c r="NU82" s="168"/>
      <c r="NV82" s="168"/>
      <c r="NW82" s="168"/>
      <c r="NX82" s="168"/>
      <c r="NY82" s="168">
        <f>+DRE!$G$80/2</f>
        <v>0</v>
      </c>
      <c r="NZ82" s="168"/>
      <c r="OA82" s="168"/>
      <c r="OB82" s="168"/>
      <c r="OC82" s="168"/>
      <c r="OD82" s="168"/>
      <c r="OE82" s="168"/>
      <c r="OF82" s="168"/>
      <c r="OG82" s="168"/>
      <c r="OH82" s="168"/>
      <c r="OI82" s="168"/>
      <c r="OJ82" s="168"/>
      <c r="OK82" s="168"/>
      <c r="OL82" s="168">
        <f>+DRE!$G$80/2</f>
        <v>0</v>
      </c>
      <c r="OM82" s="168"/>
      <c r="ON82" s="168"/>
      <c r="OO82" s="168"/>
      <c r="OP82" s="168"/>
      <c r="OQ82" s="168"/>
      <c r="OR82" s="168"/>
      <c r="OS82" s="168"/>
      <c r="OT82" s="168"/>
      <c r="OU82" s="166">
        <f t="shared" si="1558"/>
        <v>0</v>
      </c>
      <c r="OV82" s="168"/>
      <c r="OW82" s="168"/>
      <c r="OX82" s="168"/>
      <c r="OY82" s="168"/>
      <c r="OZ82" s="168"/>
      <c r="PA82" s="168"/>
      <c r="PB82" s="168">
        <f>+DRE!$G$80/2</f>
        <v>0</v>
      </c>
      <c r="PC82" s="168"/>
      <c r="PD82" s="168"/>
      <c r="PE82" s="168"/>
      <c r="PF82" s="168"/>
      <c r="PG82" s="168"/>
      <c r="PH82" s="168"/>
      <c r="PI82" s="168"/>
      <c r="PJ82" s="168"/>
      <c r="PK82" s="168"/>
      <c r="PL82" s="168"/>
      <c r="PM82" s="168"/>
      <c r="PN82" s="168"/>
      <c r="PO82" s="168">
        <f>+DRE!$G$80/2</f>
        <v>0</v>
      </c>
      <c r="PP82" s="168"/>
      <c r="PQ82" s="168"/>
      <c r="PR82" s="168"/>
      <c r="PS82" s="168"/>
      <c r="PT82" s="168"/>
      <c r="PU82" s="168"/>
      <c r="PV82" s="168"/>
      <c r="PW82" s="168"/>
      <c r="PX82" s="168"/>
      <c r="PY82" s="168"/>
      <c r="PZ82" s="168"/>
      <c r="QA82" s="166">
        <f t="shared" si="1570"/>
        <v>0</v>
      </c>
      <c r="QB82" s="168"/>
      <c r="QC82" s="168"/>
      <c r="QD82" s="168"/>
      <c r="QE82" s="168"/>
      <c r="QF82" s="168"/>
      <c r="QG82" s="168"/>
      <c r="QH82" s="168">
        <f>+DRE!$G$80/2</f>
        <v>0</v>
      </c>
      <c r="QI82" s="168"/>
      <c r="QJ82" s="168"/>
      <c r="QK82" s="168"/>
      <c r="QL82" s="168"/>
      <c r="QM82" s="168"/>
      <c r="QN82" s="168"/>
      <c r="QO82" s="168"/>
      <c r="QP82" s="168"/>
      <c r="QQ82" s="168"/>
      <c r="QR82" s="168"/>
      <c r="QS82" s="168"/>
      <c r="QT82" s="168"/>
      <c r="QU82" s="168">
        <f>+DRE!$G$80/2</f>
        <v>0</v>
      </c>
      <c r="QV82" s="168"/>
      <c r="QW82" s="168"/>
      <c r="QX82" s="168"/>
      <c r="QY82" s="168"/>
      <c r="QZ82" s="168"/>
      <c r="RA82" s="168"/>
      <c r="RB82" s="168"/>
      <c r="RC82" s="168"/>
      <c r="RD82" s="168"/>
      <c r="RE82" s="168"/>
      <c r="RF82" s="166">
        <f t="shared" si="1559"/>
        <v>0</v>
      </c>
      <c r="RG82" s="168"/>
      <c r="RH82" s="168"/>
      <c r="RI82" s="168"/>
      <c r="RJ82" s="168"/>
      <c r="RK82" s="168"/>
      <c r="RL82" s="168"/>
      <c r="RM82" s="168">
        <f>+DRE!$G$80/2</f>
        <v>0</v>
      </c>
      <c r="RN82" s="168"/>
      <c r="RO82" s="168"/>
      <c r="RP82" s="168"/>
      <c r="RQ82" s="168"/>
      <c r="RR82" s="168"/>
      <c r="RS82" s="168"/>
      <c r="RT82" s="168"/>
      <c r="RU82" s="168"/>
      <c r="RV82" s="168"/>
      <c r="RW82" s="168"/>
      <c r="RX82" s="168"/>
      <c r="RY82" s="168"/>
      <c r="RZ82" s="168">
        <f>+DRE!$G$80/2</f>
        <v>0</v>
      </c>
      <c r="SA82" s="168"/>
      <c r="SB82" s="168"/>
      <c r="SC82" s="168"/>
      <c r="SD82" s="168"/>
      <c r="SE82" s="168"/>
      <c r="SF82" s="168"/>
      <c r="SG82" s="168"/>
      <c r="SH82" s="168"/>
      <c r="SI82" s="168"/>
      <c r="SJ82" s="168"/>
      <c r="SK82" s="168"/>
      <c r="SL82" s="166">
        <f t="shared" si="1571"/>
        <v>0</v>
      </c>
      <c r="SM82" s="168"/>
      <c r="SN82" s="168"/>
      <c r="SO82" s="168"/>
      <c r="SP82" s="168"/>
      <c r="SQ82" s="168"/>
      <c r="SR82" s="168"/>
      <c r="SS82" s="168">
        <f>+DRE!$G$80/2</f>
        <v>0</v>
      </c>
      <c r="ST82" s="168"/>
      <c r="SU82" s="168"/>
      <c r="SV82" s="168"/>
      <c r="SW82" s="168"/>
      <c r="SX82" s="168"/>
      <c r="SY82" s="168"/>
      <c r="SZ82" s="168"/>
      <c r="TA82" s="168"/>
      <c r="TB82" s="168"/>
      <c r="TC82" s="168"/>
      <c r="TD82" s="168"/>
      <c r="TE82" s="168"/>
      <c r="TF82" s="168">
        <f>+DRE!$G$80/2</f>
        <v>0</v>
      </c>
      <c r="TG82" s="168"/>
      <c r="TH82" s="168"/>
      <c r="TI82" s="168"/>
      <c r="TJ82" s="168"/>
      <c r="TK82" s="168"/>
      <c r="TL82" s="168"/>
      <c r="TM82" s="168"/>
      <c r="TN82" s="168"/>
      <c r="TO82" s="168"/>
      <c r="TP82" s="168"/>
      <c r="TQ82" s="166">
        <f t="shared" si="1560"/>
        <v>0</v>
      </c>
      <c r="TR82" s="168"/>
      <c r="TS82" s="168"/>
      <c r="TT82" s="168"/>
      <c r="TU82" s="168"/>
      <c r="TV82" s="168"/>
      <c r="TW82" s="168"/>
      <c r="TX82" s="168">
        <f>+DRE!$G$80/2</f>
        <v>0</v>
      </c>
      <c r="TY82" s="168"/>
      <c r="TZ82" s="168"/>
      <c r="UA82" s="168"/>
      <c r="UB82" s="168"/>
      <c r="UC82" s="168"/>
      <c r="UD82" s="168"/>
      <c r="UE82" s="168"/>
      <c r="UF82" s="168"/>
      <c r="UG82" s="168"/>
      <c r="UH82" s="168"/>
      <c r="UI82" s="168"/>
      <c r="UJ82" s="168"/>
      <c r="UK82" s="168">
        <f>+DRE!$G$80/2</f>
        <v>0</v>
      </c>
      <c r="UL82" s="168"/>
      <c r="UM82" s="168"/>
      <c r="UN82" s="168"/>
      <c r="UO82" s="168"/>
      <c r="UP82" s="168"/>
      <c r="UQ82" s="168"/>
      <c r="UR82" s="168"/>
      <c r="US82" s="168"/>
      <c r="UT82" s="168"/>
      <c r="UU82" s="168"/>
      <c r="UV82" s="168"/>
      <c r="UW82" s="166">
        <f t="shared" si="1572"/>
        <v>0</v>
      </c>
      <c r="UX82" s="168"/>
      <c r="UY82" s="168"/>
      <c r="UZ82" s="168"/>
      <c r="VA82" s="168"/>
      <c r="VB82" s="168"/>
      <c r="VC82" s="168"/>
      <c r="VD82" s="168">
        <f>+DRE!$G$80/2</f>
        <v>0</v>
      </c>
      <c r="VE82" s="168"/>
      <c r="VF82" s="168"/>
      <c r="VG82" s="168"/>
      <c r="VH82" s="168"/>
      <c r="VI82" s="168"/>
      <c r="VJ82" s="168"/>
      <c r="VK82" s="168"/>
      <c r="VL82" s="168"/>
      <c r="VM82" s="168"/>
      <c r="VN82" s="168"/>
      <c r="VO82" s="168"/>
      <c r="VP82" s="168"/>
      <c r="VQ82" s="168">
        <f>+DRE!$G$80/2</f>
        <v>0</v>
      </c>
      <c r="VR82" s="168"/>
      <c r="VS82" s="168"/>
      <c r="VT82" s="168"/>
      <c r="VU82" s="168"/>
      <c r="VV82" s="168"/>
      <c r="VW82" s="168"/>
      <c r="VX82" s="168"/>
      <c r="VY82" s="168"/>
      <c r="VZ82" s="168"/>
      <c r="WA82" s="168"/>
      <c r="WB82" s="168"/>
      <c r="WC82" s="166">
        <f t="shared" si="1573"/>
        <v>0</v>
      </c>
    </row>
    <row r="83" spans="1:601" s="105" customFormat="1" ht="18" customHeight="1">
      <c r="A83" s="154"/>
      <c r="B83" s="97" t="s">
        <v>54</v>
      </c>
      <c r="C83" s="97"/>
      <c r="D83" s="103">
        <f t="shared" ref="D83:P83" si="1593">SUM(D84:D89)</f>
        <v>0</v>
      </c>
      <c r="E83" s="103">
        <f t="shared" si="1593"/>
        <v>0</v>
      </c>
      <c r="F83" s="103">
        <f t="shared" si="1593"/>
        <v>0</v>
      </c>
      <c r="G83" s="103">
        <f t="shared" si="1593"/>
        <v>0</v>
      </c>
      <c r="H83" s="103">
        <f t="shared" si="1593"/>
        <v>0</v>
      </c>
      <c r="I83" s="103">
        <f t="shared" si="1593"/>
        <v>0</v>
      </c>
      <c r="J83" s="103">
        <f t="shared" si="1593"/>
        <v>0</v>
      </c>
      <c r="K83" s="103">
        <f t="shared" si="1593"/>
        <v>0</v>
      </c>
      <c r="L83" s="103">
        <f t="shared" si="1593"/>
        <v>0</v>
      </c>
      <c r="M83" s="103">
        <f t="shared" si="1593"/>
        <v>0</v>
      </c>
      <c r="N83" s="103">
        <f t="shared" si="1593"/>
        <v>0</v>
      </c>
      <c r="O83" s="103">
        <f t="shared" si="1593"/>
        <v>0</v>
      </c>
      <c r="P83" s="103">
        <f t="shared" si="1593"/>
        <v>0</v>
      </c>
      <c r="Q83" s="103">
        <f t="shared" ref="Q83:AJ83" si="1594">SUM(Q84:Q89)</f>
        <v>0</v>
      </c>
      <c r="R83" s="103">
        <f t="shared" si="1594"/>
        <v>0</v>
      </c>
      <c r="S83" s="103">
        <f t="shared" si="1594"/>
        <v>0</v>
      </c>
      <c r="T83" s="103">
        <f t="shared" si="1594"/>
        <v>0</v>
      </c>
      <c r="U83" s="103">
        <f t="shared" si="1594"/>
        <v>0</v>
      </c>
      <c r="V83" s="103">
        <f t="shared" si="1594"/>
        <v>0</v>
      </c>
      <c r="W83" s="103">
        <f t="shared" si="1594"/>
        <v>0</v>
      </c>
      <c r="X83" s="103">
        <f t="shared" si="1594"/>
        <v>0</v>
      </c>
      <c r="Y83" s="103">
        <f t="shared" si="1594"/>
        <v>0</v>
      </c>
      <c r="Z83" s="103">
        <f t="shared" si="1594"/>
        <v>0</v>
      </c>
      <c r="AA83" s="103">
        <f t="shared" si="1594"/>
        <v>0</v>
      </c>
      <c r="AB83" s="103">
        <f t="shared" si="1594"/>
        <v>0</v>
      </c>
      <c r="AC83" s="103">
        <f t="shared" si="1594"/>
        <v>0</v>
      </c>
      <c r="AD83" s="103">
        <f t="shared" si="1594"/>
        <v>0</v>
      </c>
      <c r="AE83" s="103">
        <f t="shared" si="1594"/>
        <v>0</v>
      </c>
      <c r="AF83" s="103"/>
      <c r="AG83" s="103"/>
      <c r="AH83" s="177">
        <f t="shared" si="1561"/>
        <v>0</v>
      </c>
      <c r="AI83" s="171">
        <f t="shared" si="1594"/>
        <v>0</v>
      </c>
      <c r="AJ83" s="171">
        <f t="shared" si="1594"/>
        <v>0</v>
      </c>
      <c r="AK83" s="171">
        <f t="shared" ref="AK83:BM83" si="1595">SUM(AK84:AK89)</f>
        <v>0</v>
      </c>
      <c r="AL83" s="171">
        <f t="shared" si="1595"/>
        <v>0</v>
      </c>
      <c r="AM83" s="171">
        <f t="shared" si="1595"/>
        <v>0</v>
      </c>
      <c r="AN83" s="171">
        <f t="shared" si="1595"/>
        <v>0</v>
      </c>
      <c r="AO83" s="171">
        <f t="shared" si="1595"/>
        <v>0</v>
      </c>
      <c r="AP83" s="171">
        <f t="shared" si="1595"/>
        <v>0</v>
      </c>
      <c r="AQ83" s="171">
        <f t="shared" si="1595"/>
        <v>0</v>
      </c>
      <c r="AR83" s="171">
        <f t="shared" si="1595"/>
        <v>0</v>
      </c>
      <c r="AS83" s="171">
        <f t="shared" si="1595"/>
        <v>0</v>
      </c>
      <c r="AT83" s="171">
        <f t="shared" si="1595"/>
        <v>0</v>
      </c>
      <c r="AU83" s="171">
        <f t="shared" si="1595"/>
        <v>0</v>
      </c>
      <c r="AV83" s="171">
        <f t="shared" si="1595"/>
        <v>0</v>
      </c>
      <c r="AW83" s="171">
        <f t="shared" si="1595"/>
        <v>0</v>
      </c>
      <c r="AX83" s="171">
        <f t="shared" si="1595"/>
        <v>0</v>
      </c>
      <c r="AY83" s="171">
        <f t="shared" si="1595"/>
        <v>0</v>
      </c>
      <c r="AZ83" s="171">
        <f t="shared" si="1595"/>
        <v>0</v>
      </c>
      <c r="BA83" s="171">
        <f t="shared" si="1595"/>
        <v>0</v>
      </c>
      <c r="BB83" s="171">
        <f t="shared" si="1595"/>
        <v>0</v>
      </c>
      <c r="BC83" s="171">
        <f t="shared" si="1595"/>
        <v>0</v>
      </c>
      <c r="BD83" s="171">
        <f t="shared" si="1595"/>
        <v>0</v>
      </c>
      <c r="BE83" s="171">
        <f t="shared" si="1595"/>
        <v>0</v>
      </c>
      <c r="BF83" s="171">
        <f t="shared" si="1595"/>
        <v>0</v>
      </c>
      <c r="BG83" s="171">
        <f t="shared" si="1595"/>
        <v>0</v>
      </c>
      <c r="BH83" s="171">
        <f t="shared" si="1595"/>
        <v>0</v>
      </c>
      <c r="BI83" s="171">
        <f t="shared" si="1595"/>
        <v>0</v>
      </c>
      <c r="BJ83" s="171">
        <f t="shared" si="1595"/>
        <v>0</v>
      </c>
      <c r="BK83" s="171">
        <f t="shared" si="1595"/>
        <v>0</v>
      </c>
      <c r="BL83" s="171">
        <f t="shared" si="1595"/>
        <v>0</v>
      </c>
      <c r="BM83" s="171">
        <f t="shared" si="1595"/>
        <v>0</v>
      </c>
      <c r="BN83" s="177">
        <f t="shared" si="1563"/>
        <v>0</v>
      </c>
      <c r="BO83" s="171">
        <f>SUM(BO84:BO89)</f>
        <v>0</v>
      </c>
      <c r="BP83" s="171">
        <f>SUM(BP84:BP89)</f>
        <v>0</v>
      </c>
      <c r="BQ83" s="171">
        <f t="shared" ref="BQ83:CR83" si="1596">SUM(BQ84:BQ89)</f>
        <v>0</v>
      </c>
      <c r="BR83" s="171">
        <f t="shared" si="1596"/>
        <v>0</v>
      </c>
      <c r="BS83" s="171">
        <f t="shared" si="1596"/>
        <v>0</v>
      </c>
      <c r="BT83" s="171">
        <f t="shared" si="1596"/>
        <v>0</v>
      </c>
      <c r="BU83" s="171">
        <f t="shared" si="1596"/>
        <v>0</v>
      </c>
      <c r="BV83" s="171">
        <f t="shared" si="1596"/>
        <v>0</v>
      </c>
      <c r="BW83" s="171">
        <f t="shared" si="1596"/>
        <v>0</v>
      </c>
      <c r="BX83" s="171">
        <f t="shared" si="1596"/>
        <v>0</v>
      </c>
      <c r="BY83" s="171">
        <f t="shared" si="1596"/>
        <v>0</v>
      </c>
      <c r="BZ83" s="171">
        <f t="shared" si="1596"/>
        <v>0</v>
      </c>
      <c r="CA83" s="171">
        <f t="shared" si="1596"/>
        <v>0</v>
      </c>
      <c r="CB83" s="171">
        <f t="shared" si="1596"/>
        <v>0</v>
      </c>
      <c r="CC83" s="171">
        <f t="shared" si="1596"/>
        <v>0</v>
      </c>
      <c r="CD83" s="171">
        <f t="shared" si="1596"/>
        <v>0</v>
      </c>
      <c r="CE83" s="171">
        <f t="shared" si="1596"/>
        <v>0</v>
      </c>
      <c r="CF83" s="171">
        <f t="shared" si="1596"/>
        <v>0</v>
      </c>
      <c r="CG83" s="171">
        <f t="shared" si="1596"/>
        <v>0</v>
      </c>
      <c r="CH83" s="171">
        <f t="shared" si="1596"/>
        <v>0</v>
      </c>
      <c r="CI83" s="171">
        <f t="shared" si="1596"/>
        <v>0</v>
      </c>
      <c r="CJ83" s="171">
        <f t="shared" si="1596"/>
        <v>0</v>
      </c>
      <c r="CK83" s="171">
        <f t="shared" si="1596"/>
        <v>0</v>
      </c>
      <c r="CL83" s="171">
        <f t="shared" si="1596"/>
        <v>0</v>
      </c>
      <c r="CM83" s="171">
        <f t="shared" si="1596"/>
        <v>0</v>
      </c>
      <c r="CN83" s="171">
        <f t="shared" si="1596"/>
        <v>0</v>
      </c>
      <c r="CO83" s="171">
        <f t="shared" si="1596"/>
        <v>0</v>
      </c>
      <c r="CP83" s="171">
        <f t="shared" si="1596"/>
        <v>0</v>
      </c>
      <c r="CQ83" s="171">
        <f t="shared" si="1596"/>
        <v>0</v>
      </c>
      <c r="CR83" s="171">
        <f t="shared" si="1596"/>
        <v>0</v>
      </c>
      <c r="CS83" s="177">
        <f t="shared" si="1562"/>
        <v>0</v>
      </c>
      <c r="CT83" s="171">
        <f t="shared" ref="CT83:DX83" si="1597">SUM(CT84:CT89)</f>
        <v>0</v>
      </c>
      <c r="CU83" s="171">
        <f t="shared" si="1597"/>
        <v>0</v>
      </c>
      <c r="CV83" s="171">
        <f t="shared" si="1597"/>
        <v>0</v>
      </c>
      <c r="CW83" s="171">
        <f t="shared" si="1597"/>
        <v>0</v>
      </c>
      <c r="CX83" s="171">
        <f t="shared" si="1597"/>
        <v>0</v>
      </c>
      <c r="CY83" s="171">
        <f t="shared" si="1597"/>
        <v>0</v>
      </c>
      <c r="CZ83" s="171">
        <f t="shared" si="1597"/>
        <v>0</v>
      </c>
      <c r="DA83" s="171">
        <f t="shared" si="1597"/>
        <v>0</v>
      </c>
      <c r="DB83" s="171">
        <f t="shared" si="1597"/>
        <v>0</v>
      </c>
      <c r="DC83" s="171">
        <f t="shared" si="1597"/>
        <v>0</v>
      </c>
      <c r="DD83" s="171">
        <f t="shared" si="1597"/>
        <v>0</v>
      </c>
      <c r="DE83" s="171">
        <f t="shared" si="1597"/>
        <v>0</v>
      </c>
      <c r="DF83" s="171">
        <f t="shared" si="1597"/>
        <v>0</v>
      </c>
      <c r="DG83" s="171">
        <f t="shared" si="1597"/>
        <v>0</v>
      </c>
      <c r="DH83" s="171">
        <f t="shared" si="1597"/>
        <v>0</v>
      </c>
      <c r="DI83" s="171">
        <f t="shared" si="1597"/>
        <v>0</v>
      </c>
      <c r="DJ83" s="171">
        <f t="shared" si="1597"/>
        <v>0</v>
      </c>
      <c r="DK83" s="171">
        <f t="shared" si="1597"/>
        <v>0</v>
      </c>
      <c r="DL83" s="171">
        <f t="shared" si="1597"/>
        <v>0</v>
      </c>
      <c r="DM83" s="171">
        <f t="shared" si="1597"/>
        <v>0</v>
      </c>
      <c r="DN83" s="171">
        <f t="shared" si="1597"/>
        <v>0</v>
      </c>
      <c r="DO83" s="171">
        <f t="shared" si="1597"/>
        <v>0</v>
      </c>
      <c r="DP83" s="171">
        <f t="shared" si="1597"/>
        <v>0</v>
      </c>
      <c r="DQ83" s="171">
        <f t="shared" si="1597"/>
        <v>0</v>
      </c>
      <c r="DR83" s="171">
        <f t="shared" si="1597"/>
        <v>0</v>
      </c>
      <c r="DS83" s="171">
        <f t="shared" si="1597"/>
        <v>0</v>
      </c>
      <c r="DT83" s="171">
        <f t="shared" si="1597"/>
        <v>0</v>
      </c>
      <c r="DU83" s="171">
        <f t="shared" si="1597"/>
        <v>0</v>
      </c>
      <c r="DV83" s="171">
        <f t="shared" si="1597"/>
        <v>0</v>
      </c>
      <c r="DW83" s="171">
        <f t="shared" si="1597"/>
        <v>0</v>
      </c>
      <c r="DX83" s="171">
        <f t="shared" si="1597"/>
        <v>0</v>
      </c>
      <c r="DY83" s="177">
        <f t="shared" si="1564"/>
        <v>0</v>
      </c>
      <c r="DZ83" s="171">
        <f t="shared" ref="DZ83:FC83" si="1598">SUM(DZ84:DZ89)</f>
        <v>0</v>
      </c>
      <c r="EA83" s="171">
        <f t="shared" si="1598"/>
        <v>0</v>
      </c>
      <c r="EB83" s="171">
        <f t="shared" si="1598"/>
        <v>0</v>
      </c>
      <c r="EC83" s="171">
        <f t="shared" si="1598"/>
        <v>0</v>
      </c>
      <c r="ED83" s="171">
        <f t="shared" si="1598"/>
        <v>0</v>
      </c>
      <c r="EE83" s="171">
        <f t="shared" si="1598"/>
        <v>0</v>
      </c>
      <c r="EF83" s="171">
        <f t="shared" si="1598"/>
        <v>0</v>
      </c>
      <c r="EG83" s="171">
        <f t="shared" si="1598"/>
        <v>0</v>
      </c>
      <c r="EH83" s="171">
        <f t="shared" si="1598"/>
        <v>0</v>
      </c>
      <c r="EI83" s="171">
        <f t="shared" si="1598"/>
        <v>0</v>
      </c>
      <c r="EJ83" s="171">
        <f t="shared" si="1598"/>
        <v>0</v>
      </c>
      <c r="EK83" s="171">
        <f t="shared" si="1598"/>
        <v>0</v>
      </c>
      <c r="EL83" s="171">
        <f t="shared" si="1598"/>
        <v>0</v>
      </c>
      <c r="EM83" s="171">
        <f t="shared" si="1598"/>
        <v>0</v>
      </c>
      <c r="EN83" s="171">
        <f t="shared" si="1598"/>
        <v>0</v>
      </c>
      <c r="EO83" s="171">
        <f t="shared" si="1598"/>
        <v>0</v>
      </c>
      <c r="EP83" s="171">
        <f t="shared" si="1598"/>
        <v>0</v>
      </c>
      <c r="EQ83" s="171">
        <f t="shared" si="1598"/>
        <v>0</v>
      </c>
      <c r="ER83" s="171">
        <f t="shared" si="1598"/>
        <v>0</v>
      </c>
      <c r="ES83" s="171">
        <f t="shared" si="1598"/>
        <v>0</v>
      </c>
      <c r="ET83" s="171">
        <f t="shared" si="1598"/>
        <v>0</v>
      </c>
      <c r="EU83" s="171">
        <f t="shared" si="1598"/>
        <v>0</v>
      </c>
      <c r="EV83" s="171">
        <f t="shared" si="1598"/>
        <v>0</v>
      </c>
      <c r="EW83" s="171">
        <f t="shared" si="1598"/>
        <v>0</v>
      </c>
      <c r="EX83" s="171">
        <f t="shared" si="1598"/>
        <v>0</v>
      </c>
      <c r="EY83" s="171">
        <f t="shared" si="1598"/>
        <v>0</v>
      </c>
      <c r="EZ83" s="171">
        <f t="shared" si="1598"/>
        <v>0</v>
      </c>
      <c r="FA83" s="171">
        <f t="shared" si="1598"/>
        <v>0</v>
      </c>
      <c r="FB83" s="171">
        <f t="shared" si="1598"/>
        <v>0</v>
      </c>
      <c r="FC83" s="171">
        <f t="shared" si="1598"/>
        <v>0</v>
      </c>
      <c r="FD83" s="177">
        <f t="shared" si="1555"/>
        <v>0</v>
      </c>
      <c r="FE83" s="171">
        <f t="shared" ref="FE83:GI83" si="1599">SUM(FE84:FE89)</f>
        <v>0</v>
      </c>
      <c r="FF83" s="171">
        <f t="shared" si="1599"/>
        <v>0</v>
      </c>
      <c r="FG83" s="171">
        <f t="shared" si="1599"/>
        <v>0</v>
      </c>
      <c r="FH83" s="171">
        <f t="shared" si="1599"/>
        <v>0</v>
      </c>
      <c r="FI83" s="171">
        <f t="shared" si="1599"/>
        <v>0</v>
      </c>
      <c r="FJ83" s="171">
        <f t="shared" si="1599"/>
        <v>0</v>
      </c>
      <c r="FK83" s="171">
        <f t="shared" si="1599"/>
        <v>0</v>
      </c>
      <c r="FL83" s="171">
        <f t="shared" si="1599"/>
        <v>0</v>
      </c>
      <c r="FM83" s="171">
        <f t="shared" si="1599"/>
        <v>0</v>
      </c>
      <c r="FN83" s="171">
        <f t="shared" si="1599"/>
        <v>0</v>
      </c>
      <c r="FO83" s="171">
        <f t="shared" si="1599"/>
        <v>0</v>
      </c>
      <c r="FP83" s="171">
        <f t="shared" si="1599"/>
        <v>0</v>
      </c>
      <c r="FQ83" s="171">
        <f t="shared" si="1599"/>
        <v>0</v>
      </c>
      <c r="FR83" s="171">
        <f t="shared" si="1599"/>
        <v>0</v>
      </c>
      <c r="FS83" s="171">
        <f t="shared" si="1599"/>
        <v>0</v>
      </c>
      <c r="FT83" s="171">
        <f t="shared" si="1599"/>
        <v>0</v>
      </c>
      <c r="FU83" s="171">
        <f t="shared" si="1599"/>
        <v>0</v>
      </c>
      <c r="FV83" s="171">
        <f t="shared" si="1599"/>
        <v>0</v>
      </c>
      <c r="FW83" s="171">
        <f t="shared" si="1599"/>
        <v>0</v>
      </c>
      <c r="FX83" s="171">
        <f t="shared" si="1599"/>
        <v>0</v>
      </c>
      <c r="FY83" s="171">
        <f t="shared" si="1599"/>
        <v>0</v>
      </c>
      <c r="FZ83" s="171">
        <f t="shared" si="1599"/>
        <v>0</v>
      </c>
      <c r="GA83" s="171">
        <f t="shared" si="1599"/>
        <v>0</v>
      </c>
      <c r="GB83" s="171">
        <f t="shared" si="1599"/>
        <v>0</v>
      </c>
      <c r="GC83" s="171">
        <f t="shared" si="1599"/>
        <v>0</v>
      </c>
      <c r="GD83" s="171">
        <f t="shared" si="1599"/>
        <v>0</v>
      </c>
      <c r="GE83" s="171">
        <f t="shared" si="1599"/>
        <v>0</v>
      </c>
      <c r="GF83" s="171">
        <f t="shared" si="1599"/>
        <v>0</v>
      </c>
      <c r="GG83" s="171">
        <f t="shared" si="1599"/>
        <v>0</v>
      </c>
      <c r="GH83" s="171">
        <f t="shared" si="1599"/>
        <v>0</v>
      </c>
      <c r="GI83" s="171">
        <f t="shared" si="1599"/>
        <v>0</v>
      </c>
      <c r="GJ83" s="177">
        <f t="shared" si="1565"/>
        <v>0</v>
      </c>
      <c r="GK83" s="171">
        <f t="shared" ref="GK83:HO83" si="1600">SUM(GK84:GK89)</f>
        <v>0</v>
      </c>
      <c r="GL83" s="171">
        <f t="shared" si="1600"/>
        <v>0</v>
      </c>
      <c r="GM83" s="171">
        <f t="shared" si="1600"/>
        <v>0</v>
      </c>
      <c r="GN83" s="171">
        <f t="shared" si="1600"/>
        <v>0</v>
      </c>
      <c r="GO83" s="171">
        <f t="shared" si="1600"/>
        <v>0</v>
      </c>
      <c r="GP83" s="171">
        <f t="shared" si="1600"/>
        <v>0</v>
      </c>
      <c r="GQ83" s="171">
        <f t="shared" si="1600"/>
        <v>0</v>
      </c>
      <c r="GR83" s="171">
        <f t="shared" si="1600"/>
        <v>0</v>
      </c>
      <c r="GS83" s="171">
        <f t="shared" si="1600"/>
        <v>0</v>
      </c>
      <c r="GT83" s="171">
        <f t="shared" si="1600"/>
        <v>0</v>
      </c>
      <c r="GU83" s="171">
        <f t="shared" si="1600"/>
        <v>0</v>
      </c>
      <c r="GV83" s="171">
        <f t="shared" si="1600"/>
        <v>0</v>
      </c>
      <c r="GW83" s="171">
        <f t="shared" si="1600"/>
        <v>0</v>
      </c>
      <c r="GX83" s="171">
        <f t="shared" si="1600"/>
        <v>0</v>
      </c>
      <c r="GY83" s="171">
        <f t="shared" si="1600"/>
        <v>0</v>
      </c>
      <c r="GZ83" s="171">
        <f t="shared" si="1600"/>
        <v>0</v>
      </c>
      <c r="HA83" s="171">
        <f t="shared" si="1600"/>
        <v>0</v>
      </c>
      <c r="HB83" s="171">
        <f t="shared" si="1600"/>
        <v>0</v>
      </c>
      <c r="HC83" s="171">
        <f t="shared" si="1600"/>
        <v>0</v>
      </c>
      <c r="HD83" s="171">
        <f t="shared" si="1600"/>
        <v>0</v>
      </c>
      <c r="HE83" s="171">
        <f t="shared" si="1600"/>
        <v>0</v>
      </c>
      <c r="HF83" s="171">
        <f t="shared" si="1600"/>
        <v>0</v>
      </c>
      <c r="HG83" s="171">
        <f t="shared" si="1600"/>
        <v>0</v>
      </c>
      <c r="HH83" s="171">
        <f t="shared" si="1600"/>
        <v>0</v>
      </c>
      <c r="HI83" s="171">
        <f t="shared" si="1600"/>
        <v>0</v>
      </c>
      <c r="HJ83" s="171">
        <f t="shared" si="1600"/>
        <v>0</v>
      </c>
      <c r="HK83" s="171">
        <f t="shared" si="1600"/>
        <v>0</v>
      </c>
      <c r="HL83" s="171">
        <f t="shared" si="1600"/>
        <v>0</v>
      </c>
      <c r="HM83" s="171">
        <f t="shared" si="1600"/>
        <v>0</v>
      </c>
      <c r="HN83" s="171">
        <f t="shared" si="1600"/>
        <v>0</v>
      </c>
      <c r="HO83" s="171">
        <f t="shared" si="1600"/>
        <v>0</v>
      </c>
      <c r="HP83" s="177">
        <f t="shared" si="1566"/>
        <v>0</v>
      </c>
      <c r="HQ83" s="171">
        <f t="shared" ref="HQ83:IT83" si="1601">SUM(HQ84:HQ89)</f>
        <v>0</v>
      </c>
      <c r="HR83" s="171">
        <f t="shared" si="1601"/>
        <v>0</v>
      </c>
      <c r="HS83" s="171">
        <f t="shared" si="1601"/>
        <v>0</v>
      </c>
      <c r="HT83" s="171">
        <f t="shared" si="1601"/>
        <v>0</v>
      </c>
      <c r="HU83" s="171">
        <f t="shared" si="1601"/>
        <v>0</v>
      </c>
      <c r="HV83" s="171">
        <f t="shared" si="1601"/>
        <v>0</v>
      </c>
      <c r="HW83" s="171">
        <f t="shared" si="1601"/>
        <v>0</v>
      </c>
      <c r="HX83" s="171">
        <f t="shared" si="1601"/>
        <v>0</v>
      </c>
      <c r="HY83" s="171">
        <f t="shared" si="1601"/>
        <v>0</v>
      </c>
      <c r="HZ83" s="171">
        <f t="shared" si="1601"/>
        <v>0</v>
      </c>
      <c r="IA83" s="171">
        <f t="shared" si="1601"/>
        <v>0</v>
      </c>
      <c r="IB83" s="171">
        <f t="shared" si="1601"/>
        <v>0</v>
      </c>
      <c r="IC83" s="171">
        <f t="shared" si="1601"/>
        <v>0</v>
      </c>
      <c r="ID83" s="171">
        <f t="shared" si="1601"/>
        <v>0</v>
      </c>
      <c r="IE83" s="171">
        <f t="shared" si="1601"/>
        <v>0</v>
      </c>
      <c r="IF83" s="171">
        <f t="shared" si="1601"/>
        <v>0</v>
      </c>
      <c r="IG83" s="171">
        <f t="shared" si="1601"/>
        <v>0</v>
      </c>
      <c r="IH83" s="171">
        <f t="shared" si="1601"/>
        <v>0</v>
      </c>
      <c r="II83" s="171">
        <f t="shared" si="1601"/>
        <v>0</v>
      </c>
      <c r="IJ83" s="171">
        <f t="shared" si="1601"/>
        <v>0</v>
      </c>
      <c r="IK83" s="171">
        <f t="shared" si="1601"/>
        <v>0</v>
      </c>
      <c r="IL83" s="171">
        <f t="shared" si="1601"/>
        <v>0</v>
      </c>
      <c r="IM83" s="171">
        <f t="shared" si="1601"/>
        <v>0</v>
      </c>
      <c r="IN83" s="171">
        <f t="shared" si="1601"/>
        <v>0</v>
      </c>
      <c r="IO83" s="171">
        <f t="shared" si="1601"/>
        <v>0</v>
      </c>
      <c r="IP83" s="171">
        <f t="shared" si="1601"/>
        <v>0</v>
      </c>
      <c r="IQ83" s="171">
        <f t="shared" si="1601"/>
        <v>0</v>
      </c>
      <c r="IR83" s="171">
        <f t="shared" si="1601"/>
        <v>0</v>
      </c>
      <c r="IS83" s="171">
        <f t="shared" si="1601"/>
        <v>0</v>
      </c>
      <c r="IT83" s="171">
        <f t="shared" si="1601"/>
        <v>0</v>
      </c>
      <c r="IU83" s="177">
        <f t="shared" si="1556"/>
        <v>0</v>
      </c>
      <c r="IV83" s="171">
        <f t="shared" ref="IV83:JZ83" si="1602">SUM(IV84:IV89)</f>
        <v>0</v>
      </c>
      <c r="IW83" s="171">
        <f t="shared" si="1602"/>
        <v>0</v>
      </c>
      <c r="IX83" s="171">
        <f t="shared" si="1602"/>
        <v>0</v>
      </c>
      <c r="IY83" s="171">
        <f t="shared" si="1602"/>
        <v>0</v>
      </c>
      <c r="IZ83" s="171">
        <f t="shared" si="1602"/>
        <v>0</v>
      </c>
      <c r="JA83" s="171">
        <f t="shared" si="1602"/>
        <v>0</v>
      </c>
      <c r="JB83" s="171">
        <f t="shared" si="1602"/>
        <v>0</v>
      </c>
      <c r="JC83" s="171">
        <f t="shared" si="1602"/>
        <v>0</v>
      </c>
      <c r="JD83" s="171">
        <f t="shared" si="1602"/>
        <v>0</v>
      </c>
      <c r="JE83" s="171">
        <f t="shared" si="1602"/>
        <v>0</v>
      </c>
      <c r="JF83" s="171">
        <f t="shared" si="1602"/>
        <v>0</v>
      </c>
      <c r="JG83" s="171">
        <f t="shared" si="1602"/>
        <v>0</v>
      </c>
      <c r="JH83" s="171">
        <f t="shared" si="1602"/>
        <v>0</v>
      </c>
      <c r="JI83" s="171">
        <f t="shared" si="1602"/>
        <v>0</v>
      </c>
      <c r="JJ83" s="171">
        <f t="shared" si="1602"/>
        <v>0</v>
      </c>
      <c r="JK83" s="171">
        <f t="shared" si="1602"/>
        <v>0</v>
      </c>
      <c r="JL83" s="171">
        <f t="shared" si="1602"/>
        <v>0</v>
      </c>
      <c r="JM83" s="171">
        <f t="shared" si="1602"/>
        <v>0</v>
      </c>
      <c r="JN83" s="171">
        <f t="shared" si="1602"/>
        <v>0</v>
      </c>
      <c r="JO83" s="171">
        <f t="shared" si="1602"/>
        <v>0</v>
      </c>
      <c r="JP83" s="171">
        <f t="shared" si="1602"/>
        <v>0</v>
      </c>
      <c r="JQ83" s="171">
        <f t="shared" si="1602"/>
        <v>0</v>
      </c>
      <c r="JR83" s="171">
        <f t="shared" si="1602"/>
        <v>0</v>
      </c>
      <c r="JS83" s="171">
        <f t="shared" si="1602"/>
        <v>0</v>
      </c>
      <c r="JT83" s="171">
        <f t="shared" si="1602"/>
        <v>0</v>
      </c>
      <c r="JU83" s="171">
        <f t="shared" si="1602"/>
        <v>0</v>
      </c>
      <c r="JV83" s="171">
        <f t="shared" si="1602"/>
        <v>0</v>
      </c>
      <c r="JW83" s="171">
        <f t="shared" si="1602"/>
        <v>0</v>
      </c>
      <c r="JX83" s="171">
        <f t="shared" si="1602"/>
        <v>0</v>
      </c>
      <c r="JY83" s="171">
        <f t="shared" si="1602"/>
        <v>0</v>
      </c>
      <c r="JZ83" s="171">
        <f t="shared" si="1602"/>
        <v>0</v>
      </c>
      <c r="KA83" s="177">
        <f t="shared" si="1567"/>
        <v>0</v>
      </c>
      <c r="KB83" s="171">
        <f t="shared" ref="KB83:LE83" si="1603">SUM(KB84:KB89)</f>
        <v>0</v>
      </c>
      <c r="KC83" s="171">
        <f t="shared" si="1603"/>
        <v>0</v>
      </c>
      <c r="KD83" s="171">
        <f t="shared" si="1603"/>
        <v>0</v>
      </c>
      <c r="KE83" s="171">
        <f t="shared" si="1603"/>
        <v>0</v>
      </c>
      <c r="KF83" s="171">
        <f t="shared" si="1603"/>
        <v>0</v>
      </c>
      <c r="KG83" s="171">
        <f t="shared" si="1603"/>
        <v>0</v>
      </c>
      <c r="KH83" s="171">
        <f t="shared" si="1603"/>
        <v>0</v>
      </c>
      <c r="KI83" s="171">
        <f t="shared" si="1603"/>
        <v>0</v>
      </c>
      <c r="KJ83" s="171">
        <f t="shared" si="1603"/>
        <v>0</v>
      </c>
      <c r="KK83" s="171">
        <f t="shared" si="1603"/>
        <v>0</v>
      </c>
      <c r="KL83" s="171">
        <f t="shared" si="1603"/>
        <v>0</v>
      </c>
      <c r="KM83" s="171">
        <f t="shared" si="1603"/>
        <v>0</v>
      </c>
      <c r="KN83" s="171">
        <f t="shared" si="1603"/>
        <v>0</v>
      </c>
      <c r="KO83" s="171">
        <f t="shared" si="1603"/>
        <v>0</v>
      </c>
      <c r="KP83" s="171">
        <f t="shared" si="1603"/>
        <v>0</v>
      </c>
      <c r="KQ83" s="171">
        <f t="shared" si="1603"/>
        <v>0</v>
      </c>
      <c r="KR83" s="171">
        <f t="shared" si="1603"/>
        <v>0</v>
      </c>
      <c r="KS83" s="171">
        <f t="shared" si="1603"/>
        <v>0</v>
      </c>
      <c r="KT83" s="171">
        <f t="shared" si="1603"/>
        <v>0</v>
      </c>
      <c r="KU83" s="171">
        <f t="shared" si="1603"/>
        <v>0</v>
      </c>
      <c r="KV83" s="171">
        <f t="shared" si="1603"/>
        <v>0</v>
      </c>
      <c r="KW83" s="171">
        <f t="shared" si="1603"/>
        <v>0</v>
      </c>
      <c r="KX83" s="171">
        <f t="shared" si="1603"/>
        <v>0</v>
      </c>
      <c r="KY83" s="171">
        <f t="shared" si="1603"/>
        <v>0</v>
      </c>
      <c r="KZ83" s="171">
        <f t="shared" si="1603"/>
        <v>0</v>
      </c>
      <c r="LA83" s="171">
        <f t="shared" si="1603"/>
        <v>0</v>
      </c>
      <c r="LB83" s="171">
        <f t="shared" si="1603"/>
        <v>0</v>
      </c>
      <c r="LC83" s="171">
        <f t="shared" si="1603"/>
        <v>0</v>
      </c>
      <c r="LD83" s="171">
        <f t="shared" si="1603"/>
        <v>0</v>
      </c>
      <c r="LE83" s="171">
        <f t="shared" si="1603"/>
        <v>0</v>
      </c>
      <c r="LF83" s="177">
        <f t="shared" si="1557"/>
        <v>0</v>
      </c>
      <c r="LG83" s="171">
        <f t="shared" ref="LG83:MK83" si="1604">SUM(LG84:LG89)</f>
        <v>0</v>
      </c>
      <c r="LH83" s="171">
        <f t="shared" si="1604"/>
        <v>0</v>
      </c>
      <c r="LI83" s="171">
        <f t="shared" si="1604"/>
        <v>0</v>
      </c>
      <c r="LJ83" s="171">
        <f t="shared" si="1604"/>
        <v>0</v>
      </c>
      <c r="LK83" s="171">
        <f t="shared" si="1604"/>
        <v>0</v>
      </c>
      <c r="LL83" s="171">
        <f t="shared" si="1604"/>
        <v>0</v>
      </c>
      <c r="LM83" s="171">
        <f t="shared" si="1604"/>
        <v>0</v>
      </c>
      <c r="LN83" s="171">
        <f t="shared" si="1604"/>
        <v>0</v>
      </c>
      <c r="LO83" s="171">
        <f t="shared" si="1604"/>
        <v>0</v>
      </c>
      <c r="LP83" s="171">
        <f t="shared" si="1604"/>
        <v>0</v>
      </c>
      <c r="LQ83" s="171">
        <f t="shared" si="1604"/>
        <v>0</v>
      </c>
      <c r="LR83" s="171">
        <f t="shared" si="1604"/>
        <v>0</v>
      </c>
      <c r="LS83" s="171">
        <f t="shared" si="1604"/>
        <v>0</v>
      </c>
      <c r="LT83" s="171">
        <f t="shared" si="1604"/>
        <v>0</v>
      </c>
      <c r="LU83" s="171">
        <f t="shared" si="1604"/>
        <v>0</v>
      </c>
      <c r="LV83" s="171">
        <f t="shared" si="1604"/>
        <v>0</v>
      </c>
      <c r="LW83" s="171">
        <f t="shared" si="1604"/>
        <v>0</v>
      </c>
      <c r="LX83" s="171">
        <f t="shared" si="1604"/>
        <v>0</v>
      </c>
      <c r="LY83" s="171">
        <f t="shared" si="1604"/>
        <v>0</v>
      </c>
      <c r="LZ83" s="171">
        <f t="shared" si="1604"/>
        <v>0</v>
      </c>
      <c r="MA83" s="171">
        <f t="shared" si="1604"/>
        <v>0</v>
      </c>
      <c r="MB83" s="171">
        <f t="shared" si="1604"/>
        <v>0</v>
      </c>
      <c r="MC83" s="171">
        <f t="shared" si="1604"/>
        <v>0</v>
      </c>
      <c r="MD83" s="171">
        <f t="shared" si="1604"/>
        <v>0</v>
      </c>
      <c r="ME83" s="171">
        <f t="shared" si="1604"/>
        <v>0</v>
      </c>
      <c r="MF83" s="171">
        <f t="shared" si="1604"/>
        <v>0</v>
      </c>
      <c r="MG83" s="171">
        <f t="shared" si="1604"/>
        <v>0</v>
      </c>
      <c r="MH83" s="171">
        <f t="shared" si="1604"/>
        <v>0</v>
      </c>
      <c r="MI83" s="171">
        <f t="shared" si="1604"/>
        <v>0</v>
      </c>
      <c r="MJ83" s="171">
        <f t="shared" si="1604"/>
        <v>0</v>
      </c>
      <c r="MK83" s="171">
        <f t="shared" si="1604"/>
        <v>0</v>
      </c>
      <c r="ML83" s="177">
        <f t="shared" si="1568"/>
        <v>0</v>
      </c>
      <c r="MM83" s="171">
        <f t="shared" ref="MM83:NQ83" si="1605">SUM(MM84:MM89)</f>
        <v>0</v>
      </c>
      <c r="MN83" s="171">
        <f t="shared" si="1605"/>
        <v>0</v>
      </c>
      <c r="MO83" s="171">
        <f t="shared" si="1605"/>
        <v>0</v>
      </c>
      <c r="MP83" s="171">
        <f t="shared" si="1605"/>
        <v>0</v>
      </c>
      <c r="MQ83" s="171">
        <f t="shared" si="1605"/>
        <v>0</v>
      </c>
      <c r="MR83" s="171">
        <f t="shared" si="1605"/>
        <v>0</v>
      </c>
      <c r="MS83" s="171">
        <f t="shared" si="1605"/>
        <v>0</v>
      </c>
      <c r="MT83" s="171">
        <f t="shared" si="1605"/>
        <v>0</v>
      </c>
      <c r="MU83" s="171">
        <f t="shared" si="1605"/>
        <v>0</v>
      </c>
      <c r="MV83" s="171">
        <f t="shared" si="1605"/>
        <v>0</v>
      </c>
      <c r="MW83" s="171">
        <f t="shared" si="1605"/>
        <v>0</v>
      </c>
      <c r="MX83" s="171">
        <f t="shared" si="1605"/>
        <v>0</v>
      </c>
      <c r="MY83" s="171">
        <f t="shared" si="1605"/>
        <v>0</v>
      </c>
      <c r="MZ83" s="171">
        <f t="shared" si="1605"/>
        <v>0</v>
      </c>
      <c r="NA83" s="171">
        <f t="shared" si="1605"/>
        <v>0</v>
      </c>
      <c r="NB83" s="171">
        <f t="shared" si="1605"/>
        <v>0</v>
      </c>
      <c r="NC83" s="171">
        <f t="shared" si="1605"/>
        <v>0</v>
      </c>
      <c r="ND83" s="171">
        <f t="shared" si="1605"/>
        <v>0</v>
      </c>
      <c r="NE83" s="171">
        <f t="shared" si="1605"/>
        <v>0</v>
      </c>
      <c r="NF83" s="171">
        <f t="shared" si="1605"/>
        <v>0</v>
      </c>
      <c r="NG83" s="171">
        <f t="shared" si="1605"/>
        <v>0</v>
      </c>
      <c r="NH83" s="171">
        <f t="shared" si="1605"/>
        <v>0</v>
      </c>
      <c r="NI83" s="171">
        <f t="shared" si="1605"/>
        <v>0</v>
      </c>
      <c r="NJ83" s="171">
        <f t="shared" si="1605"/>
        <v>0</v>
      </c>
      <c r="NK83" s="171">
        <f t="shared" si="1605"/>
        <v>0</v>
      </c>
      <c r="NL83" s="171">
        <f t="shared" si="1605"/>
        <v>0</v>
      </c>
      <c r="NM83" s="171">
        <f t="shared" si="1605"/>
        <v>0</v>
      </c>
      <c r="NN83" s="171">
        <f t="shared" si="1605"/>
        <v>0</v>
      </c>
      <c r="NO83" s="171">
        <f t="shared" si="1605"/>
        <v>0</v>
      </c>
      <c r="NP83" s="171">
        <f t="shared" si="1605"/>
        <v>0</v>
      </c>
      <c r="NQ83" s="171">
        <f t="shared" si="1605"/>
        <v>0</v>
      </c>
      <c r="NR83" s="177">
        <f t="shared" si="1569"/>
        <v>0</v>
      </c>
      <c r="NS83" s="171">
        <f t="shared" ref="NS83:OT83" si="1606">SUM(NS84:NS89)</f>
        <v>0</v>
      </c>
      <c r="NT83" s="171">
        <f t="shared" si="1606"/>
        <v>0</v>
      </c>
      <c r="NU83" s="171">
        <f t="shared" si="1606"/>
        <v>0</v>
      </c>
      <c r="NV83" s="171">
        <f t="shared" si="1606"/>
        <v>0</v>
      </c>
      <c r="NW83" s="171">
        <f t="shared" si="1606"/>
        <v>0</v>
      </c>
      <c r="NX83" s="171">
        <f t="shared" si="1606"/>
        <v>0</v>
      </c>
      <c r="NY83" s="171">
        <f t="shared" si="1606"/>
        <v>0</v>
      </c>
      <c r="NZ83" s="171">
        <f t="shared" si="1606"/>
        <v>0</v>
      </c>
      <c r="OA83" s="171">
        <f t="shared" si="1606"/>
        <v>0</v>
      </c>
      <c r="OB83" s="171">
        <f t="shared" si="1606"/>
        <v>0</v>
      </c>
      <c r="OC83" s="171">
        <f t="shared" si="1606"/>
        <v>0</v>
      </c>
      <c r="OD83" s="171">
        <f t="shared" si="1606"/>
        <v>0</v>
      </c>
      <c r="OE83" s="171">
        <f t="shared" si="1606"/>
        <v>0</v>
      </c>
      <c r="OF83" s="171">
        <f t="shared" si="1606"/>
        <v>0</v>
      </c>
      <c r="OG83" s="171">
        <f t="shared" si="1606"/>
        <v>0</v>
      </c>
      <c r="OH83" s="171">
        <f t="shared" si="1606"/>
        <v>0</v>
      </c>
      <c r="OI83" s="171">
        <f t="shared" si="1606"/>
        <v>0</v>
      </c>
      <c r="OJ83" s="171">
        <f t="shared" si="1606"/>
        <v>0</v>
      </c>
      <c r="OK83" s="171">
        <f t="shared" si="1606"/>
        <v>0</v>
      </c>
      <c r="OL83" s="171">
        <f t="shared" si="1606"/>
        <v>0</v>
      </c>
      <c r="OM83" s="171">
        <f t="shared" si="1606"/>
        <v>0</v>
      </c>
      <c r="ON83" s="171">
        <f t="shared" si="1606"/>
        <v>0</v>
      </c>
      <c r="OO83" s="171">
        <f t="shared" si="1606"/>
        <v>0</v>
      </c>
      <c r="OP83" s="171">
        <f t="shared" si="1606"/>
        <v>0</v>
      </c>
      <c r="OQ83" s="171">
        <f t="shared" si="1606"/>
        <v>0</v>
      </c>
      <c r="OR83" s="171">
        <f t="shared" si="1606"/>
        <v>0</v>
      </c>
      <c r="OS83" s="171">
        <f t="shared" si="1606"/>
        <v>0</v>
      </c>
      <c r="OT83" s="171">
        <f t="shared" si="1606"/>
        <v>0</v>
      </c>
      <c r="OU83" s="177">
        <f t="shared" si="1558"/>
        <v>0</v>
      </c>
      <c r="OV83" s="171">
        <f t="shared" ref="OV83:PZ83" si="1607">SUM(OV84:OV89)</f>
        <v>0</v>
      </c>
      <c r="OW83" s="171">
        <f t="shared" si="1607"/>
        <v>0</v>
      </c>
      <c r="OX83" s="171">
        <f t="shared" si="1607"/>
        <v>0</v>
      </c>
      <c r="OY83" s="171">
        <f t="shared" si="1607"/>
        <v>0</v>
      </c>
      <c r="OZ83" s="171">
        <f t="shared" si="1607"/>
        <v>0</v>
      </c>
      <c r="PA83" s="171">
        <f t="shared" si="1607"/>
        <v>0</v>
      </c>
      <c r="PB83" s="171">
        <f t="shared" si="1607"/>
        <v>0</v>
      </c>
      <c r="PC83" s="171">
        <f t="shared" si="1607"/>
        <v>0</v>
      </c>
      <c r="PD83" s="171">
        <f t="shared" si="1607"/>
        <v>0</v>
      </c>
      <c r="PE83" s="171">
        <f t="shared" si="1607"/>
        <v>0</v>
      </c>
      <c r="PF83" s="171">
        <f t="shared" si="1607"/>
        <v>0</v>
      </c>
      <c r="PG83" s="171">
        <f t="shared" si="1607"/>
        <v>0</v>
      </c>
      <c r="PH83" s="171">
        <f t="shared" si="1607"/>
        <v>0</v>
      </c>
      <c r="PI83" s="171">
        <f t="shared" si="1607"/>
        <v>0</v>
      </c>
      <c r="PJ83" s="171">
        <f t="shared" si="1607"/>
        <v>0</v>
      </c>
      <c r="PK83" s="171">
        <f t="shared" si="1607"/>
        <v>0</v>
      </c>
      <c r="PL83" s="171">
        <f t="shared" si="1607"/>
        <v>0</v>
      </c>
      <c r="PM83" s="171">
        <f t="shared" si="1607"/>
        <v>0</v>
      </c>
      <c r="PN83" s="171">
        <f t="shared" si="1607"/>
        <v>0</v>
      </c>
      <c r="PO83" s="171">
        <f t="shared" si="1607"/>
        <v>0</v>
      </c>
      <c r="PP83" s="171">
        <f t="shared" si="1607"/>
        <v>0</v>
      </c>
      <c r="PQ83" s="171">
        <f t="shared" si="1607"/>
        <v>0</v>
      </c>
      <c r="PR83" s="171">
        <f t="shared" si="1607"/>
        <v>0</v>
      </c>
      <c r="PS83" s="171">
        <f t="shared" si="1607"/>
        <v>0</v>
      </c>
      <c r="PT83" s="171">
        <f t="shared" si="1607"/>
        <v>0</v>
      </c>
      <c r="PU83" s="171">
        <f t="shared" si="1607"/>
        <v>0</v>
      </c>
      <c r="PV83" s="171">
        <f t="shared" si="1607"/>
        <v>0</v>
      </c>
      <c r="PW83" s="171">
        <f t="shared" si="1607"/>
        <v>0</v>
      </c>
      <c r="PX83" s="171">
        <f t="shared" si="1607"/>
        <v>0</v>
      </c>
      <c r="PY83" s="171">
        <f t="shared" si="1607"/>
        <v>0</v>
      </c>
      <c r="PZ83" s="171">
        <f t="shared" si="1607"/>
        <v>0</v>
      </c>
      <c r="QA83" s="177">
        <f t="shared" si="1570"/>
        <v>0</v>
      </c>
      <c r="QB83" s="171">
        <f t="shared" ref="QB83:RE83" si="1608">SUM(QB84:QB89)</f>
        <v>0</v>
      </c>
      <c r="QC83" s="171">
        <f t="shared" si="1608"/>
        <v>0</v>
      </c>
      <c r="QD83" s="171">
        <f t="shared" si="1608"/>
        <v>0</v>
      </c>
      <c r="QE83" s="171">
        <f t="shared" si="1608"/>
        <v>0</v>
      </c>
      <c r="QF83" s="171">
        <f t="shared" si="1608"/>
        <v>0</v>
      </c>
      <c r="QG83" s="171">
        <f t="shared" si="1608"/>
        <v>0</v>
      </c>
      <c r="QH83" s="171">
        <f t="shared" si="1608"/>
        <v>0</v>
      </c>
      <c r="QI83" s="171">
        <f t="shared" si="1608"/>
        <v>0</v>
      </c>
      <c r="QJ83" s="171">
        <f t="shared" si="1608"/>
        <v>0</v>
      </c>
      <c r="QK83" s="171">
        <f t="shared" si="1608"/>
        <v>0</v>
      </c>
      <c r="QL83" s="171">
        <f t="shared" si="1608"/>
        <v>0</v>
      </c>
      <c r="QM83" s="171">
        <f t="shared" si="1608"/>
        <v>0</v>
      </c>
      <c r="QN83" s="171">
        <f t="shared" si="1608"/>
        <v>0</v>
      </c>
      <c r="QO83" s="171">
        <f t="shared" si="1608"/>
        <v>0</v>
      </c>
      <c r="QP83" s="171">
        <f t="shared" si="1608"/>
        <v>0</v>
      </c>
      <c r="QQ83" s="171">
        <f t="shared" si="1608"/>
        <v>0</v>
      </c>
      <c r="QR83" s="171">
        <f t="shared" si="1608"/>
        <v>0</v>
      </c>
      <c r="QS83" s="171">
        <f t="shared" si="1608"/>
        <v>0</v>
      </c>
      <c r="QT83" s="171">
        <f t="shared" si="1608"/>
        <v>0</v>
      </c>
      <c r="QU83" s="171">
        <f t="shared" si="1608"/>
        <v>0</v>
      </c>
      <c r="QV83" s="171">
        <f t="shared" si="1608"/>
        <v>0</v>
      </c>
      <c r="QW83" s="171">
        <f t="shared" si="1608"/>
        <v>0</v>
      </c>
      <c r="QX83" s="171">
        <f t="shared" si="1608"/>
        <v>0</v>
      </c>
      <c r="QY83" s="171">
        <f t="shared" si="1608"/>
        <v>0</v>
      </c>
      <c r="QZ83" s="171">
        <f t="shared" si="1608"/>
        <v>0</v>
      </c>
      <c r="RA83" s="171">
        <f t="shared" si="1608"/>
        <v>0</v>
      </c>
      <c r="RB83" s="171">
        <f t="shared" si="1608"/>
        <v>0</v>
      </c>
      <c r="RC83" s="171">
        <f t="shared" si="1608"/>
        <v>0</v>
      </c>
      <c r="RD83" s="171">
        <f t="shared" si="1608"/>
        <v>0</v>
      </c>
      <c r="RE83" s="171">
        <f t="shared" si="1608"/>
        <v>0</v>
      </c>
      <c r="RF83" s="177">
        <f t="shared" si="1559"/>
        <v>0</v>
      </c>
      <c r="RG83" s="171">
        <f t="shared" ref="RG83:SK83" si="1609">SUM(RG84:RG89)</f>
        <v>0</v>
      </c>
      <c r="RH83" s="171">
        <f t="shared" si="1609"/>
        <v>0</v>
      </c>
      <c r="RI83" s="171">
        <f t="shared" si="1609"/>
        <v>0</v>
      </c>
      <c r="RJ83" s="171">
        <f t="shared" si="1609"/>
        <v>0</v>
      </c>
      <c r="RK83" s="171">
        <f t="shared" si="1609"/>
        <v>0</v>
      </c>
      <c r="RL83" s="171">
        <f t="shared" si="1609"/>
        <v>0</v>
      </c>
      <c r="RM83" s="171">
        <f t="shared" si="1609"/>
        <v>0</v>
      </c>
      <c r="RN83" s="171">
        <f t="shared" si="1609"/>
        <v>0</v>
      </c>
      <c r="RO83" s="171">
        <f t="shared" si="1609"/>
        <v>0</v>
      </c>
      <c r="RP83" s="171">
        <f t="shared" si="1609"/>
        <v>0</v>
      </c>
      <c r="RQ83" s="171">
        <f t="shared" si="1609"/>
        <v>0</v>
      </c>
      <c r="RR83" s="171">
        <f t="shared" si="1609"/>
        <v>0</v>
      </c>
      <c r="RS83" s="171">
        <f t="shared" si="1609"/>
        <v>0</v>
      </c>
      <c r="RT83" s="171">
        <f t="shared" si="1609"/>
        <v>0</v>
      </c>
      <c r="RU83" s="171">
        <f t="shared" si="1609"/>
        <v>0</v>
      </c>
      <c r="RV83" s="171">
        <f t="shared" si="1609"/>
        <v>0</v>
      </c>
      <c r="RW83" s="171">
        <f t="shared" si="1609"/>
        <v>0</v>
      </c>
      <c r="RX83" s="171">
        <f t="shared" si="1609"/>
        <v>0</v>
      </c>
      <c r="RY83" s="171">
        <f t="shared" si="1609"/>
        <v>0</v>
      </c>
      <c r="RZ83" s="171">
        <f t="shared" si="1609"/>
        <v>0</v>
      </c>
      <c r="SA83" s="171">
        <f t="shared" si="1609"/>
        <v>0</v>
      </c>
      <c r="SB83" s="171">
        <f t="shared" si="1609"/>
        <v>0</v>
      </c>
      <c r="SC83" s="171">
        <f t="shared" si="1609"/>
        <v>0</v>
      </c>
      <c r="SD83" s="171">
        <f t="shared" si="1609"/>
        <v>0</v>
      </c>
      <c r="SE83" s="171">
        <f t="shared" si="1609"/>
        <v>0</v>
      </c>
      <c r="SF83" s="171">
        <f t="shared" si="1609"/>
        <v>0</v>
      </c>
      <c r="SG83" s="171">
        <f t="shared" si="1609"/>
        <v>0</v>
      </c>
      <c r="SH83" s="171">
        <f t="shared" si="1609"/>
        <v>0</v>
      </c>
      <c r="SI83" s="171">
        <f t="shared" si="1609"/>
        <v>0</v>
      </c>
      <c r="SJ83" s="171">
        <f t="shared" si="1609"/>
        <v>0</v>
      </c>
      <c r="SK83" s="171">
        <f t="shared" si="1609"/>
        <v>0</v>
      </c>
      <c r="SL83" s="177">
        <f t="shared" si="1571"/>
        <v>0</v>
      </c>
      <c r="SM83" s="171">
        <f t="shared" ref="SM83:TP83" si="1610">SUM(SM84:SM89)</f>
        <v>0</v>
      </c>
      <c r="SN83" s="171">
        <f t="shared" si="1610"/>
        <v>0</v>
      </c>
      <c r="SO83" s="171">
        <f t="shared" si="1610"/>
        <v>0</v>
      </c>
      <c r="SP83" s="171">
        <f t="shared" si="1610"/>
        <v>0</v>
      </c>
      <c r="SQ83" s="171">
        <f t="shared" si="1610"/>
        <v>0</v>
      </c>
      <c r="SR83" s="171">
        <f t="shared" si="1610"/>
        <v>0</v>
      </c>
      <c r="SS83" s="171">
        <f t="shared" si="1610"/>
        <v>0</v>
      </c>
      <c r="ST83" s="171">
        <f t="shared" si="1610"/>
        <v>0</v>
      </c>
      <c r="SU83" s="171">
        <f t="shared" si="1610"/>
        <v>0</v>
      </c>
      <c r="SV83" s="171">
        <f t="shared" si="1610"/>
        <v>0</v>
      </c>
      <c r="SW83" s="171">
        <f t="shared" si="1610"/>
        <v>0</v>
      </c>
      <c r="SX83" s="171">
        <f t="shared" si="1610"/>
        <v>0</v>
      </c>
      <c r="SY83" s="171">
        <f t="shared" si="1610"/>
        <v>0</v>
      </c>
      <c r="SZ83" s="171">
        <f t="shared" si="1610"/>
        <v>0</v>
      </c>
      <c r="TA83" s="171">
        <f t="shared" si="1610"/>
        <v>0</v>
      </c>
      <c r="TB83" s="171">
        <f t="shared" si="1610"/>
        <v>0</v>
      </c>
      <c r="TC83" s="171">
        <f t="shared" si="1610"/>
        <v>0</v>
      </c>
      <c r="TD83" s="171">
        <f t="shared" si="1610"/>
        <v>0</v>
      </c>
      <c r="TE83" s="171">
        <f t="shared" si="1610"/>
        <v>0</v>
      </c>
      <c r="TF83" s="171">
        <f t="shared" si="1610"/>
        <v>0</v>
      </c>
      <c r="TG83" s="171">
        <f t="shared" si="1610"/>
        <v>0</v>
      </c>
      <c r="TH83" s="171">
        <f t="shared" si="1610"/>
        <v>0</v>
      </c>
      <c r="TI83" s="171">
        <f t="shared" si="1610"/>
        <v>0</v>
      </c>
      <c r="TJ83" s="171">
        <f t="shared" si="1610"/>
        <v>0</v>
      </c>
      <c r="TK83" s="171">
        <f t="shared" si="1610"/>
        <v>0</v>
      </c>
      <c r="TL83" s="171">
        <f t="shared" si="1610"/>
        <v>0</v>
      </c>
      <c r="TM83" s="171">
        <f t="shared" si="1610"/>
        <v>0</v>
      </c>
      <c r="TN83" s="171">
        <f t="shared" si="1610"/>
        <v>0</v>
      </c>
      <c r="TO83" s="171">
        <f t="shared" si="1610"/>
        <v>0</v>
      </c>
      <c r="TP83" s="171">
        <f t="shared" si="1610"/>
        <v>0</v>
      </c>
      <c r="TQ83" s="177">
        <f t="shared" si="1560"/>
        <v>0</v>
      </c>
      <c r="TR83" s="171">
        <f t="shared" ref="TR83:UV83" si="1611">SUM(TR84:TR89)</f>
        <v>0</v>
      </c>
      <c r="TS83" s="171">
        <f t="shared" si="1611"/>
        <v>0</v>
      </c>
      <c r="TT83" s="171">
        <f t="shared" si="1611"/>
        <v>0</v>
      </c>
      <c r="TU83" s="171">
        <f t="shared" si="1611"/>
        <v>0</v>
      </c>
      <c r="TV83" s="171">
        <f t="shared" si="1611"/>
        <v>0</v>
      </c>
      <c r="TW83" s="171">
        <f t="shared" si="1611"/>
        <v>0</v>
      </c>
      <c r="TX83" s="171">
        <f t="shared" si="1611"/>
        <v>0</v>
      </c>
      <c r="TY83" s="171">
        <f t="shared" si="1611"/>
        <v>0</v>
      </c>
      <c r="TZ83" s="171">
        <f t="shared" si="1611"/>
        <v>0</v>
      </c>
      <c r="UA83" s="171">
        <f t="shared" si="1611"/>
        <v>0</v>
      </c>
      <c r="UB83" s="171">
        <f t="shared" si="1611"/>
        <v>0</v>
      </c>
      <c r="UC83" s="171">
        <f t="shared" si="1611"/>
        <v>0</v>
      </c>
      <c r="UD83" s="171">
        <f t="shared" si="1611"/>
        <v>0</v>
      </c>
      <c r="UE83" s="171">
        <f t="shared" si="1611"/>
        <v>0</v>
      </c>
      <c r="UF83" s="171">
        <f t="shared" si="1611"/>
        <v>0</v>
      </c>
      <c r="UG83" s="171">
        <f t="shared" si="1611"/>
        <v>0</v>
      </c>
      <c r="UH83" s="171">
        <f t="shared" si="1611"/>
        <v>0</v>
      </c>
      <c r="UI83" s="171">
        <f t="shared" si="1611"/>
        <v>0</v>
      </c>
      <c r="UJ83" s="171">
        <f t="shared" si="1611"/>
        <v>0</v>
      </c>
      <c r="UK83" s="171">
        <f t="shared" si="1611"/>
        <v>0</v>
      </c>
      <c r="UL83" s="171">
        <f t="shared" si="1611"/>
        <v>0</v>
      </c>
      <c r="UM83" s="171">
        <f t="shared" si="1611"/>
        <v>0</v>
      </c>
      <c r="UN83" s="171">
        <f t="shared" si="1611"/>
        <v>0</v>
      </c>
      <c r="UO83" s="171">
        <f t="shared" si="1611"/>
        <v>0</v>
      </c>
      <c r="UP83" s="171">
        <f t="shared" si="1611"/>
        <v>0</v>
      </c>
      <c r="UQ83" s="171">
        <f t="shared" si="1611"/>
        <v>0</v>
      </c>
      <c r="UR83" s="171">
        <f t="shared" si="1611"/>
        <v>0</v>
      </c>
      <c r="US83" s="171">
        <f t="shared" si="1611"/>
        <v>0</v>
      </c>
      <c r="UT83" s="171">
        <f t="shared" si="1611"/>
        <v>0</v>
      </c>
      <c r="UU83" s="171">
        <f t="shared" si="1611"/>
        <v>0</v>
      </c>
      <c r="UV83" s="171">
        <f t="shared" si="1611"/>
        <v>0</v>
      </c>
      <c r="UW83" s="177">
        <f t="shared" si="1572"/>
        <v>0</v>
      </c>
      <c r="UX83" s="171">
        <f t="shared" ref="UX83:WB83" si="1612">SUM(UX84:UX89)</f>
        <v>0</v>
      </c>
      <c r="UY83" s="171">
        <f t="shared" si="1612"/>
        <v>0</v>
      </c>
      <c r="UZ83" s="171">
        <f t="shared" si="1612"/>
        <v>0</v>
      </c>
      <c r="VA83" s="171">
        <f t="shared" si="1612"/>
        <v>0</v>
      </c>
      <c r="VB83" s="171">
        <f t="shared" si="1612"/>
        <v>0</v>
      </c>
      <c r="VC83" s="171">
        <f t="shared" si="1612"/>
        <v>0</v>
      </c>
      <c r="VD83" s="171">
        <f t="shared" si="1612"/>
        <v>0</v>
      </c>
      <c r="VE83" s="171">
        <f t="shared" si="1612"/>
        <v>0</v>
      </c>
      <c r="VF83" s="171">
        <f t="shared" si="1612"/>
        <v>0</v>
      </c>
      <c r="VG83" s="171">
        <f t="shared" si="1612"/>
        <v>0</v>
      </c>
      <c r="VH83" s="171">
        <f t="shared" si="1612"/>
        <v>0</v>
      </c>
      <c r="VI83" s="171">
        <f t="shared" si="1612"/>
        <v>0</v>
      </c>
      <c r="VJ83" s="171">
        <f t="shared" si="1612"/>
        <v>0</v>
      </c>
      <c r="VK83" s="171">
        <f t="shared" si="1612"/>
        <v>0</v>
      </c>
      <c r="VL83" s="171">
        <f t="shared" si="1612"/>
        <v>0</v>
      </c>
      <c r="VM83" s="171">
        <f t="shared" si="1612"/>
        <v>0</v>
      </c>
      <c r="VN83" s="171">
        <f t="shared" si="1612"/>
        <v>0</v>
      </c>
      <c r="VO83" s="171">
        <f t="shared" si="1612"/>
        <v>0</v>
      </c>
      <c r="VP83" s="171">
        <f t="shared" si="1612"/>
        <v>0</v>
      </c>
      <c r="VQ83" s="171">
        <f t="shared" si="1612"/>
        <v>0</v>
      </c>
      <c r="VR83" s="171">
        <f t="shared" si="1612"/>
        <v>0</v>
      </c>
      <c r="VS83" s="171">
        <f t="shared" si="1612"/>
        <v>0</v>
      </c>
      <c r="VT83" s="171">
        <f t="shared" si="1612"/>
        <v>0</v>
      </c>
      <c r="VU83" s="171">
        <f t="shared" si="1612"/>
        <v>0</v>
      </c>
      <c r="VV83" s="171">
        <f t="shared" si="1612"/>
        <v>0</v>
      </c>
      <c r="VW83" s="171">
        <f t="shared" si="1612"/>
        <v>0</v>
      </c>
      <c r="VX83" s="171">
        <f t="shared" si="1612"/>
        <v>0</v>
      </c>
      <c r="VY83" s="171">
        <f t="shared" si="1612"/>
        <v>0</v>
      </c>
      <c r="VZ83" s="171">
        <f t="shared" si="1612"/>
        <v>0</v>
      </c>
      <c r="WA83" s="171">
        <f t="shared" si="1612"/>
        <v>0</v>
      </c>
      <c r="WB83" s="171">
        <f t="shared" si="1612"/>
        <v>0</v>
      </c>
      <c r="WC83" s="177">
        <f t="shared" si="1573"/>
        <v>0</v>
      </c>
    </row>
    <row r="84" spans="1:601" s="105" customFormat="1" ht="18" customHeight="1" outlineLevel="1">
      <c r="A84" s="154"/>
      <c r="B84" s="113" t="s">
        <v>115</v>
      </c>
      <c r="C84" s="66"/>
      <c r="D84" s="182">
        <f>SUMIFS('Listagem de Pagamentos Efet'!$J:$J,'Listagem de Pagamentos Efet'!$B:$B,'FLUXO DE CAIXA'!D$4,'Listagem de Pagamentos Efet'!$C:$C,'FLUXO DE CAIXA'!$B84)</f>
        <v>0</v>
      </c>
      <c r="E84" s="182">
        <f>SUMIFS('Listagem de Pagamentos Efet'!$J:$J,'Listagem de Pagamentos Efet'!$B:$B,'FLUXO DE CAIXA'!E$4,'Listagem de Pagamentos Efet'!$C:$C,'FLUXO DE CAIXA'!$B84)</f>
        <v>0</v>
      </c>
      <c r="F84" s="182">
        <f>SUMIFS('Listagem de Pagamentos Efet'!$J:$J,'Listagem de Pagamentos Efet'!$B:$B,'FLUXO DE CAIXA'!F$4,'Listagem de Pagamentos Efet'!$C:$C,'FLUXO DE CAIXA'!$B84)</f>
        <v>0</v>
      </c>
      <c r="G84" s="182">
        <f>SUMIFS('Listagem de Pagamentos Efet'!$J:$J,'Listagem de Pagamentos Efet'!$B:$B,'FLUXO DE CAIXA'!G$4,'Listagem de Pagamentos Efet'!$C:$C,'FLUXO DE CAIXA'!$B84)</f>
        <v>0</v>
      </c>
      <c r="H84" s="182">
        <f>SUMIFS('Listagem de Pagamentos Efet'!$J:$J,'Listagem de Pagamentos Efet'!$B:$B,'FLUXO DE CAIXA'!H$4,'Listagem de Pagamentos Efet'!$C:$C,'FLUXO DE CAIXA'!$B84)</f>
        <v>0</v>
      </c>
      <c r="I84" s="182">
        <f>SUMIFS('Listagem de Pagamentos Efet'!$J:$J,'Listagem de Pagamentos Efet'!$B:$B,'FLUXO DE CAIXA'!I$4,'Listagem de Pagamentos Efet'!$C:$C,'FLUXO DE CAIXA'!$B84)</f>
        <v>0</v>
      </c>
      <c r="J84" s="182">
        <f>SUMIFS('Listagem de Pagamentos Efet'!$J:$J,'Listagem de Pagamentos Efet'!$B:$B,'FLUXO DE CAIXA'!J$4,'Listagem de Pagamentos Efet'!$C:$C,'FLUXO DE CAIXA'!$B84)</f>
        <v>0</v>
      </c>
      <c r="K84" s="182">
        <f>SUMIFS('Listagem de Pagamentos Efet'!$J:$J,'Listagem de Pagamentos Efet'!$B:$B,'FLUXO DE CAIXA'!K$4,'Listagem de Pagamentos Efet'!$C:$C,'FLUXO DE CAIXA'!$B84)</f>
        <v>0</v>
      </c>
      <c r="L84" s="182">
        <f>SUMIFS('Listagem de Pagamentos Efet'!$J:$J,'Listagem de Pagamentos Efet'!$B:$B,'FLUXO DE CAIXA'!L$4,'Listagem de Pagamentos Efet'!$C:$C,'FLUXO DE CAIXA'!$B84)</f>
        <v>0</v>
      </c>
      <c r="M84" s="182">
        <f>SUMIFS('Listagem de Pagamentos Efet'!$J:$J,'Listagem de Pagamentos Efet'!$B:$B,'FLUXO DE CAIXA'!M$4,'Listagem de Pagamentos Efet'!$C:$C,'FLUXO DE CAIXA'!$B84)</f>
        <v>0</v>
      </c>
      <c r="N84" s="182">
        <f>SUMIFS('Listagem de Pagamentos Efet'!$J:$J,'Listagem de Pagamentos Efet'!$B:$B,'FLUXO DE CAIXA'!N$4,'Listagem de Pagamentos Efet'!$C:$C,'FLUXO DE CAIXA'!$B84)</f>
        <v>0</v>
      </c>
      <c r="O84" s="182">
        <f>SUMIFS('Listagem de Pagamentos Efet'!$J:$J,'Listagem de Pagamentos Efet'!$B:$B,'FLUXO DE CAIXA'!O$4,'Listagem de Pagamentos Efet'!$C:$C,'FLUXO DE CAIXA'!$B84)</f>
        <v>0</v>
      </c>
      <c r="P84" s="182">
        <f>SUMIFS('Listagem de Pagamentos Efet'!$J:$J,'Listagem de Pagamentos Efet'!$B:$B,'FLUXO DE CAIXA'!P$4,'Listagem de Pagamentos Efet'!$C:$C,'FLUXO DE CAIXA'!$B84)</f>
        <v>0</v>
      </c>
      <c r="Q84" s="182">
        <f>SUMIFS('Listagem de Pagamentos Efet'!$J:$J,'Listagem de Pagamentos Efet'!$B:$B,'FLUXO DE CAIXA'!Q$4,'Listagem de Pagamentos Efet'!$C:$C,'FLUXO DE CAIXA'!$B84)</f>
        <v>0</v>
      </c>
      <c r="R84" s="182">
        <f>SUMIFS('Listagem de Pagamentos Efet'!$J:$J,'Listagem de Pagamentos Efet'!$B:$B,'FLUXO DE CAIXA'!R$4,'Listagem de Pagamentos Efet'!$C:$C,'FLUXO DE CAIXA'!$B84)</f>
        <v>0</v>
      </c>
      <c r="S84" s="182">
        <f>SUMIFS('Listagem de Pagamentos Efet'!$J:$J,'Listagem de Pagamentos Efet'!$B:$B,'FLUXO DE CAIXA'!S$4,'Listagem de Pagamentos Efet'!$C:$C,'FLUXO DE CAIXA'!$B84)</f>
        <v>0</v>
      </c>
      <c r="T84" s="182">
        <f>SUMIFS('Listagem de Pagamentos Efet'!$J:$J,'Listagem de Pagamentos Efet'!$B:$B,'FLUXO DE CAIXA'!T$4,'Listagem de Pagamentos Efet'!$C:$C,'FLUXO DE CAIXA'!$B84)</f>
        <v>0</v>
      </c>
      <c r="U84" s="182">
        <f>SUMIFS('Listagem de Pagamentos Efet'!$J:$J,'Listagem de Pagamentos Efet'!$B:$B,'FLUXO DE CAIXA'!U$4,'Listagem de Pagamentos Efet'!$C:$C,'FLUXO DE CAIXA'!$B84)</f>
        <v>0</v>
      </c>
      <c r="V84" s="182">
        <f>SUMIFS('Listagem de Pagamentos Efet'!$J:$J,'Listagem de Pagamentos Efet'!$B:$B,'FLUXO DE CAIXA'!V$4,'Listagem de Pagamentos Efet'!$C:$C,'FLUXO DE CAIXA'!$B84)</f>
        <v>0</v>
      </c>
      <c r="W84" s="182">
        <f>SUMIFS('Listagem de Pagamentos Efet'!$J:$J,'Listagem de Pagamentos Efet'!$B:$B,'FLUXO DE CAIXA'!W$4,'Listagem de Pagamentos Efet'!$C:$C,'FLUXO DE CAIXA'!$B84)</f>
        <v>0</v>
      </c>
      <c r="X84" s="182">
        <f>SUMIFS('Listagem de Pagamentos Efet'!$J:$J,'Listagem de Pagamentos Efet'!$B:$B,'FLUXO DE CAIXA'!X$4,'Listagem de Pagamentos Efet'!$C:$C,'FLUXO DE CAIXA'!$B84)</f>
        <v>0</v>
      </c>
      <c r="Y84" s="182">
        <f>SUMIFS('Listagem de Pagamentos Efet'!$J:$J,'Listagem de Pagamentos Efet'!$B:$B,'FLUXO DE CAIXA'!Y$4,'Listagem de Pagamentos Efet'!$C:$C,'FLUXO DE CAIXA'!$B84)</f>
        <v>0</v>
      </c>
      <c r="Z84" s="182">
        <f>SUMIFS('Listagem de Pagamentos Efet'!$J:$J,'Listagem de Pagamentos Efet'!$B:$B,'FLUXO DE CAIXA'!Z$4,'Listagem de Pagamentos Efet'!$C:$C,'FLUXO DE CAIXA'!$B84)</f>
        <v>0</v>
      </c>
      <c r="AA84" s="182">
        <f>SUMIFS('Listagem de Pagamentos Efet'!$J:$J,'Listagem de Pagamentos Efet'!$B:$B,'FLUXO DE CAIXA'!AA$4,'Listagem de Pagamentos Efet'!$C:$C,'FLUXO DE CAIXA'!$B84)</f>
        <v>0</v>
      </c>
      <c r="AB84" s="182">
        <f>SUMIFS('Listagem de Pagamentos Efet'!$J:$J,'Listagem de Pagamentos Efet'!$B:$B,'FLUXO DE CAIXA'!AB$4,'Listagem de Pagamentos Efet'!$C:$C,'FLUXO DE CAIXA'!$B84)</f>
        <v>0</v>
      </c>
      <c r="AC84" s="182">
        <f>SUMIFS('Listagem de Pagamentos Efet'!$J:$J,'Listagem de Pagamentos Efet'!$B:$B,'FLUXO DE CAIXA'!AC$4,'Listagem de Pagamentos Efet'!$C:$C,'FLUXO DE CAIXA'!$B84)</f>
        <v>0</v>
      </c>
      <c r="AD84" s="182">
        <f>SUMIFS('Listagem de Pagamentos Efet'!$J:$J,'Listagem de Pagamentos Efet'!$B:$B,'FLUXO DE CAIXA'!AD$4,'Listagem de Pagamentos Efet'!$C:$C,'FLUXO DE CAIXA'!$B84)</f>
        <v>0</v>
      </c>
      <c r="AE84" s="106"/>
      <c r="AF84" s="106"/>
      <c r="AG84" s="106"/>
      <c r="AH84" s="166">
        <f t="shared" si="1561"/>
        <v>0</v>
      </c>
      <c r="AI84" s="168"/>
      <c r="AJ84" s="168"/>
      <c r="AK84" s="168">
        <f>+DRE!$G$82/4</f>
        <v>0</v>
      </c>
      <c r="AL84" s="168"/>
      <c r="AM84" s="168"/>
      <c r="AN84" s="168"/>
      <c r="AO84" s="168"/>
      <c r="AP84" s="168"/>
      <c r="AQ84" s="168"/>
      <c r="AR84" s="168">
        <f>+DRE!$G$82/4</f>
        <v>0</v>
      </c>
      <c r="AS84" s="168"/>
      <c r="AT84" s="168"/>
      <c r="AU84" s="168"/>
      <c r="AV84" s="168"/>
      <c r="AW84" s="168"/>
      <c r="AX84" s="168"/>
      <c r="AY84" s="168">
        <f>+DRE!$G$82/4</f>
        <v>0</v>
      </c>
      <c r="AZ84" s="168"/>
      <c r="BA84" s="168"/>
      <c r="BB84" s="168"/>
      <c r="BC84" s="168"/>
      <c r="BD84" s="168"/>
      <c r="BE84" s="168"/>
      <c r="BF84" s="168">
        <f>+DRE!$G$82/4</f>
        <v>0</v>
      </c>
      <c r="BG84" s="168"/>
      <c r="BH84" s="168"/>
      <c r="BI84" s="168"/>
      <c r="BJ84" s="168"/>
      <c r="BK84" s="168"/>
      <c r="BL84" s="168"/>
      <c r="BM84" s="168">
        <f>+DRE!$G$82/4</f>
        <v>0</v>
      </c>
      <c r="BN84" s="166">
        <f t="shared" si="1563"/>
        <v>0</v>
      </c>
      <c r="BO84" s="168"/>
      <c r="BP84" s="168"/>
      <c r="BQ84" s="168"/>
      <c r="BR84" s="168"/>
      <c r="BS84" s="168"/>
      <c r="BT84" s="168"/>
      <c r="BU84" s="168">
        <f>+DRE!$G$82/4</f>
        <v>0</v>
      </c>
      <c r="BV84" s="168"/>
      <c r="BW84" s="168"/>
      <c r="BX84" s="168"/>
      <c r="BY84" s="168"/>
      <c r="BZ84" s="168"/>
      <c r="CA84" s="168"/>
      <c r="CB84" s="168">
        <f>+DRE!$G$82/4</f>
        <v>0</v>
      </c>
      <c r="CC84" s="168"/>
      <c r="CD84" s="168"/>
      <c r="CE84" s="168"/>
      <c r="CF84" s="168"/>
      <c r="CG84" s="168"/>
      <c r="CH84" s="168"/>
      <c r="CI84" s="168">
        <f>+DRE!$G$82/4</f>
        <v>0</v>
      </c>
      <c r="CJ84" s="168"/>
      <c r="CK84" s="168"/>
      <c r="CL84" s="168"/>
      <c r="CM84" s="168"/>
      <c r="CN84" s="168"/>
      <c r="CO84" s="168"/>
      <c r="CP84" s="168">
        <f>+DRE!$G$82/4</f>
        <v>0</v>
      </c>
      <c r="CQ84" s="168"/>
      <c r="CR84" s="168"/>
      <c r="CS84" s="166">
        <f t="shared" si="1562"/>
        <v>0</v>
      </c>
      <c r="CT84" s="168"/>
      <c r="CU84" s="168"/>
      <c r="CV84" s="168">
        <f>+DRE!$G$82/4</f>
        <v>0</v>
      </c>
      <c r="CW84" s="168"/>
      <c r="CX84" s="168"/>
      <c r="CY84" s="168"/>
      <c r="CZ84" s="168"/>
      <c r="DA84" s="168"/>
      <c r="DB84" s="168"/>
      <c r="DC84" s="168">
        <f>+DRE!$G$82/4</f>
        <v>0</v>
      </c>
      <c r="DD84" s="168"/>
      <c r="DE84" s="168"/>
      <c r="DF84" s="168"/>
      <c r="DG84" s="168"/>
      <c r="DH84" s="168"/>
      <c r="DI84" s="168"/>
      <c r="DJ84" s="168">
        <f>+DRE!$G$82/4</f>
        <v>0</v>
      </c>
      <c r="DK84" s="168"/>
      <c r="DL84" s="168"/>
      <c r="DM84" s="168"/>
      <c r="DN84" s="168"/>
      <c r="DO84" s="168"/>
      <c r="DP84" s="168"/>
      <c r="DQ84" s="168">
        <f>+DRE!$G$82/4</f>
        <v>0</v>
      </c>
      <c r="DR84" s="168"/>
      <c r="DS84" s="168"/>
      <c r="DT84" s="168"/>
      <c r="DU84" s="168"/>
      <c r="DV84" s="168"/>
      <c r="DW84" s="168"/>
      <c r="DX84" s="168">
        <f>+DRE!$G$82/4</f>
        <v>0</v>
      </c>
      <c r="DY84" s="166">
        <f t="shared" si="1564"/>
        <v>0</v>
      </c>
      <c r="DZ84" s="168"/>
      <c r="EA84" s="168"/>
      <c r="EB84" s="168">
        <f>+DRE!$G$82/4</f>
        <v>0</v>
      </c>
      <c r="EC84" s="168"/>
      <c r="ED84" s="168"/>
      <c r="EE84" s="168"/>
      <c r="EF84" s="168"/>
      <c r="EG84" s="168"/>
      <c r="EH84" s="168"/>
      <c r="EI84" s="168">
        <f>+DRE!$G$82/4</f>
        <v>0</v>
      </c>
      <c r="EJ84" s="168"/>
      <c r="EK84" s="168"/>
      <c r="EL84" s="168"/>
      <c r="EM84" s="168"/>
      <c r="EN84" s="168"/>
      <c r="EO84" s="168"/>
      <c r="EP84" s="168">
        <f>+DRE!$G$82/4</f>
        <v>0</v>
      </c>
      <c r="EQ84" s="168"/>
      <c r="ER84" s="168"/>
      <c r="ES84" s="168"/>
      <c r="ET84" s="168"/>
      <c r="EU84" s="168"/>
      <c r="EV84" s="168"/>
      <c r="EW84" s="168">
        <f>+DRE!$G$82/4</f>
        <v>0</v>
      </c>
      <c r="EX84" s="168"/>
      <c r="EY84" s="168"/>
      <c r="EZ84" s="168"/>
      <c r="FA84" s="168"/>
      <c r="FB84" s="168"/>
      <c r="FC84" s="168"/>
      <c r="FD84" s="166">
        <f t="shared" si="1555"/>
        <v>0</v>
      </c>
      <c r="FE84" s="168"/>
      <c r="FF84" s="168"/>
      <c r="FG84" s="168">
        <f>+DRE!$G$82/4</f>
        <v>0</v>
      </c>
      <c r="FH84" s="168"/>
      <c r="FI84" s="168"/>
      <c r="FJ84" s="168"/>
      <c r="FK84" s="168"/>
      <c r="FL84" s="168"/>
      <c r="FM84" s="168"/>
      <c r="FN84" s="168">
        <f>+DRE!$G$82/4</f>
        <v>0</v>
      </c>
      <c r="FO84" s="168"/>
      <c r="FP84" s="168"/>
      <c r="FQ84" s="168"/>
      <c r="FR84" s="168"/>
      <c r="FS84" s="168"/>
      <c r="FT84" s="168"/>
      <c r="FU84" s="168">
        <f>+DRE!$G$82/4</f>
        <v>0</v>
      </c>
      <c r="FV84" s="168"/>
      <c r="FW84" s="168"/>
      <c r="FX84" s="168"/>
      <c r="FY84" s="168"/>
      <c r="FZ84" s="168"/>
      <c r="GA84" s="168"/>
      <c r="GB84" s="168">
        <f>+DRE!$G$82/4</f>
        <v>0</v>
      </c>
      <c r="GC84" s="168"/>
      <c r="GD84" s="168"/>
      <c r="GE84" s="168"/>
      <c r="GF84" s="168"/>
      <c r="GG84" s="168"/>
      <c r="GH84" s="168"/>
      <c r="GI84" s="168">
        <f>+DRE!$G$82/4</f>
        <v>0</v>
      </c>
      <c r="GJ84" s="166">
        <f t="shared" si="1565"/>
        <v>0</v>
      </c>
      <c r="GK84" s="168"/>
      <c r="GL84" s="168"/>
      <c r="GM84" s="168">
        <f>+DRE!$G$82/4</f>
        <v>0</v>
      </c>
      <c r="GN84" s="168"/>
      <c r="GO84" s="168"/>
      <c r="GP84" s="168"/>
      <c r="GQ84" s="168"/>
      <c r="GR84" s="168"/>
      <c r="GS84" s="168"/>
      <c r="GT84" s="168">
        <f>+DRE!$G$82/4</f>
        <v>0</v>
      </c>
      <c r="GU84" s="168"/>
      <c r="GV84" s="168"/>
      <c r="GW84" s="168"/>
      <c r="GX84" s="168"/>
      <c r="GY84" s="168"/>
      <c r="GZ84" s="168"/>
      <c r="HA84" s="168">
        <f>+DRE!$G$82/4</f>
        <v>0</v>
      </c>
      <c r="HB84" s="168"/>
      <c r="HC84" s="168"/>
      <c r="HD84" s="168"/>
      <c r="HE84" s="168"/>
      <c r="HF84" s="168"/>
      <c r="HG84" s="168"/>
      <c r="HH84" s="168">
        <f>+DRE!$G$82/4</f>
        <v>0</v>
      </c>
      <c r="HI84" s="168"/>
      <c r="HJ84" s="168"/>
      <c r="HK84" s="168"/>
      <c r="HL84" s="168"/>
      <c r="HM84" s="168"/>
      <c r="HN84" s="168"/>
      <c r="HO84" s="168">
        <f>+DRE!$G$82/4</f>
        <v>0</v>
      </c>
      <c r="HP84" s="166">
        <f t="shared" si="1566"/>
        <v>0</v>
      </c>
      <c r="HQ84" s="168"/>
      <c r="HR84" s="168"/>
      <c r="HS84" s="168">
        <f>+DRE!$G$82/4</f>
        <v>0</v>
      </c>
      <c r="HT84" s="168"/>
      <c r="HU84" s="168"/>
      <c r="HV84" s="168"/>
      <c r="HW84" s="168"/>
      <c r="HX84" s="168"/>
      <c r="HY84" s="168"/>
      <c r="HZ84" s="168">
        <f>+DRE!$G$82/4</f>
        <v>0</v>
      </c>
      <c r="IA84" s="168"/>
      <c r="IB84" s="168"/>
      <c r="IC84" s="168"/>
      <c r="ID84" s="168"/>
      <c r="IE84" s="168"/>
      <c r="IF84" s="168"/>
      <c r="IG84" s="168">
        <f>+DRE!$G$82/4</f>
        <v>0</v>
      </c>
      <c r="IH84" s="168"/>
      <c r="II84" s="168"/>
      <c r="IJ84" s="168"/>
      <c r="IK84" s="168"/>
      <c r="IL84" s="168"/>
      <c r="IM84" s="168"/>
      <c r="IN84" s="168">
        <f>+DRE!$G$82/4</f>
        <v>0</v>
      </c>
      <c r="IO84" s="168"/>
      <c r="IP84" s="168"/>
      <c r="IQ84" s="168"/>
      <c r="IR84" s="168"/>
      <c r="IS84" s="168"/>
      <c r="IT84" s="168"/>
      <c r="IU84" s="166">
        <f t="shared" si="1556"/>
        <v>0</v>
      </c>
      <c r="IV84" s="168"/>
      <c r="IW84" s="168"/>
      <c r="IX84" s="168">
        <f>+DRE!$G$82/4</f>
        <v>0</v>
      </c>
      <c r="IY84" s="168"/>
      <c r="IZ84" s="168"/>
      <c r="JA84" s="168"/>
      <c r="JB84" s="168"/>
      <c r="JC84" s="168"/>
      <c r="JD84" s="168"/>
      <c r="JE84" s="168">
        <f>+DRE!$G$82/4</f>
        <v>0</v>
      </c>
      <c r="JF84" s="168"/>
      <c r="JG84" s="168"/>
      <c r="JH84" s="168"/>
      <c r="JI84" s="168"/>
      <c r="JJ84" s="168"/>
      <c r="JK84" s="168"/>
      <c r="JL84" s="168">
        <f>+DRE!$G$82/4</f>
        <v>0</v>
      </c>
      <c r="JM84" s="168"/>
      <c r="JN84" s="168"/>
      <c r="JO84" s="168"/>
      <c r="JP84" s="168"/>
      <c r="JQ84" s="168"/>
      <c r="JR84" s="168"/>
      <c r="JS84" s="168">
        <f>+DRE!$G$82/4</f>
        <v>0</v>
      </c>
      <c r="JT84" s="168"/>
      <c r="JU84" s="168"/>
      <c r="JV84" s="168"/>
      <c r="JW84" s="168"/>
      <c r="JX84" s="168"/>
      <c r="JY84" s="168"/>
      <c r="JZ84" s="168">
        <f>+DRE!$G$82/4</f>
        <v>0</v>
      </c>
      <c r="KA84" s="166">
        <f t="shared" si="1567"/>
        <v>0</v>
      </c>
      <c r="KB84" s="168"/>
      <c r="KC84" s="168"/>
      <c r="KD84" s="168">
        <f>+DRE!$G$82/4</f>
        <v>0</v>
      </c>
      <c r="KE84" s="168"/>
      <c r="KF84" s="168"/>
      <c r="KG84" s="168"/>
      <c r="KH84" s="168"/>
      <c r="KI84" s="168"/>
      <c r="KJ84" s="168"/>
      <c r="KK84" s="168">
        <f>+DRE!$G$82/4</f>
        <v>0</v>
      </c>
      <c r="KL84" s="168"/>
      <c r="KM84" s="168"/>
      <c r="KN84" s="168"/>
      <c r="KO84" s="168"/>
      <c r="KP84" s="168"/>
      <c r="KQ84" s="168"/>
      <c r="KR84" s="168">
        <f>+DRE!$G$82/4</f>
        <v>0</v>
      </c>
      <c r="KS84" s="168"/>
      <c r="KT84" s="168"/>
      <c r="KU84" s="168"/>
      <c r="KV84" s="168"/>
      <c r="KW84" s="168"/>
      <c r="KX84" s="168"/>
      <c r="KY84" s="168">
        <f>+DRE!$G$82/4</f>
        <v>0</v>
      </c>
      <c r="KZ84" s="168"/>
      <c r="LA84" s="168"/>
      <c r="LB84" s="168"/>
      <c r="LC84" s="168"/>
      <c r="LD84" s="168"/>
      <c r="LE84" s="168"/>
      <c r="LF84" s="166">
        <f t="shared" si="1557"/>
        <v>0</v>
      </c>
      <c r="LG84" s="168"/>
      <c r="LH84" s="168"/>
      <c r="LI84" s="168">
        <f>+DRE!$G$82/4</f>
        <v>0</v>
      </c>
      <c r="LJ84" s="168"/>
      <c r="LK84" s="168"/>
      <c r="LL84" s="168"/>
      <c r="LM84" s="168"/>
      <c r="LN84" s="168"/>
      <c r="LO84" s="168"/>
      <c r="LP84" s="168">
        <f>+DRE!$G$82/4</f>
        <v>0</v>
      </c>
      <c r="LQ84" s="168"/>
      <c r="LR84" s="168"/>
      <c r="LS84" s="168"/>
      <c r="LT84" s="168"/>
      <c r="LU84" s="168"/>
      <c r="LV84" s="168"/>
      <c r="LW84" s="168">
        <f>+DRE!$G$82/4</f>
        <v>0</v>
      </c>
      <c r="LX84" s="168"/>
      <c r="LY84" s="168"/>
      <c r="LZ84" s="168"/>
      <c r="MA84" s="168"/>
      <c r="MB84" s="168"/>
      <c r="MC84" s="168"/>
      <c r="MD84" s="168">
        <f>+DRE!$G$82/4</f>
        <v>0</v>
      </c>
      <c r="ME84" s="168"/>
      <c r="MF84" s="168"/>
      <c r="MG84" s="168"/>
      <c r="MH84" s="168"/>
      <c r="MI84" s="168"/>
      <c r="MJ84" s="168"/>
      <c r="MK84" s="168">
        <f>+DRE!$G$82/4</f>
        <v>0</v>
      </c>
      <c r="ML84" s="166">
        <f t="shared" si="1568"/>
        <v>0</v>
      </c>
      <c r="MM84" s="168"/>
      <c r="MN84" s="168"/>
      <c r="MO84" s="168">
        <f>+DRE!$G$82/4</f>
        <v>0</v>
      </c>
      <c r="MP84" s="168"/>
      <c r="MQ84" s="168"/>
      <c r="MR84" s="168"/>
      <c r="MS84" s="168"/>
      <c r="MT84" s="168"/>
      <c r="MU84" s="168"/>
      <c r="MV84" s="168">
        <f>+DRE!$G$82/4</f>
        <v>0</v>
      </c>
      <c r="MW84" s="168"/>
      <c r="MX84" s="168"/>
      <c r="MY84" s="168"/>
      <c r="MZ84" s="168"/>
      <c r="NA84" s="168"/>
      <c r="NB84" s="168"/>
      <c r="NC84" s="168">
        <f>+DRE!$G$82/4</f>
        <v>0</v>
      </c>
      <c r="ND84" s="168"/>
      <c r="NE84" s="168"/>
      <c r="NF84" s="168"/>
      <c r="NG84" s="168"/>
      <c r="NH84" s="168"/>
      <c r="NI84" s="168"/>
      <c r="NJ84" s="168">
        <f>+DRE!$G$82/4</f>
        <v>0</v>
      </c>
      <c r="NK84" s="168"/>
      <c r="NL84" s="168"/>
      <c r="NM84" s="168"/>
      <c r="NN84" s="168"/>
      <c r="NO84" s="168"/>
      <c r="NP84" s="168"/>
      <c r="NQ84" s="168">
        <f>+DRE!$G$82/4</f>
        <v>0</v>
      </c>
      <c r="NR84" s="166">
        <f t="shared" si="1569"/>
        <v>0</v>
      </c>
      <c r="NS84" s="168"/>
      <c r="NT84" s="168"/>
      <c r="NU84" s="168">
        <f>+DRE!$G$82/4</f>
        <v>0</v>
      </c>
      <c r="NV84" s="168"/>
      <c r="NW84" s="168"/>
      <c r="NX84" s="168"/>
      <c r="NY84" s="168"/>
      <c r="NZ84" s="168"/>
      <c r="OA84" s="168"/>
      <c r="OB84" s="168">
        <f>+DRE!$G$82/4</f>
        <v>0</v>
      </c>
      <c r="OC84" s="168"/>
      <c r="OD84" s="168"/>
      <c r="OE84" s="168"/>
      <c r="OF84" s="168"/>
      <c r="OG84" s="168"/>
      <c r="OH84" s="168"/>
      <c r="OI84" s="168">
        <f>+DRE!$G$82/4</f>
        <v>0</v>
      </c>
      <c r="OJ84" s="168"/>
      <c r="OK84" s="168"/>
      <c r="OL84" s="168"/>
      <c r="OM84" s="168"/>
      <c r="ON84" s="168"/>
      <c r="OO84" s="168"/>
      <c r="OP84" s="168">
        <f>+DRE!$G$82/4</f>
        <v>0</v>
      </c>
      <c r="OQ84" s="168"/>
      <c r="OR84" s="168"/>
      <c r="OS84" s="168"/>
      <c r="OT84" s="168"/>
      <c r="OU84" s="166">
        <f t="shared" si="1558"/>
        <v>0</v>
      </c>
      <c r="OV84" s="168"/>
      <c r="OW84" s="168"/>
      <c r="OX84" s="168">
        <f>+DRE!$G$82/4</f>
        <v>0</v>
      </c>
      <c r="OY84" s="168"/>
      <c r="OZ84" s="168"/>
      <c r="PA84" s="168"/>
      <c r="PB84" s="168"/>
      <c r="PC84" s="168"/>
      <c r="PD84" s="168"/>
      <c r="PE84" s="168">
        <f>+DRE!$G$82/4</f>
        <v>0</v>
      </c>
      <c r="PF84" s="168"/>
      <c r="PG84" s="168"/>
      <c r="PH84" s="168"/>
      <c r="PI84" s="168"/>
      <c r="PJ84" s="168"/>
      <c r="PK84" s="168"/>
      <c r="PL84" s="168">
        <f>+DRE!$G$82/4</f>
        <v>0</v>
      </c>
      <c r="PM84" s="168"/>
      <c r="PN84" s="168"/>
      <c r="PO84" s="168"/>
      <c r="PP84" s="168"/>
      <c r="PQ84" s="168"/>
      <c r="PR84" s="168"/>
      <c r="PS84" s="168">
        <f>+DRE!$G$82/4</f>
        <v>0</v>
      </c>
      <c r="PT84" s="168"/>
      <c r="PU84" s="168"/>
      <c r="PV84" s="168"/>
      <c r="PW84" s="168"/>
      <c r="PX84" s="168"/>
      <c r="PY84" s="168"/>
      <c r="PZ84" s="168">
        <f>+DRE!$G$82/4</f>
        <v>0</v>
      </c>
      <c r="QA84" s="166">
        <f t="shared" si="1570"/>
        <v>0</v>
      </c>
      <c r="QB84" s="168"/>
      <c r="QC84" s="168"/>
      <c r="QD84" s="168">
        <f>+DRE!$G$82/4</f>
        <v>0</v>
      </c>
      <c r="QE84" s="168"/>
      <c r="QF84" s="168"/>
      <c r="QG84" s="168"/>
      <c r="QH84" s="168"/>
      <c r="QI84" s="168"/>
      <c r="QJ84" s="168"/>
      <c r="QK84" s="168">
        <f>+DRE!$G$82/4</f>
        <v>0</v>
      </c>
      <c r="QL84" s="168"/>
      <c r="QM84" s="168"/>
      <c r="QN84" s="168"/>
      <c r="QO84" s="168"/>
      <c r="QP84" s="168"/>
      <c r="QQ84" s="168"/>
      <c r="QR84" s="168">
        <f>+DRE!$G$82/4</f>
        <v>0</v>
      </c>
      <c r="QS84" s="168"/>
      <c r="QT84" s="168"/>
      <c r="QU84" s="168"/>
      <c r="QV84" s="168"/>
      <c r="QW84" s="168"/>
      <c r="QX84" s="168"/>
      <c r="QY84" s="168">
        <f>+DRE!$G$82/4</f>
        <v>0</v>
      </c>
      <c r="QZ84" s="168"/>
      <c r="RA84" s="168"/>
      <c r="RB84" s="168"/>
      <c r="RC84" s="168"/>
      <c r="RD84" s="168"/>
      <c r="RE84" s="168"/>
      <c r="RF84" s="166">
        <f t="shared" si="1559"/>
        <v>0</v>
      </c>
      <c r="RG84" s="168"/>
      <c r="RH84" s="168"/>
      <c r="RI84" s="168">
        <f>+DRE!$G$82/4</f>
        <v>0</v>
      </c>
      <c r="RJ84" s="168"/>
      <c r="RK84" s="168"/>
      <c r="RL84" s="168"/>
      <c r="RM84" s="168"/>
      <c r="RN84" s="168"/>
      <c r="RO84" s="168"/>
      <c r="RP84" s="168">
        <f>+DRE!$G$82/4</f>
        <v>0</v>
      </c>
      <c r="RQ84" s="168"/>
      <c r="RR84" s="168"/>
      <c r="RS84" s="168"/>
      <c r="RT84" s="168"/>
      <c r="RU84" s="168"/>
      <c r="RV84" s="168"/>
      <c r="RW84" s="168">
        <f>+DRE!$G$82/4</f>
        <v>0</v>
      </c>
      <c r="RX84" s="168"/>
      <c r="RY84" s="168"/>
      <c r="RZ84" s="168"/>
      <c r="SA84" s="168"/>
      <c r="SB84" s="168"/>
      <c r="SC84" s="168"/>
      <c r="SD84" s="168">
        <f>+DRE!$G$82/4</f>
        <v>0</v>
      </c>
      <c r="SE84" s="168"/>
      <c r="SF84" s="168"/>
      <c r="SG84" s="168"/>
      <c r="SH84" s="168"/>
      <c r="SI84" s="168"/>
      <c r="SJ84" s="168"/>
      <c r="SK84" s="168">
        <f>+DRE!$G$82/4</f>
        <v>0</v>
      </c>
      <c r="SL84" s="166">
        <f t="shared" si="1571"/>
        <v>0</v>
      </c>
      <c r="SM84" s="168"/>
      <c r="SN84" s="168"/>
      <c r="SO84" s="168">
        <f>+DRE!$G$82/4</f>
        <v>0</v>
      </c>
      <c r="SP84" s="168"/>
      <c r="SQ84" s="168"/>
      <c r="SR84" s="168"/>
      <c r="SS84" s="168"/>
      <c r="ST84" s="168"/>
      <c r="SU84" s="168"/>
      <c r="SV84" s="168">
        <f>+DRE!$G$82/4</f>
        <v>0</v>
      </c>
      <c r="SW84" s="168"/>
      <c r="SX84" s="168"/>
      <c r="SY84" s="168"/>
      <c r="SZ84" s="168"/>
      <c r="TA84" s="168"/>
      <c r="TB84" s="168"/>
      <c r="TC84" s="168">
        <f>+DRE!$G$82/4</f>
        <v>0</v>
      </c>
      <c r="TD84" s="168"/>
      <c r="TE84" s="168"/>
      <c r="TF84" s="168"/>
      <c r="TG84" s="168"/>
      <c r="TH84" s="168"/>
      <c r="TI84" s="168"/>
      <c r="TJ84" s="168">
        <f>+DRE!$G$82/4</f>
        <v>0</v>
      </c>
      <c r="TK84" s="168"/>
      <c r="TL84" s="168"/>
      <c r="TM84" s="168"/>
      <c r="TN84" s="168"/>
      <c r="TO84" s="168"/>
      <c r="TP84" s="168"/>
      <c r="TQ84" s="166">
        <f t="shared" si="1560"/>
        <v>0</v>
      </c>
      <c r="TR84" s="168"/>
      <c r="TS84" s="168"/>
      <c r="TT84" s="168">
        <f>+DRE!$G$82/4</f>
        <v>0</v>
      </c>
      <c r="TU84" s="168"/>
      <c r="TV84" s="168"/>
      <c r="TW84" s="168"/>
      <c r="TX84" s="168"/>
      <c r="TY84" s="168"/>
      <c r="TZ84" s="168"/>
      <c r="UA84" s="168">
        <f>+DRE!$G$82/4</f>
        <v>0</v>
      </c>
      <c r="UB84" s="168"/>
      <c r="UC84" s="168"/>
      <c r="UD84" s="168"/>
      <c r="UE84" s="168"/>
      <c r="UF84" s="168"/>
      <c r="UG84" s="168"/>
      <c r="UH84" s="168">
        <f>+DRE!$G$82/4</f>
        <v>0</v>
      </c>
      <c r="UI84" s="168"/>
      <c r="UJ84" s="168"/>
      <c r="UK84" s="168"/>
      <c r="UL84" s="168"/>
      <c r="UM84" s="168"/>
      <c r="UN84" s="168"/>
      <c r="UO84" s="168">
        <f>+DRE!$G$82/4</f>
        <v>0</v>
      </c>
      <c r="UP84" s="168"/>
      <c r="UQ84" s="168"/>
      <c r="UR84" s="168"/>
      <c r="US84" s="168"/>
      <c r="UT84" s="168"/>
      <c r="UU84" s="168"/>
      <c r="UV84" s="168">
        <f>+DRE!$G$82/4</f>
        <v>0</v>
      </c>
      <c r="UW84" s="166">
        <f t="shared" si="1572"/>
        <v>0</v>
      </c>
      <c r="UX84" s="168"/>
      <c r="UY84" s="168"/>
      <c r="UZ84" s="168">
        <f>+DRE!$G$82/4</f>
        <v>0</v>
      </c>
      <c r="VA84" s="168"/>
      <c r="VB84" s="168"/>
      <c r="VC84" s="168"/>
      <c r="VD84" s="168"/>
      <c r="VE84" s="168"/>
      <c r="VF84" s="168"/>
      <c r="VG84" s="168">
        <f>+DRE!$G$82/4</f>
        <v>0</v>
      </c>
      <c r="VH84" s="168"/>
      <c r="VI84" s="168"/>
      <c r="VJ84" s="168"/>
      <c r="VK84" s="168"/>
      <c r="VL84" s="168"/>
      <c r="VM84" s="168"/>
      <c r="VN84" s="168">
        <f>+DRE!$G$82/4</f>
        <v>0</v>
      </c>
      <c r="VO84" s="168"/>
      <c r="VP84" s="168"/>
      <c r="VQ84" s="168"/>
      <c r="VR84" s="168"/>
      <c r="VS84" s="168"/>
      <c r="VT84" s="168"/>
      <c r="VU84" s="168">
        <f>+DRE!$G$82/4</f>
        <v>0</v>
      </c>
      <c r="VV84" s="168"/>
      <c r="VW84" s="168"/>
      <c r="VX84" s="168"/>
      <c r="VY84" s="168"/>
      <c r="VZ84" s="168"/>
      <c r="WA84" s="168"/>
      <c r="WB84" s="168">
        <f>+DRE!$G$82/4</f>
        <v>0</v>
      </c>
      <c r="WC84" s="166">
        <f t="shared" si="1573"/>
        <v>0</v>
      </c>
    </row>
    <row r="85" spans="1:601" s="105" customFormat="1" ht="18" customHeight="1" outlineLevel="1">
      <c r="A85" s="154"/>
      <c r="B85" s="113" t="s">
        <v>116</v>
      </c>
      <c r="C85" s="66"/>
      <c r="D85" s="182">
        <f>SUMIFS('Listagem de Pagamentos Efet'!$J:$J,'Listagem de Pagamentos Efet'!$B:$B,'FLUXO DE CAIXA'!D$4,'Listagem de Pagamentos Efet'!$C:$C,'FLUXO DE CAIXA'!$B85)</f>
        <v>0</v>
      </c>
      <c r="E85" s="182">
        <f>SUMIFS('Listagem de Pagamentos Efet'!$J:$J,'Listagem de Pagamentos Efet'!$B:$B,'FLUXO DE CAIXA'!E$4,'Listagem de Pagamentos Efet'!$C:$C,'FLUXO DE CAIXA'!$B85)</f>
        <v>0</v>
      </c>
      <c r="F85" s="182">
        <f>SUMIFS('Listagem de Pagamentos Efet'!$J:$J,'Listagem de Pagamentos Efet'!$B:$B,'FLUXO DE CAIXA'!F$4,'Listagem de Pagamentos Efet'!$C:$C,'FLUXO DE CAIXA'!$B85)</f>
        <v>0</v>
      </c>
      <c r="G85" s="182">
        <f>SUMIFS('Listagem de Pagamentos Efet'!$J:$J,'Listagem de Pagamentos Efet'!$B:$B,'FLUXO DE CAIXA'!G$4,'Listagem de Pagamentos Efet'!$C:$C,'FLUXO DE CAIXA'!$B85)</f>
        <v>0</v>
      </c>
      <c r="H85" s="182">
        <f>SUMIFS('Listagem de Pagamentos Efet'!$J:$J,'Listagem de Pagamentos Efet'!$B:$B,'FLUXO DE CAIXA'!H$4,'Listagem de Pagamentos Efet'!$C:$C,'FLUXO DE CAIXA'!$B85)</f>
        <v>0</v>
      </c>
      <c r="I85" s="182">
        <f>SUMIFS('Listagem de Pagamentos Efet'!$J:$J,'Listagem de Pagamentos Efet'!$B:$B,'FLUXO DE CAIXA'!I$4,'Listagem de Pagamentos Efet'!$C:$C,'FLUXO DE CAIXA'!$B85)</f>
        <v>0</v>
      </c>
      <c r="J85" s="182">
        <f>SUMIFS('Listagem de Pagamentos Efet'!$J:$J,'Listagem de Pagamentos Efet'!$B:$B,'FLUXO DE CAIXA'!J$4,'Listagem de Pagamentos Efet'!$C:$C,'FLUXO DE CAIXA'!$B85)</f>
        <v>0</v>
      </c>
      <c r="K85" s="182">
        <f>SUMIFS('Listagem de Pagamentos Efet'!$J:$J,'Listagem de Pagamentos Efet'!$B:$B,'FLUXO DE CAIXA'!K$4,'Listagem de Pagamentos Efet'!$C:$C,'FLUXO DE CAIXA'!$B85)</f>
        <v>0</v>
      </c>
      <c r="L85" s="182">
        <f>SUMIFS('Listagem de Pagamentos Efet'!$J:$J,'Listagem de Pagamentos Efet'!$B:$B,'FLUXO DE CAIXA'!L$4,'Listagem de Pagamentos Efet'!$C:$C,'FLUXO DE CAIXA'!$B85)</f>
        <v>0</v>
      </c>
      <c r="M85" s="182">
        <f>SUMIFS('Listagem de Pagamentos Efet'!$J:$J,'Listagem de Pagamentos Efet'!$B:$B,'FLUXO DE CAIXA'!M$4,'Listagem de Pagamentos Efet'!$C:$C,'FLUXO DE CAIXA'!$B85)</f>
        <v>0</v>
      </c>
      <c r="N85" s="182">
        <f>SUMIFS('Listagem de Pagamentos Efet'!$J:$J,'Listagem de Pagamentos Efet'!$B:$B,'FLUXO DE CAIXA'!N$4,'Listagem de Pagamentos Efet'!$C:$C,'FLUXO DE CAIXA'!$B85)</f>
        <v>0</v>
      </c>
      <c r="O85" s="182">
        <f>SUMIFS('Listagem de Pagamentos Efet'!$J:$J,'Listagem de Pagamentos Efet'!$B:$B,'FLUXO DE CAIXA'!O$4,'Listagem de Pagamentos Efet'!$C:$C,'FLUXO DE CAIXA'!$B85)</f>
        <v>0</v>
      </c>
      <c r="P85" s="182">
        <f>SUMIFS('Listagem de Pagamentos Efet'!$J:$J,'Listagem de Pagamentos Efet'!$B:$B,'FLUXO DE CAIXA'!P$4,'Listagem de Pagamentos Efet'!$C:$C,'FLUXO DE CAIXA'!$B85)</f>
        <v>0</v>
      </c>
      <c r="Q85" s="182">
        <f>SUMIFS('Listagem de Pagamentos Efet'!$J:$J,'Listagem de Pagamentos Efet'!$B:$B,'FLUXO DE CAIXA'!Q$4,'Listagem de Pagamentos Efet'!$C:$C,'FLUXO DE CAIXA'!$B85)</f>
        <v>0</v>
      </c>
      <c r="R85" s="182">
        <f>SUMIFS('Listagem de Pagamentos Efet'!$J:$J,'Listagem de Pagamentos Efet'!$B:$B,'FLUXO DE CAIXA'!R$4,'Listagem de Pagamentos Efet'!$C:$C,'FLUXO DE CAIXA'!$B85)</f>
        <v>0</v>
      </c>
      <c r="S85" s="182">
        <f>SUMIFS('Listagem de Pagamentos Efet'!$J:$J,'Listagem de Pagamentos Efet'!$B:$B,'FLUXO DE CAIXA'!S$4,'Listagem de Pagamentos Efet'!$C:$C,'FLUXO DE CAIXA'!$B85)</f>
        <v>0</v>
      </c>
      <c r="T85" s="182">
        <f>SUMIFS('Listagem de Pagamentos Efet'!$J:$J,'Listagem de Pagamentos Efet'!$B:$B,'FLUXO DE CAIXA'!T$4,'Listagem de Pagamentos Efet'!$C:$C,'FLUXO DE CAIXA'!$B85)</f>
        <v>0</v>
      </c>
      <c r="U85" s="182">
        <f>SUMIFS('Listagem de Pagamentos Efet'!$J:$J,'Listagem de Pagamentos Efet'!$B:$B,'FLUXO DE CAIXA'!U$4,'Listagem de Pagamentos Efet'!$C:$C,'FLUXO DE CAIXA'!$B85)</f>
        <v>0</v>
      </c>
      <c r="V85" s="182">
        <f>SUMIFS('Listagem de Pagamentos Efet'!$J:$J,'Listagem de Pagamentos Efet'!$B:$B,'FLUXO DE CAIXA'!V$4,'Listagem de Pagamentos Efet'!$C:$C,'FLUXO DE CAIXA'!$B85)</f>
        <v>0</v>
      </c>
      <c r="W85" s="182">
        <f>SUMIFS('Listagem de Pagamentos Efet'!$J:$J,'Listagem de Pagamentos Efet'!$B:$B,'FLUXO DE CAIXA'!W$4,'Listagem de Pagamentos Efet'!$C:$C,'FLUXO DE CAIXA'!$B85)</f>
        <v>0</v>
      </c>
      <c r="X85" s="182">
        <f>SUMIFS('Listagem de Pagamentos Efet'!$J:$J,'Listagem de Pagamentos Efet'!$B:$B,'FLUXO DE CAIXA'!X$4,'Listagem de Pagamentos Efet'!$C:$C,'FLUXO DE CAIXA'!$B85)</f>
        <v>0</v>
      </c>
      <c r="Y85" s="182">
        <f>SUMIFS('Listagem de Pagamentos Efet'!$J:$J,'Listagem de Pagamentos Efet'!$B:$B,'FLUXO DE CAIXA'!Y$4,'Listagem de Pagamentos Efet'!$C:$C,'FLUXO DE CAIXA'!$B85)</f>
        <v>0</v>
      </c>
      <c r="Z85" s="182">
        <f>SUMIFS('Listagem de Pagamentos Efet'!$J:$J,'Listagem de Pagamentos Efet'!$B:$B,'FLUXO DE CAIXA'!Z$4,'Listagem de Pagamentos Efet'!$C:$C,'FLUXO DE CAIXA'!$B85)</f>
        <v>0</v>
      </c>
      <c r="AA85" s="182">
        <f>SUMIFS('Listagem de Pagamentos Efet'!$J:$J,'Listagem de Pagamentos Efet'!$B:$B,'FLUXO DE CAIXA'!AA$4,'Listagem de Pagamentos Efet'!$C:$C,'FLUXO DE CAIXA'!$B85)</f>
        <v>0</v>
      </c>
      <c r="AB85" s="182">
        <f>SUMIFS('Listagem de Pagamentos Efet'!$J:$J,'Listagem de Pagamentos Efet'!$B:$B,'FLUXO DE CAIXA'!AB$4,'Listagem de Pagamentos Efet'!$C:$C,'FLUXO DE CAIXA'!$B85)</f>
        <v>0</v>
      </c>
      <c r="AC85" s="182">
        <f>SUMIFS('Listagem de Pagamentos Efet'!$J:$J,'Listagem de Pagamentos Efet'!$B:$B,'FLUXO DE CAIXA'!AC$4,'Listagem de Pagamentos Efet'!$C:$C,'FLUXO DE CAIXA'!$B85)</f>
        <v>0</v>
      </c>
      <c r="AD85" s="182">
        <f>SUMIFS('Listagem de Pagamentos Efet'!$J:$J,'Listagem de Pagamentos Efet'!$B:$B,'FLUXO DE CAIXA'!AD$4,'Listagem de Pagamentos Efet'!$C:$C,'FLUXO DE CAIXA'!$B85)</f>
        <v>0</v>
      </c>
      <c r="AE85" s="106"/>
      <c r="AF85" s="106"/>
      <c r="AG85" s="106"/>
      <c r="AH85" s="166">
        <f t="shared" si="1561"/>
        <v>0</v>
      </c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68"/>
      <c r="BH85" s="168"/>
      <c r="BI85" s="168"/>
      <c r="BJ85" s="168"/>
      <c r="BK85" s="168"/>
      <c r="BL85" s="168"/>
      <c r="BM85" s="168"/>
      <c r="BN85" s="166">
        <f t="shared" si="1563"/>
        <v>0</v>
      </c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6">
        <f t="shared" si="1562"/>
        <v>0</v>
      </c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  <c r="DG85" s="168"/>
      <c r="DH85" s="168"/>
      <c r="DI85" s="168"/>
      <c r="DJ85" s="168"/>
      <c r="DK85" s="168"/>
      <c r="DL85" s="168"/>
      <c r="DM85" s="168"/>
      <c r="DN85" s="168"/>
      <c r="DO85" s="168"/>
      <c r="DP85" s="168"/>
      <c r="DQ85" s="168"/>
      <c r="DR85" s="168"/>
      <c r="DS85" s="168"/>
      <c r="DT85" s="168"/>
      <c r="DU85" s="168"/>
      <c r="DV85" s="168"/>
      <c r="DW85" s="168"/>
      <c r="DX85" s="168"/>
      <c r="DY85" s="166">
        <f t="shared" si="1564"/>
        <v>0</v>
      </c>
      <c r="DZ85" s="168"/>
      <c r="EA85" s="168"/>
      <c r="EB85" s="168"/>
      <c r="EC85" s="168"/>
      <c r="ED85" s="168"/>
      <c r="EE85" s="168"/>
      <c r="EF85" s="168"/>
      <c r="EG85" s="168"/>
      <c r="EH85" s="168"/>
      <c r="EI85" s="168"/>
      <c r="EJ85" s="168"/>
      <c r="EK85" s="168"/>
      <c r="EL85" s="168"/>
      <c r="EM85" s="168"/>
      <c r="EN85" s="168"/>
      <c r="EO85" s="168"/>
      <c r="EP85" s="168"/>
      <c r="EQ85" s="168"/>
      <c r="ER85" s="168"/>
      <c r="ES85" s="168"/>
      <c r="ET85" s="168"/>
      <c r="EU85" s="168"/>
      <c r="EV85" s="168"/>
      <c r="EW85" s="168"/>
      <c r="EX85" s="168"/>
      <c r="EY85" s="168"/>
      <c r="EZ85" s="168"/>
      <c r="FA85" s="168"/>
      <c r="FB85" s="168"/>
      <c r="FC85" s="168"/>
      <c r="FD85" s="166">
        <f t="shared" si="1555"/>
        <v>0</v>
      </c>
      <c r="FE85" s="168"/>
      <c r="FF85" s="168"/>
      <c r="FG85" s="168"/>
      <c r="FH85" s="168"/>
      <c r="FI85" s="168"/>
      <c r="FJ85" s="168"/>
      <c r="FK85" s="168"/>
      <c r="FL85" s="168"/>
      <c r="FM85" s="168"/>
      <c r="FN85" s="168"/>
      <c r="FO85" s="168"/>
      <c r="FP85" s="168"/>
      <c r="FQ85" s="168"/>
      <c r="FR85" s="168"/>
      <c r="FS85" s="168"/>
      <c r="FT85" s="168"/>
      <c r="FU85" s="168"/>
      <c r="FV85" s="168"/>
      <c r="FW85" s="168"/>
      <c r="FX85" s="168"/>
      <c r="FY85" s="168"/>
      <c r="FZ85" s="168"/>
      <c r="GA85" s="168"/>
      <c r="GB85" s="168"/>
      <c r="GC85" s="168"/>
      <c r="GD85" s="168"/>
      <c r="GE85" s="168"/>
      <c r="GF85" s="168"/>
      <c r="GG85" s="168"/>
      <c r="GH85" s="168"/>
      <c r="GI85" s="168"/>
      <c r="GJ85" s="166">
        <f t="shared" si="1565"/>
        <v>0</v>
      </c>
      <c r="GK85" s="168"/>
      <c r="GL85" s="168"/>
      <c r="GM85" s="168"/>
      <c r="GN85" s="168"/>
      <c r="GO85" s="168"/>
      <c r="GP85" s="168"/>
      <c r="GQ85" s="168"/>
      <c r="GR85" s="168"/>
      <c r="GS85" s="168"/>
      <c r="GT85" s="168"/>
      <c r="GU85" s="168"/>
      <c r="GV85" s="168"/>
      <c r="GW85" s="168"/>
      <c r="GX85" s="168"/>
      <c r="GY85" s="168"/>
      <c r="GZ85" s="168"/>
      <c r="HA85" s="168"/>
      <c r="HB85" s="168"/>
      <c r="HC85" s="168"/>
      <c r="HD85" s="168"/>
      <c r="HE85" s="168"/>
      <c r="HF85" s="168"/>
      <c r="HG85" s="168"/>
      <c r="HH85" s="168"/>
      <c r="HI85" s="168"/>
      <c r="HJ85" s="168"/>
      <c r="HK85" s="168"/>
      <c r="HL85" s="168"/>
      <c r="HM85" s="168"/>
      <c r="HN85" s="168"/>
      <c r="HO85" s="168"/>
      <c r="HP85" s="166">
        <f t="shared" si="1566"/>
        <v>0</v>
      </c>
      <c r="HQ85" s="168"/>
      <c r="HR85" s="168"/>
      <c r="HS85" s="168"/>
      <c r="HT85" s="168"/>
      <c r="HU85" s="168"/>
      <c r="HV85" s="168"/>
      <c r="HW85" s="168"/>
      <c r="HX85" s="168"/>
      <c r="HY85" s="168"/>
      <c r="HZ85" s="168"/>
      <c r="IA85" s="168"/>
      <c r="IB85" s="168"/>
      <c r="IC85" s="168"/>
      <c r="ID85" s="168"/>
      <c r="IE85" s="168"/>
      <c r="IF85" s="168"/>
      <c r="IG85" s="168"/>
      <c r="IH85" s="168"/>
      <c r="II85" s="168"/>
      <c r="IJ85" s="168"/>
      <c r="IK85" s="168"/>
      <c r="IL85" s="168"/>
      <c r="IM85" s="168"/>
      <c r="IN85" s="168"/>
      <c r="IO85" s="168"/>
      <c r="IP85" s="168"/>
      <c r="IQ85" s="168"/>
      <c r="IR85" s="168"/>
      <c r="IS85" s="168"/>
      <c r="IT85" s="168"/>
      <c r="IU85" s="166">
        <f t="shared" si="1556"/>
        <v>0</v>
      </c>
      <c r="IV85" s="168"/>
      <c r="IW85" s="168"/>
      <c r="IX85" s="168"/>
      <c r="IY85" s="168"/>
      <c r="IZ85" s="168"/>
      <c r="JA85" s="168"/>
      <c r="JB85" s="168"/>
      <c r="JC85" s="168"/>
      <c r="JD85" s="168"/>
      <c r="JE85" s="168"/>
      <c r="JF85" s="168"/>
      <c r="JG85" s="168"/>
      <c r="JH85" s="168"/>
      <c r="JI85" s="168"/>
      <c r="JJ85" s="168"/>
      <c r="JK85" s="168"/>
      <c r="JL85" s="168"/>
      <c r="JM85" s="168"/>
      <c r="JN85" s="168"/>
      <c r="JO85" s="168"/>
      <c r="JP85" s="168"/>
      <c r="JQ85" s="168"/>
      <c r="JR85" s="168"/>
      <c r="JS85" s="168"/>
      <c r="JT85" s="168"/>
      <c r="JU85" s="168"/>
      <c r="JV85" s="168"/>
      <c r="JW85" s="168"/>
      <c r="JX85" s="168"/>
      <c r="JY85" s="168"/>
      <c r="JZ85" s="168"/>
      <c r="KA85" s="166">
        <f t="shared" si="1567"/>
        <v>0</v>
      </c>
      <c r="KB85" s="168"/>
      <c r="KC85" s="168"/>
      <c r="KD85" s="168"/>
      <c r="KE85" s="168"/>
      <c r="KF85" s="168"/>
      <c r="KG85" s="168"/>
      <c r="KH85" s="168"/>
      <c r="KI85" s="168"/>
      <c r="KJ85" s="168"/>
      <c r="KK85" s="168"/>
      <c r="KL85" s="168"/>
      <c r="KM85" s="168"/>
      <c r="KN85" s="168"/>
      <c r="KO85" s="168"/>
      <c r="KP85" s="168"/>
      <c r="KQ85" s="168"/>
      <c r="KR85" s="168"/>
      <c r="KS85" s="168"/>
      <c r="KT85" s="168"/>
      <c r="KU85" s="168"/>
      <c r="KV85" s="168"/>
      <c r="KW85" s="168"/>
      <c r="KX85" s="168"/>
      <c r="KY85" s="168"/>
      <c r="KZ85" s="168"/>
      <c r="LA85" s="168"/>
      <c r="LB85" s="168"/>
      <c r="LC85" s="168"/>
      <c r="LD85" s="168"/>
      <c r="LE85" s="168"/>
      <c r="LF85" s="166">
        <f t="shared" si="1557"/>
        <v>0</v>
      </c>
      <c r="LG85" s="168"/>
      <c r="LH85" s="168"/>
      <c r="LI85" s="168"/>
      <c r="LJ85" s="168"/>
      <c r="LK85" s="168"/>
      <c r="LL85" s="168"/>
      <c r="LM85" s="168"/>
      <c r="LN85" s="168"/>
      <c r="LO85" s="168"/>
      <c r="LP85" s="168"/>
      <c r="LQ85" s="168"/>
      <c r="LR85" s="168"/>
      <c r="LS85" s="168"/>
      <c r="LT85" s="168"/>
      <c r="LU85" s="168"/>
      <c r="LV85" s="168"/>
      <c r="LW85" s="168"/>
      <c r="LX85" s="168"/>
      <c r="LY85" s="168"/>
      <c r="LZ85" s="168"/>
      <c r="MA85" s="168"/>
      <c r="MB85" s="168"/>
      <c r="MC85" s="168"/>
      <c r="MD85" s="168"/>
      <c r="ME85" s="168"/>
      <c r="MF85" s="168"/>
      <c r="MG85" s="168"/>
      <c r="MH85" s="168"/>
      <c r="MI85" s="168"/>
      <c r="MJ85" s="168"/>
      <c r="MK85" s="168"/>
      <c r="ML85" s="166">
        <f t="shared" si="1568"/>
        <v>0</v>
      </c>
      <c r="MM85" s="168"/>
      <c r="MN85" s="168"/>
      <c r="MO85" s="168"/>
      <c r="MP85" s="168"/>
      <c r="MQ85" s="168"/>
      <c r="MR85" s="168"/>
      <c r="MS85" s="168"/>
      <c r="MT85" s="168"/>
      <c r="MU85" s="168"/>
      <c r="MV85" s="168"/>
      <c r="MW85" s="168"/>
      <c r="MX85" s="168"/>
      <c r="MY85" s="168"/>
      <c r="MZ85" s="168"/>
      <c r="NA85" s="168"/>
      <c r="NB85" s="168"/>
      <c r="NC85" s="168"/>
      <c r="ND85" s="168"/>
      <c r="NE85" s="168"/>
      <c r="NF85" s="168"/>
      <c r="NG85" s="168"/>
      <c r="NH85" s="168"/>
      <c r="NI85" s="168"/>
      <c r="NJ85" s="168"/>
      <c r="NK85" s="168"/>
      <c r="NL85" s="168"/>
      <c r="NM85" s="168"/>
      <c r="NN85" s="168"/>
      <c r="NO85" s="168"/>
      <c r="NP85" s="168"/>
      <c r="NQ85" s="168"/>
      <c r="NR85" s="166">
        <f t="shared" si="1569"/>
        <v>0</v>
      </c>
      <c r="NS85" s="168"/>
      <c r="NT85" s="168"/>
      <c r="NU85" s="168"/>
      <c r="NV85" s="168"/>
      <c r="NW85" s="168"/>
      <c r="NX85" s="168"/>
      <c r="NY85" s="168"/>
      <c r="NZ85" s="168"/>
      <c r="OA85" s="168"/>
      <c r="OB85" s="168"/>
      <c r="OC85" s="168"/>
      <c r="OD85" s="168"/>
      <c r="OE85" s="168"/>
      <c r="OF85" s="168"/>
      <c r="OG85" s="168"/>
      <c r="OH85" s="168"/>
      <c r="OI85" s="168"/>
      <c r="OJ85" s="168"/>
      <c r="OK85" s="168"/>
      <c r="OL85" s="168"/>
      <c r="OM85" s="168"/>
      <c r="ON85" s="168"/>
      <c r="OO85" s="168"/>
      <c r="OP85" s="168"/>
      <c r="OQ85" s="168"/>
      <c r="OR85" s="168"/>
      <c r="OS85" s="168"/>
      <c r="OT85" s="168"/>
      <c r="OU85" s="166">
        <f t="shared" si="1558"/>
        <v>0</v>
      </c>
      <c r="OV85" s="168"/>
      <c r="OW85" s="168"/>
      <c r="OX85" s="168"/>
      <c r="OY85" s="168"/>
      <c r="OZ85" s="168"/>
      <c r="PA85" s="168"/>
      <c r="PB85" s="168"/>
      <c r="PC85" s="168"/>
      <c r="PD85" s="168"/>
      <c r="PE85" s="168"/>
      <c r="PF85" s="168"/>
      <c r="PG85" s="168"/>
      <c r="PH85" s="168"/>
      <c r="PI85" s="168"/>
      <c r="PJ85" s="168"/>
      <c r="PK85" s="168"/>
      <c r="PL85" s="168"/>
      <c r="PM85" s="168"/>
      <c r="PN85" s="168"/>
      <c r="PO85" s="168"/>
      <c r="PP85" s="168"/>
      <c r="PQ85" s="168"/>
      <c r="PR85" s="168"/>
      <c r="PS85" s="168"/>
      <c r="PT85" s="168"/>
      <c r="PU85" s="168"/>
      <c r="PV85" s="168"/>
      <c r="PW85" s="168"/>
      <c r="PX85" s="168"/>
      <c r="PY85" s="168"/>
      <c r="PZ85" s="168"/>
      <c r="QA85" s="166">
        <f t="shared" si="1570"/>
        <v>0</v>
      </c>
      <c r="QB85" s="168"/>
      <c r="QC85" s="168"/>
      <c r="QD85" s="168"/>
      <c r="QE85" s="168"/>
      <c r="QF85" s="168"/>
      <c r="QG85" s="168"/>
      <c r="QH85" s="168"/>
      <c r="QI85" s="168"/>
      <c r="QJ85" s="168"/>
      <c r="QK85" s="168"/>
      <c r="QL85" s="168"/>
      <c r="QM85" s="168"/>
      <c r="QN85" s="168"/>
      <c r="QO85" s="168"/>
      <c r="QP85" s="168"/>
      <c r="QQ85" s="168"/>
      <c r="QR85" s="168"/>
      <c r="QS85" s="168"/>
      <c r="QT85" s="168"/>
      <c r="QU85" s="168"/>
      <c r="QV85" s="168"/>
      <c r="QW85" s="168"/>
      <c r="QX85" s="168"/>
      <c r="QY85" s="168"/>
      <c r="QZ85" s="168"/>
      <c r="RA85" s="168"/>
      <c r="RB85" s="168"/>
      <c r="RC85" s="168"/>
      <c r="RD85" s="168"/>
      <c r="RE85" s="168"/>
      <c r="RF85" s="166">
        <f t="shared" si="1559"/>
        <v>0</v>
      </c>
      <c r="RG85" s="168"/>
      <c r="RH85" s="168"/>
      <c r="RI85" s="168"/>
      <c r="RJ85" s="168"/>
      <c r="RK85" s="168"/>
      <c r="RL85" s="168"/>
      <c r="RM85" s="168"/>
      <c r="RN85" s="168"/>
      <c r="RO85" s="168"/>
      <c r="RP85" s="168"/>
      <c r="RQ85" s="168"/>
      <c r="RR85" s="168"/>
      <c r="RS85" s="168"/>
      <c r="RT85" s="168"/>
      <c r="RU85" s="168"/>
      <c r="RV85" s="168"/>
      <c r="RW85" s="168"/>
      <c r="RX85" s="168"/>
      <c r="RY85" s="168"/>
      <c r="RZ85" s="168"/>
      <c r="SA85" s="168"/>
      <c r="SB85" s="168"/>
      <c r="SC85" s="168"/>
      <c r="SD85" s="168"/>
      <c r="SE85" s="168"/>
      <c r="SF85" s="168"/>
      <c r="SG85" s="168"/>
      <c r="SH85" s="168"/>
      <c r="SI85" s="168"/>
      <c r="SJ85" s="168"/>
      <c r="SK85" s="168"/>
      <c r="SL85" s="166">
        <f t="shared" si="1571"/>
        <v>0</v>
      </c>
      <c r="SM85" s="168"/>
      <c r="SN85" s="168"/>
      <c r="SO85" s="168"/>
      <c r="SP85" s="168"/>
      <c r="SQ85" s="168"/>
      <c r="SR85" s="168"/>
      <c r="SS85" s="168"/>
      <c r="ST85" s="168"/>
      <c r="SU85" s="168"/>
      <c r="SV85" s="168"/>
      <c r="SW85" s="168"/>
      <c r="SX85" s="168"/>
      <c r="SY85" s="168"/>
      <c r="SZ85" s="168"/>
      <c r="TA85" s="168"/>
      <c r="TB85" s="168"/>
      <c r="TC85" s="168"/>
      <c r="TD85" s="168"/>
      <c r="TE85" s="168"/>
      <c r="TF85" s="168"/>
      <c r="TG85" s="168"/>
      <c r="TH85" s="168"/>
      <c r="TI85" s="168"/>
      <c r="TJ85" s="168"/>
      <c r="TK85" s="168"/>
      <c r="TL85" s="168"/>
      <c r="TM85" s="168"/>
      <c r="TN85" s="168"/>
      <c r="TO85" s="168"/>
      <c r="TP85" s="168"/>
      <c r="TQ85" s="166">
        <f t="shared" si="1560"/>
        <v>0</v>
      </c>
      <c r="TR85" s="168"/>
      <c r="TS85" s="168"/>
      <c r="TT85" s="168"/>
      <c r="TU85" s="168"/>
      <c r="TV85" s="168"/>
      <c r="TW85" s="168"/>
      <c r="TX85" s="168"/>
      <c r="TY85" s="168"/>
      <c r="TZ85" s="168"/>
      <c r="UA85" s="168"/>
      <c r="UB85" s="168"/>
      <c r="UC85" s="168"/>
      <c r="UD85" s="168"/>
      <c r="UE85" s="168"/>
      <c r="UF85" s="168"/>
      <c r="UG85" s="168"/>
      <c r="UH85" s="168"/>
      <c r="UI85" s="168"/>
      <c r="UJ85" s="168"/>
      <c r="UK85" s="168"/>
      <c r="UL85" s="168"/>
      <c r="UM85" s="168"/>
      <c r="UN85" s="168"/>
      <c r="UO85" s="168"/>
      <c r="UP85" s="168"/>
      <c r="UQ85" s="168"/>
      <c r="UR85" s="168"/>
      <c r="US85" s="168"/>
      <c r="UT85" s="168"/>
      <c r="UU85" s="168"/>
      <c r="UV85" s="168"/>
      <c r="UW85" s="166">
        <f t="shared" si="1572"/>
        <v>0</v>
      </c>
      <c r="UX85" s="168"/>
      <c r="UY85" s="168"/>
      <c r="UZ85" s="168"/>
      <c r="VA85" s="168"/>
      <c r="VB85" s="168"/>
      <c r="VC85" s="168"/>
      <c r="VD85" s="168"/>
      <c r="VE85" s="168"/>
      <c r="VF85" s="168"/>
      <c r="VG85" s="168"/>
      <c r="VH85" s="168"/>
      <c r="VI85" s="168"/>
      <c r="VJ85" s="168"/>
      <c r="VK85" s="168"/>
      <c r="VL85" s="168"/>
      <c r="VM85" s="168"/>
      <c r="VN85" s="168"/>
      <c r="VO85" s="168"/>
      <c r="VP85" s="168"/>
      <c r="VQ85" s="168"/>
      <c r="VR85" s="168"/>
      <c r="VS85" s="168"/>
      <c r="VT85" s="168"/>
      <c r="VU85" s="168"/>
      <c r="VV85" s="168"/>
      <c r="VW85" s="168"/>
      <c r="VX85" s="168"/>
      <c r="VY85" s="168"/>
      <c r="VZ85" s="168"/>
      <c r="WA85" s="168"/>
      <c r="WB85" s="168"/>
      <c r="WC85" s="166">
        <f t="shared" si="1573"/>
        <v>0</v>
      </c>
    </row>
    <row r="86" spans="1:601" s="105" customFormat="1" ht="18" customHeight="1" outlineLevel="1">
      <c r="A86" s="154"/>
      <c r="B86" s="113" t="s">
        <v>117</v>
      </c>
      <c r="C86" s="66"/>
      <c r="D86" s="182">
        <f>SUMIFS('Listagem de Pagamentos Efet'!$J:$J,'Listagem de Pagamentos Efet'!$B:$B,'FLUXO DE CAIXA'!D$4,'Listagem de Pagamentos Efet'!$C:$C,'FLUXO DE CAIXA'!$B86)</f>
        <v>0</v>
      </c>
      <c r="E86" s="182">
        <f>SUMIFS('Listagem de Pagamentos Efet'!$J:$J,'Listagem de Pagamentos Efet'!$B:$B,'FLUXO DE CAIXA'!E$4,'Listagem de Pagamentos Efet'!$C:$C,'FLUXO DE CAIXA'!$B86)</f>
        <v>0</v>
      </c>
      <c r="F86" s="182">
        <f>SUMIFS('Listagem de Pagamentos Efet'!$J:$J,'Listagem de Pagamentos Efet'!$B:$B,'FLUXO DE CAIXA'!F$4,'Listagem de Pagamentos Efet'!$C:$C,'FLUXO DE CAIXA'!$B86)</f>
        <v>0</v>
      </c>
      <c r="G86" s="182">
        <f>SUMIFS('Listagem de Pagamentos Efet'!$J:$J,'Listagem de Pagamentos Efet'!$B:$B,'FLUXO DE CAIXA'!G$4,'Listagem de Pagamentos Efet'!$C:$C,'FLUXO DE CAIXA'!$B86)</f>
        <v>0</v>
      </c>
      <c r="H86" s="182">
        <f>SUMIFS('Listagem de Pagamentos Efet'!$J:$J,'Listagem de Pagamentos Efet'!$B:$B,'FLUXO DE CAIXA'!H$4,'Listagem de Pagamentos Efet'!$C:$C,'FLUXO DE CAIXA'!$B86)</f>
        <v>0</v>
      </c>
      <c r="I86" s="182">
        <f>SUMIFS('Listagem de Pagamentos Efet'!$J:$J,'Listagem de Pagamentos Efet'!$B:$B,'FLUXO DE CAIXA'!I$4,'Listagem de Pagamentos Efet'!$C:$C,'FLUXO DE CAIXA'!$B86)</f>
        <v>0</v>
      </c>
      <c r="J86" s="182">
        <f>SUMIFS('Listagem de Pagamentos Efet'!$J:$J,'Listagem de Pagamentos Efet'!$B:$B,'FLUXO DE CAIXA'!J$4,'Listagem de Pagamentos Efet'!$C:$C,'FLUXO DE CAIXA'!$B86)</f>
        <v>0</v>
      </c>
      <c r="K86" s="182">
        <f>SUMIFS('Listagem de Pagamentos Efet'!$J:$J,'Listagem de Pagamentos Efet'!$B:$B,'FLUXO DE CAIXA'!K$4,'Listagem de Pagamentos Efet'!$C:$C,'FLUXO DE CAIXA'!$B86)</f>
        <v>0</v>
      </c>
      <c r="L86" s="182">
        <f>SUMIFS('Listagem de Pagamentos Efet'!$J:$J,'Listagem de Pagamentos Efet'!$B:$B,'FLUXO DE CAIXA'!L$4,'Listagem de Pagamentos Efet'!$C:$C,'FLUXO DE CAIXA'!$B86)</f>
        <v>0</v>
      </c>
      <c r="M86" s="182">
        <f>SUMIFS('Listagem de Pagamentos Efet'!$J:$J,'Listagem de Pagamentos Efet'!$B:$B,'FLUXO DE CAIXA'!M$4,'Listagem de Pagamentos Efet'!$C:$C,'FLUXO DE CAIXA'!$B86)</f>
        <v>0</v>
      </c>
      <c r="N86" s="182">
        <f>SUMIFS('Listagem de Pagamentos Efet'!$J:$J,'Listagem de Pagamentos Efet'!$B:$B,'FLUXO DE CAIXA'!N$4,'Listagem de Pagamentos Efet'!$C:$C,'FLUXO DE CAIXA'!$B86)</f>
        <v>0</v>
      </c>
      <c r="O86" s="182">
        <f>SUMIFS('Listagem de Pagamentos Efet'!$J:$J,'Listagem de Pagamentos Efet'!$B:$B,'FLUXO DE CAIXA'!O$4,'Listagem de Pagamentos Efet'!$C:$C,'FLUXO DE CAIXA'!$B86)</f>
        <v>0</v>
      </c>
      <c r="P86" s="182">
        <f>SUMIFS('Listagem de Pagamentos Efet'!$J:$J,'Listagem de Pagamentos Efet'!$B:$B,'FLUXO DE CAIXA'!P$4,'Listagem de Pagamentos Efet'!$C:$C,'FLUXO DE CAIXA'!$B86)</f>
        <v>0</v>
      </c>
      <c r="Q86" s="182">
        <f>SUMIFS('Listagem de Pagamentos Efet'!$J:$J,'Listagem de Pagamentos Efet'!$B:$B,'FLUXO DE CAIXA'!Q$4,'Listagem de Pagamentos Efet'!$C:$C,'FLUXO DE CAIXA'!$B86)</f>
        <v>0</v>
      </c>
      <c r="R86" s="182">
        <f>SUMIFS('Listagem de Pagamentos Efet'!$J:$J,'Listagem de Pagamentos Efet'!$B:$B,'FLUXO DE CAIXA'!R$4,'Listagem de Pagamentos Efet'!$C:$C,'FLUXO DE CAIXA'!$B86)</f>
        <v>0</v>
      </c>
      <c r="S86" s="182">
        <f>SUMIFS('Listagem de Pagamentos Efet'!$J:$J,'Listagem de Pagamentos Efet'!$B:$B,'FLUXO DE CAIXA'!S$4,'Listagem de Pagamentos Efet'!$C:$C,'FLUXO DE CAIXA'!$B86)</f>
        <v>0</v>
      </c>
      <c r="T86" s="182">
        <f>SUMIFS('Listagem de Pagamentos Efet'!$J:$J,'Listagem de Pagamentos Efet'!$B:$B,'FLUXO DE CAIXA'!T$4,'Listagem de Pagamentos Efet'!$C:$C,'FLUXO DE CAIXA'!$B86)</f>
        <v>0</v>
      </c>
      <c r="U86" s="182">
        <f>SUMIFS('Listagem de Pagamentos Efet'!$J:$J,'Listagem de Pagamentos Efet'!$B:$B,'FLUXO DE CAIXA'!U$4,'Listagem de Pagamentos Efet'!$C:$C,'FLUXO DE CAIXA'!$B86)</f>
        <v>0</v>
      </c>
      <c r="V86" s="182">
        <f>SUMIFS('Listagem de Pagamentos Efet'!$J:$J,'Listagem de Pagamentos Efet'!$B:$B,'FLUXO DE CAIXA'!V$4,'Listagem de Pagamentos Efet'!$C:$C,'FLUXO DE CAIXA'!$B86)</f>
        <v>0</v>
      </c>
      <c r="W86" s="182">
        <f>SUMIFS('Listagem de Pagamentos Efet'!$J:$J,'Listagem de Pagamentos Efet'!$B:$B,'FLUXO DE CAIXA'!W$4,'Listagem de Pagamentos Efet'!$C:$C,'FLUXO DE CAIXA'!$B86)</f>
        <v>0</v>
      </c>
      <c r="X86" s="182">
        <f>SUMIFS('Listagem de Pagamentos Efet'!$J:$J,'Listagem de Pagamentos Efet'!$B:$B,'FLUXO DE CAIXA'!X$4,'Listagem de Pagamentos Efet'!$C:$C,'FLUXO DE CAIXA'!$B86)</f>
        <v>0</v>
      </c>
      <c r="Y86" s="182">
        <f>SUMIFS('Listagem de Pagamentos Efet'!$J:$J,'Listagem de Pagamentos Efet'!$B:$B,'FLUXO DE CAIXA'!Y$4,'Listagem de Pagamentos Efet'!$C:$C,'FLUXO DE CAIXA'!$B86)</f>
        <v>0</v>
      </c>
      <c r="Z86" s="182">
        <f>SUMIFS('Listagem de Pagamentos Efet'!$J:$J,'Listagem de Pagamentos Efet'!$B:$B,'FLUXO DE CAIXA'!Z$4,'Listagem de Pagamentos Efet'!$C:$C,'FLUXO DE CAIXA'!$B86)</f>
        <v>0</v>
      </c>
      <c r="AA86" s="182">
        <f>SUMIFS('Listagem de Pagamentos Efet'!$J:$J,'Listagem de Pagamentos Efet'!$B:$B,'FLUXO DE CAIXA'!AA$4,'Listagem de Pagamentos Efet'!$C:$C,'FLUXO DE CAIXA'!$B86)</f>
        <v>0</v>
      </c>
      <c r="AB86" s="182">
        <f>SUMIFS('Listagem de Pagamentos Efet'!$J:$J,'Listagem de Pagamentos Efet'!$B:$B,'FLUXO DE CAIXA'!AB$4,'Listagem de Pagamentos Efet'!$C:$C,'FLUXO DE CAIXA'!$B86)</f>
        <v>0</v>
      </c>
      <c r="AC86" s="182">
        <f>SUMIFS('Listagem de Pagamentos Efet'!$J:$J,'Listagem de Pagamentos Efet'!$B:$B,'FLUXO DE CAIXA'!AC$4,'Listagem de Pagamentos Efet'!$C:$C,'FLUXO DE CAIXA'!$B86)</f>
        <v>0</v>
      </c>
      <c r="AD86" s="182">
        <f>SUMIFS('Listagem de Pagamentos Efet'!$J:$J,'Listagem de Pagamentos Efet'!$B:$B,'FLUXO DE CAIXA'!AD$4,'Listagem de Pagamentos Efet'!$C:$C,'FLUXO DE CAIXA'!$B86)</f>
        <v>0</v>
      </c>
      <c r="AE86" s="106"/>
      <c r="AF86" s="106"/>
      <c r="AG86" s="106"/>
      <c r="AH86" s="166">
        <f t="shared" si="1561"/>
        <v>0</v>
      </c>
      <c r="AI86" s="168"/>
      <c r="AJ86" s="168">
        <f>+DRE!$G$84/4</f>
        <v>0</v>
      </c>
      <c r="AK86" s="168"/>
      <c r="AL86" s="168"/>
      <c r="AM86" s="168"/>
      <c r="AN86" s="168"/>
      <c r="AO86" s="168"/>
      <c r="AP86" s="168"/>
      <c r="AQ86" s="168">
        <f>+DRE!$G$84/4</f>
        <v>0</v>
      </c>
      <c r="AR86" s="168"/>
      <c r="AS86" s="168"/>
      <c r="AT86" s="168"/>
      <c r="AU86" s="168"/>
      <c r="AV86" s="168"/>
      <c r="AW86" s="168"/>
      <c r="AX86" s="168">
        <f>+DRE!$G$84/4</f>
        <v>0</v>
      </c>
      <c r="AY86" s="168"/>
      <c r="AZ86" s="168"/>
      <c r="BA86" s="168"/>
      <c r="BB86" s="168"/>
      <c r="BC86" s="168"/>
      <c r="BD86" s="168"/>
      <c r="BE86" s="168">
        <f>+DRE!$G$84/4</f>
        <v>0</v>
      </c>
      <c r="BF86" s="168"/>
      <c r="BG86" s="168"/>
      <c r="BH86" s="168"/>
      <c r="BI86" s="168"/>
      <c r="BJ86" s="168"/>
      <c r="BK86" s="168"/>
      <c r="BL86" s="168">
        <f>+DRE!$G$84/4</f>
        <v>0</v>
      </c>
      <c r="BM86" s="168"/>
      <c r="BN86" s="166">
        <f t="shared" si="1563"/>
        <v>0</v>
      </c>
      <c r="BO86" s="168"/>
      <c r="BP86" s="168"/>
      <c r="BQ86" s="168"/>
      <c r="BR86" s="168"/>
      <c r="BS86" s="168"/>
      <c r="BT86" s="168">
        <f>+DRE!$G$84/4</f>
        <v>0</v>
      </c>
      <c r="BU86" s="168"/>
      <c r="BV86" s="168"/>
      <c r="BW86" s="168"/>
      <c r="BX86" s="168"/>
      <c r="BY86" s="168"/>
      <c r="BZ86" s="168"/>
      <c r="CA86" s="168">
        <f>+DRE!$G$84/4</f>
        <v>0</v>
      </c>
      <c r="CB86" s="168"/>
      <c r="CC86" s="168"/>
      <c r="CD86" s="168"/>
      <c r="CE86" s="168"/>
      <c r="CF86" s="168"/>
      <c r="CG86" s="168"/>
      <c r="CH86" s="168">
        <f>+DRE!$G$84/4</f>
        <v>0</v>
      </c>
      <c r="CI86" s="168"/>
      <c r="CJ86" s="168"/>
      <c r="CK86" s="168"/>
      <c r="CL86" s="168"/>
      <c r="CM86" s="168"/>
      <c r="CN86" s="168"/>
      <c r="CO86" s="168">
        <f>+DRE!$G$84/4</f>
        <v>0</v>
      </c>
      <c r="CP86" s="168"/>
      <c r="CQ86" s="168"/>
      <c r="CR86" s="168"/>
      <c r="CS86" s="166">
        <f t="shared" si="1562"/>
        <v>0</v>
      </c>
      <c r="CT86" s="168"/>
      <c r="CU86" s="168">
        <f>+DRE!$G$84/4</f>
        <v>0</v>
      </c>
      <c r="CV86" s="168"/>
      <c r="CW86" s="168"/>
      <c r="CX86" s="168"/>
      <c r="CY86" s="168"/>
      <c r="CZ86" s="168"/>
      <c r="DA86" s="168"/>
      <c r="DB86" s="168">
        <f>+DRE!$G$84/4</f>
        <v>0</v>
      </c>
      <c r="DC86" s="168"/>
      <c r="DD86" s="168"/>
      <c r="DE86" s="168"/>
      <c r="DF86" s="168"/>
      <c r="DG86" s="168"/>
      <c r="DH86" s="168"/>
      <c r="DI86" s="168">
        <f>+DRE!$G$84/4</f>
        <v>0</v>
      </c>
      <c r="DJ86" s="168"/>
      <c r="DK86" s="168"/>
      <c r="DL86" s="168"/>
      <c r="DM86" s="168"/>
      <c r="DN86" s="168"/>
      <c r="DO86" s="168"/>
      <c r="DP86" s="168">
        <f>+DRE!$G$84/4</f>
        <v>0</v>
      </c>
      <c r="DQ86" s="168"/>
      <c r="DR86" s="168"/>
      <c r="DS86" s="168"/>
      <c r="DT86" s="168"/>
      <c r="DU86" s="168"/>
      <c r="DV86" s="168"/>
      <c r="DW86" s="168">
        <f>+DRE!$G$84/4</f>
        <v>0</v>
      </c>
      <c r="DX86" s="168"/>
      <c r="DY86" s="166">
        <f t="shared" si="1564"/>
        <v>0</v>
      </c>
      <c r="DZ86" s="168"/>
      <c r="EA86" s="168">
        <f>+DRE!$G$84/4</f>
        <v>0</v>
      </c>
      <c r="EB86" s="168"/>
      <c r="EC86" s="168"/>
      <c r="ED86" s="168"/>
      <c r="EE86" s="168"/>
      <c r="EF86" s="168"/>
      <c r="EG86" s="168"/>
      <c r="EH86" s="168">
        <f>+DRE!$G$84/4</f>
        <v>0</v>
      </c>
      <c r="EI86" s="168"/>
      <c r="EJ86" s="168"/>
      <c r="EK86" s="168"/>
      <c r="EL86" s="168"/>
      <c r="EM86" s="168"/>
      <c r="EN86" s="168"/>
      <c r="EO86" s="168">
        <f>+DRE!$G$84/4</f>
        <v>0</v>
      </c>
      <c r="EP86" s="168"/>
      <c r="EQ86" s="168"/>
      <c r="ER86" s="168"/>
      <c r="ES86" s="168"/>
      <c r="ET86" s="168"/>
      <c r="EU86" s="168"/>
      <c r="EV86" s="168">
        <f>+DRE!$G$84/4</f>
        <v>0</v>
      </c>
      <c r="EW86" s="168"/>
      <c r="EX86" s="168"/>
      <c r="EY86" s="168"/>
      <c r="EZ86" s="168"/>
      <c r="FA86" s="168"/>
      <c r="FB86" s="168"/>
      <c r="FC86" s="168">
        <f>+DRE!$G$84/4</f>
        <v>0</v>
      </c>
      <c r="FD86" s="166">
        <f t="shared" si="1555"/>
        <v>0</v>
      </c>
      <c r="FE86" s="168"/>
      <c r="FF86" s="168">
        <f>+DRE!$G$84/4</f>
        <v>0</v>
      </c>
      <c r="FG86" s="168"/>
      <c r="FH86" s="168"/>
      <c r="FI86" s="168"/>
      <c r="FJ86" s="168"/>
      <c r="FK86" s="168"/>
      <c r="FL86" s="168"/>
      <c r="FM86" s="168">
        <f>+DRE!$G$84/4</f>
        <v>0</v>
      </c>
      <c r="FN86" s="168"/>
      <c r="FO86" s="168"/>
      <c r="FP86" s="168"/>
      <c r="FQ86" s="168"/>
      <c r="FR86" s="168"/>
      <c r="FS86" s="168"/>
      <c r="FT86" s="168">
        <f>+DRE!$G$84/4</f>
        <v>0</v>
      </c>
      <c r="FU86" s="168"/>
      <c r="FV86" s="168"/>
      <c r="FW86" s="168"/>
      <c r="FX86" s="168"/>
      <c r="FY86" s="168"/>
      <c r="FZ86" s="168"/>
      <c r="GA86" s="168">
        <f>+DRE!$G$84/4</f>
        <v>0</v>
      </c>
      <c r="GB86" s="168"/>
      <c r="GC86" s="168"/>
      <c r="GD86" s="168"/>
      <c r="GE86" s="168"/>
      <c r="GF86" s="168"/>
      <c r="GG86" s="168"/>
      <c r="GH86" s="168">
        <f>+DRE!$G$84/4</f>
        <v>0</v>
      </c>
      <c r="GI86" s="168"/>
      <c r="GJ86" s="166">
        <f t="shared" si="1565"/>
        <v>0</v>
      </c>
      <c r="GK86" s="168"/>
      <c r="GL86" s="168">
        <f>+DRE!$G$84/4</f>
        <v>0</v>
      </c>
      <c r="GM86" s="168"/>
      <c r="GN86" s="168"/>
      <c r="GO86" s="168"/>
      <c r="GP86" s="168"/>
      <c r="GQ86" s="168"/>
      <c r="GR86" s="168"/>
      <c r="GS86" s="168">
        <f>+DRE!$G$84/4</f>
        <v>0</v>
      </c>
      <c r="GT86" s="168"/>
      <c r="GU86" s="168"/>
      <c r="GV86" s="168"/>
      <c r="GW86" s="168"/>
      <c r="GX86" s="168"/>
      <c r="GY86" s="168"/>
      <c r="GZ86" s="168">
        <f>+DRE!$G$84/4</f>
        <v>0</v>
      </c>
      <c r="HA86" s="168"/>
      <c r="HB86" s="168"/>
      <c r="HC86" s="168"/>
      <c r="HD86" s="168"/>
      <c r="HE86" s="168"/>
      <c r="HF86" s="168"/>
      <c r="HG86" s="168">
        <f>+DRE!$G$84/4</f>
        <v>0</v>
      </c>
      <c r="HH86" s="168"/>
      <c r="HI86" s="168"/>
      <c r="HJ86" s="168"/>
      <c r="HK86" s="168"/>
      <c r="HL86" s="168"/>
      <c r="HM86" s="168"/>
      <c r="HN86" s="168">
        <f>+DRE!$G$84/4</f>
        <v>0</v>
      </c>
      <c r="HO86" s="168"/>
      <c r="HP86" s="166">
        <f t="shared" si="1566"/>
        <v>0</v>
      </c>
      <c r="HQ86" s="168"/>
      <c r="HR86" s="168">
        <f>+DRE!$G$84/4</f>
        <v>0</v>
      </c>
      <c r="HS86" s="168"/>
      <c r="HT86" s="168"/>
      <c r="HU86" s="168"/>
      <c r="HV86" s="168"/>
      <c r="HW86" s="168"/>
      <c r="HX86" s="168"/>
      <c r="HY86" s="168">
        <f>+DRE!$G$84/4</f>
        <v>0</v>
      </c>
      <c r="HZ86" s="168"/>
      <c r="IA86" s="168"/>
      <c r="IB86" s="168"/>
      <c r="IC86" s="168"/>
      <c r="ID86" s="168"/>
      <c r="IE86" s="168"/>
      <c r="IF86" s="168">
        <f>+DRE!$G$84/4</f>
        <v>0</v>
      </c>
      <c r="IG86" s="168"/>
      <c r="IH86" s="168"/>
      <c r="II86" s="168"/>
      <c r="IJ86" s="168"/>
      <c r="IK86" s="168"/>
      <c r="IL86" s="168"/>
      <c r="IM86" s="168">
        <f>+DRE!$G$84/4</f>
        <v>0</v>
      </c>
      <c r="IN86" s="168"/>
      <c r="IO86" s="168"/>
      <c r="IP86" s="168"/>
      <c r="IQ86" s="168"/>
      <c r="IR86" s="168"/>
      <c r="IS86" s="168"/>
      <c r="IT86" s="168">
        <f>+DRE!$G$84/4</f>
        <v>0</v>
      </c>
      <c r="IU86" s="166">
        <f t="shared" si="1556"/>
        <v>0</v>
      </c>
      <c r="IV86" s="168"/>
      <c r="IW86" s="168">
        <f>+DRE!$G$84/4</f>
        <v>0</v>
      </c>
      <c r="IX86" s="168"/>
      <c r="IY86" s="168"/>
      <c r="IZ86" s="168"/>
      <c r="JA86" s="168"/>
      <c r="JB86" s="168"/>
      <c r="JC86" s="168"/>
      <c r="JD86" s="168">
        <f>+DRE!$G$84/4</f>
        <v>0</v>
      </c>
      <c r="JE86" s="168"/>
      <c r="JF86" s="168"/>
      <c r="JG86" s="168"/>
      <c r="JH86" s="168"/>
      <c r="JI86" s="168"/>
      <c r="JJ86" s="168"/>
      <c r="JK86" s="168">
        <f>+DRE!$G$84/4</f>
        <v>0</v>
      </c>
      <c r="JL86" s="168"/>
      <c r="JM86" s="168"/>
      <c r="JN86" s="168"/>
      <c r="JO86" s="168"/>
      <c r="JP86" s="168"/>
      <c r="JQ86" s="168"/>
      <c r="JR86" s="168">
        <f>+DRE!$G$84/4</f>
        <v>0</v>
      </c>
      <c r="JS86" s="168"/>
      <c r="JT86" s="168"/>
      <c r="JU86" s="168"/>
      <c r="JV86" s="168"/>
      <c r="JW86" s="168"/>
      <c r="JX86" s="168"/>
      <c r="JY86" s="168">
        <f>+DRE!$G$84/4</f>
        <v>0</v>
      </c>
      <c r="JZ86" s="168"/>
      <c r="KA86" s="166">
        <f t="shared" si="1567"/>
        <v>0</v>
      </c>
      <c r="KB86" s="168"/>
      <c r="KC86" s="168">
        <f>+DRE!$G$84/4</f>
        <v>0</v>
      </c>
      <c r="KD86" s="168"/>
      <c r="KE86" s="168"/>
      <c r="KF86" s="168"/>
      <c r="KG86" s="168"/>
      <c r="KH86" s="168"/>
      <c r="KI86" s="168"/>
      <c r="KJ86" s="168">
        <f>+DRE!$G$84/4</f>
        <v>0</v>
      </c>
      <c r="KK86" s="168"/>
      <c r="KL86" s="168"/>
      <c r="KM86" s="168"/>
      <c r="KN86" s="168"/>
      <c r="KO86" s="168"/>
      <c r="KP86" s="168"/>
      <c r="KQ86" s="168">
        <f>+DRE!$G$84/4</f>
        <v>0</v>
      </c>
      <c r="KR86" s="168"/>
      <c r="KS86" s="168"/>
      <c r="KT86" s="168"/>
      <c r="KU86" s="168"/>
      <c r="KV86" s="168"/>
      <c r="KW86" s="168"/>
      <c r="KX86" s="168">
        <f>+DRE!$G$84/4</f>
        <v>0</v>
      </c>
      <c r="KY86" s="168"/>
      <c r="KZ86" s="168"/>
      <c r="LA86" s="168"/>
      <c r="LB86" s="168"/>
      <c r="LC86" s="168"/>
      <c r="LD86" s="168"/>
      <c r="LE86" s="168">
        <f>+DRE!$G$84/4</f>
        <v>0</v>
      </c>
      <c r="LF86" s="166">
        <f t="shared" si="1557"/>
        <v>0</v>
      </c>
      <c r="LG86" s="168"/>
      <c r="LH86" s="168">
        <f>+DRE!$G$84/4</f>
        <v>0</v>
      </c>
      <c r="LI86" s="168"/>
      <c r="LJ86" s="168"/>
      <c r="LK86" s="168"/>
      <c r="LL86" s="168"/>
      <c r="LM86" s="168"/>
      <c r="LN86" s="168"/>
      <c r="LO86" s="168">
        <f>+DRE!$G$84/4</f>
        <v>0</v>
      </c>
      <c r="LP86" s="168"/>
      <c r="LQ86" s="168"/>
      <c r="LR86" s="168"/>
      <c r="LS86" s="168"/>
      <c r="LT86" s="168"/>
      <c r="LU86" s="168"/>
      <c r="LV86" s="168">
        <f>+DRE!$G$84/4</f>
        <v>0</v>
      </c>
      <c r="LW86" s="168"/>
      <c r="LX86" s="168"/>
      <c r="LY86" s="168"/>
      <c r="LZ86" s="168"/>
      <c r="MA86" s="168"/>
      <c r="MB86" s="168"/>
      <c r="MC86" s="168">
        <f>+DRE!$G$84/4</f>
        <v>0</v>
      </c>
      <c r="MD86" s="168"/>
      <c r="ME86" s="168"/>
      <c r="MF86" s="168"/>
      <c r="MG86" s="168"/>
      <c r="MH86" s="168"/>
      <c r="MI86" s="168"/>
      <c r="MJ86" s="168">
        <f>+DRE!$G$84/4</f>
        <v>0</v>
      </c>
      <c r="MK86" s="168"/>
      <c r="ML86" s="166">
        <f t="shared" si="1568"/>
        <v>0</v>
      </c>
      <c r="MM86" s="168"/>
      <c r="MN86" s="168">
        <f>+DRE!$G$84/4</f>
        <v>0</v>
      </c>
      <c r="MO86" s="168"/>
      <c r="MP86" s="168"/>
      <c r="MQ86" s="168"/>
      <c r="MR86" s="168"/>
      <c r="MS86" s="168"/>
      <c r="MT86" s="168"/>
      <c r="MU86" s="168">
        <f>+DRE!$G$84/4</f>
        <v>0</v>
      </c>
      <c r="MV86" s="168"/>
      <c r="MW86" s="168"/>
      <c r="MX86" s="168"/>
      <c r="MY86" s="168"/>
      <c r="MZ86" s="168"/>
      <c r="NA86" s="168"/>
      <c r="NB86" s="168">
        <f>+DRE!$G$84/4</f>
        <v>0</v>
      </c>
      <c r="NC86" s="168"/>
      <c r="ND86" s="168"/>
      <c r="NE86" s="168"/>
      <c r="NF86" s="168"/>
      <c r="NG86" s="168"/>
      <c r="NH86" s="168"/>
      <c r="NI86" s="168">
        <f>+DRE!$G$84/4</f>
        <v>0</v>
      </c>
      <c r="NJ86" s="168"/>
      <c r="NK86" s="168"/>
      <c r="NL86" s="168"/>
      <c r="NM86" s="168"/>
      <c r="NN86" s="168"/>
      <c r="NO86" s="168"/>
      <c r="NP86" s="168">
        <f>+DRE!$G$84/4</f>
        <v>0</v>
      </c>
      <c r="NQ86" s="168"/>
      <c r="NR86" s="166">
        <f t="shared" si="1569"/>
        <v>0</v>
      </c>
      <c r="NS86" s="168"/>
      <c r="NT86" s="168">
        <f>+DRE!$G$84/4</f>
        <v>0</v>
      </c>
      <c r="NU86" s="168"/>
      <c r="NV86" s="168"/>
      <c r="NW86" s="168"/>
      <c r="NX86" s="168"/>
      <c r="NY86" s="168"/>
      <c r="NZ86" s="168"/>
      <c r="OA86" s="168">
        <f>+DRE!$G$84/4</f>
        <v>0</v>
      </c>
      <c r="OB86" s="168"/>
      <c r="OC86" s="168"/>
      <c r="OD86" s="168"/>
      <c r="OE86" s="168"/>
      <c r="OF86" s="168"/>
      <c r="OG86" s="168"/>
      <c r="OH86" s="168">
        <f>+DRE!$G$84/4</f>
        <v>0</v>
      </c>
      <c r="OI86" s="168"/>
      <c r="OJ86" s="168"/>
      <c r="OK86" s="168"/>
      <c r="OL86" s="168"/>
      <c r="OM86" s="168"/>
      <c r="ON86" s="168"/>
      <c r="OO86" s="168">
        <f>+DRE!$G$84/4</f>
        <v>0</v>
      </c>
      <c r="OP86" s="168"/>
      <c r="OQ86" s="168"/>
      <c r="OR86" s="168"/>
      <c r="OS86" s="168"/>
      <c r="OT86" s="168"/>
      <c r="OU86" s="166">
        <f t="shared" si="1558"/>
        <v>0</v>
      </c>
      <c r="OV86" s="168"/>
      <c r="OW86" s="168">
        <f>+DRE!$G$84/4</f>
        <v>0</v>
      </c>
      <c r="OX86" s="168"/>
      <c r="OY86" s="168"/>
      <c r="OZ86" s="168"/>
      <c r="PA86" s="168"/>
      <c r="PB86" s="168"/>
      <c r="PC86" s="168"/>
      <c r="PD86" s="168">
        <f>+DRE!$G$84/4</f>
        <v>0</v>
      </c>
      <c r="PE86" s="168"/>
      <c r="PF86" s="168"/>
      <c r="PG86" s="168"/>
      <c r="PH86" s="168"/>
      <c r="PI86" s="168"/>
      <c r="PJ86" s="168"/>
      <c r="PK86" s="168">
        <f>+DRE!$G$84/4</f>
        <v>0</v>
      </c>
      <c r="PL86" s="168"/>
      <c r="PM86" s="168"/>
      <c r="PN86" s="168"/>
      <c r="PO86" s="168"/>
      <c r="PP86" s="168"/>
      <c r="PQ86" s="168"/>
      <c r="PR86" s="168">
        <f>+DRE!$G$84/4</f>
        <v>0</v>
      </c>
      <c r="PS86" s="168"/>
      <c r="PT86" s="168"/>
      <c r="PU86" s="168"/>
      <c r="PV86" s="168"/>
      <c r="PW86" s="168"/>
      <c r="PX86" s="168"/>
      <c r="PY86" s="168">
        <f>+DRE!$G$84/4</f>
        <v>0</v>
      </c>
      <c r="PZ86" s="168"/>
      <c r="QA86" s="166">
        <f t="shared" si="1570"/>
        <v>0</v>
      </c>
      <c r="QB86" s="168"/>
      <c r="QC86" s="168">
        <f>+DRE!$G$84/4</f>
        <v>0</v>
      </c>
      <c r="QD86" s="168"/>
      <c r="QE86" s="168"/>
      <c r="QF86" s="168"/>
      <c r="QG86" s="168"/>
      <c r="QH86" s="168"/>
      <c r="QI86" s="168"/>
      <c r="QJ86" s="168">
        <f>+DRE!$G$84/4</f>
        <v>0</v>
      </c>
      <c r="QK86" s="168"/>
      <c r="QL86" s="168"/>
      <c r="QM86" s="168"/>
      <c r="QN86" s="168"/>
      <c r="QO86" s="168"/>
      <c r="QP86" s="168"/>
      <c r="QQ86" s="168">
        <f>+DRE!$G$84/4</f>
        <v>0</v>
      </c>
      <c r="QR86" s="168"/>
      <c r="QS86" s="168"/>
      <c r="QT86" s="168"/>
      <c r="QU86" s="168"/>
      <c r="QV86" s="168"/>
      <c r="QW86" s="168"/>
      <c r="QX86" s="168">
        <f>+DRE!$G$84/4</f>
        <v>0</v>
      </c>
      <c r="QY86" s="168"/>
      <c r="QZ86" s="168"/>
      <c r="RA86" s="168"/>
      <c r="RB86" s="168"/>
      <c r="RC86" s="168"/>
      <c r="RD86" s="168"/>
      <c r="RE86" s="168">
        <f>+DRE!$G$84/4</f>
        <v>0</v>
      </c>
      <c r="RF86" s="166">
        <f t="shared" si="1559"/>
        <v>0</v>
      </c>
      <c r="RG86" s="168"/>
      <c r="RH86" s="168">
        <f>+DRE!$G$84/4</f>
        <v>0</v>
      </c>
      <c r="RI86" s="168"/>
      <c r="RJ86" s="168"/>
      <c r="RK86" s="168"/>
      <c r="RL86" s="168"/>
      <c r="RM86" s="168"/>
      <c r="RN86" s="168"/>
      <c r="RO86" s="168">
        <f>+DRE!$G$84/4</f>
        <v>0</v>
      </c>
      <c r="RP86" s="168"/>
      <c r="RQ86" s="168"/>
      <c r="RR86" s="168"/>
      <c r="RS86" s="168"/>
      <c r="RT86" s="168"/>
      <c r="RU86" s="168"/>
      <c r="RV86" s="168">
        <f>+DRE!$G$84/4</f>
        <v>0</v>
      </c>
      <c r="RW86" s="168"/>
      <c r="RX86" s="168"/>
      <c r="RY86" s="168"/>
      <c r="RZ86" s="168"/>
      <c r="SA86" s="168"/>
      <c r="SB86" s="168"/>
      <c r="SC86" s="168">
        <f>+DRE!$G$84/4</f>
        <v>0</v>
      </c>
      <c r="SD86" s="168"/>
      <c r="SE86" s="168"/>
      <c r="SF86" s="168"/>
      <c r="SG86" s="168"/>
      <c r="SH86" s="168"/>
      <c r="SI86" s="168"/>
      <c r="SJ86" s="168">
        <f>+DRE!$G$84/4</f>
        <v>0</v>
      </c>
      <c r="SK86" s="168"/>
      <c r="SL86" s="166">
        <f t="shared" si="1571"/>
        <v>0</v>
      </c>
      <c r="SM86" s="168"/>
      <c r="SN86" s="168">
        <f>+DRE!$G$84/4</f>
        <v>0</v>
      </c>
      <c r="SO86" s="168"/>
      <c r="SP86" s="168"/>
      <c r="SQ86" s="168"/>
      <c r="SR86" s="168"/>
      <c r="SS86" s="168"/>
      <c r="ST86" s="168"/>
      <c r="SU86" s="168">
        <f>+DRE!$G$84/4</f>
        <v>0</v>
      </c>
      <c r="SV86" s="168"/>
      <c r="SW86" s="168"/>
      <c r="SX86" s="168"/>
      <c r="SY86" s="168"/>
      <c r="SZ86" s="168"/>
      <c r="TA86" s="168"/>
      <c r="TB86" s="168">
        <f>+DRE!$G$84/4</f>
        <v>0</v>
      </c>
      <c r="TC86" s="168"/>
      <c r="TD86" s="168"/>
      <c r="TE86" s="168"/>
      <c r="TF86" s="168"/>
      <c r="TG86" s="168"/>
      <c r="TH86" s="168"/>
      <c r="TI86" s="168">
        <f>+DRE!$G$84/4</f>
        <v>0</v>
      </c>
      <c r="TJ86" s="168"/>
      <c r="TK86" s="168"/>
      <c r="TL86" s="168"/>
      <c r="TM86" s="168"/>
      <c r="TN86" s="168"/>
      <c r="TO86" s="168"/>
      <c r="TP86" s="168">
        <f>+DRE!$G$84/4</f>
        <v>0</v>
      </c>
      <c r="TQ86" s="166">
        <f t="shared" si="1560"/>
        <v>0</v>
      </c>
      <c r="TR86" s="168"/>
      <c r="TS86" s="168">
        <f>+DRE!$G$84/4</f>
        <v>0</v>
      </c>
      <c r="TT86" s="168"/>
      <c r="TU86" s="168"/>
      <c r="TV86" s="168"/>
      <c r="TW86" s="168"/>
      <c r="TX86" s="168"/>
      <c r="TY86" s="168"/>
      <c r="TZ86" s="168">
        <f>+DRE!$G$84/4</f>
        <v>0</v>
      </c>
      <c r="UA86" s="168"/>
      <c r="UB86" s="168"/>
      <c r="UC86" s="168"/>
      <c r="UD86" s="168"/>
      <c r="UE86" s="168"/>
      <c r="UF86" s="168"/>
      <c r="UG86" s="168">
        <f>+DRE!$G$84/4</f>
        <v>0</v>
      </c>
      <c r="UH86" s="168"/>
      <c r="UI86" s="168"/>
      <c r="UJ86" s="168"/>
      <c r="UK86" s="168"/>
      <c r="UL86" s="168"/>
      <c r="UM86" s="168"/>
      <c r="UN86" s="168">
        <f>+DRE!$G$84/4</f>
        <v>0</v>
      </c>
      <c r="UO86" s="168"/>
      <c r="UP86" s="168"/>
      <c r="UQ86" s="168"/>
      <c r="UR86" s="168"/>
      <c r="US86" s="168"/>
      <c r="UT86" s="168"/>
      <c r="UU86" s="168">
        <f>+DRE!$G$84/4</f>
        <v>0</v>
      </c>
      <c r="UV86" s="168"/>
      <c r="UW86" s="166">
        <f t="shared" si="1572"/>
        <v>0</v>
      </c>
      <c r="UX86" s="168"/>
      <c r="UY86" s="168">
        <f>+DRE!$G$84/4</f>
        <v>0</v>
      </c>
      <c r="UZ86" s="168"/>
      <c r="VA86" s="168"/>
      <c r="VB86" s="168"/>
      <c r="VC86" s="168"/>
      <c r="VD86" s="168"/>
      <c r="VE86" s="168"/>
      <c r="VF86" s="168">
        <f>+DRE!$G$84/4</f>
        <v>0</v>
      </c>
      <c r="VG86" s="168"/>
      <c r="VH86" s="168"/>
      <c r="VI86" s="168"/>
      <c r="VJ86" s="168"/>
      <c r="VK86" s="168"/>
      <c r="VL86" s="168"/>
      <c r="VM86" s="168">
        <f>+DRE!$G$84/4</f>
        <v>0</v>
      </c>
      <c r="VN86" s="168"/>
      <c r="VO86" s="168"/>
      <c r="VP86" s="168"/>
      <c r="VQ86" s="168"/>
      <c r="VR86" s="168"/>
      <c r="VS86" s="168"/>
      <c r="VT86" s="168">
        <f>+DRE!$G$84/4</f>
        <v>0</v>
      </c>
      <c r="VU86" s="168"/>
      <c r="VV86" s="168"/>
      <c r="VW86" s="168"/>
      <c r="VX86" s="168"/>
      <c r="VY86" s="168"/>
      <c r="VZ86" s="168"/>
      <c r="WA86" s="168">
        <f>+DRE!$G$84/4</f>
        <v>0</v>
      </c>
      <c r="WB86" s="168"/>
      <c r="WC86" s="166">
        <f t="shared" si="1573"/>
        <v>0</v>
      </c>
    </row>
    <row r="87" spans="1:601" s="105" customFormat="1" ht="18" customHeight="1" outlineLevel="1">
      <c r="A87" s="154"/>
      <c r="B87" s="113" t="s">
        <v>118</v>
      </c>
      <c r="C87" s="66"/>
      <c r="D87" s="182">
        <f>SUMIFS('Listagem de Pagamentos Efet'!$J:$J,'Listagem de Pagamentos Efet'!$B:$B,'FLUXO DE CAIXA'!D$4,'Listagem de Pagamentos Efet'!$C:$C,'FLUXO DE CAIXA'!$B87)</f>
        <v>0</v>
      </c>
      <c r="E87" s="182">
        <f>SUMIFS('Listagem de Pagamentos Efet'!$J:$J,'Listagem de Pagamentos Efet'!$B:$B,'FLUXO DE CAIXA'!E$4,'Listagem de Pagamentos Efet'!$C:$C,'FLUXO DE CAIXA'!$B87)</f>
        <v>0</v>
      </c>
      <c r="F87" s="182">
        <f>SUMIFS('Listagem de Pagamentos Efet'!$J:$J,'Listagem de Pagamentos Efet'!$B:$B,'FLUXO DE CAIXA'!F$4,'Listagem de Pagamentos Efet'!$C:$C,'FLUXO DE CAIXA'!$B87)</f>
        <v>0</v>
      </c>
      <c r="G87" s="182">
        <f>SUMIFS('Listagem de Pagamentos Efet'!$J:$J,'Listagem de Pagamentos Efet'!$B:$B,'FLUXO DE CAIXA'!G$4,'Listagem de Pagamentos Efet'!$C:$C,'FLUXO DE CAIXA'!$B87)</f>
        <v>0</v>
      </c>
      <c r="H87" s="182">
        <f>SUMIFS('Listagem de Pagamentos Efet'!$J:$J,'Listagem de Pagamentos Efet'!$B:$B,'FLUXO DE CAIXA'!H$4,'Listagem de Pagamentos Efet'!$C:$C,'FLUXO DE CAIXA'!$B87)</f>
        <v>0</v>
      </c>
      <c r="I87" s="182">
        <f>SUMIFS('Listagem de Pagamentos Efet'!$J:$J,'Listagem de Pagamentos Efet'!$B:$B,'FLUXO DE CAIXA'!I$4,'Listagem de Pagamentos Efet'!$C:$C,'FLUXO DE CAIXA'!$B87)</f>
        <v>0</v>
      </c>
      <c r="J87" s="182">
        <f>SUMIFS('Listagem de Pagamentos Efet'!$J:$J,'Listagem de Pagamentos Efet'!$B:$B,'FLUXO DE CAIXA'!J$4,'Listagem de Pagamentos Efet'!$C:$C,'FLUXO DE CAIXA'!$B87)</f>
        <v>0</v>
      </c>
      <c r="K87" s="182">
        <f>SUMIFS('Listagem de Pagamentos Efet'!$J:$J,'Listagem de Pagamentos Efet'!$B:$B,'FLUXO DE CAIXA'!K$4,'Listagem de Pagamentos Efet'!$C:$C,'FLUXO DE CAIXA'!$B87)</f>
        <v>0</v>
      </c>
      <c r="L87" s="182">
        <f>SUMIFS('Listagem de Pagamentos Efet'!$J:$J,'Listagem de Pagamentos Efet'!$B:$B,'FLUXO DE CAIXA'!L$4,'Listagem de Pagamentos Efet'!$C:$C,'FLUXO DE CAIXA'!$B87)</f>
        <v>0</v>
      </c>
      <c r="M87" s="182">
        <f>SUMIFS('Listagem de Pagamentos Efet'!$J:$J,'Listagem de Pagamentos Efet'!$B:$B,'FLUXO DE CAIXA'!M$4,'Listagem de Pagamentos Efet'!$C:$C,'FLUXO DE CAIXA'!$B87)</f>
        <v>0</v>
      </c>
      <c r="N87" s="182">
        <f>SUMIFS('Listagem de Pagamentos Efet'!$J:$J,'Listagem de Pagamentos Efet'!$B:$B,'FLUXO DE CAIXA'!N$4,'Listagem de Pagamentos Efet'!$C:$C,'FLUXO DE CAIXA'!$B87)</f>
        <v>0</v>
      </c>
      <c r="O87" s="182">
        <f>SUMIFS('Listagem de Pagamentos Efet'!$J:$J,'Listagem de Pagamentos Efet'!$B:$B,'FLUXO DE CAIXA'!O$4,'Listagem de Pagamentos Efet'!$C:$C,'FLUXO DE CAIXA'!$B87)</f>
        <v>0</v>
      </c>
      <c r="P87" s="182">
        <f>SUMIFS('Listagem de Pagamentos Efet'!$J:$J,'Listagem de Pagamentos Efet'!$B:$B,'FLUXO DE CAIXA'!P$4,'Listagem de Pagamentos Efet'!$C:$C,'FLUXO DE CAIXA'!$B87)</f>
        <v>0</v>
      </c>
      <c r="Q87" s="182">
        <f>SUMIFS('Listagem de Pagamentos Efet'!$J:$J,'Listagem de Pagamentos Efet'!$B:$B,'FLUXO DE CAIXA'!Q$4,'Listagem de Pagamentos Efet'!$C:$C,'FLUXO DE CAIXA'!$B87)</f>
        <v>0</v>
      </c>
      <c r="R87" s="182">
        <f>SUMIFS('Listagem de Pagamentos Efet'!$J:$J,'Listagem de Pagamentos Efet'!$B:$B,'FLUXO DE CAIXA'!R$4,'Listagem de Pagamentos Efet'!$C:$C,'FLUXO DE CAIXA'!$B87)</f>
        <v>0</v>
      </c>
      <c r="S87" s="182">
        <f>SUMIFS('Listagem de Pagamentos Efet'!$J:$J,'Listagem de Pagamentos Efet'!$B:$B,'FLUXO DE CAIXA'!S$4,'Listagem de Pagamentos Efet'!$C:$C,'FLUXO DE CAIXA'!$B87)</f>
        <v>0</v>
      </c>
      <c r="T87" s="182">
        <f>SUMIFS('Listagem de Pagamentos Efet'!$J:$J,'Listagem de Pagamentos Efet'!$B:$B,'FLUXO DE CAIXA'!T$4,'Listagem de Pagamentos Efet'!$C:$C,'FLUXO DE CAIXA'!$B87)</f>
        <v>0</v>
      </c>
      <c r="U87" s="182">
        <f>SUMIFS('Listagem de Pagamentos Efet'!$J:$J,'Listagem de Pagamentos Efet'!$B:$B,'FLUXO DE CAIXA'!U$4,'Listagem de Pagamentos Efet'!$C:$C,'FLUXO DE CAIXA'!$B87)</f>
        <v>0</v>
      </c>
      <c r="V87" s="182">
        <f>SUMIFS('Listagem de Pagamentos Efet'!$J:$J,'Listagem de Pagamentos Efet'!$B:$B,'FLUXO DE CAIXA'!V$4,'Listagem de Pagamentos Efet'!$C:$C,'FLUXO DE CAIXA'!$B87)</f>
        <v>0</v>
      </c>
      <c r="W87" s="182">
        <f>SUMIFS('Listagem de Pagamentos Efet'!$J:$J,'Listagem de Pagamentos Efet'!$B:$B,'FLUXO DE CAIXA'!W$4,'Listagem de Pagamentos Efet'!$C:$C,'FLUXO DE CAIXA'!$B87)</f>
        <v>0</v>
      </c>
      <c r="X87" s="182">
        <f>SUMIFS('Listagem de Pagamentos Efet'!$J:$J,'Listagem de Pagamentos Efet'!$B:$B,'FLUXO DE CAIXA'!X$4,'Listagem de Pagamentos Efet'!$C:$C,'FLUXO DE CAIXA'!$B87)</f>
        <v>0</v>
      </c>
      <c r="Y87" s="182">
        <f>SUMIFS('Listagem de Pagamentos Efet'!$J:$J,'Listagem de Pagamentos Efet'!$B:$B,'FLUXO DE CAIXA'!Y$4,'Listagem de Pagamentos Efet'!$C:$C,'FLUXO DE CAIXA'!$B87)</f>
        <v>0</v>
      </c>
      <c r="Z87" s="182">
        <f>SUMIFS('Listagem de Pagamentos Efet'!$J:$J,'Listagem de Pagamentos Efet'!$B:$B,'FLUXO DE CAIXA'!Z$4,'Listagem de Pagamentos Efet'!$C:$C,'FLUXO DE CAIXA'!$B87)</f>
        <v>0</v>
      </c>
      <c r="AA87" s="182">
        <f>SUMIFS('Listagem de Pagamentos Efet'!$J:$J,'Listagem de Pagamentos Efet'!$B:$B,'FLUXO DE CAIXA'!AA$4,'Listagem de Pagamentos Efet'!$C:$C,'FLUXO DE CAIXA'!$B87)</f>
        <v>0</v>
      </c>
      <c r="AB87" s="182">
        <f>SUMIFS('Listagem de Pagamentos Efet'!$J:$J,'Listagem de Pagamentos Efet'!$B:$B,'FLUXO DE CAIXA'!AB$4,'Listagem de Pagamentos Efet'!$C:$C,'FLUXO DE CAIXA'!$B87)</f>
        <v>0</v>
      </c>
      <c r="AC87" s="182">
        <f>SUMIFS('Listagem de Pagamentos Efet'!$J:$J,'Listagem de Pagamentos Efet'!$B:$B,'FLUXO DE CAIXA'!AC$4,'Listagem de Pagamentos Efet'!$C:$C,'FLUXO DE CAIXA'!$B87)</f>
        <v>0</v>
      </c>
      <c r="AD87" s="182">
        <f>SUMIFS('Listagem de Pagamentos Efet'!$J:$J,'Listagem de Pagamentos Efet'!$B:$B,'FLUXO DE CAIXA'!AD$4,'Listagem de Pagamentos Efet'!$C:$C,'FLUXO DE CAIXA'!$B87)</f>
        <v>0</v>
      </c>
      <c r="AE87" s="106"/>
      <c r="AF87" s="106"/>
      <c r="AG87" s="106"/>
      <c r="AH87" s="166">
        <f t="shared" si="1561"/>
        <v>0</v>
      </c>
      <c r="AI87" s="168">
        <f>+DRE!$G$85/4</f>
        <v>0</v>
      </c>
      <c r="AJ87" s="168"/>
      <c r="AK87" s="168"/>
      <c r="AL87" s="168"/>
      <c r="AM87" s="168"/>
      <c r="AN87" s="168"/>
      <c r="AO87" s="168"/>
      <c r="AP87" s="168">
        <f>+DRE!$G$85/4</f>
        <v>0</v>
      </c>
      <c r="AQ87" s="168"/>
      <c r="AR87" s="168"/>
      <c r="AS87" s="168"/>
      <c r="AT87" s="168"/>
      <c r="AU87" s="168"/>
      <c r="AV87" s="168"/>
      <c r="AW87" s="168">
        <f>+DRE!$G$85/4</f>
        <v>0</v>
      </c>
      <c r="AX87" s="168"/>
      <c r="AY87" s="168"/>
      <c r="AZ87" s="168"/>
      <c r="BA87" s="168"/>
      <c r="BB87" s="168"/>
      <c r="BC87" s="168"/>
      <c r="BD87" s="168">
        <f>+DRE!$G$85/4</f>
        <v>0</v>
      </c>
      <c r="BE87" s="168"/>
      <c r="BF87" s="168"/>
      <c r="BG87" s="168"/>
      <c r="BH87" s="168"/>
      <c r="BI87" s="168"/>
      <c r="BJ87" s="168"/>
      <c r="BK87" s="168">
        <f>+DRE!$G$85/4</f>
        <v>0</v>
      </c>
      <c r="BL87" s="168"/>
      <c r="BM87" s="168"/>
      <c r="BN87" s="166">
        <f t="shared" si="1563"/>
        <v>0</v>
      </c>
      <c r="BO87" s="168"/>
      <c r="BP87" s="168"/>
      <c r="BQ87" s="168"/>
      <c r="BR87" s="168"/>
      <c r="BS87" s="168">
        <f>+DRE!$G$85/4</f>
        <v>0</v>
      </c>
      <c r="BT87" s="168"/>
      <c r="BU87" s="168"/>
      <c r="BV87" s="168"/>
      <c r="BW87" s="168"/>
      <c r="BX87" s="168"/>
      <c r="BY87" s="168"/>
      <c r="BZ87" s="168">
        <f>+DRE!$G$85/4</f>
        <v>0</v>
      </c>
      <c r="CA87" s="168"/>
      <c r="CB87" s="168"/>
      <c r="CC87" s="168"/>
      <c r="CD87" s="168"/>
      <c r="CE87" s="168"/>
      <c r="CF87" s="168"/>
      <c r="CG87" s="168">
        <f>+DRE!$G$85/4</f>
        <v>0</v>
      </c>
      <c r="CH87" s="168"/>
      <c r="CI87" s="168"/>
      <c r="CJ87" s="168"/>
      <c r="CK87" s="168"/>
      <c r="CL87" s="168"/>
      <c r="CM87" s="168"/>
      <c r="CN87" s="168">
        <f>+DRE!$G$85/4</f>
        <v>0</v>
      </c>
      <c r="CO87" s="168"/>
      <c r="CP87" s="168"/>
      <c r="CQ87" s="168"/>
      <c r="CR87" s="168"/>
      <c r="CS87" s="166">
        <f t="shared" si="1562"/>
        <v>0</v>
      </c>
      <c r="CT87" s="168">
        <f>+DRE!$G$85/4</f>
        <v>0</v>
      </c>
      <c r="CU87" s="168"/>
      <c r="CV87" s="168"/>
      <c r="CW87" s="168"/>
      <c r="CX87" s="168"/>
      <c r="CY87" s="168"/>
      <c r="CZ87" s="168"/>
      <c r="DA87" s="168">
        <f>+DRE!$G$85/4</f>
        <v>0</v>
      </c>
      <c r="DB87" s="168"/>
      <c r="DC87" s="168"/>
      <c r="DD87" s="168"/>
      <c r="DE87" s="168"/>
      <c r="DF87" s="168"/>
      <c r="DG87" s="168"/>
      <c r="DH87" s="168">
        <f>+DRE!$G$85/4</f>
        <v>0</v>
      </c>
      <c r="DI87" s="168"/>
      <c r="DJ87" s="168"/>
      <c r="DK87" s="168"/>
      <c r="DL87" s="168"/>
      <c r="DM87" s="168"/>
      <c r="DN87" s="168"/>
      <c r="DO87" s="168">
        <f>+DRE!$G$85/4</f>
        <v>0</v>
      </c>
      <c r="DP87" s="168"/>
      <c r="DQ87" s="168"/>
      <c r="DR87" s="168"/>
      <c r="DS87" s="168"/>
      <c r="DT87" s="168"/>
      <c r="DU87" s="168"/>
      <c r="DV87" s="168">
        <f>+DRE!$G$85/4</f>
        <v>0</v>
      </c>
      <c r="DW87" s="168"/>
      <c r="DX87" s="168"/>
      <c r="DY87" s="166">
        <f t="shared" si="1564"/>
        <v>0</v>
      </c>
      <c r="DZ87" s="168">
        <f>+DRE!$G$85/4</f>
        <v>0</v>
      </c>
      <c r="EA87" s="168"/>
      <c r="EB87" s="168"/>
      <c r="EC87" s="168"/>
      <c r="ED87" s="168"/>
      <c r="EE87" s="168"/>
      <c r="EF87" s="168"/>
      <c r="EG87" s="168">
        <f>+DRE!$G$85/4</f>
        <v>0</v>
      </c>
      <c r="EH87" s="168"/>
      <c r="EI87" s="168"/>
      <c r="EJ87" s="168"/>
      <c r="EK87" s="168"/>
      <c r="EL87" s="168"/>
      <c r="EM87" s="168"/>
      <c r="EN87" s="168">
        <f>+DRE!$G$85/4</f>
        <v>0</v>
      </c>
      <c r="EO87" s="168"/>
      <c r="EP87" s="168"/>
      <c r="EQ87" s="168"/>
      <c r="ER87" s="168"/>
      <c r="ES87" s="168"/>
      <c r="ET87" s="168"/>
      <c r="EU87" s="168">
        <f>+DRE!$G$85/4</f>
        <v>0</v>
      </c>
      <c r="EV87" s="168"/>
      <c r="EW87" s="168"/>
      <c r="EX87" s="168"/>
      <c r="EY87" s="168"/>
      <c r="EZ87" s="168"/>
      <c r="FA87" s="168"/>
      <c r="FB87" s="168">
        <f>+DRE!$G$85/4</f>
        <v>0</v>
      </c>
      <c r="FC87" s="168"/>
      <c r="FD87" s="166">
        <f t="shared" si="1555"/>
        <v>0</v>
      </c>
      <c r="FE87" s="168">
        <f>+DRE!$G$85/4</f>
        <v>0</v>
      </c>
      <c r="FF87" s="168"/>
      <c r="FG87" s="168"/>
      <c r="FH87" s="168"/>
      <c r="FI87" s="168"/>
      <c r="FJ87" s="168"/>
      <c r="FK87" s="168"/>
      <c r="FL87" s="168">
        <f>+DRE!$G$85/4</f>
        <v>0</v>
      </c>
      <c r="FM87" s="168"/>
      <c r="FN87" s="168"/>
      <c r="FO87" s="168"/>
      <c r="FP87" s="168"/>
      <c r="FQ87" s="168"/>
      <c r="FR87" s="168"/>
      <c r="FS87" s="168">
        <f>+DRE!$G$85/4</f>
        <v>0</v>
      </c>
      <c r="FT87" s="168"/>
      <c r="FU87" s="168"/>
      <c r="FV87" s="168"/>
      <c r="FW87" s="168"/>
      <c r="FX87" s="168"/>
      <c r="FY87" s="168"/>
      <c r="FZ87" s="168">
        <f>+DRE!$G$85/4</f>
        <v>0</v>
      </c>
      <c r="GA87" s="168"/>
      <c r="GB87" s="168"/>
      <c r="GC87" s="168"/>
      <c r="GD87" s="168"/>
      <c r="GE87" s="168"/>
      <c r="GF87" s="168"/>
      <c r="GG87" s="168">
        <f>+DRE!$G$85/4</f>
        <v>0</v>
      </c>
      <c r="GH87" s="168"/>
      <c r="GI87" s="168"/>
      <c r="GJ87" s="166">
        <f t="shared" si="1565"/>
        <v>0</v>
      </c>
      <c r="GK87" s="168">
        <f>+DRE!$G$85/4</f>
        <v>0</v>
      </c>
      <c r="GL87" s="168"/>
      <c r="GM87" s="168"/>
      <c r="GN87" s="168"/>
      <c r="GO87" s="168"/>
      <c r="GP87" s="168"/>
      <c r="GQ87" s="168"/>
      <c r="GR87" s="168">
        <f>+DRE!$G$85/4</f>
        <v>0</v>
      </c>
      <c r="GS87" s="168"/>
      <c r="GT87" s="168"/>
      <c r="GU87" s="168"/>
      <c r="GV87" s="168"/>
      <c r="GW87" s="168"/>
      <c r="GX87" s="168"/>
      <c r="GY87" s="168">
        <f>+DRE!$G$85/4</f>
        <v>0</v>
      </c>
      <c r="GZ87" s="168"/>
      <c r="HA87" s="168"/>
      <c r="HB87" s="168"/>
      <c r="HC87" s="168"/>
      <c r="HD87" s="168"/>
      <c r="HE87" s="168"/>
      <c r="HF87" s="168">
        <f>+DRE!$G$85/4</f>
        <v>0</v>
      </c>
      <c r="HG87" s="168"/>
      <c r="HH87" s="168"/>
      <c r="HI87" s="168"/>
      <c r="HJ87" s="168"/>
      <c r="HK87" s="168"/>
      <c r="HL87" s="168"/>
      <c r="HM87" s="168">
        <f>+DRE!$G$85/4</f>
        <v>0</v>
      </c>
      <c r="HN87" s="168"/>
      <c r="HO87" s="168"/>
      <c r="HP87" s="166">
        <f t="shared" si="1566"/>
        <v>0</v>
      </c>
      <c r="HQ87" s="168">
        <f>+DRE!$G$85/4</f>
        <v>0</v>
      </c>
      <c r="HR87" s="168"/>
      <c r="HS87" s="168"/>
      <c r="HT87" s="168"/>
      <c r="HU87" s="168"/>
      <c r="HV87" s="168"/>
      <c r="HW87" s="168"/>
      <c r="HX87" s="168">
        <f>+DRE!$G$85/4</f>
        <v>0</v>
      </c>
      <c r="HY87" s="168"/>
      <c r="HZ87" s="168"/>
      <c r="IA87" s="168"/>
      <c r="IB87" s="168"/>
      <c r="IC87" s="168"/>
      <c r="ID87" s="168"/>
      <c r="IE87" s="168">
        <f>+DRE!$G$85/4</f>
        <v>0</v>
      </c>
      <c r="IF87" s="168"/>
      <c r="IG87" s="168"/>
      <c r="IH87" s="168"/>
      <c r="II87" s="168"/>
      <c r="IJ87" s="168"/>
      <c r="IK87" s="168"/>
      <c r="IL87" s="168">
        <f>+DRE!$G$85/4</f>
        <v>0</v>
      </c>
      <c r="IM87" s="168"/>
      <c r="IN87" s="168"/>
      <c r="IO87" s="168"/>
      <c r="IP87" s="168"/>
      <c r="IQ87" s="168"/>
      <c r="IR87" s="168"/>
      <c r="IS87" s="168">
        <f>+DRE!$G$85/4</f>
        <v>0</v>
      </c>
      <c r="IT87" s="168"/>
      <c r="IU87" s="166">
        <f t="shared" si="1556"/>
        <v>0</v>
      </c>
      <c r="IV87" s="168">
        <f>+DRE!$G$85/4</f>
        <v>0</v>
      </c>
      <c r="IW87" s="168"/>
      <c r="IX87" s="168"/>
      <c r="IY87" s="168"/>
      <c r="IZ87" s="168"/>
      <c r="JA87" s="168"/>
      <c r="JB87" s="168"/>
      <c r="JC87" s="168">
        <f>+DRE!$G$85/4</f>
        <v>0</v>
      </c>
      <c r="JD87" s="168"/>
      <c r="JE87" s="168"/>
      <c r="JF87" s="168"/>
      <c r="JG87" s="168"/>
      <c r="JH87" s="168"/>
      <c r="JI87" s="168"/>
      <c r="JJ87" s="168">
        <f>+DRE!$G$85/4</f>
        <v>0</v>
      </c>
      <c r="JK87" s="168"/>
      <c r="JL87" s="168"/>
      <c r="JM87" s="168"/>
      <c r="JN87" s="168"/>
      <c r="JO87" s="168"/>
      <c r="JP87" s="168"/>
      <c r="JQ87" s="168">
        <f>+DRE!$G$85/4</f>
        <v>0</v>
      </c>
      <c r="JR87" s="168"/>
      <c r="JS87" s="168"/>
      <c r="JT87" s="168"/>
      <c r="JU87" s="168"/>
      <c r="JV87" s="168"/>
      <c r="JW87" s="168"/>
      <c r="JX87" s="168">
        <f>+DRE!$G$85/4</f>
        <v>0</v>
      </c>
      <c r="JY87" s="168"/>
      <c r="JZ87" s="168"/>
      <c r="KA87" s="166">
        <f t="shared" si="1567"/>
        <v>0</v>
      </c>
      <c r="KB87" s="168">
        <f>+DRE!$G$85/4</f>
        <v>0</v>
      </c>
      <c r="KC87" s="168"/>
      <c r="KD87" s="168"/>
      <c r="KE87" s="168"/>
      <c r="KF87" s="168"/>
      <c r="KG87" s="168"/>
      <c r="KH87" s="168"/>
      <c r="KI87" s="168">
        <f>+DRE!$G$85/4</f>
        <v>0</v>
      </c>
      <c r="KJ87" s="168"/>
      <c r="KK87" s="168"/>
      <c r="KL87" s="168"/>
      <c r="KM87" s="168"/>
      <c r="KN87" s="168"/>
      <c r="KO87" s="168"/>
      <c r="KP87" s="168">
        <f>+DRE!$G$85/4</f>
        <v>0</v>
      </c>
      <c r="KQ87" s="168"/>
      <c r="KR87" s="168"/>
      <c r="KS87" s="168"/>
      <c r="KT87" s="168"/>
      <c r="KU87" s="168"/>
      <c r="KV87" s="168"/>
      <c r="KW87" s="168">
        <f>+DRE!$G$85/4</f>
        <v>0</v>
      </c>
      <c r="KX87" s="168"/>
      <c r="KY87" s="168"/>
      <c r="KZ87" s="168"/>
      <c r="LA87" s="168"/>
      <c r="LB87" s="168"/>
      <c r="LC87" s="168"/>
      <c r="LD87" s="168">
        <f>+DRE!$G$85/4</f>
        <v>0</v>
      </c>
      <c r="LE87" s="168"/>
      <c r="LF87" s="166">
        <f t="shared" si="1557"/>
        <v>0</v>
      </c>
      <c r="LG87" s="168">
        <f>+DRE!$G$85/4</f>
        <v>0</v>
      </c>
      <c r="LH87" s="168"/>
      <c r="LI87" s="168"/>
      <c r="LJ87" s="168"/>
      <c r="LK87" s="168"/>
      <c r="LL87" s="168"/>
      <c r="LM87" s="168"/>
      <c r="LN87" s="168">
        <f>+DRE!$G$85/4</f>
        <v>0</v>
      </c>
      <c r="LO87" s="168"/>
      <c r="LP87" s="168"/>
      <c r="LQ87" s="168"/>
      <c r="LR87" s="168"/>
      <c r="LS87" s="168"/>
      <c r="LT87" s="168"/>
      <c r="LU87" s="168">
        <f>+DRE!$G$85/4</f>
        <v>0</v>
      </c>
      <c r="LV87" s="168"/>
      <c r="LW87" s="168"/>
      <c r="LX87" s="168"/>
      <c r="LY87" s="168"/>
      <c r="LZ87" s="168"/>
      <c r="MA87" s="168"/>
      <c r="MB87" s="168">
        <f>+DRE!$G$85/4</f>
        <v>0</v>
      </c>
      <c r="MC87" s="168"/>
      <c r="MD87" s="168"/>
      <c r="ME87" s="168"/>
      <c r="MF87" s="168"/>
      <c r="MG87" s="168"/>
      <c r="MH87" s="168"/>
      <c r="MI87" s="168">
        <f>+DRE!$G$85/4</f>
        <v>0</v>
      </c>
      <c r="MJ87" s="168"/>
      <c r="MK87" s="168"/>
      <c r="ML87" s="166">
        <f t="shared" si="1568"/>
        <v>0</v>
      </c>
      <c r="MM87" s="168">
        <f>+DRE!$G$85/4</f>
        <v>0</v>
      </c>
      <c r="MN87" s="168"/>
      <c r="MO87" s="168"/>
      <c r="MP87" s="168"/>
      <c r="MQ87" s="168"/>
      <c r="MR87" s="168"/>
      <c r="MS87" s="168"/>
      <c r="MT87" s="168">
        <f>+DRE!$G$85/4</f>
        <v>0</v>
      </c>
      <c r="MU87" s="168"/>
      <c r="MV87" s="168"/>
      <c r="MW87" s="168"/>
      <c r="MX87" s="168"/>
      <c r="MY87" s="168"/>
      <c r="MZ87" s="168"/>
      <c r="NA87" s="168">
        <f>+DRE!$G$85/4</f>
        <v>0</v>
      </c>
      <c r="NB87" s="168"/>
      <c r="NC87" s="168"/>
      <c r="ND87" s="168"/>
      <c r="NE87" s="168"/>
      <c r="NF87" s="168"/>
      <c r="NG87" s="168"/>
      <c r="NH87" s="168">
        <f>+DRE!$G$85/4</f>
        <v>0</v>
      </c>
      <c r="NI87" s="168"/>
      <c r="NJ87" s="168"/>
      <c r="NK87" s="168"/>
      <c r="NL87" s="168"/>
      <c r="NM87" s="168"/>
      <c r="NN87" s="168"/>
      <c r="NO87" s="168">
        <f>+DRE!$G$85/4</f>
        <v>0</v>
      </c>
      <c r="NP87" s="168"/>
      <c r="NQ87" s="168"/>
      <c r="NR87" s="166">
        <f t="shared" si="1569"/>
        <v>0</v>
      </c>
      <c r="NS87" s="168">
        <f>+DRE!$G$85/4</f>
        <v>0</v>
      </c>
      <c r="NT87" s="168"/>
      <c r="NU87" s="168"/>
      <c r="NV87" s="168"/>
      <c r="NW87" s="168"/>
      <c r="NX87" s="168"/>
      <c r="NY87" s="168"/>
      <c r="NZ87" s="168">
        <f>+DRE!$G$85/4</f>
        <v>0</v>
      </c>
      <c r="OA87" s="168"/>
      <c r="OB87" s="168"/>
      <c r="OC87" s="168"/>
      <c r="OD87" s="168"/>
      <c r="OE87" s="168"/>
      <c r="OF87" s="168"/>
      <c r="OG87" s="168">
        <f>+DRE!$G$85/4</f>
        <v>0</v>
      </c>
      <c r="OH87" s="168"/>
      <c r="OI87" s="168"/>
      <c r="OJ87" s="168"/>
      <c r="OK87" s="168"/>
      <c r="OL87" s="168"/>
      <c r="OM87" s="168"/>
      <c r="ON87" s="168">
        <f>+DRE!$G$85/4</f>
        <v>0</v>
      </c>
      <c r="OO87" s="168"/>
      <c r="OP87" s="168"/>
      <c r="OQ87" s="168"/>
      <c r="OR87" s="168"/>
      <c r="OS87" s="168"/>
      <c r="OT87" s="168"/>
      <c r="OU87" s="166">
        <f t="shared" si="1558"/>
        <v>0</v>
      </c>
      <c r="OV87" s="168">
        <f>+DRE!$G$85/4</f>
        <v>0</v>
      </c>
      <c r="OW87" s="168"/>
      <c r="OX87" s="168"/>
      <c r="OY87" s="168"/>
      <c r="OZ87" s="168"/>
      <c r="PA87" s="168"/>
      <c r="PB87" s="168"/>
      <c r="PC87" s="168">
        <f>+DRE!$G$85/4</f>
        <v>0</v>
      </c>
      <c r="PD87" s="168"/>
      <c r="PE87" s="168"/>
      <c r="PF87" s="168"/>
      <c r="PG87" s="168"/>
      <c r="PH87" s="168"/>
      <c r="PI87" s="168"/>
      <c r="PJ87" s="168">
        <f>+DRE!$G$85/4</f>
        <v>0</v>
      </c>
      <c r="PK87" s="168"/>
      <c r="PL87" s="168"/>
      <c r="PM87" s="168"/>
      <c r="PN87" s="168"/>
      <c r="PO87" s="168"/>
      <c r="PP87" s="168"/>
      <c r="PQ87" s="168">
        <f>+DRE!$G$85/4</f>
        <v>0</v>
      </c>
      <c r="PR87" s="168"/>
      <c r="PS87" s="168"/>
      <c r="PT87" s="168"/>
      <c r="PU87" s="168"/>
      <c r="PV87" s="168"/>
      <c r="PW87" s="168"/>
      <c r="PX87" s="168">
        <f>+DRE!$G$85/4</f>
        <v>0</v>
      </c>
      <c r="PY87" s="168"/>
      <c r="PZ87" s="168"/>
      <c r="QA87" s="166">
        <f t="shared" si="1570"/>
        <v>0</v>
      </c>
      <c r="QB87" s="168">
        <f>+DRE!$G$85/4</f>
        <v>0</v>
      </c>
      <c r="QC87" s="168"/>
      <c r="QD87" s="168"/>
      <c r="QE87" s="168"/>
      <c r="QF87" s="168"/>
      <c r="QG87" s="168"/>
      <c r="QH87" s="168"/>
      <c r="QI87" s="168">
        <f>+DRE!$G$85/4</f>
        <v>0</v>
      </c>
      <c r="QJ87" s="168"/>
      <c r="QK87" s="168"/>
      <c r="QL87" s="168"/>
      <c r="QM87" s="168"/>
      <c r="QN87" s="168"/>
      <c r="QO87" s="168"/>
      <c r="QP87" s="168">
        <f>+DRE!$G$85/4</f>
        <v>0</v>
      </c>
      <c r="QQ87" s="168"/>
      <c r="QR87" s="168"/>
      <c r="QS87" s="168"/>
      <c r="QT87" s="168"/>
      <c r="QU87" s="168"/>
      <c r="QV87" s="168"/>
      <c r="QW87" s="168">
        <f>+DRE!$G$85/4</f>
        <v>0</v>
      </c>
      <c r="QX87" s="168"/>
      <c r="QY87" s="168"/>
      <c r="QZ87" s="168"/>
      <c r="RA87" s="168"/>
      <c r="RB87" s="168"/>
      <c r="RC87" s="168"/>
      <c r="RD87" s="168">
        <f>+DRE!$G$85/4</f>
        <v>0</v>
      </c>
      <c r="RE87" s="168"/>
      <c r="RF87" s="166">
        <f t="shared" si="1559"/>
        <v>0</v>
      </c>
      <c r="RG87" s="168">
        <f>+DRE!$G$85/4</f>
        <v>0</v>
      </c>
      <c r="RH87" s="168"/>
      <c r="RI87" s="168"/>
      <c r="RJ87" s="168"/>
      <c r="RK87" s="168"/>
      <c r="RL87" s="168"/>
      <c r="RM87" s="168"/>
      <c r="RN87" s="168">
        <f>+DRE!$G$85/4</f>
        <v>0</v>
      </c>
      <c r="RO87" s="168"/>
      <c r="RP87" s="168"/>
      <c r="RQ87" s="168"/>
      <c r="RR87" s="168"/>
      <c r="RS87" s="168"/>
      <c r="RT87" s="168"/>
      <c r="RU87" s="168">
        <f>+DRE!$G$85/4</f>
        <v>0</v>
      </c>
      <c r="RV87" s="168"/>
      <c r="RW87" s="168"/>
      <c r="RX87" s="168"/>
      <c r="RY87" s="168"/>
      <c r="RZ87" s="168"/>
      <c r="SA87" s="168"/>
      <c r="SB87" s="168">
        <f>+DRE!$G$85/4</f>
        <v>0</v>
      </c>
      <c r="SC87" s="168"/>
      <c r="SD87" s="168"/>
      <c r="SE87" s="168"/>
      <c r="SF87" s="168"/>
      <c r="SG87" s="168"/>
      <c r="SH87" s="168"/>
      <c r="SI87" s="168">
        <f>+DRE!$G$85/4</f>
        <v>0</v>
      </c>
      <c r="SJ87" s="168"/>
      <c r="SK87" s="168"/>
      <c r="SL87" s="166">
        <f t="shared" si="1571"/>
        <v>0</v>
      </c>
      <c r="SM87" s="168">
        <f>+DRE!$G$85/4</f>
        <v>0</v>
      </c>
      <c r="SN87" s="168"/>
      <c r="SO87" s="168"/>
      <c r="SP87" s="168"/>
      <c r="SQ87" s="168"/>
      <c r="SR87" s="168"/>
      <c r="SS87" s="168"/>
      <c r="ST87" s="168">
        <f>+DRE!$G$85/4</f>
        <v>0</v>
      </c>
      <c r="SU87" s="168"/>
      <c r="SV87" s="168"/>
      <c r="SW87" s="168"/>
      <c r="SX87" s="168"/>
      <c r="SY87" s="168"/>
      <c r="SZ87" s="168"/>
      <c r="TA87" s="168">
        <f>+DRE!$G$85/4</f>
        <v>0</v>
      </c>
      <c r="TB87" s="168"/>
      <c r="TC87" s="168"/>
      <c r="TD87" s="168"/>
      <c r="TE87" s="168"/>
      <c r="TF87" s="168"/>
      <c r="TG87" s="168"/>
      <c r="TH87" s="168">
        <f>+DRE!$G$85/4</f>
        <v>0</v>
      </c>
      <c r="TI87" s="168"/>
      <c r="TJ87" s="168"/>
      <c r="TK87" s="168"/>
      <c r="TL87" s="168"/>
      <c r="TM87" s="168"/>
      <c r="TN87" s="168"/>
      <c r="TO87" s="168">
        <f>+DRE!$G$85/4</f>
        <v>0</v>
      </c>
      <c r="TP87" s="168"/>
      <c r="TQ87" s="166">
        <f t="shared" si="1560"/>
        <v>0</v>
      </c>
      <c r="TR87" s="168">
        <f>+DRE!$G$85/4</f>
        <v>0</v>
      </c>
      <c r="TS87" s="168"/>
      <c r="TT87" s="168"/>
      <c r="TU87" s="168"/>
      <c r="TV87" s="168"/>
      <c r="TW87" s="168"/>
      <c r="TX87" s="168"/>
      <c r="TY87" s="168">
        <f>+DRE!$G$85/4</f>
        <v>0</v>
      </c>
      <c r="TZ87" s="168"/>
      <c r="UA87" s="168"/>
      <c r="UB87" s="168"/>
      <c r="UC87" s="168"/>
      <c r="UD87" s="168"/>
      <c r="UE87" s="168"/>
      <c r="UF87" s="168">
        <f>+DRE!$G$85/4</f>
        <v>0</v>
      </c>
      <c r="UG87" s="168"/>
      <c r="UH87" s="168"/>
      <c r="UI87" s="168"/>
      <c r="UJ87" s="168"/>
      <c r="UK87" s="168"/>
      <c r="UL87" s="168"/>
      <c r="UM87" s="168">
        <f>+DRE!$G$85/4</f>
        <v>0</v>
      </c>
      <c r="UN87" s="168"/>
      <c r="UO87" s="168"/>
      <c r="UP87" s="168"/>
      <c r="UQ87" s="168"/>
      <c r="UR87" s="168"/>
      <c r="US87" s="168"/>
      <c r="UT87" s="168">
        <f>+DRE!$G$85/4</f>
        <v>0</v>
      </c>
      <c r="UU87" s="168"/>
      <c r="UV87" s="168"/>
      <c r="UW87" s="166">
        <f t="shared" si="1572"/>
        <v>0</v>
      </c>
      <c r="UX87" s="168">
        <f>+DRE!$G$85/4</f>
        <v>0</v>
      </c>
      <c r="UY87" s="168"/>
      <c r="UZ87" s="168"/>
      <c r="VA87" s="168"/>
      <c r="VB87" s="168"/>
      <c r="VC87" s="168"/>
      <c r="VD87" s="168"/>
      <c r="VE87" s="168">
        <f>+DRE!$G$85/4</f>
        <v>0</v>
      </c>
      <c r="VF87" s="168"/>
      <c r="VG87" s="168"/>
      <c r="VH87" s="168"/>
      <c r="VI87" s="168"/>
      <c r="VJ87" s="168"/>
      <c r="VK87" s="168"/>
      <c r="VL87" s="168">
        <f>+DRE!$G$85/4</f>
        <v>0</v>
      </c>
      <c r="VM87" s="168"/>
      <c r="VN87" s="168"/>
      <c r="VO87" s="168"/>
      <c r="VP87" s="168"/>
      <c r="VQ87" s="168"/>
      <c r="VR87" s="168"/>
      <c r="VS87" s="168">
        <f>+DRE!$G$85/4</f>
        <v>0</v>
      </c>
      <c r="VT87" s="168"/>
      <c r="VU87" s="168"/>
      <c r="VV87" s="168"/>
      <c r="VW87" s="168"/>
      <c r="VX87" s="168"/>
      <c r="VY87" s="168"/>
      <c r="VZ87" s="168">
        <f>+DRE!$G$85/4</f>
        <v>0</v>
      </c>
      <c r="WA87" s="168"/>
      <c r="WB87" s="168"/>
      <c r="WC87" s="166">
        <f t="shared" si="1573"/>
        <v>0</v>
      </c>
    </row>
    <row r="88" spans="1:601" s="105" customFormat="1" ht="18" customHeight="1" outlineLevel="1">
      <c r="A88" s="154"/>
      <c r="B88" s="113" t="s">
        <v>119</v>
      </c>
      <c r="C88" s="66"/>
      <c r="D88" s="182">
        <f>SUMIFS('Listagem de Pagamentos Efet'!$J:$J,'Listagem de Pagamentos Efet'!$B:$B,'FLUXO DE CAIXA'!D$4,'Listagem de Pagamentos Efet'!$C:$C,'FLUXO DE CAIXA'!$B88)</f>
        <v>0</v>
      </c>
      <c r="E88" s="182">
        <f>SUMIFS('Listagem de Pagamentos Efet'!$J:$J,'Listagem de Pagamentos Efet'!$B:$B,'FLUXO DE CAIXA'!E$4,'Listagem de Pagamentos Efet'!$C:$C,'FLUXO DE CAIXA'!$B88)</f>
        <v>0</v>
      </c>
      <c r="F88" s="182">
        <f>SUMIFS('Listagem de Pagamentos Efet'!$J:$J,'Listagem de Pagamentos Efet'!$B:$B,'FLUXO DE CAIXA'!F$4,'Listagem de Pagamentos Efet'!$C:$C,'FLUXO DE CAIXA'!$B88)</f>
        <v>0</v>
      </c>
      <c r="G88" s="182">
        <f>SUMIFS('Listagem de Pagamentos Efet'!$J:$J,'Listagem de Pagamentos Efet'!$B:$B,'FLUXO DE CAIXA'!G$4,'Listagem de Pagamentos Efet'!$C:$C,'FLUXO DE CAIXA'!$B88)</f>
        <v>0</v>
      </c>
      <c r="H88" s="182">
        <f>SUMIFS('Listagem de Pagamentos Efet'!$J:$J,'Listagem de Pagamentos Efet'!$B:$B,'FLUXO DE CAIXA'!H$4,'Listagem de Pagamentos Efet'!$C:$C,'FLUXO DE CAIXA'!$B88)</f>
        <v>0</v>
      </c>
      <c r="I88" s="182">
        <f>SUMIFS('Listagem de Pagamentos Efet'!$J:$J,'Listagem de Pagamentos Efet'!$B:$B,'FLUXO DE CAIXA'!I$4,'Listagem de Pagamentos Efet'!$C:$C,'FLUXO DE CAIXA'!$B88)</f>
        <v>0</v>
      </c>
      <c r="J88" s="182">
        <f>SUMIFS('Listagem de Pagamentos Efet'!$J:$J,'Listagem de Pagamentos Efet'!$B:$B,'FLUXO DE CAIXA'!J$4,'Listagem de Pagamentos Efet'!$C:$C,'FLUXO DE CAIXA'!$B88)</f>
        <v>0</v>
      </c>
      <c r="K88" s="182">
        <f>SUMIFS('Listagem de Pagamentos Efet'!$J:$J,'Listagem de Pagamentos Efet'!$B:$B,'FLUXO DE CAIXA'!K$4,'Listagem de Pagamentos Efet'!$C:$C,'FLUXO DE CAIXA'!$B88)</f>
        <v>0</v>
      </c>
      <c r="L88" s="182">
        <f>SUMIFS('Listagem de Pagamentos Efet'!$J:$J,'Listagem de Pagamentos Efet'!$B:$B,'FLUXO DE CAIXA'!L$4,'Listagem de Pagamentos Efet'!$C:$C,'FLUXO DE CAIXA'!$B88)</f>
        <v>0</v>
      </c>
      <c r="M88" s="182">
        <f>SUMIFS('Listagem de Pagamentos Efet'!$J:$J,'Listagem de Pagamentos Efet'!$B:$B,'FLUXO DE CAIXA'!M$4,'Listagem de Pagamentos Efet'!$C:$C,'FLUXO DE CAIXA'!$B88)</f>
        <v>0</v>
      </c>
      <c r="N88" s="182">
        <f>SUMIFS('Listagem de Pagamentos Efet'!$J:$J,'Listagem de Pagamentos Efet'!$B:$B,'FLUXO DE CAIXA'!N$4,'Listagem de Pagamentos Efet'!$C:$C,'FLUXO DE CAIXA'!$B88)</f>
        <v>0</v>
      </c>
      <c r="O88" s="182">
        <f>SUMIFS('Listagem de Pagamentos Efet'!$J:$J,'Listagem de Pagamentos Efet'!$B:$B,'FLUXO DE CAIXA'!O$4,'Listagem de Pagamentos Efet'!$C:$C,'FLUXO DE CAIXA'!$B88)</f>
        <v>0</v>
      </c>
      <c r="P88" s="182">
        <f>SUMIFS('Listagem de Pagamentos Efet'!$J:$J,'Listagem de Pagamentos Efet'!$B:$B,'FLUXO DE CAIXA'!P$4,'Listagem de Pagamentos Efet'!$C:$C,'FLUXO DE CAIXA'!$B88)</f>
        <v>0</v>
      </c>
      <c r="Q88" s="182">
        <f>SUMIFS('Listagem de Pagamentos Efet'!$J:$J,'Listagem de Pagamentos Efet'!$B:$B,'FLUXO DE CAIXA'!Q$4,'Listagem de Pagamentos Efet'!$C:$C,'FLUXO DE CAIXA'!$B88)</f>
        <v>0</v>
      </c>
      <c r="R88" s="182">
        <f>SUMIFS('Listagem de Pagamentos Efet'!$J:$J,'Listagem de Pagamentos Efet'!$B:$B,'FLUXO DE CAIXA'!R$4,'Listagem de Pagamentos Efet'!$C:$C,'FLUXO DE CAIXA'!$B88)</f>
        <v>0</v>
      </c>
      <c r="S88" s="182">
        <f>SUMIFS('Listagem de Pagamentos Efet'!$J:$J,'Listagem de Pagamentos Efet'!$B:$B,'FLUXO DE CAIXA'!S$4,'Listagem de Pagamentos Efet'!$C:$C,'FLUXO DE CAIXA'!$B88)</f>
        <v>0</v>
      </c>
      <c r="T88" s="182">
        <f>SUMIFS('Listagem de Pagamentos Efet'!$J:$J,'Listagem de Pagamentos Efet'!$B:$B,'FLUXO DE CAIXA'!T$4,'Listagem de Pagamentos Efet'!$C:$C,'FLUXO DE CAIXA'!$B88)</f>
        <v>0</v>
      </c>
      <c r="U88" s="182">
        <f>SUMIFS('Listagem de Pagamentos Efet'!$J:$J,'Listagem de Pagamentos Efet'!$B:$B,'FLUXO DE CAIXA'!U$4,'Listagem de Pagamentos Efet'!$C:$C,'FLUXO DE CAIXA'!$B88)</f>
        <v>0</v>
      </c>
      <c r="V88" s="182">
        <f>SUMIFS('Listagem de Pagamentos Efet'!$J:$J,'Listagem de Pagamentos Efet'!$B:$B,'FLUXO DE CAIXA'!V$4,'Listagem de Pagamentos Efet'!$C:$C,'FLUXO DE CAIXA'!$B88)</f>
        <v>0</v>
      </c>
      <c r="W88" s="182">
        <f>SUMIFS('Listagem de Pagamentos Efet'!$J:$J,'Listagem de Pagamentos Efet'!$B:$B,'FLUXO DE CAIXA'!W$4,'Listagem de Pagamentos Efet'!$C:$C,'FLUXO DE CAIXA'!$B88)</f>
        <v>0</v>
      </c>
      <c r="X88" s="182">
        <f>SUMIFS('Listagem de Pagamentos Efet'!$J:$J,'Listagem de Pagamentos Efet'!$B:$B,'FLUXO DE CAIXA'!X$4,'Listagem de Pagamentos Efet'!$C:$C,'FLUXO DE CAIXA'!$B88)</f>
        <v>0</v>
      </c>
      <c r="Y88" s="182">
        <f>SUMIFS('Listagem de Pagamentos Efet'!$J:$J,'Listagem de Pagamentos Efet'!$B:$B,'FLUXO DE CAIXA'!Y$4,'Listagem de Pagamentos Efet'!$C:$C,'FLUXO DE CAIXA'!$B88)</f>
        <v>0</v>
      </c>
      <c r="Z88" s="182">
        <f>SUMIFS('Listagem de Pagamentos Efet'!$J:$J,'Listagem de Pagamentos Efet'!$B:$B,'FLUXO DE CAIXA'!Z$4,'Listagem de Pagamentos Efet'!$C:$C,'FLUXO DE CAIXA'!$B88)</f>
        <v>0</v>
      </c>
      <c r="AA88" s="182">
        <f>SUMIFS('Listagem de Pagamentos Efet'!$J:$J,'Listagem de Pagamentos Efet'!$B:$B,'FLUXO DE CAIXA'!AA$4,'Listagem de Pagamentos Efet'!$C:$C,'FLUXO DE CAIXA'!$B88)</f>
        <v>0</v>
      </c>
      <c r="AB88" s="182">
        <f>SUMIFS('Listagem de Pagamentos Efet'!$J:$J,'Listagem de Pagamentos Efet'!$B:$B,'FLUXO DE CAIXA'!AB$4,'Listagem de Pagamentos Efet'!$C:$C,'FLUXO DE CAIXA'!$B88)</f>
        <v>0</v>
      </c>
      <c r="AC88" s="182">
        <f>SUMIFS('Listagem de Pagamentos Efet'!$J:$J,'Listagem de Pagamentos Efet'!$B:$B,'FLUXO DE CAIXA'!AC$4,'Listagem de Pagamentos Efet'!$C:$C,'FLUXO DE CAIXA'!$B88)</f>
        <v>0</v>
      </c>
      <c r="AD88" s="182">
        <f>SUMIFS('Listagem de Pagamentos Efet'!$J:$J,'Listagem de Pagamentos Efet'!$B:$B,'FLUXO DE CAIXA'!AD$4,'Listagem de Pagamentos Efet'!$C:$C,'FLUXO DE CAIXA'!$B88)</f>
        <v>0</v>
      </c>
      <c r="AE88" s="106">
        <f>+DRE!$G$86/4</f>
        <v>0</v>
      </c>
      <c r="AF88" s="106"/>
      <c r="AG88" s="106"/>
      <c r="AH88" s="166">
        <f t="shared" si="1561"/>
        <v>0</v>
      </c>
      <c r="AI88" s="168"/>
      <c r="AJ88" s="168"/>
      <c r="AK88" s="168"/>
      <c r="AL88" s="168"/>
      <c r="AM88" s="168"/>
      <c r="AN88" s="168"/>
      <c r="AO88" s="168">
        <f>+DRE!$G$86/4</f>
        <v>0</v>
      </c>
      <c r="AP88" s="168"/>
      <c r="AQ88" s="168"/>
      <c r="AR88" s="168"/>
      <c r="AS88" s="168"/>
      <c r="AT88" s="168"/>
      <c r="AU88" s="168"/>
      <c r="AV88" s="168">
        <f>+DRE!$G$86/4</f>
        <v>0</v>
      </c>
      <c r="AW88" s="168"/>
      <c r="AX88" s="168"/>
      <c r="AY88" s="168"/>
      <c r="AZ88" s="168"/>
      <c r="BA88" s="168"/>
      <c r="BB88" s="168"/>
      <c r="BC88" s="168">
        <f>+DRE!$G$86/4</f>
        <v>0</v>
      </c>
      <c r="BD88" s="168"/>
      <c r="BE88" s="168"/>
      <c r="BF88" s="168"/>
      <c r="BG88" s="168"/>
      <c r="BH88" s="168"/>
      <c r="BI88" s="168"/>
      <c r="BJ88" s="168">
        <f>+DRE!$G$86/4</f>
        <v>0</v>
      </c>
      <c r="BK88" s="168"/>
      <c r="BL88" s="168"/>
      <c r="BM88" s="168"/>
      <c r="BN88" s="166">
        <f t="shared" si="1563"/>
        <v>0</v>
      </c>
      <c r="BO88" s="168"/>
      <c r="BP88" s="168"/>
      <c r="BQ88" s="168"/>
      <c r="BR88" s="168">
        <f>+DRE!$G$86/4</f>
        <v>0</v>
      </c>
      <c r="BS88" s="168"/>
      <c r="BT88" s="168"/>
      <c r="BU88" s="168"/>
      <c r="BV88" s="168"/>
      <c r="BW88" s="168"/>
      <c r="BX88" s="168"/>
      <c r="BY88" s="168">
        <f>+DRE!$G$86/4</f>
        <v>0</v>
      </c>
      <c r="BZ88" s="168"/>
      <c r="CA88" s="168"/>
      <c r="CB88" s="168"/>
      <c r="CC88" s="168"/>
      <c r="CD88" s="168"/>
      <c r="CE88" s="168"/>
      <c r="CF88" s="168">
        <f>+DRE!$G$86/4</f>
        <v>0</v>
      </c>
      <c r="CG88" s="168"/>
      <c r="CH88" s="168"/>
      <c r="CI88" s="168"/>
      <c r="CJ88" s="168"/>
      <c r="CK88" s="168"/>
      <c r="CL88" s="168"/>
      <c r="CM88" s="168">
        <f>+DRE!$G$86/4</f>
        <v>0</v>
      </c>
      <c r="CN88" s="168"/>
      <c r="CO88" s="168"/>
      <c r="CP88" s="168"/>
      <c r="CQ88" s="168"/>
      <c r="CR88" s="168"/>
      <c r="CS88" s="166">
        <f t="shared" si="1562"/>
        <v>0</v>
      </c>
      <c r="CT88" s="168"/>
      <c r="CU88" s="168"/>
      <c r="CV88" s="168"/>
      <c r="CW88" s="168"/>
      <c r="CX88" s="168"/>
      <c r="CY88" s="168"/>
      <c r="CZ88" s="168">
        <f>+DRE!$G$86/4</f>
        <v>0</v>
      </c>
      <c r="DA88" s="168"/>
      <c r="DB88" s="168"/>
      <c r="DC88" s="168"/>
      <c r="DD88" s="168"/>
      <c r="DE88" s="168"/>
      <c r="DF88" s="168"/>
      <c r="DG88" s="168">
        <f>+DRE!$G$86/4</f>
        <v>0</v>
      </c>
      <c r="DH88" s="168"/>
      <c r="DI88" s="168"/>
      <c r="DJ88" s="168"/>
      <c r="DK88" s="168"/>
      <c r="DL88" s="168"/>
      <c r="DM88" s="168"/>
      <c r="DN88" s="168">
        <f>+DRE!$G$86/4</f>
        <v>0</v>
      </c>
      <c r="DO88" s="168"/>
      <c r="DP88" s="168"/>
      <c r="DQ88" s="168"/>
      <c r="DR88" s="168"/>
      <c r="DS88" s="168"/>
      <c r="DT88" s="168"/>
      <c r="DU88" s="168">
        <f>+DRE!$G$86/4</f>
        <v>0</v>
      </c>
      <c r="DV88" s="168"/>
      <c r="DW88" s="168"/>
      <c r="DX88" s="168"/>
      <c r="DY88" s="166">
        <f t="shared" si="1564"/>
        <v>0</v>
      </c>
      <c r="DZ88" s="168"/>
      <c r="EA88" s="168"/>
      <c r="EB88" s="168"/>
      <c r="EC88" s="168"/>
      <c r="ED88" s="168"/>
      <c r="EE88" s="168"/>
      <c r="EF88" s="168">
        <f>+DRE!$G$86/4</f>
        <v>0</v>
      </c>
      <c r="EG88" s="168"/>
      <c r="EH88" s="168"/>
      <c r="EI88" s="168"/>
      <c r="EJ88" s="168"/>
      <c r="EK88" s="168"/>
      <c r="EL88" s="168"/>
      <c r="EM88" s="168">
        <f>+DRE!$G$86/4</f>
        <v>0</v>
      </c>
      <c r="EN88" s="168"/>
      <c r="EO88" s="168"/>
      <c r="EP88" s="168"/>
      <c r="EQ88" s="168"/>
      <c r="ER88" s="168"/>
      <c r="ES88" s="168"/>
      <c r="ET88" s="168">
        <f>+DRE!$G$86/4</f>
        <v>0</v>
      </c>
      <c r="EU88" s="168"/>
      <c r="EV88" s="168"/>
      <c r="EW88" s="168"/>
      <c r="EX88" s="168"/>
      <c r="EY88" s="168"/>
      <c r="EZ88" s="168"/>
      <c r="FA88" s="168">
        <f>+DRE!$G$86/4</f>
        <v>0</v>
      </c>
      <c r="FB88" s="168"/>
      <c r="FC88" s="168"/>
      <c r="FD88" s="166">
        <f t="shared" si="1555"/>
        <v>0</v>
      </c>
      <c r="FE88" s="168"/>
      <c r="FF88" s="168"/>
      <c r="FG88" s="168"/>
      <c r="FH88" s="168"/>
      <c r="FI88" s="168"/>
      <c r="FJ88" s="168"/>
      <c r="FK88" s="168">
        <f>+DRE!$G$86/4</f>
        <v>0</v>
      </c>
      <c r="FL88" s="168"/>
      <c r="FM88" s="168"/>
      <c r="FN88" s="168"/>
      <c r="FO88" s="168"/>
      <c r="FP88" s="168"/>
      <c r="FQ88" s="168"/>
      <c r="FR88" s="168">
        <f>+DRE!$G$86/4</f>
        <v>0</v>
      </c>
      <c r="FS88" s="168"/>
      <c r="FT88" s="168"/>
      <c r="FU88" s="168"/>
      <c r="FV88" s="168"/>
      <c r="FW88" s="168"/>
      <c r="FX88" s="168"/>
      <c r="FY88" s="168">
        <f>+DRE!$G$86/4</f>
        <v>0</v>
      </c>
      <c r="FZ88" s="168"/>
      <c r="GA88" s="168"/>
      <c r="GB88" s="168"/>
      <c r="GC88" s="168"/>
      <c r="GD88" s="168"/>
      <c r="GE88" s="168"/>
      <c r="GF88" s="168">
        <f>+DRE!$G$86/4</f>
        <v>0</v>
      </c>
      <c r="GG88" s="168"/>
      <c r="GH88" s="168"/>
      <c r="GI88" s="168"/>
      <c r="GJ88" s="166">
        <f t="shared" si="1565"/>
        <v>0</v>
      </c>
      <c r="GK88" s="168"/>
      <c r="GL88" s="168"/>
      <c r="GM88" s="168"/>
      <c r="GN88" s="168"/>
      <c r="GO88" s="168"/>
      <c r="GP88" s="168"/>
      <c r="GQ88" s="168">
        <f>+DRE!$G$86/4</f>
        <v>0</v>
      </c>
      <c r="GR88" s="168"/>
      <c r="GS88" s="168"/>
      <c r="GT88" s="168"/>
      <c r="GU88" s="168"/>
      <c r="GV88" s="168"/>
      <c r="GW88" s="168"/>
      <c r="GX88" s="168">
        <f>+DRE!$G$86/4</f>
        <v>0</v>
      </c>
      <c r="GY88" s="168"/>
      <c r="GZ88" s="168"/>
      <c r="HA88" s="168"/>
      <c r="HB88" s="168"/>
      <c r="HC88" s="168"/>
      <c r="HD88" s="168"/>
      <c r="HE88" s="168">
        <f>+DRE!$G$86/4</f>
        <v>0</v>
      </c>
      <c r="HF88" s="168"/>
      <c r="HG88" s="168"/>
      <c r="HH88" s="168"/>
      <c r="HI88" s="168"/>
      <c r="HJ88" s="168"/>
      <c r="HK88" s="168"/>
      <c r="HL88" s="168">
        <f>+DRE!$G$86/4</f>
        <v>0</v>
      </c>
      <c r="HM88" s="168"/>
      <c r="HN88" s="168"/>
      <c r="HO88" s="168"/>
      <c r="HP88" s="166">
        <f t="shared" si="1566"/>
        <v>0</v>
      </c>
      <c r="HQ88" s="168"/>
      <c r="HR88" s="168"/>
      <c r="HS88" s="168"/>
      <c r="HT88" s="168"/>
      <c r="HU88" s="168"/>
      <c r="HV88" s="168"/>
      <c r="HW88" s="168">
        <f>+DRE!$G$86/4</f>
        <v>0</v>
      </c>
      <c r="HX88" s="168"/>
      <c r="HY88" s="168"/>
      <c r="HZ88" s="168"/>
      <c r="IA88" s="168"/>
      <c r="IB88" s="168"/>
      <c r="IC88" s="168"/>
      <c r="ID88" s="168">
        <f>+DRE!$G$86/4</f>
        <v>0</v>
      </c>
      <c r="IE88" s="168"/>
      <c r="IF88" s="168"/>
      <c r="IG88" s="168"/>
      <c r="IH88" s="168"/>
      <c r="II88" s="168"/>
      <c r="IJ88" s="168"/>
      <c r="IK88" s="168">
        <f>+DRE!$G$86/4</f>
        <v>0</v>
      </c>
      <c r="IL88" s="168"/>
      <c r="IM88" s="168"/>
      <c r="IN88" s="168"/>
      <c r="IO88" s="168"/>
      <c r="IP88" s="168"/>
      <c r="IQ88" s="168"/>
      <c r="IR88" s="168">
        <f>+DRE!$G$86/4</f>
        <v>0</v>
      </c>
      <c r="IS88" s="168"/>
      <c r="IT88" s="168"/>
      <c r="IU88" s="166">
        <f t="shared" si="1556"/>
        <v>0</v>
      </c>
      <c r="IV88" s="168"/>
      <c r="IW88" s="168"/>
      <c r="IX88" s="168"/>
      <c r="IY88" s="168"/>
      <c r="IZ88" s="168"/>
      <c r="JA88" s="168"/>
      <c r="JB88" s="168">
        <f>+DRE!$G$86/4</f>
        <v>0</v>
      </c>
      <c r="JC88" s="168"/>
      <c r="JD88" s="168"/>
      <c r="JE88" s="168"/>
      <c r="JF88" s="168"/>
      <c r="JG88" s="168"/>
      <c r="JH88" s="168"/>
      <c r="JI88" s="168">
        <f>+DRE!$G$86/4</f>
        <v>0</v>
      </c>
      <c r="JJ88" s="168"/>
      <c r="JK88" s="168"/>
      <c r="JL88" s="168"/>
      <c r="JM88" s="168"/>
      <c r="JN88" s="168"/>
      <c r="JO88" s="168"/>
      <c r="JP88" s="168">
        <f>+DRE!$G$86/4</f>
        <v>0</v>
      </c>
      <c r="JQ88" s="168"/>
      <c r="JR88" s="168"/>
      <c r="JS88" s="168"/>
      <c r="JT88" s="168"/>
      <c r="JU88" s="168"/>
      <c r="JV88" s="168"/>
      <c r="JW88" s="168">
        <f>+DRE!$G$86/4</f>
        <v>0</v>
      </c>
      <c r="JX88" s="168"/>
      <c r="JY88" s="168"/>
      <c r="JZ88" s="168"/>
      <c r="KA88" s="166">
        <f t="shared" si="1567"/>
        <v>0</v>
      </c>
      <c r="KB88" s="168"/>
      <c r="KC88" s="168"/>
      <c r="KD88" s="168"/>
      <c r="KE88" s="168"/>
      <c r="KF88" s="168"/>
      <c r="KG88" s="168"/>
      <c r="KH88" s="168">
        <f>+DRE!$G$86/4</f>
        <v>0</v>
      </c>
      <c r="KI88" s="168"/>
      <c r="KJ88" s="168"/>
      <c r="KK88" s="168"/>
      <c r="KL88" s="168"/>
      <c r="KM88" s="168"/>
      <c r="KN88" s="168"/>
      <c r="KO88" s="168">
        <f>+DRE!$G$86/4</f>
        <v>0</v>
      </c>
      <c r="KP88" s="168"/>
      <c r="KQ88" s="168"/>
      <c r="KR88" s="168"/>
      <c r="KS88" s="168"/>
      <c r="KT88" s="168"/>
      <c r="KU88" s="168"/>
      <c r="KV88" s="168">
        <f>+DRE!$G$86/4</f>
        <v>0</v>
      </c>
      <c r="KW88" s="168"/>
      <c r="KX88" s="168"/>
      <c r="KY88" s="168"/>
      <c r="KZ88" s="168"/>
      <c r="LA88" s="168"/>
      <c r="LB88" s="168"/>
      <c r="LC88" s="168">
        <f>+DRE!$G$86/4</f>
        <v>0</v>
      </c>
      <c r="LD88" s="168"/>
      <c r="LE88" s="168"/>
      <c r="LF88" s="166">
        <f t="shared" si="1557"/>
        <v>0</v>
      </c>
      <c r="LG88" s="168"/>
      <c r="LH88" s="168"/>
      <c r="LI88" s="168"/>
      <c r="LJ88" s="168"/>
      <c r="LK88" s="168"/>
      <c r="LL88" s="168"/>
      <c r="LM88" s="168">
        <f>+DRE!$G$86/4</f>
        <v>0</v>
      </c>
      <c r="LN88" s="168"/>
      <c r="LO88" s="168"/>
      <c r="LP88" s="168"/>
      <c r="LQ88" s="168"/>
      <c r="LR88" s="168"/>
      <c r="LS88" s="168"/>
      <c r="LT88" s="168">
        <f>+DRE!$G$86/4</f>
        <v>0</v>
      </c>
      <c r="LU88" s="168"/>
      <c r="LV88" s="168"/>
      <c r="LW88" s="168"/>
      <c r="LX88" s="168"/>
      <c r="LY88" s="168"/>
      <c r="LZ88" s="168"/>
      <c r="MA88" s="168">
        <f>+DRE!$G$86/4</f>
        <v>0</v>
      </c>
      <c r="MB88" s="168"/>
      <c r="MC88" s="168"/>
      <c r="MD88" s="168"/>
      <c r="ME88" s="168"/>
      <c r="MF88" s="168"/>
      <c r="MG88" s="168"/>
      <c r="MH88" s="168">
        <f>+DRE!$G$86/4</f>
        <v>0</v>
      </c>
      <c r="MI88" s="168"/>
      <c r="MJ88" s="168"/>
      <c r="MK88" s="168"/>
      <c r="ML88" s="166">
        <f t="shared" si="1568"/>
        <v>0</v>
      </c>
      <c r="MM88" s="168"/>
      <c r="MN88" s="168"/>
      <c r="MO88" s="168"/>
      <c r="MP88" s="168"/>
      <c r="MQ88" s="168"/>
      <c r="MR88" s="168"/>
      <c r="MS88" s="168">
        <f>+DRE!$G$86/4</f>
        <v>0</v>
      </c>
      <c r="MT88" s="168"/>
      <c r="MU88" s="168"/>
      <c r="MV88" s="168"/>
      <c r="MW88" s="168"/>
      <c r="MX88" s="168"/>
      <c r="MY88" s="168"/>
      <c r="MZ88" s="168">
        <f>+DRE!$G$86/4</f>
        <v>0</v>
      </c>
      <c r="NA88" s="168"/>
      <c r="NB88" s="168"/>
      <c r="NC88" s="168"/>
      <c r="ND88" s="168"/>
      <c r="NE88" s="168"/>
      <c r="NF88" s="168"/>
      <c r="NG88" s="168">
        <f>+DRE!$G$86/4</f>
        <v>0</v>
      </c>
      <c r="NH88" s="168"/>
      <c r="NI88" s="168"/>
      <c r="NJ88" s="168"/>
      <c r="NK88" s="168"/>
      <c r="NL88" s="168"/>
      <c r="NM88" s="168"/>
      <c r="NN88" s="168">
        <f>+DRE!$G$86/4</f>
        <v>0</v>
      </c>
      <c r="NO88" s="168"/>
      <c r="NP88" s="168"/>
      <c r="NQ88" s="168"/>
      <c r="NR88" s="166">
        <f t="shared" si="1569"/>
        <v>0</v>
      </c>
      <c r="NS88" s="168"/>
      <c r="NT88" s="168"/>
      <c r="NU88" s="168"/>
      <c r="NV88" s="168"/>
      <c r="NW88" s="168"/>
      <c r="NX88" s="168"/>
      <c r="NY88" s="168">
        <f>+DRE!$G$86/4</f>
        <v>0</v>
      </c>
      <c r="NZ88" s="168"/>
      <c r="OA88" s="168"/>
      <c r="OB88" s="168"/>
      <c r="OC88" s="168"/>
      <c r="OD88" s="168"/>
      <c r="OE88" s="168"/>
      <c r="OF88" s="168">
        <f>+DRE!$G$86/4</f>
        <v>0</v>
      </c>
      <c r="OG88" s="168"/>
      <c r="OH88" s="168"/>
      <c r="OI88" s="168"/>
      <c r="OJ88" s="168"/>
      <c r="OK88" s="168"/>
      <c r="OL88" s="168"/>
      <c r="OM88" s="168">
        <f>+DRE!$G$86/4</f>
        <v>0</v>
      </c>
      <c r="ON88" s="168"/>
      <c r="OO88" s="168"/>
      <c r="OP88" s="168"/>
      <c r="OQ88" s="168"/>
      <c r="OR88" s="168"/>
      <c r="OS88" s="168"/>
      <c r="OT88" s="168">
        <f>+DRE!$G$86/4</f>
        <v>0</v>
      </c>
      <c r="OU88" s="166">
        <f t="shared" si="1558"/>
        <v>0</v>
      </c>
      <c r="OV88" s="168"/>
      <c r="OW88" s="168"/>
      <c r="OX88" s="168"/>
      <c r="OY88" s="168"/>
      <c r="OZ88" s="168"/>
      <c r="PA88" s="168"/>
      <c r="PB88" s="168">
        <f>+DRE!$G$86/4</f>
        <v>0</v>
      </c>
      <c r="PC88" s="168"/>
      <c r="PD88" s="168"/>
      <c r="PE88" s="168"/>
      <c r="PF88" s="168"/>
      <c r="PG88" s="168"/>
      <c r="PH88" s="168"/>
      <c r="PI88" s="168">
        <f>+DRE!$G$86/4</f>
        <v>0</v>
      </c>
      <c r="PJ88" s="168"/>
      <c r="PK88" s="168"/>
      <c r="PL88" s="168"/>
      <c r="PM88" s="168"/>
      <c r="PN88" s="168"/>
      <c r="PO88" s="168"/>
      <c r="PP88" s="168">
        <f>+DRE!$G$86/4</f>
        <v>0</v>
      </c>
      <c r="PQ88" s="168"/>
      <c r="PR88" s="168"/>
      <c r="PS88" s="168"/>
      <c r="PT88" s="168"/>
      <c r="PU88" s="168"/>
      <c r="PV88" s="168"/>
      <c r="PW88" s="168">
        <f>+DRE!$G$86/4</f>
        <v>0</v>
      </c>
      <c r="PX88" s="168"/>
      <c r="PY88" s="168"/>
      <c r="PZ88" s="168"/>
      <c r="QA88" s="166">
        <f t="shared" si="1570"/>
        <v>0</v>
      </c>
      <c r="QB88" s="168"/>
      <c r="QC88" s="168"/>
      <c r="QD88" s="168"/>
      <c r="QE88" s="168"/>
      <c r="QF88" s="168"/>
      <c r="QG88" s="168"/>
      <c r="QH88" s="168">
        <f>+DRE!$G$86/4</f>
        <v>0</v>
      </c>
      <c r="QI88" s="168"/>
      <c r="QJ88" s="168"/>
      <c r="QK88" s="168"/>
      <c r="QL88" s="168"/>
      <c r="QM88" s="168"/>
      <c r="QN88" s="168"/>
      <c r="QO88" s="168">
        <f>+DRE!$G$86/4</f>
        <v>0</v>
      </c>
      <c r="QP88" s="168"/>
      <c r="QQ88" s="168"/>
      <c r="QR88" s="168"/>
      <c r="QS88" s="168"/>
      <c r="QT88" s="168"/>
      <c r="QU88" s="168"/>
      <c r="QV88" s="168">
        <f>+DRE!$G$86/4</f>
        <v>0</v>
      </c>
      <c r="QW88" s="168"/>
      <c r="QX88" s="168"/>
      <c r="QY88" s="168"/>
      <c r="QZ88" s="168"/>
      <c r="RA88" s="168"/>
      <c r="RB88" s="168"/>
      <c r="RC88" s="168">
        <f>+DRE!$G$86/4</f>
        <v>0</v>
      </c>
      <c r="RD88" s="168"/>
      <c r="RE88" s="168"/>
      <c r="RF88" s="166">
        <f t="shared" si="1559"/>
        <v>0</v>
      </c>
      <c r="RG88" s="168"/>
      <c r="RH88" s="168"/>
      <c r="RI88" s="168"/>
      <c r="RJ88" s="168"/>
      <c r="RK88" s="168"/>
      <c r="RL88" s="168"/>
      <c r="RM88" s="168">
        <f>+DRE!$G$86/4</f>
        <v>0</v>
      </c>
      <c r="RN88" s="168"/>
      <c r="RO88" s="168"/>
      <c r="RP88" s="168"/>
      <c r="RQ88" s="168"/>
      <c r="RR88" s="168"/>
      <c r="RS88" s="168"/>
      <c r="RT88" s="168">
        <f>+DRE!$G$86/4</f>
        <v>0</v>
      </c>
      <c r="RU88" s="168"/>
      <c r="RV88" s="168"/>
      <c r="RW88" s="168"/>
      <c r="RX88" s="168"/>
      <c r="RY88" s="168"/>
      <c r="RZ88" s="168"/>
      <c r="SA88" s="168">
        <f>+DRE!$G$86/4</f>
        <v>0</v>
      </c>
      <c r="SB88" s="168"/>
      <c r="SC88" s="168"/>
      <c r="SD88" s="168"/>
      <c r="SE88" s="168"/>
      <c r="SF88" s="168"/>
      <c r="SG88" s="168"/>
      <c r="SH88" s="168">
        <f>+DRE!$G$86/4</f>
        <v>0</v>
      </c>
      <c r="SI88" s="168"/>
      <c r="SJ88" s="168"/>
      <c r="SK88" s="168"/>
      <c r="SL88" s="166">
        <f t="shared" si="1571"/>
        <v>0</v>
      </c>
      <c r="SM88" s="168"/>
      <c r="SN88" s="168"/>
      <c r="SO88" s="168"/>
      <c r="SP88" s="168"/>
      <c r="SQ88" s="168"/>
      <c r="SR88" s="168"/>
      <c r="SS88" s="168">
        <f>+DRE!$G$86/4</f>
        <v>0</v>
      </c>
      <c r="ST88" s="168"/>
      <c r="SU88" s="168"/>
      <c r="SV88" s="168"/>
      <c r="SW88" s="168"/>
      <c r="SX88" s="168"/>
      <c r="SY88" s="168"/>
      <c r="SZ88" s="168">
        <f>+DRE!$G$86/4</f>
        <v>0</v>
      </c>
      <c r="TA88" s="168"/>
      <c r="TB88" s="168"/>
      <c r="TC88" s="168"/>
      <c r="TD88" s="168"/>
      <c r="TE88" s="168"/>
      <c r="TF88" s="168"/>
      <c r="TG88" s="168">
        <f>+DRE!$G$86/4</f>
        <v>0</v>
      </c>
      <c r="TH88" s="168"/>
      <c r="TI88" s="168"/>
      <c r="TJ88" s="168"/>
      <c r="TK88" s="168"/>
      <c r="TL88" s="168"/>
      <c r="TM88" s="168"/>
      <c r="TN88" s="168">
        <f>+DRE!$G$86/4</f>
        <v>0</v>
      </c>
      <c r="TO88" s="168"/>
      <c r="TP88" s="168"/>
      <c r="TQ88" s="166">
        <f t="shared" si="1560"/>
        <v>0</v>
      </c>
      <c r="TR88" s="168"/>
      <c r="TS88" s="168"/>
      <c r="TT88" s="168"/>
      <c r="TU88" s="168"/>
      <c r="TV88" s="168"/>
      <c r="TW88" s="168"/>
      <c r="TX88" s="168">
        <f>+DRE!$G$86/4</f>
        <v>0</v>
      </c>
      <c r="TY88" s="168"/>
      <c r="TZ88" s="168"/>
      <c r="UA88" s="168"/>
      <c r="UB88" s="168"/>
      <c r="UC88" s="168"/>
      <c r="UD88" s="168"/>
      <c r="UE88" s="168">
        <f>+DRE!$G$86/4</f>
        <v>0</v>
      </c>
      <c r="UF88" s="168"/>
      <c r="UG88" s="168"/>
      <c r="UH88" s="168"/>
      <c r="UI88" s="168"/>
      <c r="UJ88" s="168"/>
      <c r="UK88" s="168"/>
      <c r="UL88" s="168">
        <f>+DRE!$G$86/4</f>
        <v>0</v>
      </c>
      <c r="UM88" s="168"/>
      <c r="UN88" s="168"/>
      <c r="UO88" s="168"/>
      <c r="UP88" s="168"/>
      <c r="UQ88" s="168"/>
      <c r="UR88" s="168"/>
      <c r="US88" s="168">
        <f>+DRE!$G$86/4</f>
        <v>0</v>
      </c>
      <c r="UT88" s="168"/>
      <c r="UU88" s="168"/>
      <c r="UV88" s="168"/>
      <c r="UW88" s="166">
        <f t="shared" si="1572"/>
        <v>0</v>
      </c>
      <c r="UX88" s="168"/>
      <c r="UY88" s="168"/>
      <c r="UZ88" s="168"/>
      <c r="VA88" s="168"/>
      <c r="VB88" s="168"/>
      <c r="VC88" s="168"/>
      <c r="VD88" s="168">
        <f>+DRE!$G$86/4</f>
        <v>0</v>
      </c>
      <c r="VE88" s="168"/>
      <c r="VF88" s="168"/>
      <c r="VG88" s="168"/>
      <c r="VH88" s="168"/>
      <c r="VI88" s="168"/>
      <c r="VJ88" s="168"/>
      <c r="VK88" s="168">
        <f>+DRE!$G$86/4</f>
        <v>0</v>
      </c>
      <c r="VL88" s="168"/>
      <c r="VM88" s="168"/>
      <c r="VN88" s="168"/>
      <c r="VO88" s="168"/>
      <c r="VP88" s="168"/>
      <c r="VQ88" s="168"/>
      <c r="VR88" s="168">
        <f>+DRE!$G$86/4</f>
        <v>0</v>
      </c>
      <c r="VS88" s="168"/>
      <c r="VT88" s="168"/>
      <c r="VU88" s="168"/>
      <c r="VV88" s="168"/>
      <c r="VW88" s="168"/>
      <c r="VX88" s="168"/>
      <c r="VY88" s="168">
        <f>+DRE!$G$86/4</f>
        <v>0</v>
      </c>
      <c r="VZ88" s="168"/>
      <c r="WA88" s="168"/>
      <c r="WB88" s="168"/>
      <c r="WC88" s="166">
        <f t="shared" si="1573"/>
        <v>0</v>
      </c>
    </row>
    <row r="89" spans="1:601" s="105" customFormat="1" ht="18" customHeight="1" outlineLevel="1">
      <c r="A89" s="154"/>
      <c r="B89" s="115" t="s">
        <v>128</v>
      </c>
      <c r="C89" s="136"/>
      <c r="D89" s="182">
        <f>SUMIFS('Listagem de Pagamentos Efet'!$J:$J,'Listagem de Pagamentos Efet'!$B:$B,'FLUXO DE CAIXA'!D$4,'Listagem de Pagamentos Efet'!$C:$C,'FLUXO DE CAIXA'!$B89)</f>
        <v>0</v>
      </c>
      <c r="E89" s="182">
        <f>SUMIFS('Listagem de Pagamentos Efet'!$J:$J,'Listagem de Pagamentos Efet'!$B:$B,'FLUXO DE CAIXA'!E$4,'Listagem de Pagamentos Efet'!$C:$C,'FLUXO DE CAIXA'!$B89)</f>
        <v>0</v>
      </c>
      <c r="F89" s="182">
        <f>SUMIFS('Listagem de Pagamentos Efet'!$J:$J,'Listagem de Pagamentos Efet'!$B:$B,'FLUXO DE CAIXA'!F$4,'Listagem de Pagamentos Efet'!$C:$C,'FLUXO DE CAIXA'!$B89)</f>
        <v>0</v>
      </c>
      <c r="G89" s="182">
        <f>SUMIFS('Listagem de Pagamentos Efet'!$J:$J,'Listagem de Pagamentos Efet'!$B:$B,'FLUXO DE CAIXA'!G$4,'Listagem de Pagamentos Efet'!$C:$C,'FLUXO DE CAIXA'!$B89)</f>
        <v>0</v>
      </c>
      <c r="H89" s="182">
        <f>SUMIFS('Listagem de Pagamentos Efet'!$J:$J,'Listagem de Pagamentos Efet'!$B:$B,'FLUXO DE CAIXA'!H$4,'Listagem de Pagamentos Efet'!$C:$C,'FLUXO DE CAIXA'!$B89)</f>
        <v>0</v>
      </c>
      <c r="I89" s="182">
        <f>SUMIFS('Listagem de Pagamentos Efet'!$J:$J,'Listagem de Pagamentos Efet'!$B:$B,'FLUXO DE CAIXA'!I$4,'Listagem de Pagamentos Efet'!$C:$C,'FLUXO DE CAIXA'!$B89)</f>
        <v>0</v>
      </c>
      <c r="J89" s="182">
        <f>SUMIFS('Listagem de Pagamentos Efet'!$J:$J,'Listagem de Pagamentos Efet'!$B:$B,'FLUXO DE CAIXA'!J$4,'Listagem de Pagamentos Efet'!$C:$C,'FLUXO DE CAIXA'!$B89)</f>
        <v>0</v>
      </c>
      <c r="K89" s="182">
        <f>SUMIFS('Listagem de Pagamentos Efet'!$J:$J,'Listagem de Pagamentos Efet'!$B:$B,'FLUXO DE CAIXA'!K$4,'Listagem de Pagamentos Efet'!$C:$C,'FLUXO DE CAIXA'!$B89)</f>
        <v>0</v>
      </c>
      <c r="L89" s="182">
        <f>SUMIFS('Listagem de Pagamentos Efet'!$J:$J,'Listagem de Pagamentos Efet'!$B:$B,'FLUXO DE CAIXA'!L$4,'Listagem de Pagamentos Efet'!$C:$C,'FLUXO DE CAIXA'!$B89)</f>
        <v>0</v>
      </c>
      <c r="M89" s="182">
        <f>SUMIFS('Listagem de Pagamentos Efet'!$J:$J,'Listagem de Pagamentos Efet'!$B:$B,'FLUXO DE CAIXA'!M$4,'Listagem de Pagamentos Efet'!$C:$C,'FLUXO DE CAIXA'!$B89)</f>
        <v>0</v>
      </c>
      <c r="N89" s="182">
        <f>SUMIFS('Listagem de Pagamentos Efet'!$J:$J,'Listagem de Pagamentos Efet'!$B:$B,'FLUXO DE CAIXA'!N$4,'Listagem de Pagamentos Efet'!$C:$C,'FLUXO DE CAIXA'!$B89)</f>
        <v>0</v>
      </c>
      <c r="O89" s="182">
        <f>SUMIFS('Listagem de Pagamentos Efet'!$J:$J,'Listagem de Pagamentos Efet'!$B:$B,'FLUXO DE CAIXA'!O$4,'Listagem de Pagamentos Efet'!$C:$C,'FLUXO DE CAIXA'!$B89)</f>
        <v>0</v>
      </c>
      <c r="P89" s="182">
        <f>SUMIFS('Listagem de Pagamentos Efet'!$J:$J,'Listagem de Pagamentos Efet'!$B:$B,'FLUXO DE CAIXA'!P$4,'Listagem de Pagamentos Efet'!$C:$C,'FLUXO DE CAIXA'!$B89)</f>
        <v>0</v>
      </c>
      <c r="Q89" s="182">
        <f>SUMIFS('Listagem de Pagamentos Efet'!$J:$J,'Listagem de Pagamentos Efet'!$B:$B,'FLUXO DE CAIXA'!Q$4,'Listagem de Pagamentos Efet'!$C:$C,'FLUXO DE CAIXA'!$B89)</f>
        <v>0</v>
      </c>
      <c r="R89" s="182">
        <f>SUMIFS('Listagem de Pagamentos Efet'!$J:$J,'Listagem de Pagamentos Efet'!$B:$B,'FLUXO DE CAIXA'!R$4,'Listagem de Pagamentos Efet'!$C:$C,'FLUXO DE CAIXA'!$B89)</f>
        <v>0</v>
      </c>
      <c r="S89" s="182">
        <f>SUMIFS('Listagem de Pagamentos Efet'!$J:$J,'Listagem de Pagamentos Efet'!$B:$B,'FLUXO DE CAIXA'!S$4,'Listagem de Pagamentos Efet'!$C:$C,'FLUXO DE CAIXA'!$B89)</f>
        <v>0</v>
      </c>
      <c r="T89" s="182">
        <f>SUMIFS('Listagem de Pagamentos Efet'!$J:$J,'Listagem de Pagamentos Efet'!$B:$B,'FLUXO DE CAIXA'!T$4,'Listagem de Pagamentos Efet'!$C:$C,'FLUXO DE CAIXA'!$B89)</f>
        <v>0</v>
      </c>
      <c r="U89" s="182">
        <f>SUMIFS('Listagem de Pagamentos Efet'!$J:$J,'Listagem de Pagamentos Efet'!$B:$B,'FLUXO DE CAIXA'!U$4,'Listagem de Pagamentos Efet'!$C:$C,'FLUXO DE CAIXA'!$B89)</f>
        <v>0</v>
      </c>
      <c r="V89" s="182">
        <f>SUMIFS('Listagem de Pagamentos Efet'!$J:$J,'Listagem de Pagamentos Efet'!$B:$B,'FLUXO DE CAIXA'!V$4,'Listagem de Pagamentos Efet'!$C:$C,'FLUXO DE CAIXA'!$B89)</f>
        <v>0</v>
      </c>
      <c r="W89" s="182">
        <f>SUMIFS('Listagem de Pagamentos Efet'!$J:$J,'Listagem de Pagamentos Efet'!$B:$B,'FLUXO DE CAIXA'!W$4,'Listagem de Pagamentos Efet'!$C:$C,'FLUXO DE CAIXA'!$B89)</f>
        <v>0</v>
      </c>
      <c r="X89" s="182">
        <f>SUMIFS('Listagem de Pagamentos Efet'!$J:$J,'Listagem de Pagamentos Efet'!$B:$B,'FLUXO DE CAIXA'!X$4,'Listagem de Pagamentos Efet'!$C:$C,'FLUXO DE CAIXA'!$B89)</f>
        <v>0</v>
      </c>
      <c r="Y89" s="182">
        <f>SUMIFS('Listagem de Pagamentos Efet'!$J:$J,'Listagem de Pagamentos Efet'!$B:$B,'FLUXO DE CAIXA'!Y$4,'Listagem de Pagamentos Efet'!$C:$C,'FLUXO DE CAIXA'!$B89)</f>
        <v>0</v>
      </c>
      <c r="Z89" s="182">
        <f>SUMIFS('Listagem de Pagamentos Efet'!$J:$J,'Listagem de Pagamentos Efet'!$B:$B,'FLUXO DE CAIXA'!Z$4,'Listagem de Pagamentos Efet'!$C:$C,'FLUXO DE CAIXA'!$B89)</f>
        <v>0</v>
      </c>
      <c r="AA89" s="182">
        <f>SUMIFS('Listagem de Pagamentos Efet'!$J:$J,'Listagem de Pagamentos Efet'!$B:$B,'FLUXO DE CAIXA'!AA$4,'Listagem de Pagamentos Efet'!$C:$C,'FLUXO DE CAIXA'!$B89)</f>
        <v>0</v>
      </c>
      <c r="AB89" s="182">
        <f>SUMIFS('Listagem de Pagamentos Efet'!$J:$J,'Listagem de Pagamentos Efet'!$B:$B,'FLUXO DE CAIXA'!AB$4,'Listagem de Pagamentos Efet'!$C:$C,'FLUXO DE CAIXA'!$B89)</f>
        <v>0</v>
      </c>
      <c r="AC89" s="182">
        <f>SUMIFS('Listagem de Pagamentos Efet'!$J:$J,'Listagem de Pagamentos Efet'!$B:$B,'FLUXO DE CAIXA'!AC$4,'Listagem de Pagamentos Efet'!$C:$C,'FLUXO DE CAIXA'!$B89)</f>
        <v>0</v>
      </c>
      <c r="AD89" s="182">
        <f>SUMIFS('Listagem de Pagamentos Efet'!$J:$J,'Listagem de Pagamentos Efet'!$B:$B,'FLUXO DE CAIXA'!AD$4,'Listagem de Pagamentos Efet'!$C:$C,'FLUXO DE CAIXA'!$B89)</f>
        <v>0</v>
      </c>
      <c r="AE89" s="106"/>
      <c r="AF89" s="106"/>
      <c r="AG89" s="106"/>
      <c r="AH89" s="166">
        <f t="shared" si="1561"/>
        <v>0</v>
      </c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  <c r="BN89" s="166">
        <f t="shared" si="1563"/>
        <v>0</v>
      </c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6">
        <f t="shared" si="1562"/>
        <v>0</v>
      </c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  <c r="DG89" s="168"/>
      <c r="DH89" s="168"/>
      <c r="DI89" s="168"/>
      <c r="DJ89" s="168"/>
      <c r="DK89" s="168"/>
      <c r="DL89" s="168"/>
      <c r="DM89" s="168"/>
      <c r="DN89" s="168"/>
      <c r="DO89" s="168"/>
      <c r="DP89" s="168"/>
      <c r="DQ89" s="168"/>
      <c r="DR89" s="168"/>
      <c r="DS89" s="168"/>
      <c r="DT89" s="168"/>
      <c r="DU89" s="168"/>
      <c r="DV89" s="168"/>
      <c r="DW89" s="168"/>
      <c r="DX89" s="168"/>
      <c r="DY89" s="166">
        <f t="shared" si="1564"/>
        <v>0</v>
      </c>
      <c r="DZ89" s="168"/>
      <c r="EA89" s="168"/>
      <c r="EB89" s="168"/>
      <c r="EC89" s="168"/>
      <c r="ED89" s="168"/>
      <c r="EE89" s="168"/>
      <c r="EF89" s="168"/>
      <c r="EG89" s="168"/>
      <c r="EH89" s="168"/>
      <c r="EI89" s="168"/>
      <c r="EJ89" s="168"/>
      <c r="EK89" s="168"/>
      <c r="EL89" s="168"/>
      <c r="EM89" s="168"/>
      <c r="EN89" s="168"/>
      <c r="EO89" s="168"/>
      <c r="EP89" s="168"/>
      <c r="EQ89" s="168"/>
      <c r="ER89" s="168"/>
      <c r="ES89" s="168"/>
      <c r="ET89" s="168"/>
      <c r="EU89" s="168"/>
      <c r="EV89" s="168"/>
      <c r="EW89" s="168"/>
      <c r="EX89" s="168"/>
      <c r="EY89" s="168"/>
      <c r="EZ89" s="168"/>
      <c r="FA89" s="168"/>
      <c r="FB89" s="168"/>
      <c r="FC89" s="168"/>
      <c r="FD89" s="166">
        <f t="shared" si="1555"/>
        <v>0</v>
      </c>
      <c r="FE89" s="168"/>
      <c r="FF89" s="168"/>
      <c r="FG89" s="168"/>
      <c r="FH89" s="168"/>
      <c r="FI89" s="168"/>
      <c r="FJ89" s="168"/>
      <c r="FK89" s="168"/>
      <c r="FL89" s="168"/>
      <c r="FM89" s="168"/>
      <c r="FN89" s="168"/>
      <c r="FO89" s="168"/>
      <c r="FP89" s="168"/>
      <c r="FQ89" s="168"/>
      <c r="FR89" s="168"/>
      <c r="FS89" s="168"/>
      <c r="FT89" s="168"/>
      <c r="FU89" s="168"/>
      <c r="FV89" s="168"/>
      <c r="FW89" s="168"/>
      <c r="FX89" s="168"/>
      <c r="FY89" s="168"/>
      <c r="FZ89" s="168"/>
      <c r="GA89" s="168"/>
      <c r="GB89" s="168"/>
      <c r="GC89" s="168"/>
      <c r="GD89" s="168"/>
      <c r="GE89" s="168"/>
      <c r="GF89" s="168"/>
      <c r="GG89" s="168"/>
      <c r="GH89" s="168"/>
      <c r="GI89" s="168"/>
      <c r="GJ89" s="166">
        <f t="shared" si="1565"/>
        <v>0</v>
      </c>
      <c r="GK89" s="168"/>
      <c r="GL89" s="168"/>
      <c r="GM89" s="168"/>
      <c r="GN89" s="168"/>
      <c r="GO89" s="168"/>
      <c r="GP89" s="168"/>
      <c r="GQ89" s="168"/>
      <c r="GR89" s="168"/>
      <c r="GS89" s="168"/>
      <c r="GT89" s="168"/>
      <c r="GU89" s="168"/>
      <c r="GV89" s="168"/>
      <c r="GW89" s="168"/>
      <c r="GX89" s="168"/>
      <c r="GY89" s="168"/>
      <c r="GZ89" s="168"/>
      <c r="HA89" s="168"/>
      <c r="HB89" s="168"/>
      <c r="HC89" s="168"/>
      <c r="HD89" s="168"/>
      <c r="HE89" s="168"/>
      <c r="HF89" s="168"/>
      <c r="HG89" s="168"/>
      <c r="HH89" s="168"/>
      <c r="HI89" s="168"/>
      <c r="HJ89" s="168"/>
      <c r="HK89" s="168"/>
      <c r="HL89" s="168"/>
      <c r="HM89" s="168"/>
      <c r="HN89" s="168"/>
      <c r="HO89" s="168"/>
      <c r="HP89" s="166">
        <f t="shared" si="1566"/>
        <v>0</v>
      </c>
      <c r="HQ89" s="168"/>
      <c r="HR89" s="168"/>
      <c r="HS89" s="168"/>
      <c r="HT89" s="168"/>
      <c r="HU89" s="168"/>
      <c r="HV89" s="168"/>
      <c r="HW89" s="168"/>
      <c r="HX89" s="168"/>
      <c r="HY89" s="168"/>
      <c r="HZ89" s="168"/>
      <c r="IA89" s="168"/>
      <c r="IB89" s="168"/>
      <c r="IC89" s="168"/>
      <c r="ID89" s="168"/>
      <c r="IE89" s="168"/>
      <c r="IF89" s="168"/>
      <c r="IG89" s="168"/>
      <c r="IH89" s="168"/>
      <c r="II89" s="168"/>
      <c r="IJ89" s="168"/>
      <c r="IK89" s="168"/>
      <c r="IL89" s="168"/>
      <c r="IM89" s="168"/>
      <c r="IN89" s="168"/>
      <c r="IO89" s="168"/>
      <c r="IP89" s="168"/>
      <c r="IQ89" s="168"/>
      <c r="IR89" s="168"/>
      <c r="IS89" s="168"/>
      <c r="IT89" s="168"/>
      <c r="IU89" s="166">
        <f t="shared" si="1556"/>
        <v>0</v>
      </c>
      <c r="IV89" s="168"/>
      <c r="IW89" s="168"/>
      <c r="IX89" s="168"/>
      <c r="IY89" s="168"/>
      <c r="IZ89" s="168"/>
      <c r="JA89" s="168"/>
      <c r="JB89" s="168"/>
      <c r="JC89" s="168"/>
      <c r="JD89" s="168"/>
      <c r="JE89" s="168"/>
      <c r="JF89" s="168"/>
      <c r="JG89" s="168"/>
      <c r="JH89" s="168"/>
      <c r="JI89" s="168"/>
      <c r="JJ89" s="168"/>
      <c r="JK89" s="168"/>
      <c r="JL89" s="168"/>
      <c r="JM89" s="168"/>
      <c r="JN89" s="168"/>
      <c r="JO89" s="168"/>
      <c r="JP89" s="168"/>
      <c r="JQ89" s="168"/>
      <c r="JR89" s="168"/>
      <c r="JS89" s="168"/>
      <c r="JT89" s="168"/>
      <c r="JU89" s="168"/>
      <c r="JV89" s="168"/>
      <c r="JW89" s="168"/>
      <c r="JX89" s="168"/>
      <c r="JY89" s="168"/>
      <c r="JZ89" s="168"/>
      <c r="KA89" s="166">
        <f t="shared" si="1567"/>
        <v>0</v>
      </c>
      <c r="KB89" s="168"/>
      <c r="KC89" s="168"/>
      <c r="KD89" s="168"/>
      <c r="KE89" s="168"/>
      <c r="KF89" s="168"/>
      <c r="KG89" s="168"/>
      <c r="KH89" s="168"/>
      <c r="KI89" s="168"/>
      <c r="KJ89" s="168"/>
      <c r="KK89" s="168"/>
      <c r="KL89" s="168"/>
      <c r="KM89" s="168"/>
      <c r="KN89" s="168"/>
      <c r="KO89" s="168"/>
      <c r="KP89" s="168"/>
      <c r="KQ89" s="168"/>
      <c r="KR89" s="168"/>
      <c r="KS89" s="168"/>
      <c r="KT89" s="168"/>
      <c r="KU89" s="168"/>
      <c r="KV89" s="168"/>
      <c r="KW89" s="168"/>
      <c r="KX89" s="168"/>
      <c r="KY89" s="168"/>
      <c r="KZ89" s="168"/>
      <c r="LA89" s="168"/>
      <c r="LB89" s="168"/>
      <c r="LC89" s="168"/>
      <c r="LD89" s="168"/>
      <c r="LE89" s="168"/>
      <c r="LF89" s="166">
        <f t="shared" si="1557"/>
        <v>0</v>
      </c>
      <c r="LG89" s="168"/>
      <c r="LH89" s="168"/>
      <c r="LI89" s="168"/>
      <c r="LJ89" s="168"/>
      <c r="LK89" s="168"/>
      <c r="LL89" s="168"/>
      <c r="LM89" s="168"/>
      <c r="LN89" s="168"/>
      <c r="LO89" s="168"/>
      <c r="LP89" s="168"/>
      <c r="LQ89" s="168"/>
      <c r="LR89" s="168"/>
      <c r="LS89" s="168"/>
      <c r="LT89" s="168"/>
      <c r="LU89" s="168"/>
      <c r="LV89" s="168"/>
      <c r="LW89" s="168"/>
      <c r="LX89" s="168"/>
      <c r="LY89" s="168"/>
      <c r="LZ89" s="168"/>
      <c r="MA89" s="168"/>
      <c r="MB89" s="168"/>
      <c r="MC89" s="168"/>
      <c r="MD89" s="168"/>
      <c r="ME89" s="168"/>
      <c r="MF89" s="168"/>
      <c r="MG89" s="168"/>
      <c r="MH89" s="168"/>
      <c r="MI89" s="168"/>
      <c r="MJ89" s="168"/>
      <c r="MK89" s="168"/>
      <c r="ML89" s="166">
        <f t="shared" si="1568"/>
        <v>0</v>
      </c>
      <c r="MM89" s="168"/>
      <c r="MN89" s="168"/>
      <c r="MO89" s="168"/>
      <c r="MP89" s="168"/>
      <c r="MQ89" s="168"/>
      <c r="MR89" s="168"/>
      <c r="MS89" s="168"/>
      <c r="MT89" s="168"/>
      <c r="MU89" s="168"/>
      <c r="MV89" s="168"/>
      <c r="MW89" s="168"/>
      <c r="MX89" s="168"/>
      <c r="MY89" s="168"/>
      <c r="MZ89" s="168"/>
      <c r="NA89" s="168"/>
      <c r="NB89" s="168"/>
      <c r="NC89" s="168"/>
      <c r="ND89" s="168"/>
      <c r="NE89" s="168"/>
      <c r="NF89" s="168"/>
      <c r="NG89" s="168"/>
      <c r="NH89" s="168"/>
      <c r="NI89" s="168"/>
      <c r="NJ89" s="168"/>
      <c r="NK89" s="168"/>
      <c r="NL89" s="168"/>
      <c r="NM89" s="168"/>
      <c r="NN89" s="168"/>
      <c r="NO89" s="168"/>
      <c r="NP89" s="168"/>
      <c r="NQ89" s="168"/>
      <c r="NR89" s="166">
        <f t="shared" si="1569"/>
        <v>0</v>
      </c>
      <c r="NS89" s="168"/>
      <c r="NT89" s="168"/>
      <c r="NU89" s="168"/>
      <c r="NV89" s="168"/>
      <c r="NW89" s="168"/>
      <c r="NX89" s="168"/>
      <c r="NY89" s="168"/>
      <c r="NZ89" s="168"/>
      <c r="OA89" s="168"/>
      <c r="OB89" s="168"/>
      <c r="OC89" s="168"/>
      <c r="OD89" s="168"/>
      <c r="OE89" s="168"/>
      <c r="OF89" s="168"/>
      <c r="OG89" s="168"/>
      <c r="OH89" s="168"/>
      <c r="OI89" s="168"/>
      <c r="OJ89" s="168"/>
      <c r="OK89" s="168"/>
      <c r="OL89" s="168"/>
      <c r="OM89" s="168"/>
      <c r="ON89" s="168"/>
      <c r="OO89" s="168"/>
      <c r="OP89" s="168"/>
      <c r="OQ89" s="168"/>
      <c r="OR89" s="168"/>
      <c r="OS89" s="168"/>
      <c r="OT89" s="168"/>
      <c r="OU89" s="166">
        <f t="shared" si="1558"/>
        <v>0</v>
      </c>
      <c r="OV89" s="168"/>
      <c r="OW89" s="168"/>
      <c r="OX89" s="168"/>
      <c r="OY89" s="168"/>
      <c r="OZ89" s="168"/>
      <c r="PA89" s="168"/>
      <c r="PB89" s="168"/>
      <c r="PC89" s="168"/>
      <c r="PD89" s="168"/>
      <c r="PE89" s="168"/>
      <c r="PF89" s="168"/>
      <c r="PG89" s="168"/>
      <c r="PH89" s="168"/>
      <c r="PI89" s="168"/>
      <c r="PJ89" s="168"/>
      <c r="PK89" s="168"/>
      <c r="PL89" s="168"/>
      <c r="PM89" s="168"/>
      <c r="PN89" s="168"/>
      <c r="PO89" s="168"/>
      <c r="PP89" s="168"/>
      <c r="PQ89" s="168"/>
      <c r="PR89" s="168"/>
      <c r="PS89" s="168"/>
      <c r="PT89" s="168"/>
      <c r="PU89" s="168"/>
      <c r="PV89" s="168"/>
      <c r="PW89" s="168"/>
      <c r="PX89" s="168"/>
      <c r="PY89" s="168"/>
      <c r="PZ89" s="168"/>
      <c r="QA89" s="166">
        <f t="shared" si="1570"/>
        <v>0</v>
      </c>
      <c r="QB89" s="168"/>
      <c r="QC89" s="168"/>
      <c r="QD89" s="168"/>
      <c r="QE89" s="168"/>
      <c r="QF89" s="168"/>
      <c r="QG89" s="168"/>
      <c r="QH89" s="168"/>
      <c r="QI89" s="168"/>
      <c r="QJ89" s="168"/>
      <c r="QK89" s="168"/>
      <c r="QL89" s="168"/>
      <c r="QM89" s="168"/>
      <c r="QN89" s="168"/>
      <c r="QO89" s="168"/>
      <c r="QP89" s="168"/>
      <c r="QQ89" s="168"/>
      <c r="QR89" s="168"/>
      <c r="QS89" s="168"/>
      <c r="QT89" s="168"/>
      <c r="QU89" s="168"/>
      <c r="QV89" s="168"/>
      <c r="QW89" s="168"/>
      <c r="QX89" s="168"/>
      <c r="QY89" s="168"/>
      <c r="QZ89" s="168"/>
      <c r="RA89" s="168"/>
      <c r="RB89" s="168"/>
      <c r="RC89" s="168"/>
      <c r="RD89" s="168"/>
      <c r="RE89" s="168"/>
      <c r="RF89" s="166">
        <f t="shared" si="1559"/>
        <v>0</v>
      </c>
      <c r="RG89" s="168"/>
      <c r="RH89" s="168"/>
      <c r="RI89" s="168"/>
      <c r="RJ89" s="168"/>
      <c r="RK89" s="168"/>
      <c r="RL89" s="168"/>
      <c r="RM89" s="168"/>
      <c r="RN89" s="168"/>
      <c r="RO89" s="168"/>
      <c r="RP89" s="168"/>
      <c r="RQ89" s="168"/>
      <c r="RR89" s="168"/>
      <c r="RS89" s="168"/>
      <c r="RT89" s="168"/>
      <c r="RU89" s="168"/>
      <c r="RV89" s="168"/>
      <c r="RW89" s="168"/>
      <c r="RX89" s="168"/>
      <c r="RY89" s="168"/>
      <c r="RZ89" s="168"/>
      <c r="SA89" s="168"/>
      <c r="SB89" s="168"/>
      <c r="SC89" s="168"/>
      <c r="SD89" s="168"/>
      <c r="SE89" s="168"/>
      <c r="SF89" s="168"/>
      <c r="SG89" s="168"/>
      <c r="SH89" s="168"/>
      <c r="SI89" s="168"/>
      <c r="SJ89" s="168"/>
      <c r="SK89" s="168"/>
      <c r="SL89" s="166">
        <f t="shared" si="1571"/>
        <v>0</v>
      </c>
      <c r="SM89" s="168"/>
      <c r="SN89" s="168"/>
      <c r="SO89" s="168"/>
      <c r="SP89" s="168"/>
      <c r="SQ89" s="168"/>
      <c r="SR89" s="168"/>
      <c r="SS89" s="168"/>
      <c r="ST89" s="168"/>
      <c r="SU89" s="168"/>
      <c r="SV89" s="168"/>
      <c r="SW89" s="168"/>
      <c r="SX89" s="168"/>
      <c r="SY89" s="168"/>
      <c r="SZ89" s="168"/>
      <c r="TA89" s="168"/>
      <c r="TB89" s="168"/>
      <c r="TC89" s="168"/>
      <c r="TD89" s="168"/>
      <c r="TE89" s="168"/>
      <c r="TF89" s="168"/>
      <c r="TG89" s="168"/>
      <c r="TH89" s="168"/>
      <c r="TI89" s="168"/>
      <c r="TJ89" s="168"/>
      <c r="TK89" s="168"/>
      <c r="TL89" s="168"/>
      <c r="TM89" s="168"/>
      <c r="TN89" s="168"/>
      <c r="TO89" s="168"/>
      <c r="TP89" s="168"/>
      <c r="TQ89" s="166">
        <f t="shared" si="1560"/>
        <v>0</v>
      </c>
      <c r="TR89" s="168"/>
      <c r="TS89" s="168"/>
      <c r="TT89" s="168"/>
      <c r="TU89" s="168"/>
      <c r="TV89" s="168"/>
      <c r="TW89" s="168"/>
      <c r="TX89" s="168"/>
      <c r="TY89" s="168"/>
      <c r="TZ89" s="168"/>
      <c r="UA89" s="168"/>
      <c r="UB89" s="168"/>
      <c r="UC89" s="168"/>
      <c r="UD89" s="168"/>
      <c r="UE89" s="168"/>
      <c r="UF89" s="168"/>
      <c r="UG89" s="168"/>
      <c r="UH89" s="168"/>
      <c r="UI89" s="168"/>
      <c r="UJ89" s="168"/>
      <c r="UK89" s="168"/>
      <c r="UL89" s="168"/>
      <c r="UM89" s="168"/>
      <c r="UN89" s="168"/>
      <c r="UO89" s="168"/>
      <c r="UP89" s="168"/>
      <c r="UQ89" s="168"/>
      <c r="UR89" s="168"/>
      <c r="US89" s="168"/>
      <c r="UT89" s="168"/>
      <c r="UU89" s="168"/>
      <c r="UV89" s="168"/>
      <c r="UW89" s="166">
        <f t="shared" si="1572"/>
        <v>0</v>
      </c>
      <c r="UX89" s="168"/>
      <c r="UY89" s="168"/>
      <c r="UZ89" s="168"/>
      <c r="VA89" s="168"/>
      <c r="VB89" s="168"/>
      <c r="VC89" s="168"/>
      <c r="VD89" s="168"/>
      <c r="VE89" s="168"/>
      <c r="VF89" s="168"/>
      <c r="VG89" s="168"/>
      <c r="VH89" s="168"/>
      <c r="VI89" s="168"/>
      <c r="VJ89" s="168"/>
      <c r="VK89" s="168"/>
      <c r="VL89" s="168"/>
      <c r="VM89" s="168"/>
      <c r="VN89" s="168"/>
      <c r="VO89" s="168"/>
      <c r="VP89" s="168"/>
      <c r="VQ89" s="168"/>
      <c r="VR89" s="168"/>
      <c r="VS89" s="168"/>
      <c r="VT89" s="168"/>
      <c r="VU89" s="168"/>
      <c r="VV89" s="168"/>
      <c r="VW89" s="168"/>
      <c r="VX89" s="168"/>
      <c r="VY89" s="168"/>
      <c r="VZ89" s="168"/>
      <c r="WA89" s="168"/>
      <c r="WB89" s="168"/>
      <c r="WC89" s="166">
        <f t="shared" si="1573"/>
        <v>0</v>
      </c>
    </row>
    <row r="90" spans="1:601" s="105" customFormat="1" ht="18" customHeight="1">
      <c r="A90" s="154"/>
      <c r="B90" s="97" t="s">
        <v>55</v>
      </c>
      <c r="C90" s="97"/>
      <c r="D90" s="103">
        <f t="shared" ref="D90:P90" si="1613">SUM(D91:D95)</f>
        <v>0</v>
      </c>
      <c r="E90" s="103">
        <f t="shared" si="1613"/>
        <v>0</v>
      </c>
      <c r="F90" s="103">
        <f t="shared" si="1613"/>
        <v>0</v>
      </c>
      <c r="G90" s="103">
        <f t="shared" si="1613"/>
        <v>0</v>
      </c>
      <c r="H90" s="103">
        <f t="shared" si="1613"/>
        <v>0</v>
      </c>
      <c r="I90" s="103">
        <f t="shared" si="1613"/>
        <v>0</v>
      </c>
      <c r="J90" s="103">
        <f t="shared" si="1613"/>
        <v>0</v>
      </c>
      <c r="K90" s="103">
        <f t="shared" si="1613"/>
        <v>0</v>
      </c>
      <c r="L90" s="103">
        <f t="shared" si="1613"/>
        <v>0</v>
      </c>
      <c r="M90" s="103">
        <f t="shared" si="1613"/>
        <v>0</v>
      </c>
      <c r="N90" s="103">
        <f t="shared" si="1613"/>
        <v>0</v>
      </c>
      <c r="O90" s="103">
        <f t="shared" si="1613"/>
        <v>0</v>
      </c>
      <c r="P90" s="103">
        <f t="shared" si="1613"/>
        <v>0</v>
      </c>
      <c r="Q90" s="103">
        <f t="shared" ref="Q90:AJ90" si="1614">SUM(Q91:Q95)</f>
        <v>0</v>
      </c>
      <c r="R90" s="103">
        <f t="shared" si="1614"/>
        <v>0</v>
      </c>
      <c r="S90" s="103">
        <f t="shared" si="1614"/>
        <v>0</v>
      </c>
      <c r="T90" s="103">
        <f t="shared" si="1614"/>
        <v>0</v>
      </c>
      <c r="U90" s="103">
        <f t="shared" si="1614"/>
        <v>0</v>
      </c>
      <c r="V90" s="103">
        <f t="shared" si="1614"/>
        <v>0</v>
      </c>
      <c r="W90" s="103">
        <f t="shared" si="1614"/>
        <v>0</v>
      </c>
      <c r="X90" s="103">
        <f t="shared" si="1614"/>
        <v>0</v>
      </c>
      <c r="Y90" s="103">
        <f t="shared" si="1614"/>
        <v>0</v>
      </c>
      <c r="Z90" s="103">
        <f t="shared" si="1614"/>
        <v>0</v>
      </c>
      <c r="AA90" s="103">
        <f t="shared" si="1614"/>
        <v>0</v>
      </c>
      <c r="AB90" s="103">
        <f t="shared" si="1614"/>
        <v>0</v>
      </c>
      <c r="AC90" s="103">
        <f t="shared" si="1614"/>
        <v>0</v>
      </c>
      <c r="AD90" s="103">
        <f t="shared" si="1614"/>
        <v>0</v>
      </c>
      <c r="AE90" s="103">
        <f t="shared" si="1614"/>
        <v>0</v>
      </c>
      <c r="AF90" s="103"/>
      <c r="AG90" s="103"/>
      <c r="AH90" s="177">
        <f t="shared" si="1561"/>
        <v>0</v>
      </c>
      <c r="AI90" s="171">
        <f t="shared" si="1614"/>
        <v>0</v>
      </c>
      <c r="AJ90" s="171">
        <f t="shared" si="1614"/>
        <v>0</v>
      </c>
      <c r="AK90" s="171">
        <f t="shared" ref="AK90:AZ90" si="1615">SUM(AK91:AK95)</f>
        <v>0</v>
      </c>
      <c r="AL90" s="171">
        <f t="shared" si="1615"/>
        <v>0</v>
      </c>
      <c r="AM90" s="171">
        <f t="shared" si="1615"/>
        <v>0</v>
      </c>
      <c r="AN90" s="171">
        <f t="shared" si="1615"/>
        <v>0</v>
      </c>
      <c r="AO90" s="171">
        <f t="shared" si="1615"/>
        <v>0</v>
      </c>
      <c r="AP90" s="171">
        <f t="shared" si="1615"/>
        <v>0</v>
      </c>
      <c r="AQ90" s="171">
        <f t="shared" si="1615"/>
        <v>0</v>
      </c>
      <c r="AR90" s="171">
        <f t="shared" si="1615"/>
        <v>0</v>
      </c>
      <c r="AS90" s="171">
        <f t="shared" si="1615"/>
        <v>0</v>
      </c>
      <c r="AT90" s="171">
        <f t="shared" si="1615"/>
        <v>0</v>
      </c>
      <c r="AU90" s="171">
        <f t="shared" si="1615"/>
        <v>0</v>
      </c>
      <c r="AV90" s="171">
        <f t="shared" si="1615"/>
        <v>0</v>
      </c>
      <c r="AW90" s="171">
        <f t="shared" si="1615"/>
        <v>0</v>
      </c>
      <c r="AX90" s="171">
        <f t="shared" si="1615"/>
        <v>0</v>
      </c>
      <c r="AY90" s="171">
        <f t="shared" si="1615"/>
        <v>0</v>
      </c>
      <c r="AZ90" s="171">
        <f t="shared" si="1615"/>
        <v>0</v>
      </c>
      <c r="BA90" s="171">
        <f>SUM(BA91:BA95)</f>
        <v>0</v>
      </c>
      <c r="BB90" s="171">
        <f>SUM(BB91:BB95)</f>
        <v>0</v>
      </c>
      <c r="BC90" s="171">
        <f>SUM(BC91:BC95)</f>
        <v>0</v>
      </c>
      <c r="BD90" s="171">
        <f t="shared" ref="BD90:BM90" si="1616">SUM(BD91:BD95)</f>
        <v>0</v>
      </c>
      <c r="BE90" s="171">
        <f t="shared" si="1616"/>
        <v>0</v>
      </c>
      <c r="BF90" s="171">
        <f t="shared" si="1616"/>
        <v>0</v>
      </c>
      <c r="BG90" s="171">
        <f t="shared" si="1616"/>
        <v>0</v>
      </c>
      <c r="BH90" s="171">
        <f t="shared" si="1616"/>
        <v>0</v>
      </c>
      <c r="BI90" s="171">
        <f t="shared" si="1616"/>
        <v>0</v>
      </c>
      <c r="BJ90" s="171">
        <f t="shared" si="1616"/>
        <v>0</v>
      </c>
      <c r="BK90" s="171">
        <f t="shared" si="1616"/>
        <v>0</v>
      </c>
      <c r="BL90" s="171">
        <f t="shared" si="1616"/>
        <v>0</v>
      </c>
      <c r="BM90" s="171">
        <f t="shared" si="1616"/>
        <v>0</v>
      </c>
      <c r="BN90" s="177">
        <f t="shared" si="1563"/>
        <v>0</v>
      </c>
      <c r="BO90" s="171">
        <f>SUM(BO91:BO95)</f>
        <v>0</v>
      </c>
      <c r="BP90" s="171">
        <f>SUM(BP91:BP95)</f>
        <v>0</v>
      </c>
      <c r="BQ90" s="171">
        <f t="shared" ref="BQ90:CR90" si="1617">SUM(BQ91:BQ95)</f>
        <v>0</v>
      </c>
      <c r="BR90" s="171">
        <f t="shared" si="1617"/>
        <v>0</v>
      </c>
      <c r="BS90" s="171">
        <f t="shared" si="1617"/>
        <v>0</v>
      </c>
      <c r="BT90" s="171">
        <f t="shared" si="1617"/>
        <v>0</v>
      </c>
      <c r="BU90" s="171">
        <f t="shared" si="1617"/>
        <v>0</v>
      </c>
      <c r="BV90" s="171">
        <f t="shared" si="1617"/>
        <v>0</v>
      </c>
      <c r="BW90" s="171">
        <f t="shared" si="1617"/>
        <v>0</v>
      </c>
      <c r="BX90" s="171">
        <f t="shared" si="1617"/>
        <v>0</v>
      </c>
      <c r="BY90" s="171">
        <f t="shared" si="1617"/>
        <v>0</v>
      </c>
      <c r="BZ90" s="171">
        <f t="shared" si="1617"/>
        <v>0</v>
      </c>
      <c r="CA90" s="171">
        <f t="shared" si="1617"/>
        <v>0</v>
      </c>
      <c r="CB90" s="171">
        <f t="shared" si="1617"/>
        <v>0</v>
      </c>
      <c r="CC90" s="171">
        <f t="shared" si="1617"/>
        <v>0</v>
      </c>
      <c r="CD90" s="171">
        <f t="shared" si="1617"/>
        <v>0</v>
      </c>
      <c r="CE90" s="171">
        <f t="shared" si="1617"/>
        <v>0</v>
      </c>
      <c r="CF90" s="171">
        <f t="shared" si="1617"/>
        <v>0</v>
      </c>
      <c r="CG90" s="171">
        <f t="shared" si="1617"/>
        <v>0</v>
      </c>
      <c r="CH90" s="171">
        <f t="shared" si="1617"/>
        <v>0</v>
      </c>
      <c r="CI90" s="171">
        <f t="shared" si="1617"/>
        <v>0</v>
      </c>
      <c r="CJ90" s="171">
        <f t="shared" si="1617"/>
        <v>0</v>
      </c>
      <c r="CK90" s="171">
        <f t="shared" si="1617"/>
        <v>0</v>
      </c>
      <c r="CL90" s="171">
        <f t="shared" si="1617"/>
        <v>0</v>
      </c>
      <c r="CM90" s="171">
        <f t="shared" si="1617"/>
        <v>0</v>
      </c>
      <c r="CN90" s="171">
        <f t="shared" si="1617"/>
        <v>0</v>
      </c>
      <c r="CO90" s="171">
        <f t="shared" si="1617"/>
        <v>0</v>
      </c>
      <c r="CP90" s="171">
        <f t="shared" si="1617"/>
        <v>0</v>
      </c>
      <c r="CQ90" s="171">
        <f t="shared" si="1617"/>
        <v>0</v>
      </c>
      <c r="CR90" s="171">
        <f t="shared" si="1617"/>
        <v>0</v>
      </c>
      <c r="CS90" s="177">
        <f t="shared" si="1562"/>
        <v>0</v>
      </c>
      <c r="CT90" s="171">
        <f t="shared" ref="CT90:DK90" si="1618">SUM(CT91:CT95)</f>
        <v>0</v>
      </c>
      <c r="CU90" s="171">
        <f t="shared" si="1618"/>
        <v>0</v>
      </c>
      <c r="CV90" s="171">
        <f t="shared" si="1618"/>
        <v>0</v>
      </c>
      <c r="CW90" s="171">
        <f t="shared" si="1618"/>
        <v>0</v>
      </c>
      <c r="CX90" s="171">
        <f t="shared" si="1618"/>
        <v>0</v>
      </c>
      <c r="CY90" s="171">
        <f t="shared" si="1618"/>
        <v>0</v>
      </c>
      <c r="CZ90" s="171">
        <f t="shared" si="1618"/>
        <v>0</v>
      </c>
      <c r="DA90" s="171">
        <f t="shared" si="1618"/>
        <v>0</v>
      </c>
      <c r="DB90" s="171">
        <f t="shared" si="1618"/>
        <v>0</v>
      </c>
      <c r="DC90" s="171">
        <f t="shared" si="1618"/>
        <v>0</v>
      </c>
      <c r="DD90" s="171">
        <f t="shared" si="1618"/>
        <v>0</v>
      </c>
      <c r="DE90" s="171">
        <f t="shared" si="1618"/>
        <v>0</v>
      </c>
      <c r="DF90" s="171">
        <f t="shared" si="1618"/>
        <v>0</v>
      </c>
      <c r="DG90" s="171">
        <f t="shared" si="1618"/>
        <v>0</v>
      </c>
      <c r="DH90" s="171">
        <f t="shared" si="1618"/>
        <v>0</v>
      </c>
      <c r="DI90" s="171">
        <f t="shared" si="1618"/>
        <v>0</v>
      </c>
      <c r="DJ90" s="171">
        <f t="shared" si="1618"/>
        <v>0</v>
      </c>
      <c r="DK90" s="171">
        <f t="shared" si="1618"/>
        <v>0</v>
      </c>
      <c r="DL90" s="171">
        <f>SUM(DL91:DL95)</f>
        <v>0</v>
      </c>
      <c r="DM90" s="171">
        <f>SUM(DM91:DM95)</f>
        <v>0</v>
      </c>
      <c r="DN90" s="171">
        <f>SUM(DN91:DN95)</f>
        <v>0</v>
      </c>
      <c r="DO90" s="171">
        <f t="shared" ref="DO90:DX90" si="1619">SUM(DO91:DO95)</f>
        <v>0</v>
      </c>
      <c r="DP90" s="171">
        <f t="shared" si="1619"/>
        <v>0</v>
      </c>
      <c r="DQ90" s="171">
        <f t="shared" si="1619"/>
        <v>0</v>
      </c>
      <c r="DR90" s="171">
        <f t="shared" si="1619"/>
        <v>0</v>
      </c>
      <c r="DS90" s="171">
        <f t="shared" si="1619"/>
        <v>0</v>
      </c>
      <c r="DT90" s="171">
        <f t="shared" si="1619"/>
        <v>0</v>
      </c>
      <c r="DU90" s="171">
        <f t="shared" si="1619"/>
        <v>0</v>
      </c>
      <c r="DV90" s="171">
        <f t="shared" si="1619"/>
        <v>0</v>
      </c>
      <c r="DW90" s="171">
        <f t="shared" si="1619"/>
        <v>0</v>
      </c>
      <c r="DX90" s="171">
        <f t="shared" si="1619"/>
        <v>0</v>
      </c>
      <c r="DY90" s="177">
        <f t="shared" si="1564"/>
        <v>0</v>
      </c>
      <c r="DZ90" s="171">
        <f t="shared" ref="DZ90:EQ90" si="1620">SUM(DZ91:DZ95)</f>
        <v>0</v>
      </c>
      <c r="EA90" s="171">
        <f t="shared" si="1620"/>
        <v>0</v>
      </c>
      <c r="EB90" s="171">
        <f t="shared" si="1620"/>
        <v>0</v>
      </c>
      <c r="EC90" s="171">
        <f t="shared" si="1620"/>
        <v>0</v>
      </c>
      <c r="ED90" s="171">
        <f t="shared" si="1620"/>
        <v>0</v>
      </c>
      <c r="EE90" s="171">
        <f t="shared" si="1620"/>
        <v>0</v>
      </c>
      <c r="EF90" s="171">
        <f t="shared" si="1620"/>
        <v>0</v>
      </c>
      <c r="EG90" s="171">
        <f t="shared" si="1620"/>
        <v>0</v>
      </c>
      <c r="EH90" s="171">
        <f t="shared" si="1620"/>
        <v>0</v>
      </c>
      <c r="EI90" s="171">
        <f t="shared" si="1620"/>
        <v>0</v>
      </c>
      <c r="EJ90" s="171">
        <f t="shared" si="1620"/>
        <v>0</v>
      </c>
      <c r="EK90" s="171">
        <f t="shared" si="1620"/>
        <v>0</v>
      </c>
      <c r="EL90" s="171">
        <f t="shared" si="1620"/>
        <v>0</v>
      </c>
      <c r="EM90" s="171">
        <f t="shared" si="1620"/>
        <v>0</v>
      </c>
      <c r="EN90" s="171">
        <f t="shared" si="1620"/>
        <v>0</v>
      </c>
      <c r="EO90" s="171">
        <f t="shared" si="1620"/>
        <v>0</v>
      </c>
      <c r="EP90" s="171">
        <f t="shared" si="1620"/>
        <v>0</v>
      </c>
      <c r="EQ90" s="171">
        <f t="shared" si="1620"/>
        <v>0</v>
      </c>
      <c r="ER90" s="171">
        <f>SUM(ER91:ER95)</f>
        <v>0</v>
      </c>
      <c r="ES90" s="171">
        <f>SUM(ES91:ES95)</f>
        <v>0</v>
      </c>
      <c r="ET90" s="171">
        <f>SUM(ET91:ET95)</f>
        <v>0</v>
      </c>
      <c r="EU90" s="171">
        <f t="shared" ref="EU90:FC90" si="1621">SUM(EU91:EU95)</f>
        <v>0</v>
      </c>
      <c r="EV90" s="171">
        <f t="shared" si="1621"/>
        <v>0</v>
      </c>
      <c r="EW90" s="171">
        <f t="shared" si="1621"/>
        <v>0</v>
      </c>
      <c r="EX90" s="171">
        <f t="shared" si="1621"/>
        <v>0</v>
      </c>
      <c r="EY90" s="171">
        <f t="shared" si="1621"/>
        <v>0</v>
      </c>
      <c r="EZ90" s="171">
        <f t="shared" si="1621"/>
        <v>0</v>
      </c>
      <c r="FA90" s="171">
        <f t="shared" si="1621"/>
        <v>0</v>
      </c>
      <c r="FB90" s="171">
        <f t="shared" si="1621"/>
        <v>0</v>
      </c>
      <c r="FC90" s="171">
        <f t="shared" si="1621"/>
        <v>0</v>
      </c>
      <c r="FD90" s="177">
        <f t="shared" si="1555"/>
        <v>0</v>
      </c>
      <c r="FE90" s="171">
        <f t="shared" ref="FE90:FV90" si="1622">SUM(FE91:FE95)</f>
        <v>0</v>
      </c>
      <c r="FF90" s="171">
        <f t="shared" si="1622"/>
        <v>0</v>
      </c>
      <c r="FG90" s="171">
        <f t="shared" si="1622"/>
        <v>0</v>
      </c>
      <c r="FH90" s="171">
        <f t="shared" si="1622"/>
        <v>0</v>
      </c>
      <c r="FI90" s="171">
        <f t="shared" si="1622"/>
        <v>0</v>
      </c>
      <c r="FJ90" s="171">
        <f t="shared" si="1622"/>
        <v>0</v>
      </c>
      <c r="FK90" s="171">
        <f t="shared" si="1622"/>
        <v>0</v>
      </c>
      <c r="FL90" s="171">
        <f t="shared" si="1622"/>
        <v>0</v>
      </c>
      <c r="FM90" s="171">
        <f t="shared" si="1622"/>
        <v>0</v>
      </c>
      <c r="FN90" s="171">
        <f t="shared" si="1622"/>
        <v>0</v>
      </c>
      <c r="FO90" s="171">
        <f t="shared" si="1622"/>
        <v>0</v>
      </c>
      <c r="FP90" s="171">
        <f t="shared" si="1622"/>
        <v>0</v>
      </c>
      <c r="FQ90" s="171">
        <f t="shared" si="1622"/>
        <v>0</v>
      </c>
      <c r="FR90" s="171">
        <f t="shared" si="1622"/>
        <v>0</v>
      </c>
      <c r="FS90" s="171">
        <f t="shared" si="1622"/>
        <v>0</v>
      </c>
      <c r="FT90" s="171">
        <f t="shared" si="1622"/>
        <v>0</v>
      </c>
      <c r="FU90" s="171">
        <f t="shared" si="1622"/>
        <v>0</v>
      </c>
      <c r="FV90" s="171">
        <f t="shared" si="1622"/>
        <v>0</v>
      </c>
      <c r="FW90" s="171">
        <f>SUM(FW91:FW95)</f>
        <v>0</v>
      </c>
      <c r="FX90" s="171">
        <f>SUM(FX91:FX95)</f>
        <v>0</v>
      </c>
      <c r="FY90" s="171">
        <f>SUM(FY91:FY95)</f>
        <v>0</v>
      </c>
      <c r="FZ90" s="171">
        <f t="shared" ref="FZ90:GI90" si="1623">SUM(FZ91:FZ95)</f>
        <v>0</v>
      </c>
      <c r="GA90" s="171">
        <f t="shared" si="1623"/>
        <v>0</v>
      </c>
      <c r="GB90" s="171">
        <f t="shared" si="1623"/>
        <v>0</v>
      </c>
      <c r="GC90" s="171">
        <f t="shared" si="1623"/>
        <v>0</v>
      </c>
      <c r="GD90" s="171">
        <f t="shared" si="1623"/>
        <v>0</v>
      </c>
      <c r="GE90" s="171">
        <f t="shared" si="1623"/>
        <v>0</v>
      </c>
      <c r="GF90" s="171">
        <f t="shared" si="1623"/>
        <v>0</v>
      </c>
      <c r="GG90" s="171">
        <f t="shared" si="1623"/>
        <v>0</v>
      </c>
      <c r="GH90" s="171">
        <f t="shared" si="1623"/>
        <v>0</v>
      </c>
      <c r="GI90" s="171">
        <f t="shared" si="1623"/>
        <v>0</v>
      </c>
      <c r="GJ90" s="177">
        <f t="shared" si="1565"/>
        <v>0</v>
      </c>
      <c r="GK90" s="171">
        <f t="shared" ref="GK90:HB90" si="1624">SUM(GK91:GK95)</f>
        <v>0</v>
      </c>
      <c r="GL90" s="171">
        <f t="shared" si="1624"/>
        <v>0</v>
      </c>
      <c r="GM90" s="171">
        <f t="shared" si="1624"/>
        <v>0</v>
      </c>
      <c r="GN90" s="171">
        <f t="shared" si="1624"/>
        <v>0</v>
      </c>
      <c r="GO90" s="171">
        <f t="shared" si="1624"/>
        <v>0</v>
      </c>
      <c r="GP90" s="171">
        <f t="shared" si="1624"/>
        <v>0</v>
      </c>
      <c r="GQ90" s="171">
        <f t="shared" si="1624"/>
        <v>0</v>
      </c>
      <c r="GR90" s="171">
        <f t="shared" si="1624"/>
        <v>0</v>
      </c>
      <c r="GS90" s="171">
        <f t="shared" si="1624"/>
        <v>0</v>
      </c>
      <c r="GT90" s="171">
        <f t="shared" si="1624"/>
        <v>0</v>
      </c>
      <c r="GU90" s="171">
        <f t="shared" si="1624"/>
        <v>0</v>
      </c>
      <c r="GV90" s="171">
        <f t="shared" si="1624"/>
        <v>0</v>
      </c>
      <c r="GW90" s="171">
        <f t="shared" si="1624"/>
        <v>0</v>
      </c>
      <c r="GX90" s="171">
        <f t="shared" si="1624"/>
        <v>0</v>
      </c>
      <c r="GY90" s="171">
        <f t="shared" si="1624"/>
        <v>0</v>
      </c>
      <c r="GZ90" s="171">
        <f t="shared" si="1624"/>
        <v>0</v>
      </c>
      <c r="HA90" s="171">
        <f t="shared" si="1624"/>
        <v>0</v>
      </c>
      <c r="HB90" s="171">
        <f t="shared" si="1624"/>
        <v>0</v>
      </c>
      <c r="HC90" s="171">
        <f>SUM(HC91:HC95)</f>
        <v>0</v>
      </c>
      <c r="HD90" s="171">
        <f>SUM(HD91:HD95)</f>
        <v>0</v>
      </c>
      <c r="HE90" s="171">
        <f>SUM(HE91:HE95)</f>
        <v>0</v>
      </c>
      <c r="HF90" s="171">
        <f t="shared" ref="HF90:HO90" si="1625">SUM(HF91:HF95)</f>
        <v>0</v>
      </c>
      <c r="HG90" s="171">
        <f t="shared" si="1625"/>
        <v>0</v>
      </c>
      <c r="HH90" s="171">
        <f t="shared" si="1625"/>
        <v>0</v>
      </c>
      <c r="HI90" s="171">
        <f t="shared" si="1625"/>
        <v>0</v>
      </c>
      <c r="HJ90" s="171">
        <f t="shared" si="1625"/>
        <v>0</v>
      </c>
      <c r="HK90" s="171">
        <f t="shared" si="1625"/>
        <v>0</v>
      </c>
      <c r="HL90" s="171">
        <f t="shared" si="1625"/>
        <v>0</v>
      </c>
      <c r="HM90" s="171">
        <f t="shared" si="1625"/>
        <v>0</v>
      </c>
      <c r="HN90" s="171">
        <f t="shared" si="1625"/>
        <v>0</v>
      </c>
      <c r="HO90" s="171">
        <f t="shared" si="1625"/>
        <v>0</v>
      </c>
      <c r="HP90" s="177">
        <f t="shared" si="1566"/>
        <v>0</v>
      </c>
      <c r="HQ90" s="171">
        <f t="shared" ref="HQ90:IH90" si="1626">SUM(HQ91:HQ95)</f>
        <v>0</v>
      </c>
      <c r="HR90" s="171">
        <f t="shared" si="1626"/>
        <v>0</v>
      </c>
      <c r="HS90" s="171">
        <f t="shared" si="1626"/>
        <v>0</v>
      </c>
      <c r="HT90" s="171">
        <f t="shared" si="1626"/>
        <v>0</v>
      </c>
      <c r="HU90" s="171">
        <f t="shared" si="1626"/>
        <v>0</v>
      </c>
      <c r="HV90" s="171">
        <f t="shared" si="1626"/>
        <v>0</v>
      </c>
      <c r="HW90" s="171">
        <f t="shared" si="1626"/>
        <v>0</v>
      </c>
      <c r="HX90" s="171">
        <f t="shared" si="1626"/>
        <v>0</v>
      </c>
      <c r="HY90" s="171">
        <f t="shared" si="1626"/>
        <v>0</v>
      </c>
      <c r="HZ90" s="171">
        <f t="shared" si="1626"/>
        <v>0</v>
      </c>
      <c r="IA90" s="171">
        <f t="shared" si="1626"/>
        <v>0</v>
      </c>
      <c r="IB90" s="171">
        <f t="shared" si="1626"/>
        <v>0</v>
      </c>
      <c r="IC90" s="171">
        <f t="shared" si="1626"/>
        <v>0</v>
      </c>
      <c r="ID90" s="171">
        <f t="shared" si="1626"/>
        <v>0</v>
      </c>
      <c r="IE90" s="171">
        <f t="shared" si="1626"/>
        <v>0</v>
      </c>
      <c r="IF90" s="171">
        <f t="shared" si="1626"/>
        <v>0</v>
      </c>
      <c r="IG90" s="171">
        <f t="shared" si="1626"/>
        <v>0</v>
      </c>
      <c r="IH90" s="171">
        <f t="shared" si="1626"/>
        <v>0</v>
      </c>
      <c r="II90" s="171">
        <f>SUM(II91:II95)</f>
        <v>0</v>
      </c>
      <c r="IJ90" s="171">
        <f>SUM(IJ91:IJ95)</f>
        <v>0</v>
      </c>
      <c r="IK90" s="171">
        <f>SUM(IK91:IK95)</f>
        <v>0</v>
      </c>
      <c r="IL90" s="171">
        <f t="shared" ref="IL90:IT90" si="1627">SUM(IL91:IL95)</f>
        <v>0</v>
      </c>
      <c r="IM90" s="171">
        <f t="shared" si="1627"/>
        <v>0</v>
      </c>
      <c r="IN90" s="171">
        <f t="shared" si="1627"/>
        <v>0</v>
      </c>
      <c r="IO90" s="171">
        <f t="shared" si="1627"/>
        <v>0</v>
      </c>
      <c r="IP90" s="171">
        <f t="shared" si="1627"/>
        <v>0</v>
      </c>
      <c r="IQ90" s="171">
        <f t="shared" si="1627"/>
        <v>0</v>
      </c>
      <c r="IR90" s="171">
        <f t="shared" si="1627"/>
        <v>0</v>
      </c>
      <c r="IS90" s="171">
        <f t="shared" si="1627"/>
        <v>0</v>
      </c>
      <c r="IT90" s="171">
        <f t="shared" si="1627"/>
        <v>0</v>
      </c>
      <c r="IU90" s="177">
        <f t="shared" si="1556"/>
        <v>0</v>
      </c>
      <c r="IV90" s="171">
        <f t="shared" ref="IV90:JM90" si="1628">SUM(IV91:IV95)</f>
        <v>0</v>
      </c>
      <c r="IW90" s="171">
        <f t="shared" si="1628"/>
        <v>0</v>
      </c>
      <c r="IX90" s="171">
        <f t="shared" si="1628"/>
        <v>0</v>
      </c>
      <c r="IY90" s="171">
        <f t="shared" si="1628"/>
        <v>0</v>
      </c>
      <c r="IZ90" s="171">
        <f t="shared" si="1628"/>
        <v>0</v>
      </c>
      <c r="JA90" s="171">
        <f t="shared" si="1628"/>
        <v>0</v>
      </c>
      <c r="JB90" s="171">
        <f t="shared" si="1628"/>
        <v>0</v>
      </c>
      <c r="JC90" s="171">
        <f t="shared" si="1628"/>
        <v>0</v>
      </c>
      <c r="JD90" s="171">
        <f t="shared" si="1628"/>
        <v>0</v>
      </c>
      <c r="JE90" s="171">
        <f t="shared" si="1628"/>
        <v>0</v>
      </c>
      <c r="JF90" s="171">
        <f t="shared" si="1628"/>
        <v>0</v>
      </c>
      <c r="JG90" s="171">
        <f t="shared" si="1628"/>
        <v>0</v>
      </c>
      <c r="JH90" s="171">
        <f t="shared" si="1628"/>
        <v>0</v>
      </c>
      <c r="JI90" s="171">
        <f t="shared" si="1628"/>
        <v>0</v>
      </c>
      <c r="JJ90" s="171">
        <f t="shared" si="1628"/>
        <v>0</v>
      </c>
      <c r="JK90" s="171">
        <f t="shared" si="1628"/>
        <v>0</v>
      </c>
      <c r="JL90" s="171">
        <f t="shared" si="1628"/>
        <v>0</v>
      </c>
      <c r="JM90" s="171">
        <f t="shared" si="1628"/>
        <v>0</v>
      </c>
      <c r="JN90" s="171">
        <f>SUM(JN91:JN95)</f>
        <v>0</v>
      </c>
      <c r="JO90" s="171">
        <f>SUM(JO91:JO95)</f>
        <v>0</v>
      </c>
      <c r="JP90" s="171">
        <f>SUM(JP91:JP95)</f>
        <v>0</v>
      </c>
      <c r="JQ90" s="171">
        <f t="shared" ref="JQ90:JZ90" si="1629">SUM(JQ91:JQ95)</f>
        <v>0</v>
      </c>
      <c r="JR90" s="171">
        <f t="shared" si="1629"/>
        <v>0</v>
      </c>
      <c r="JS90" s="171">
        <f t="shared" si="1629"/>
        <v>0</v>
      </c>
      <c r="JT90" s="171">
        <f t="shared" si="1629"/>
        <v>0</v>
      </c>
      <c r="JU90" s="171">
        <f t="shared" si="1629"/>
        <v>0</v>
      </c>
      <c r="JV90" s="171">
        <f t="shared" si="1629"/>
        <v>0</v>
      </c>
      <c r="JW90" s="171">
        <f t="shared" si="1629"/>
        <v>0</v>
      </c>
      <c r="JX90" s="171">
        <f t="shared" si="1629"/>
        <v>0</v>
      </c>
      <c r="JY90" s="171">
        <f t="shared" si="1629"/>
        <v>0</v>
      </c>
      <c r="JZ90" s="171">
        <f t="shared" si="1629"/>
        <v>0</v>
      </c>
      <c r="KA90" s="177">
        <f t="shared" si="1567"/>
        <v>0</v>
      </c>
      <c r="KB90" s="171">
        <f t="shared" ref="KB90:KS90" si="1630">SUM(KB91:KB95)</f>
        <v>0</v>
      </c>
      <c r="KC90" s="171">
        <f t="shared" si="1630"/>
        <v>0</v>
      </c>
      <c r="KD90" s="171">
        <f t="shared" si="1630"/>
        <v>0</v>
      </c>
      <c r="KE90" s="171">
        <f t="shared" si="1630"/>
        <v>0</v>
      </c>
      <c r="KF90" s="171">
        <f t="shared" si="1630"/>
        <v>0</v>
      </c>
      <c r="KG90" s="171">
        <f t="shared" si="1630"/>
        <v>0</v>
      </c>
      <c r="KH90" s="171">
        <f t="shared" si="1630"/>
        <v>0</v>
      </c>
      <c r="KI90" s="171">
        <f t="shared" si="1630"/>
        <v>0</v>
      </c>
      <c r="KJ90" s="171">
        <f t="shared" si="1630"/>
        <v>0</v>
      </c>
      <c r="KK90" s="171">
        <f t="shared" si="1630"/>
        <v>0</v>
      </c>
      <c r="KL90" s="171">
        <f t="shared" si="1630"/>
        <v>0</v>
      </c>
      <c r="KM90" s="171">
        <f t="shared" si="1630"/>
        <v>0</v>
      </c>
      <c r="KN90" s="171">
        <f t="shared" si="1630"/>
        <v>0</v>
      </c>
      <c r="KO90" s="171">
        <f t="shared" si="1630"/>
        <v>0</v>
      </c>
      <c r="KP90" s="171">
        <f t="shared" si="1630"/>
        <v>0</v>
      </c>
      <c r="KQ90" s="171">
        <f t="shared" si="1630"/>
        <v>0</v>
      </c>
      <c r="KR90" s="171">
        <f t="shared" si="1630"/>
        <v>0</v>
      </c>
      <c r="KS90" s="171">
        <f t="shared" si="1630"/>
        <v>0</v>
      </c>
      <c r="KT90" s="171">
        <f>SUM(KT91:KT95)</f>
        <v>0</v>
      </c>
      <c r="KU90" s="171">
        <f>SUM(KU91:KU95)</f>
        <v>0</v>
      </c>
      <c r="KV90" s="171">
        <f>SUM(KV91:KV95)</f>
        <v>0</v>
      </c>
      <c r="KW90" s="171">
        <f t="shared" ref="KW90:LE90" si="1631">SUM(KW91:KW95)</f>
        <v>0</v>
      </c>
      <c r="KX90" s="171">
        <f t="shared" si="1631"/>
        <v>0</v>
      </c>
      <c r="KY90" s="171">
        <f t="shared" si="1631"/>
        <v>0</v>
      </c>
      <c r="KZ90" s="171">
        <f t="shared" si="1631"/>
        <v>0</v>
      </c>
      <c r="LA90" s="171">
        <f t="shared" si="1631"/>
        <v>0</v>
      </c>
      <c r="LB90" s="171">
        <f t="shared" si="1631"/>
        <v>0</v>
      </c>
      <c r="LC90" s="171">
        <f t="shared" si="1631"/>
        <v>0</v>
      </c>
      <c r="LD90" s="171">
        <f t="shared" si="1631"/>
        <v>0</v>
      </c>
      <c r="LE90" s="171">
        <f t="shared" si="1631"/>
        <v>0</v>
      </c>
      <c r="LF90" s="177">
        <f t="shared" si="1557"/>
        <v>0</v>
      </c>
      <c r="LG90" s="171">
        <f t="shared" ref="LG90:LX90" si="1632">SUM(LG91:LG95)</f>
        <v>0</v>
      </c>
      <c r="LH90" s="171">
        <f t="shared" si="1632"/>
        <v>0</v>
      </c>
      <c r="LI90" s="171">
        <f t="shared" si="1632"/>
        <v>0</v>
      </c>
      <c r="LJ90" s="171">
        <f t="shared" si="1632"/>
        <v>0</v>
      </c>
      <c r="LK90" s="171">
        <f t="shared" si="1632"/>
        <v>0</v>
      </c>
      <c r="LL90" s="171">
        <f t="shared" si="1632"/>
        <v>0</v>
      </c>
      <c r="LM90" s="171">
        <f t="shared" si="1632"/>
        <v>0</v>
      </c>
      <c r="LN90" s="171">
        <f t="shared" si="1632"/>
        <v>0</v>
      </c>
      <c r="LO90" s="171">
        <f t="shared" si="1632"/>
        <v>0</v>
      </c>
      <c r="LP90" s="171">
        <f t="shared" si="1632"/>
        <v>0</v>
      </c>
      <c r="LQ90" s="171">
        <f t="shared" si="1632"/>
        <v>0</v>
      </c>
      <c r="LR90" s="171">
        <f t="shared" si="1632"/>
        <v>0</v>
      </c>
      <c r="LS90" s="171">
        <f t="shared" si="1632"/>
        <v>0</v>
      </c>
      <c r="LT90" s="171">
        <f t="shared" si="1632"/>
        <v>0</v>
      </c>
      <c r="LU90" s="171">
        <f t="shared" si="1632"/>
        <v>0</v>
      </c>
      <c r="LV90" s="171">
        <f t="shared" si="1632"/>
        <v>0</v>
      </c>
      <c r="LW90" s="171">
        <f t="shared" si="1632"/>
        <v>0</v>
      </c>
      <c r="LX90" s="171">
        <f t="shared" si="1632"/>
        <v>0</v>
      </c>
      <c r="LY90" s="171">
        <f>SUM(LY91:LY95)</f>
        <v>0</v>
      </c>
      <c r="LZ90" s="171">
        <f>SUM(LZ91:LZ95)</f>
        <v>0</v>
      </c>
      <c r="MA90" s="171">
        <f>SUM(MA91:MA95)</f>
        <v>0</v>
      </c>
      <c r="MB90" s="171">
        <f t="shared" ref="MB90:MK90" si="1633">SUM(MB91:MB95)</f>
        <v>0</v>
      </c>
      <c r="MC90" s="171">
        <f t="shared" si="1633"/>
        <v>0</v>
      </c>
      <c r="MD90" s="171">
        <f t="shared" si="1633"/>
        <v>0</v>
      </c>
      <c r="ME90" s="171">
        <f t="shared" si="1633"/>
        <v>0</v>
      </c>
      <c r="MF90" s="171">
        <f t="shared" si="1633"/>
        <v>0</v>
      </c>
      <c r="MG90" s="171">
        <f t="shared" si="1633"/>
        <v>0</v>
      </c>
      <c r="MH90" s="171">
        <f t="shared" si="1633"/>
        <v>0</v>
      </c>
      <c r="MI90" s="171">
        <f t="shared" si="1633"/>
        <v>0</v>
      </c>
      <c r="MJ90" s="171">
        <f t="shared" si="1633"/>
        <v>0</v>
      </c>
      <c r="MK90" s="171">
        <f t="shared" si="1633"/>
        <v>0</v>
      </c>
      <c r="ML90" s="177">
        <f t="shared" si="1568"/>
        <v>0</v>
      </c>
      <c r="MM90" s="171">
        <f t="shared" ref="MM90:ND90" si="1634">SUM(MM91:MM95)</f>
        <v>0</v>
      </c>
      <c r="MN90" s="171">
        <f t="shared" si="1634"/>
        <v>0</v>
      </c>
      <c r="MO90" s="171">
        <f t="shared" si="1634"/>
        <v>0</v>
      </c>
      <c r="MP90" s="171">
        <f t="shared" si="1634"/>
        <v>0</v>
      </c>
      <c r="MQ90" s="171">
        <f t="shared" si="1634"/>
        <v>0</v>
      </c>
      <c r="MR90" s="171">
        <f t="shared" si="1634"/>
        <v>0</v>
      </c>
      <c r="MS90" s="171">
        <f t="shared" si="1634"/>
        <v>0</v>
      </c>
      <c r="MT90" s="171">
        <f t="shared" si="1634"/>
        <v>0</v>
      </c>
      <c r="MU90" s="171">
        <f t="shared" si="1634"/>
        <v>0</v>
      </c>
      <c r="MV90" s="171">
        <f t="shared" si="1634"/>
        <v>0</v>
      </c>
      <c r="MW90" s="171">
        <f t="shared" si="1634"/>
        <v>0</v>
      </c>
      <c r="MX90" s="171">
        <f t="shared" si="1634"/>
        <v>0</v>
      </c>
      <c r="MY90" s="171">
        <f t="shared" si="1634"/>
        <v>0</v>
      </c>
      <c r="MZ90" s="171">
        <f t="shared" si="1634"/>
        <v>0</v>
      </c>
      <c r="NA90" s="171">
        <f t="shared" si="1634"/>
        <v>0</v>
      </c>
      <c r="NB90" s="171">
        <f t="shared" si="1634"/>
        <v>0</v>
      </c>
      <c r="NC90" s="171">
        <f t="shared" si="1634"/>
        <v>0</v>
      </c>
      <c r="ND90" s="171">
        <f t="shared" si="1634"/>
        <v>0</v>
      </c>
      <c r="NE90" s="171">
        <f>SUM(NE91:NE95)</f>
        <v>0</v>
      </c>
      <c r="NF90" s="171">
        <f>SUM(NF91:NF95)</f>
        <v>0</v>
      </c>
      <c r="NG90" s="171">
        <f>SUM(NG91:NG95)</f>
        <v>0</v>
      </c>
      <c r="NH90" s="171">
        <f t="shared" ref="NH90:NQ90" si="1635">SUM(NH91:NH95)</f>
        <v>0</v>
      </c>
      <c r="NI90" s="171">
        <f t="shared" si="1635"/>
        <v>0</v>
      </c>
      <c r="NJ90" s="171">
        <f t="shared" si="1635"/>
        <v>0</v>
      </c>
      <c r="NK90" s="171">
        <f t="shared" si="1635"/>
        <v>0</v>
      </c>
      <c r="NL90" s="171">
        <f t="shared" si="1635"/>
        <v>0</v>
      </c>
      <c r="NM90" s="171">
        <f t="shared" si="1635"/>
        <v>0</v>
      </c>
      <c r="NN90" s="171">
        <f t="shared" si="1635"/>
        <v>0</v>
      </c>
      <c r="NO90" s="171">
        <f t="shared" si="1635"/>
        <v>0</v>
      </c>
      <c r="NP90" s="171">
        <f t="shared" si="1635"/>
        <v>0</v>
      </c>
      <c r="NQ90" s="171">
        <f t="shared" si="1635"/>
        <v>0</v>
      </c>
      <c r="NR90" s="177">
        <f t="shared" si="1569"/>
        <v>0</v>
      </c>
      <c r="NS90" s="171">
        <f t="shared" ref="NS90:OJ90" si="1636">SUM(NS91:NS95)</f>
        <v>0</v>
      </c>
      <c r="NT90" s="171">
        <f t="shared" si="1636"/>
        <v>0</v>
      </c>
      <c r="NU90" s="171">
        <f t="shared" si="1636"/>
        <v>0</v>
      </c>
      <c r="NV90" s="171">
        <f t="shared" si="1636"/>
        <v>0</v>
      </c>
      <c r="NW90" s="171">
        <f t="shared" si="1636"/>
        <v>0</v>
      </c>
      <c r="NX90" s="171">
        <f t="shared" si="1636"/>
        <v>0</v>
      </c>
      <c r="NY90" s="171">
        <f t="shared" si="1636"/>
        <v>0</v>
      </c>
      <c r="NZ90" s="171">
        <f t="shared" si="1636"/>
        <v>0</v>
      </c>
      <c r="OA90" s="171">
        <f t="shared" si="1636"/>
        <v>0</v>
      </c>
      <c r="OB90" s="171">
        <f t="shared" si="1636"/>
        <v>0</v>
      </c>
      <c r="OC90" s="171">
        <f t="shared" si="1636"/>
        <v>0</v>
      </c>
      <c r="OD90" s="171">
        <f t="shared" si="1636"/>
        <v>0</v>
      </c>
      <c r="OE90" s="171">
        <f t="shared" si="1636"/>
        <v>0</v>
      </c>
      <c r="OF90" s="171">
        <f t="shared" si="1636"/>
        <v>0</v>
      </c>
      <c r="OG90" s="171">
        <f t="shared" si="1636"/>
        <v>0</v>
      </c>
      <c r="OH90" s="171">
        <f t="shared" si="1636"/>
        <v>0</v>
      </c>
      <c r="OI90" s="171">
        <f t="shared" si="1636"/>
        <v>0</v>
      </c>
      <c r="OJ90" s="171">
        <f t="shared" si="1636"/>
        <v>0</v>
      </c>
      <c r="OK90" s="171">
        <f>SUM(OK91:OK95)</f>
        <v>0</v>
      </c>
      <c r="OL90" s="171">
        <f>SUM(OL91:OL95)</f>
        <v>0</v>
      </c>
      <c r="OM90" s="171">
        <f>SUM(OM91:OM95)</f>
        <v>0</v>
      </c>
      <c r="ON90" s="171">
        <f t="shared" ref="ON90:OT90" si="1637">SUM(ON91:ON95)</f>
        <v>0</v>
      </c>
      <c r="OO90" s="171">
        <f t="shared" si="1637"/>
        <v>0</v>
      </c>
      <c r="OP90" s="171">
        <f t="shared" si="1637"/>
        <v>0</v>
      </c>
      <c r="OQ90" s="171">
        <f t="shared" si="1637"/>
        <v>0</v>
      </c>
      <c r="OR90" s="171">
        <f t="shared" si="1637"/>
        <v>0</v>
      </c>
      <c r="OS90" s="171">
        <f t="shared" si="1637"/>
        <v>0</v>
      </c>
      <c r="OT90" s="171">
        <f t="shared" si="1637"/>
        <v>0</v>
      </c>
      <c r="OU90" s="177">
        <f t="shared" si="1558"/>
        <v>0</v>
      </c>
      <c r="OV90" s="171">
        <f t="shared" ref="OV90:PM90" si="1638">SUM(OV91:OV95)</f>
        <v>0</v>
      </c>
      <c r="OW90" s="171">
        <f t="shared" si="1638"/>
        <v>0</v>
      </c>
      <c r="OX90" s="171">
        <f t="shared" si="1638"/>
        <v>0</v>
      </c>
      <c r="OY90" s="171">
        <f t="shared" si="1638"/>
        <v>0</v>
      </c>
      <c r="OZ90" s="171">
        <f t="shared" si="1638"/>
        <v>0</v>
      </c>
      <c r="PA90" s="171">
        <f t="shared" si="1638"/>
        <v>0</v>
      </c>
      <c r="PB90" s="171">
        <f t="shared" si="1638"/>
        <v>0</v>
      </c>
      <c r="PC90" s="171">
        <f t="shared" si="1638"/>
        <v>0</v>
      </c>
      <c r="PD90" s="171">
        <f t="shared" si="1638"/>
        <v>0</v>
      </c>
      <c r="PE90" s="171">
        <f t="shared" si="1638"/>
        <v>0</v>
      </c>
      <c r="PF90" s="171">
        <f t="shared" si="1638"/>
        <v>0</v>
      </c>
      <c r="PG90" s="171">
        <f t="shared" si="1638"/>
        <v>0</v>
      </c>
      <c r="PH90" s="171">
        <f t="shared" si="1638"/>
        <v>0</v>
      </c>
      <c r="PI90" s="171">
        <f t="shared" si="1638"/>
        <v>0</v>
      </c>
      <c r="PJ90" s="171">
        <f t="shared" si="1638"/>
        <v>0</v>
      </c>
      <c r="PK90" s="171">
        <f t="shared" si="1638"/>
        <v>0</v>
      </c>
      <c r="PL90" s="171">
        <f t="shared" si="1638"/>
        <v>0</v>
      </c>
      <c r="PM90" s="171">
        <f t="shared" si="1638"/>
        <v>0</v>
      </c>
      <c r="PN90" s="171">
        <f>SUM(PN91:PN95)</f>
        <v>0</v>
      </c>
      <c r="PO90" s="171">
        <f>SUM(PO91:PO95)</f>
        <v>0</v>
      </c>
      <c r="PP90" s="171">
        <f>SUM(PP91:PP95)</f>
        <v>0</v>
      </c>
      <c r="PQ90" s="171">
        <f t="shared" ref="PQ90:PZ90" si="1639">SUM(PQ91:PQ95)</f>
        <v>0</v>
      </c>
      <c r="PR90" s="171">
        <f t="shared" si="1639"/>
        <v>0</v>
      </c>
      <c r="PS90" s="171">
        <f t="shared" si="1639"/>
        <v>0</v>
      </c>
      <c r="PT90" s="171">
        <f t="shared" si="1639"/>
        <v>0</v>
      </c>
      <c r="PU90" s="171">
        <f t="shared" si="1639"/>
        <v>0</v>
      </c>
      <c r="PV90" s="171">
        <f t="shared" si="1639"/>
        <v>0</v>
      </c>
      <c r="PW90" s="171">
        <f t="shared" si="1639"/>
        <v>0</v>
      </c>
      <c r="PX90" s="171">
        <f t="shared" si="1639"/>
        <v>0</v>
      </c>
      <c r="PY90" s="171">
        <f t="shared" si="1639"/>
        <v>0</v>
      </c>
      <c r="PZ90" s="171">
        <f t="shared" si="1639"/>
        <v>0</v>
      </c>
      <c r="QA90" s="177">
        <f t="shared" si="1570"/>
        <v>0</v>
      </c>
      <c r="QB90" s="171">
        <f t="shared" ref="QB90:QS90" si="1640">SUM(QB91:QB95)</f>
        <v>0</v>
      </c>
      <c r="QC90" s="171">
        <f t="shared" si="1640"/>
        <v>0</v>
      </c>
      <c r="QD90" s="171">
        <f t="shared" si="1640"/>
        <v>0</v>
      </c>
      <c r="QE90" s="171">
        <f t="shared" si="1640"/>
        <v>0</v>
      </c>
      <c r="QF90" s="171">
        <f t="shared" si="1640"/>
        <v>0</v>
      </c>
      <c r="QG90" s="171">
        <f t="shared" si="1640"/>
        <v>0</v>
      </c>
      <c r="QH90" s="171">
        <f t="shared" si="1640"/>
        <v>0</v>
      </c>
      <c r="QI90" s="171">
        <f t="shared" si="1640"/>
        <v>0</v>
      </c>
      <c r="QJ90" s="171">
        <f t="shared" si="1640"/>
        <v>0</v>
      </c>
      <c r="QK90" s="171">
        <f t="shared" si="1640"/>
        <v>0</v>
      </c>
      <c r="QL90" s="171">
        <f t="shared" si="1640"/>
        <v>0</v>
      </c>
      <c r="QM90" s="171">
        <f t="shared" si="1640"/>
        <v>0</v>
      </c>
      <c r="QN90" s="171">
        <f t="shared" si="1640"/>
        <v>0</v>
      </c>
      <c r="QO90" s="171">
        <f t="shared" si="1640"/>
        <v>0</v>
      </c>
      <c r="QP90" s="171">
        <f t="shared" si="1640"/>
        <v>0</v>
      </c>
      <c r="QQ90" s="171">
        <f t="shared" si="1640"/>
        <v>0</v>
      </c>
      <c r="QR90" s="171">
        <f t="shared" si="1640"/>
        <v>0</v>
      </c>
      <c r="QS90" s="171">
        <f t="shared" si="1640"/>
        <v>0</v>
      </c>
      <c r="QT90" s="171">
        <f>SUM(QT91:QT95)</f>
        <v>0</v>
      </c>
      <c r="QU90" s="171">
        <f>SUM(QU91:QU95)</f>
        <v>0</v>
      </c>
      <c r="QV90" s="171">
        <f>SUM(QV91:QV95)</f>
        <v>0</v>
      </c>
      <c r="QW90" s="171">
        <f t="shared" ref="QW90:RE90" si="1641">SUM(QW91:QW95)</f>
        <v>0</v>
      </c>
      <c r="QX90" s="171">
        <f t="shared" si="1641"/>
        <v>0</v>
      </c>
      <c r="QY90" s="171">
        <f t="shared" si="1641"/>
        <v>0</v>
      </c>
      <c r="QZ90" s="171">
        <f t="shared" si="1641"/>
        <v>0</v>
      </c>
      <c r="RA90" s="171">
        <f t="shared" si="1641"/>
        <v>0</v>
      </c>
      <c r="RB90" s="171">
        <f t="shared" si="1641"/>
        <v>0</v>
      </c>
      <c r="RC90" s="171">
        <f t="shared" si="1641"/>
        <v>0</v>
      </c>
      <c r="RD90" s="171">
        <f t="shared" si="1641"/>
        <v>0</v>
      </c>
      <c r="RE90" s="171">
        <f t="shared" si="1641"/>
        <v>0</v>
      </c>
      <c r="RF90" s="177">
        <f t="shared" si="1559"/>
        <v>0</v>
      </c>
      <c r="RG90" s="171">
        <f t="shared" ref="RG90:RX90" si="1642">SUM(RG91:RG95)</f>
        <v>0</v>
      </c>
      <c r="RH90" s="171">
        <f t="shared" si="1642"/>
        <v>0</v>
      </c>
      <c r="RI90" s="171">
        <f t="shared" si="1642"/>
        <v>0</v>
      </c>
      <c r="RJ90" s="171">
        <f t="shared" si="1642"/>
        <v>0</v>
      </c>
      <c r="RK90" s="171">
        <f t="shared" si="1642"/>
        <v>0</v>
      </c>
      <c r="RL90" s="171">
        <f t="shared" si="1642"/>
        <v>0</v>
      </c>
      <c r="RM90" s="171">
        <f t="shared" si="1642"/>
        <v>0</v>
      </c>
      <c r="RN90" s="171">
        <f t="shared" si="1642"/>
        <v>0</v>
      </c>
      <c r="RO90" s="171">
        <f t="shared" si="1642"/>
        <v>0</v>
      </c>
      <c r="RP90" s="171">
        <f t="shared" si="1642"/>
        <v>0</v>
      </c>
      <c r="RQ90" s="171">
        <f t="shared" si="1642"/>
        <v>0</v>
      </c>
      <c r="RR90" s="171">
        <f t="shared" si="1642"/>
        <v>0</v>
      </c>
      <c r="RS90" s="171">
        <f t="shared" si="1642"/>
        <v>0</v>
      </c>
      <c r="RT90" s="171">
        <f t="shared" si="1642"/>
        <v>0</v>
      </c>
      <c r="RU90" s="171">
        <f t="shared" si="1642"/>
        <v>0</v>
      </c>
      <c r="RV90" s="171">
        <f t="shared" si="1642"/>
        <v>0</v>
      </c>
      <c r="RW90" s="171">
        <f t="shared" si="1642"/>
        <v>0</v>
      </c>
      <c r="RX90" s="171">
        <f t="shared" si="1642"/>
        <v>0</v>
      </c>
      <c r="RY90" s="171">
        <f>SUM(RY91:RY95)</f>
        <v>0</v>
      </c>
      <c r="RZ90" s="171">
        <f>SUM(RZ91:RZ95)</f>
        <v>0</v>
      </c>
      <c r="SA90" s="171">
        <f>SUM(SA91:SA95)</f>
        <v>0</v>
      </c>
      <c r="SB90" s="171">
        <f t="shared" ref="SB90:SK90" si="1643">SUM(SB91:SB95)</f>
        <v>0</v>
      </c>
      <c r="SC90" s="171">
        <f t="shared" si="1643"/>
        <v>0</v>
      </c>
      <c r="SD90" s="171">
        <f t="shared" si="1643"/>
        <v>0</v>
      </c>
      <c r="SE90" s="171">
        <f t="shared" si="1643"/>
        <v>0</v>
      </c>
      <c r="SF90" s="171">
        <f t="shared" si="1643"/>
        <v>0</v>
      </c>
      <c r="SG90" s="171">
        <f t="shared" si="1643"/>
        <v>0</v>
      </c>
      <c r="SH90" s="171">
        <f t="shared" si="1643"/>
        <v>0</v>
      </c>
      <c r="SI90" s="171">
        <f t="shared" si="1643"/>
        <v>0</v>
      </c>
      <c r="SJ90" s="171">
        <f t="shared" si="1643"/>
        <v>0</v>
      </c>
      <c r="SK90" s="171">
        <f t="shared" si="1643"/>
        <v>0</v>
      </c>
      <c r="SL90" s="177">
        <f t="shared" si="1571"/>
        <v>0</v>
      </c>
      <c r="SM90" s="171">
        <f t="shared" ref="SM90:TD90" si="1644">SUM(SM91:SM95)</f>
        <v>0</v>
      </c>
      <c r="SN90" s="171">
        <f t="shared" si="1644"/>
        <v>0</v>
      </c>
      <c r="SO90" s="171">
        <f t="shared" si="1644"/>
        <v>0</v>
      </c>
      <c r="SP90" s="171">
        <f t="shared" si="1644"/>
        <v>0</v>
      </c>
      <c r="SQ90" s="171">
        <f t="shared" si="1644"/>
        <v>0</v>
      </c>
      <c r="SR90" s="171">
        <f t="shared" si="1644"/>
        <v>0</v>
      </c>
      <c r="SS90" s="171">
        <f t="shared" si="1644"/>
        <v>0</v>
      </c>
      <c r="ST90" s="171">
        <f t="shared" si="1644"/>
        <v>0</v>
      </c>
      <c r="SU90" s="171">
        <f t="shared" si="1644"/>
        <v>0</v>
      </c>
      <c r="SV90" s="171">
        <f t="shared" si="1644"/>
        <v>0</v>
      </c>
      <c r="SW90" s="171">
        <f t="shared" si="1644"/>
        <v>0</v>
      </c>
      <c r="SX90" s="171">
        <f t="shared" si="1644"/>
        <v>0</v>
      </c>
      <c r="SY90" s="171">
        <f t="shared" si="1644"/>
        <v>0</v>
      </c>
      <c r="SZ90" s="171">
        <f t="shared" si="1644"/>
        <v>0</v>
      </c>
      <c r="TA90" s="171">
        <f t="shared" si="1644"/>
        <v>0</v>
      </c>
      <c r="TB90" s="171">
        <f t="shared" si="1644"/>
        <v>0</v>
      </c>
      <c r="TC90" s="171">
        <f t="shared" si="1644"/>
        <v>0</v>
      </c>
      <c r="TD90" s="171">
        <f t="shared" si="1644"/>
        <v>0</v>
      </c>
      <c r="TE90" s="171">
        <f>SUM(TE91:TE95)</f>
        <v>0</v>
      </c>
      <c r="TF90" s="171">
        <f>SUM(TF91:TF95)</f>
        <v>0</v>
      </c>
      <c r="TG90" s="171">
        <f>SUM(TG91:TG95)</f>
        <v>0</v>
      </c>
      <c r="TH90" s="171">
        <f t="shared" ref="TH90:TP90" si="1645">SUM(TH91:TH95)</f>
        <v>0</v>
      </c>
      <c r="TI90" s="171">
        <f t="shared" si="1645"/>
        <v>0</v>
      </c>
      <c r="TJ90" s="171">
        <f t="shared" si="1645"/>
        <v>0</v>
      </c>
      <c r="TK90" s="171">
        <f t="shared" si="1645"/>
        <v>0</v>
      </c>
      <c r="TL90" s="171">
        <f t="shared" si="1645"/>
        <v>0</v>
      </c>
      <c r="TM90" s="171">
        <f t="shared" si="1645"/>
        <v>0</v>
      </c>
      <c r="TN90" s="171">
        <f t="shared" si="1645"/>
        <v>0</v>
      </c>
      <c r="TO90" s="171">
        <f t="shared" si="1645"/>
        <v>0</v>
      </c>
      <c r="TP90" s="171">
        <f t="shared" si="1645"/>
        <v>0</v>
      </c>
      <c r="TQ90" s="177">
        <f t="shared" si="1560"/>
        <v>0</v>
      </c>
      <c r="TR90" s="171">
        <f t="shared" ref="TR90:UI90" si="1646">SUM(TR91:TR95)</f>
        <v>0</v>
      </c>
      <c r="TS90" s="171">
        <f t="shared" si="1646"/>
        <v>0</v>
      </c>
      <c r="TT90" s="171">
        <f t="shared" si="1646"/>
        <v>0</v>
      </c>
      <c r="TU90" s="171">
        <f t="shared" si="1646"/>
        <v>0</v>
      </c>
      <c r="TV90" s="171">
        <f t="shared" si="1646"/>
        <v>0</v>
      </c>
      <c r="TW90" s="171">
        <f t="shared" si="1646"/>
        <v>0</v>
      </c>
      <c r="TX90" s="171">
        <f t="shared" si="1646"/>
        <v>0</v>
      </c>
      <c r="TY90" s="171">
        <f t="shared" si="1646"/>
        <v>0</v>
      </c>
      <c r="TZ90" s="171">
        <f t="shared" si="1646"/>
        <v>0</v>
      </c>
      <c r="UA90" s="171">
        <f t="shared" si="1646"/>
        <v>0</v>
      </c>
      <c r="UB90" s="171">
        <f t="shared" si="1646"/>
        <v>0</v>
      </c>
      <c r="UC90" s="171">
        <f t="shared" si="1646"/>
        <v>0</v>
      </c>
      <c r="UD90" s="171">
        <f t="shared" si="1646"/>
        <v>0</v>
      </c>
      <c r="UE90" s="171">
        <f t="shared" si="1646"/>
        <v>0</v>
      </c>
      <c r="UF90" s="171">
        <f t="shared" si="1646"/>
        <v>0</v>
      </c>
      <c r="UG90" s="171">
        <f t="shared" si="1646"/>
        <v>0</v>
      </c>
      <c r="UH90" s="171">
        <f t="shared" si="1646"/>
        <v>0</v>
      </c>
      <c r="UI90" s="171">
        <f t="shared" si="1646"/>
        <v>0</v>
      </c>
      <c r="UJ90" s="171">
        <f>SUM(UJ91:UJ95)</f>
        <v>0</v>
      </c>
      <c r="UK90" s="171">
        <f>SUM(UK91:UK95)</f>
        <v>0</v>
      </c>
      <c r="UL90" s="171">
        <f>SUM(UL91:UL95)</f>
        <v>0</v>
      </c>
      <c r="UM90" s="171">
        <f t="shared" ref="UM90:UV90" si="1647">SUM(UM91:UM95)</f>
        <v>0</v>
      </c>
      <c r="UN90" s="171">
        <f t="shared" si="1647"/>
        <v>0</v>
      </c>
      <c r="UO90" s="171">
        <f t="shared" si="1647"/>
        <v>0</v>
      </c>
      <c r="UP90" s="171">
        <f t="shared" si="1647"/>
        <v>0</v>
      </c>
      <c r="UQ90" s="171">
        <f t="shared" si="1647"/>
        <v>0</v>
      </c>
      <c r="UR90" s="171">
        <f t="shared" si="1647"/>
        <v>0</v>
      </c>
      <c r="US90" s="171">
        <f t="shared" si="1647"/>
        <v>0</v>
      </c>
      <c r="UT90" s="171">
        <f t="shared" si="1647"/>
        <v>0</v>
      </c>
      <c r="UU90" s="171">
        <f t="shared" si="1647"/>
        <v>0</v>
      </c>
      <c r="UV90" s="171">
        <f t="shared" si="1647"/>
        <v>0</v>
      </c>
      <c r="UW90" s="177">
        <f t="shared" si="1572"/>
        <v>0</v>
      </c>
      <c r="UX90" s="171">
        <f t="shared" ref="UX90:VO90" si="1648">SUM(UX91:UX95)</f>
        <v>0</v>
      </c>
      <c r="UY90" s="171">
        <f t="shared" si="1648"/>
        <v>0</v>
      </c>
      <c r="UZ90" s="171">
        <f t="shared" si="1648"/>
        <v>0</v>
      </c>
      <c r="VA90" s="171">
        <f t="shared" si="1648"/>
        <v>0</v>
      </c>
      <c r="VB90" s="171">
        <f t="shared" si="1648"/>
        <v>0</v>
      </c>
      <c r="VC90" s="171">
        <f t="shared" si="1648"/>
        <v>0</v>
      </c>
      <c r="VD90" s="171">
        <f t="shared" si="1648"/>
        <v>0</v>
      </c>
      <c r="VE90" s="171">
        <f t="shared" si="1648"/>
        <v>0</v>
      </c>
      <c r="VF90" s="171">
        <f t="shared" si="1648"/>
        <v>0</v>
      </c>
      <c r="VG90" s="171">
        <f t="shared" si="1648"/>
        <v>0</v>
      </c>
      <c r="VH90" s="171">
        <f t="shared" si="1648"/>
        <v>0</v>
      </c>
      <c r="VI90" s="171">
        <f t="shared" si="1648"/>
        <v>0</v>
      </c>
      <c r="VJ90" s="171">
        <f t="shared" si="1648"/>
        <v>0</v>
      </c>
      <c r="VK90" s="171">
        <f t="shared" si="1648"/>
        <v>0</v>
      </c>
      <c r="VL90" s="171">
        <f t="shared" si="1648"/>
        <v>0</v>
      </c>
      <c r="VM90" s="171">
        <f t="shared" si="1648"/>
        <v>0</v>
      </c>
      <c r="VN90" s="171">
        <f t="shared" si="1648"/>
        <v>0</v>
      </c>
      <c r="VO90" s="171">
        <f t="shared" si="1648"/>
        <v>0</v>
      </c>
      <c r="VP90" s="171">
        <f>SUM(VP91:VP95)</f>
        <v>0</v>
      </c>
      <c r="VQ90" s="171">
        <f>SUM(VQ91:VQ95)</f>
        <v>0</v>
      </c>
      <c r="VR90" s="171">
        <f>SUM(VR91:VR95)</f>
        <v>0</v>
      </c>
      <c r="VS90" s="171">
        <f t="shared" ref="VS90:WB90" si="1649">SUM(VS91:VS95)</f>
        <v>0</v>
      </c>
      <c r="VT90" s="171">
        <f t="shared" si="1649"/>
        <v>0</v>
      </c>
      <c r="VU90" s="171">
        <f t="shared" si="1649"/>
        <v>0</v>
      </c>
      <c r="VV90" s="171">
        <f t="shared" si="1649"/>
        <v>0</v>
      </c>
      <c r="VW90" s="171">
        <f t="shared" si="1649"/>
        <v>0</v>
      </c>
      <c r="VX90" s="171">
        <f t="shared" si="1649"/>
        <v>0</v>
      </c>
      <c r="VY90" s="171">
        <f t="shared" si="1649"/>
        <v>0</v>
      </c>
      <c r="VZ90" s="171">
        <f t="shared" si="1649"/>
        <v>0</v>
      </c>
      <c r="WA90" s="171">
        <f t="shared" si="1649"/>
        <v>0</v>
      </c>
      <c r="WB90" s="171">
        <f t="shared" si="1649"/>
        <v>0</v>
      </c>
      <c r="WC90" s="177">
        <f t="shared" si="1573"/>
        <v>0</v>
      </c>
    </row>
    <row r="91" spans="1:601" s="105" customFormat="1" ht="18" customHeight="1" outlineLevel="1">
      <c r="A91" s="154"/>
      <c r="B91" s="113" t="s">
        <v>56</v>
      </c>
      <c r="C91" s="66"/>
      <c r="D91" s="182">
        <f>SUMIFS('Listagem de Pagamentos Efet'!$J:$J,'Listagem de Pagamentos Efet'!$B:$B,'FLUXO DE CAIXA'!D$4,'Listagem de Pagamentos Efet'!$C:$C,'FLUXO DE CAIXA'!$B91)</f>
        <v>0</v>
      </c>
      <c r="E91" s="182">
        <f>SUMIFS('Listagem de Pagamentos Efet'!$J:$J,'Listagem de Pagamentos Efet'!$B:$B,'FLUXO DE CAIXA'!E$4,'Listagem de Pagamentos Efet'!$C:$C,'FLUXO DE CAIXA'!$B91)</f>
        <v>0</v>
      </c>
      <c r="F91" s="182">
        <f>SUMIFS('Listagem de Pagamentos Efet'!$J:$J,'Listagem de Pagamentos Efet'!$B:$B,'FLUXO DE CAIXA'!F$4,'Listagem de Pagamentos Efet'!$C:$C,'FLUXO DE CAIXA'!$B91)</f>
        <v>0</v>
      </c>
      <c r="G91" s="182">
        <f>SUMIFS('Listagem de Pagamentos Efet'!$J:$J,'Listagem de Pagamentos Efet'!$B:$B,'FLUXO DE CAIXA'!G$4,'Listagem de Pagamentos Efet'!$C:$C,'FLUXO DE CAIXA'!$B91)</f>
        <v>0</v>
      </c>
      <c r="H91" s="182">
        <f>SUMIFS('Listagem de Pagamentos Efet'!$J:$J,'Listagem de Pagamentos Efet'!$B:$B,'FLUXO DE CAIXA'!H$4,'Listagem de Pagamentos Efet'!$C:$C,'FLUXO DE CAIXA'!$B91)</f>
        <v>0</v>
      </c>
      <c r="I91" s="182">
        <f>SUMIFS('Listagem de Pagamentos Efet'!$J:$J,'Listagem de Pagamentos Efet'!$B:$B,'FLUXO DE CAIXA'!I$4,'Listagem de Pagamentos Efet'!$C:$C,'FLUXO DE CAIXA'!$B91)</f>
        <v>0</v>
      </c>
      <c r="J91" s="182">
        <f>SUMIFS('Listagem de Pagamentos Efet'!$J:$J,'Listagem de Pagamentos Efet'!$B:$B,'FLUXO DE CAIXA'!J$4,'Listagem de Pagamentos Efet'!$C:$C,'FLUXO DE CAIXA'!$B91)</f>
        <v>0</v>
      </c>
      <c r="K91" s="182">
        <f>SUMIFS('Listagem de Pagamentos Efet'!$J:$J,'Listagem de Pagamentos Efet'!$B:$B,'FLUXO DE CAIXA'!K$4,'Listagem de Pagamentos Efet'!$C:$C,'FLUXO DE CAIXA'!$B91)</f>
        <v>0</v>
      </c>
      <c r="L91" s="182">
        <f>SUMIFS('Listagem de Pagamentos Efet'!$J:$J,'Listagem de Pagamentos Efet'!$B:$B,'FLUXO DE CAIXA'!L$4,'Listagem de Pagamentos Efet'!$C:$C,'FLUXO DE CAIXA'!$B91)</f>
        <v>0</v>
      </c>
      <c r="M91" s="182">
        <f>SUMIFS('Listagem de Pagamentos Efet'!$J:$J,'Listagem de Pagamentos Efet'!$B:$B,'FLUXO DE CAIXA'!M$4,'Listagem de Pagamentos Efet'!$C:$C,'FLUXO DE CAIXA'!$B91)</f>
        <v>0</v>
      </c>
      <c r="N91" s="182">
        <f>SUMIFS('Listagem de Pagamentos Efet'!$J:$J,'Listagem de Pagamentos Efet'!$B:$B,'FLUXO DE CAIXA'!N$4,'Listagem de Pagamentos Efet'!$C:$C,'FLUXO DE CAIXA'!$B91)</f>
        <v>0</v>
      </c>
      <c r="O91" s="182">
        <f>SUMIFS('Listagem de Pagamentos Efet'!$J:$J,'Listagem de Pagamentos Efet'!$B:$B,'FLUXO DE CAIXA'!O$4,'Listagem de Pagamentos Efet'!$C:$C,'FLUXO DE CAIXA'!$B91)</f>
        <v>0</v>
      </c>
      <c r="P91" s="182">
        <f>SUMIFS('Listagem de Pagamentos Efet'!$J:$J,'Listagem de Pagamentos Efet'!$B:$B,'FLUXO DE CAIXA'!P$4,'Listagem de Pagamentos Efet'!$C:$C,'FLUXO DE CAIXA'!$B91)</f>
        <v>0</v>
      </c>
      <c r="Q91" s="182">
        <f>SUMIFS('Listagem de Pagamentos Efet'!$J:$J,'Listagem de Pagamentos Efet'!$B:$B,'FLUXO DE CAIXA'!Q$4,'Listagem de Pagamentos Efet'!$C:$C,'FLUXO DE CAIXA'!$B91)</f>
        <v>0</v>
      </c>
      <c r="R91" s="182">
        <f>SUMIFS('Listagem de Pagamentos Efet'!$J:$J,'Listagem de Pagamentos Efet'!$B:$B,'FLUXO DE CAIXA'!R$4,'Listagem de Pagamentos Efet'!$C:$C,'FLUXO DE CAIXA'!$B91)</f>
        <v>0</v>
      </c>
      <c r="S91" s="182">
        <f>SUMIFS('Listagem de Pagamentos Efet'!$J:$J,'Listagem de Pagamentos Efet'!$B:$B,'FLUXO DE CAIXA'!S$4,'Listagem de Pagamentos Efet'!$C:$C,'FLUXO DE CAIXA'!$B91)</f>
        <v>0</v>
      </c>
      <c r="T91" s="182">
        <f>SUMIFS('Listagem de Pagamentos Efet'!$J:$J,'Listagem de Pagamentos Efet'!$B:$B,'FLUXO DE CAIXA'!T$4,'Listagem de Pagamentos Efet'!$C:$C,'FLUXO DE CAIXA'!$B91)</f>
        <v>0</v>
      </c>
      <c r="U91" s="182">
        <f>SUMIFS('Listagem de Pagamentos Efet'!$J:$J,'Listagem de Pagamentos Efet'!$B:$B,'FLUXO DE CAIXA'!U$4,'Listagem de Pagamentos Efet'!$C:$C,'FLUXO DE CAIXA'!$B91)</f>
        <v>0</v>
      </c>
      <c r="V91" s="182">
        <f>SUMIFS('Listagem de Pagamentos Efet'!$J:$J,'Listagem de Pagamentos Efet'!$B:$B,'FLUXO DE CAIXA'!V$4,'Listagem de Pagamentos Efet'!$C:$C,'FLUXO DE CAIXA'!$B91)</f>
        <v>0</v>
      </c>
      <c r="W91" s="182">
        <f>SUMIFS('Listagem de Pagamentos Efet'!$J:$J,'Listagem de Pagamentos Efet'!$B:$B,'FLUXO DE CAIXA'!W$4,'Listagem de Pagamentos Efet'!$C:$C,'FLUXO DE CAIXA'!$B91)</f>
        <v>0</v>
      </c>
      <c r="X91" s="182">
        <f>SUMIFS('Listagem de Pagamentos Efet'!$J:$J,'Listagem de Pagamentos Efet'!$B:$B,'FLUXO DE CAIXA'!X$4,'Listagem de Pagamentos Efet'!$C:$C,'FLUXO DE CAIXA'!$B91)</f>
        <v>0</v>
      </c>
      <c r="Y91" s="182">
        <f>SUMIFS('Listagem de Pagamentos Efet'!$J:$J,'Listagem de Pagamentos Efet'!$B:$B,'FLUXO DE CAIXA'!Y$4,'Listagem de Pagamentos Efet'!$C:$C,'FLUXO DE CAIXA'!$B91)</f>
        <v>0</v>
      </c>
      <c r="Z91" s="182">
        <f>SUMIFS('Listagem de Pagamentos Efet'!$J:$J,'Listagem de Pagamentos Efet'!$B:$B,'FLUXO DE CAIXA'!Z$4,'Listagem de Pagamentos Efet'!$C:$C,'FLUXO DE CAIXA'!$B91)</f>
        <v>0</v>
      </c>
      <c r="AA91" s="182">
        <f>SUMIFS('Listagem de Pagamentos Efet'!$J:$J,'Listagem de Pagamentos Efet'!$B:$B,'FLUXO DE CAIXA'!AA$4,'Listagem de Pagamentos Efet'!$C:$C,'FLUXO DE CAIXA'!$B91)</f>
        <v>0</v>
      </c>
      <c r="AB91" s="182">
        <f>SUMIFS('Listagem de Pagamentos Efet'!$J:$J,'Listagem de Pagamentos Efet'!$B:$B,'FLUXO DE CAIXA'!AB$4,'Listagem de Pagamentos Efet'!$C:$C,'FLUXO DE CAIXA'!$B91)</f>
        <v>0</v>
      </c>
      <c r="AC91" s="182">
        <f>SUMIFS('Listagem de Pagamentos Efet'!$J:$J,'Listagem de Pagamentos Efet'!$B:$B,'FLUXO DE CAIXA'!AC$4,'Listagem de Pagamentos Efet'!$C:$C,'FLUXO DE CAIXA'!$B91)</f>
        <v>0</v>
      </c>
      <c r="AD91" s="182">
        <f>SUMIFS('Listagem de Pagamentos Efet'!$J:$J,'Listagem de Pagamentos Efet'!$B:$B,'FLUXO DE CAIXA'!AD$4,'Listagem de Pagamentos Efet'!$C:$C,'FLUXO DE CAIXA'!$B91)</f>
        <v>0</v>
      </c>
      <c r="AE91" s="106"/>
      <c r="AF91" s="106"/>
      <c r="AG91" s="106"/>
      <c r="AH91" s="166">
        <f t="shared" si="1561"/>
        <v>0</v>
      </c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6">
        <f t="shared" si="1563"/>
        <v>0</v>
      </c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6">
        <f t="shared" si="1562"/>
        <v>0</v>
      </c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  <c r="DG91" s="168"/>
      <c r="DH91" s="168"/>
      <c r="DI91" s="168"/>
      <c r="DJ91" s="168"/>
      <c r="DK91" s="168"/>
      <c r="DL91" s="168"/>
      <c r="DM91" s="168"/>
      <c r="DN91" s="168"/>
      <c r="DO91" s="168"/>
      <c r="DP91" s="168"/>
      <c r="DQ91" s="168"/>
      <c r="DR91" s="168"/>
      <c r="DS91" s="168"/>
      <c r="DT91" s="168"/>
      <c r="DU91" s="168"/>
      <c r="DV91" s="168"/>
      <c r="DW91" s="168"/>
      <c r="DX91" s="168"/>
      <c r="DY91" s="166">
        <f t="shared" si="1564"/>
        <v>0</v>
      </c>
      <c r="DZ91" s="168"/>
      <c r="EA91" s="168"/>
      <c r="EB91" s="168"/>
      <c r="EC91" s="168"/>
      <c r="ED91" s="168"/>
      <c r="EE91" s="168"/>
      <c r="EF91" s="168"/>
      <c r="EG91" s="168"/>
      <c r="EH91" s="168"/>
      <c r="EI91" s="168"/>
      <c r="EJ91" s="168"/>
      <c r="EK91" s="168"/>
      <c r="EL91" s="168"/>
      <c r="EM91" s="168"/>
      <c r="EN91" s="168"/>
      <c r="EO91" s="168"/>
      <c r="EP91" s="168"/>
      <c r="EQ91" s="168"/>
      <c r="ER91" s="168"/>
      <c r="ES91" s="168"/>
      <c r="ET91" s="168"/>
      <c r="EU91" s="168"/>
      <c r="EV91" s="168"/>
      <c r="EW91" s="168"/>
      <c r="EX91" s="168"/>
      <c r="EY91" s="168"/>
      <c r="EZ91" s="168"/>
      <c r="FA91" s="168"/>
      <c r="FB91" s="168"/>
      <c r="FC91" s="168"/>
      <c r="FD91" s="166">
        <f t="shared" si="1555"/>
        <v>0</v>
      </c>
      <c r="FE91" s="168"/>
      <c r="FF91" s="168"/>
      <c r="FG91" s="168"/>
      <c r="FH91" s="168"/>
      <c r="FI91" s="168"/>
      <c r="FJ91" s="168"/>
      <c r="FK91" s="168"/>
      <c r="FL91" s="168"/>
      <c r="FM91" s="168"/>
      <c r="FN91" s="168"/>
      <c r="FO91" s="168"/>
      <c r="FP91" s="168"/>
      <c r="FQ91" s="168"/>
      <c r="FR91" s="168"/>
      <c r="FS91" s="168"/>
      <c r="FT91" s="168"/>
      <c r="FU91" s="168"/>
      <c r="FV91" s="168"/>
      <c r="FW91" s="168"/>
      <c r="FX91" s="168"/>
      <c r="FY91" s="168"/>
      <c r="FZ91" s="168"/>
      <c r="GA91" s="168"/>
      <c r="GB91" s="168"/>
      <c r="GC91" s="168"/>
      <c r="GD91" s="168"/>
      <c r="GE91" s="168"/>
      <c r="GF91" s="168"/>
      <c r="GG91" s="168"/>
      <c r="GH91" s="168"/>
      <c r="GI91" s="168"/>
      <c r="GJ91" s="166">
        <f t="shared" si="1565"/>
        <v>0</v>
      </c>
      <c r="GK91" s="168"/>
      <c r="GL91" s="168"/>
      <c r="GM91" s="168"/>
      <c r="GN91" s="168"/>
      <c r="GO91" s="168"/>
      <c r="GP91" s="168"/>
      <c r="GQ91" s="168"/>
      <c r="GR91" s="168"/>
      <c r="GS91" s="168"/>
      <c r="GT91" s="168"/>
      <c r="GU91" s="168"/>
      <c r="GV91" s="168"/>
      <c r="GW91" s="168"/>
      <c r="GX91" s="168"/>
      <c r="GY91" s="168"/>
      <c r="GZ91" s="168"/>
      <c r="HA91" s="168"/>
      <c r="HB91" s="168"/>
      <c r="HC91" s="168"/>
      <c r="HD91" s="168"/>
      <c r="HE91" s="168"/>
      <c r="HF91" s="168"/>
      <c r="HG91" s="168"/>
      <c r="HH91" s="168"/>
      <c r="HI91" s="168"/>
      <c r="HJ91" s="168"/>
      <c r="HK91" s="168"/>
      <c r="HL91" s="168"/>
      <c r="HM91" s="168"/>
      <c r="HN91" s="168"/>
      <c r="HO91" s="168"/>
      <c r="HP91" s="166">
        <f t="shared" si="1566"/>
        <v>0</v>
      </c>
      <c r="HQ91" s="168"/>
      <c r="HR91" s="168"/>
      <c r="HS91" s="168"/>
      <c r="HT91" s="168"/>
      <c r="HU91" s="168"/>
      <c r="HV91" s="168"/>
      <c r="HW91" s="168"/>
      <c r="HX91" s="168"/>
      <c r="HY91" s="168"/>
      <c r="HZ91" s="168"/>
      <c r="IA91" s="168"/>
      <c r="IB91" s="168"/>
      <c r="IC91" s="168"/>
      <c r="ID91" s="168"/>
      <c r="IE91" s="168"/>
      <c r="IF91" s="168"/>
      <c r="IG91" s="168"/>
      <c r="IH91" s="168"/>
      <c r="II91" s="168"/>
      <c r="IJ91" s="168"/>
      <c r="IK91" s="168"/>
      <c r="IL91" s="168"/>
      <c r="IM91" s="168"/>
      <c r="IN91" s="168"/>
      <c r="IO91" s="168"/>
      <c r="IP91" s="168"/>
      <c r="IQ91" s="168"/>
      <c r="IR91" s="168"/>
      <c r="IS91" s="168"/>
      <c r="IT91" s="168"/>
      <c r="IU91" s="166">
        <f t="shared" si="1556"/>
        <v>0</v>
      </c>
      <c r="IV91" s="168"/>
      <c r="IW91" s="168"/>
      <c r="IX91" s="168"/>
      <c r="IY91" s="168"/>
      <c r="IZ91" s="168"/>
      <c r="JA91" s="168"/>
      <c r="JB91" s="168"/>
      <c r="JC91" s="168"/>
      <c r="JD91" s="168"/>
      <c r="JE91" s="168"/>
      <c r="JF91" s="168"/>
      <c r="JG91" s="168"/>
      <c r="JH91" s="168"/>
      <c r="JI91" s="168"/>
      <c r="JJ91" s="168"/>
      <c r="JK91" s="168"/>
      <c r="JL91" s="168"/>
      <c r="JM91" s="168"/>
      <c r="JN91" s="168"/>
      <c r="JO91" s="168"/>
      <c r="JP91" s="168"/>
      <c r="JQ91" s="168"/>
      <c r="JR91" s="168"/>
      <c r="JS91" s="168"/>
      <c r="JT91" s="168"/>
      <c r="JU91" s="168"/>
      <c r="JV91" s="168"/>
      <c r="JW91" s="168"/>
      <c r="JX91" s="168"/>
      <c r="JY91" s="168"/>
      <c r="JZ91" s="168"/>
      <c r="KA91" s="166">
        <f t="shared" si="1567"/>
        <v>0</v>
      </c>
      <c r="KB91" s="168"/>
      <c r="KC91" s="168"/>
      <c r="KD91" s="168"/>
      <c r="KE91" s="168"/>
      <c r="KF91" s="168"/>
      <c r="KG91" s="168"/>
      <c r="KH91" s="168"/>
      <c r="KI91" s="168"/>
      <c r="KJ91" s="168"/>
      <c r="KK91" s="168"/>
      <c r="KL91" s="168"/>
      <c r="KM91" s="168"/>
      <c r="KN91" s="168"/>
      <c r="KO91" s="168"/>
      <c r="KP91" s="168"/>
      <c r="KQ91" s="168"/>
      <c r="KR91" s="168"/>
      <c r="KS91" s="168"/>
      <c r="KT91" s="168"/>
      <c r="KU91" s="168"/>
      <c r="KV91" s="168"/>
      <c r="KW91" s="168"/>
      <c r="KX91" s="168"/>
      <c r="KY91" s="168"/>
      <c r="KZ91" s="168"/>
      <c r="LA91" s="168"/>
      <c r="LB91" s="168"/>
      <c r="LC91" s="168"/>
      <c r="LD91" s="168"/>
      <c r="LE91" s="168"/>
      <c r="LF91" s="166">
        <f t="shared" si="1557"/>
        <v>0</v>
      </c>
      <c r="LG91" s="168"/>
      <c r="LH91" s="168"/>
      <c r="LI91" s="168"/>
      <c r="LJ91" s="168"/>
      <c r="LK91" s="168"/>
      <c r="LL91" s="168"/>
      <c r="LM91" s="168"/>
      <c r="LN91" s="168"/>
      <c r="LO91" s="168"/>
      <c r="LP91" s="168"/>
      <c r="LQ91" s="168"/>
      <c r="LR91" s="168"/>
      <c r="LS91" s="168"/>
      <c r="LT91" s="168"/>
      <c r="LU91" s="168"/>
      <c r="LV91" s="168"/>
      <c r="LW91" s="168"/>
      <c r="LX91" s="168"/>
      <c r="LY91" s="168"/>
      <c r="LZ91" s="168"/>
      <c r="MA91" s="168"/>
      <c r="MB91" s="168"/>
      <c r="MC91" s="168"/>
      <c r="MD91" s="168"/>
      <c r="ME91" s="168"/>
      <c r="MF91" s="168"/>
      <c r="MG91" s="168"/>
      <c r="MH91" s="168"/>
      <c r="MI91" s="168"/>
      <c r="MJ91" s="168"/>
      <c r="MK91" s="168"/>
      <c r="ML91" s="166">
        <f t="shared" si="1568"/>
        <v>0</v>
      </c>
      <c r="MM91" s="168"/>
      <c r="MN91" s="168"/>
      <c r="MO91" s="168"/>
      <c r="MP91" s="168"/>
      <c r="MQ91" s="168"/>
      <c r="MR91" s="168"/>
      <c r="MS91" s="168"/>
      <c r="MT91" s="168"/>
      <c r="MU91" s="168"/>
      <c r="MV91" s="168"/>
      <c r="MW91" s="168"/>
      <c r="MX91" s="168"/>
      <c r="MY91" s="168"/>
      <c r="MZ91" s="168"/>
      <c r="NA91" s="168"/>
      <c r="NB91" s="168"/>
      <c r="NC91" s="168"/>
      <c r="ND91" s="168"/>
      <c r="NE91" s="168"/>
      <c r="NF91" s="168"/>
      <c r="NG91" s="168"/>
      <c r="NH91" s="168"/>
      <c r="NI91" s="168"/>
      <c r="NJ91" s="168"/>
      <c r="NK91" s="168"/>
      <c r="NL91" s="168"/>
      <c r="NM91" s="168"/>
      <c r="NN91" s="168"/>
      <c r="NO91" s="168"/>
      <c r="NP91" s="168"/>
      <c r="NQ91" s="168"/>
      <c r="NR91" s="166">
        <f t="shared" si="1569"/>
        <v>0</v>
      </c>
      <c r="NS91" s="168"/>
      <c r="NT91" s="168"/>
      <c r="NU91" s="168"/>
      <c r="NV91" s="168"/>
      <c r="NW91" s="168"/>
      <c r="NX91" s="168"/>
      <c r="NY91" s="168"/>
      <c r="NZ91" s="168"/>
      <c r="OA91" s="168"/>
      <c r="OB91" s="168"/>
      <c r="OC91" s="168"/>
      <c r="OD91" s="168"/>
      <c r="OE91" s="168"/>
      <c r="OF91" s="168"/>
      <c r="OG91" s="168"/>
      <c r="OH91" s="168"/>
      <c r="OI91" s="168"/>
      <c r="OJ91" s="168"/>
      <c r="OK91" s="168"/>
      <c r="OL91" s="168"/>
      <c r="OM91" s="168"/>
      <c r="ON91" s="168"/>
      <c r="OO91" s="168"/>
      <c r="OP91" s="168"/>
      <c r="OQ91" s="168"/>
      <c r="OR91" s="168"/>
      <c r="OS91" s="168"/>
      <c r="OT91" s="168"/>
      <c r="OU91" s="166">
        <f t="shared" si="1558"/>
        <v>0</v>
      </c>
      <c r="OV91" s="168"/>
      <c r="OW91" s="168"/>
      <c r="OX91" s="168"/>
      <c r="OY91" s="168"/>
      <c r="OZ91" s="168"/>
      <c r="PA91" s="168"/>
      <c r="PB91" s="168"/>
      <c r="PC91" s="168"/>
      <c r="PD91" s="168"/>
      <c r="PE91" s="168"/>
      <c r="PF91" s="168"/>
      <c r="PG91" s="168"/>
      <c r="PH91" s="168"/>
      <c r="PI91" s="168"/>
      <c r="PJ91" s="168"/>
      <c r="PK91" s="168"/>
      <c r="PL91" s="168"/>
      <c r="PM91" s="168"/>
      <c r="PN91" s="168"/>
      <c r="PO91" s="168"/>
      <c r="PP91" s="168"/>
      <c r="PQ91" s="168"/>
      <c r="PR91" s="168"/>
      <c r="PS91" s="168"/>
      <c r="PT91" s="168"/>
      <c r="PU91" s="168"/>
      <c r="PV91" s="168"/>
      <c r="PW91" s="168"/>
      <c r="PX91" s="168"/>
      <c r="PY91" s="168"/>
      <c r="PZ91" s="168"/>
      <c r="QA91" s="166">
        <f t="shared" si="1570"/>
        <v>0</v>
      </c>
      <c r="QB91" s="168"/>
      <c r="QC91" s="168"/>
      <c r="QD91" s="168"/>
      <c r="QE91" s="168"/>
      <c r="QF91" s="168"/>
      <c r="QG91" s="168"/>
      <c r="QH91" s="168"/>
      <c r="QI91" s="168"/>
      <c r="QJ91" s="168"/>
      <c r="QK91" s="168"/>
      <c r="QL91" s="168"/>
      <c r="QM91" s="168"/>
      <c r="QN91" s="168"/>
      <c r="QO91" s="168"/>
      <c r="QP91" s="168"/>
      <c r="QQ91" s="168"/>
      <c r="QR91" s="168"/>
      <c r="QS91" s="168"/>
      <c r="QT91" s="168"/>
      <c r="QU91" s="168"/>
      <c r="QV91" s="168"/>
      <c r="QW91" s="168"/>
      <c r="QX91" s="168"/>
      <c r="QY91" s="168"/>
      <c r="QZ91" s="168"/>
      <c r="RA91" s="168"/>
      <c r="RB91" s="168"/>
      <c r="RC91" s="168"/>
      <c r="RD91" s="168"/>
      <c r="RE91" s="168"/>
      <c r="RF91" s="166">
        <f t="shared" si="1559"/>
        <v>0</v>
      </c>
      <c r="RG91" s="168"/>
      <c r="RH91" s="168"/>
      <c r="RI91" s="168"/>
      <c r="RJ91" s="168"/>
      <c r="RK91" s="168"/>
      <c r="RL91" s="168"/>
      <c r="RM91" s="168"/>
      <c r="RN91" s="168"/>
      <c r="RO91" s="168"/>
      <c r="RP91" s="168"/>
      <c r="RQ91" s="168"/>
      <c r="RR91" s="168"/>
      <c r="RS91" s="168"/>
      <c r="RT91" s="168"/>
      <c r="RU91" s="168"/>
      <c r="RV91" s="168"/>
      <c r="RW91" s="168"/>
      <c r="RX91" s="168"/>
      <c r="RY91" s="168"/>
      <c r="RZ91" s="168"/>
      <c r="SA91" s="168"/>
      <c r="SB91" s="168"/>
      <c r="SC91" s="168"/>
      <c r="SD91" s="168"/>
      <c r="SE91" s="168"/>
      <c r="SF91" s="168"/>
      <c r="SG91" s="168"/>
      <c r="SH91" s="168"/>
      <c r="SI91" s="168"/>
      <c r="SJ91" s="168"/>
      <c r="SK91" s="168"/>
      <c r="SL91" s="166">
        <f t="shared" si="1571"/>
        <v>0</v>
      </c>
      <c r="SM91" s="168"/>
      <c r="SN91" s="168"/>
      <c r="SO91" s="168"/>
      <c r="SP91" s="168"/>
      <c r="SQ91" s="168"/>
      <c r="SR91" s="168"/>
      <c r="SS91" s="168"/>
      <c r="ST91" s="168"/>
      <c r="SU91" s="168"/>
      <c r="SV91" s="168"/>
      <c r="SW91" s="168"/>
      <c r="SX91" s="168"/>
      <c r="SY91" s="168"/>
      <c r="SZ91" s="168"/>
      <c r="TA91" s="168"/>
      <c r="TB91" s="168"/>
      <c r="TC91" s="168"/>
      <c r="TD91" s="168"/>
      <c r="TE91" s="168"/>
      <c r="TF91" s="168"/>
      <c r="TG91" s="168"/>
      <c r="TH91" s="168"/>
      <c r="TI91" s="168"/>
      <c r="TJ91" s="168"/>
      <c r="TK91" s="168"/>
      <c r="TL91" s="168"/>
      <c r="TM91" s="168"/>
      <c r="TN91" s="168"/>
      <c r="TO91" s="168"/>
      <c r="TP91" s="168"/>
      <c r="TQ91" s="166">
        <f t="shared" si="1560"/>
        <v>0</v>
      </c>
      <c r="TR91" s="168"/>
      <c r="TS91" s="168"/>
      <c r="TT91" s="168"/>
      <c r="TU91" s="168"/>
      <c r="TV91" s="168"/>
      <c r="TW91" s="168"/>
      <c r="TX91" s="168"/>
      <c r="TY91" s="168"/>
      <c r="TZ91" s="168"/>
      <c r="UA91" s="168"/>
      <c r="UB91" s="168"/>
      <c r="UC91" s="168"/>
      <c r="UD91" s="168"/>
      <c r="UE91" s="168"/>
      <c r="UF91" s="168"/>
      <c r="UG91" s="168"/>
      <c r="UH91" s="168"/>
      <c r="UI91" s="168"/>
      <c r="UJ91" s="168"/>
      <c r="UK91" s="168"/>
      <c r="UL91" s="168"/>
      <c r="UM91" s="168"/>
      <c r="UN91" s="168"/>
      <c r="UO91" s="168"/>
      <c r="UP91" s="168"/>
      <c r="UQ91" s="168"/>
      <c r="UR91" s="168"/>
      <c r="US91" s="168"/>
      <c r="UT91" s="168"/>
      <c r="UU91" s="168"/>
      <c r="UV91" s="168"/>
      <c r="UW91" s="166">
        <f t="shared" si="1572"/>
        <v>0</v>
      </c>
      <c r="UX91" s="168"/>
      <c r="UY91" s="168"/>
      <c r="UZ91" s="168"/>
      <c r="VA91" s="168"/>
      <c r="VB91" s="168"/>
      <c r="VC91" s="168"/>
      <c r="VD91" s="168"/>
      <c r="VE91" s="168"/>
      <c r="VF91" s="168"/>
      <c r="VG91" s="168"/>
      <c r="VH91" s="168"/>
      <c r="VI91" s="168"/>
      <c r="VJ91" s="168"/>
      <c r="VK91" s="168"/>
      <c r="VL91" s="168"/>
      <c r="VM91" s="168"/>
      <c r="VN91" s="168"/>
      <c r="VO91" s="168"/>
      <c r="VP91" s="168"/>
      <c r="VQ91" s="168"/>
      <c r="VR91" s="168"/>
      <c r="VS91" s="168"/>
      <c r="VT91" s="168"/>
      <c r="VU91" s="168"/>
      <c r="VV91" s="168"/>
      <c r="VW91" s="168"/>
      <c r="VX91" s="168"/>
      <c r="VY91" s="168"/>
      <c r="VZ91" s="168"/>
      <c r="WA91" s="168"/>
      <c r="WB91" s="168"/>
      <c r="WC91" s="166">
        <f t="shared" si="1573"/>
        <v>0</v>
      </c>
    </row>
    <row r="92" spans="1:601" s="105" customFormat="1" ht="18" customHeight="1" outlineLevel="1">
      <c r="A92" s="154"/>
      <c r="B92" s="113" t="s">
        <v>129</v>
      </c>
      <c r="C92" s="66"/>
      <c r="D92" s="182">
        <f>SUMIFS('Listagem de Pagamentos Efet'!$J:$J,'Listagem de Pagamentos Efet'!$B:$B,'FLUXO DE CAIXA'!D$4,'Listagem de Pagamentos Efet'!$C:$C,'FLUXO DE CAIXA'!$B92)</f>
        <v>0</v>
      </c>
      <c r="E92" s="182">
        <f>SUMIFS('Listagem de Pagamentos Efet'!$J:$J,'Listagem de Pagamentos Efet'!$B:$B,'FLUXO DE CAIXA'!E$4,'Listagem de Pagamentos Efet'!$C:$C,'FLUXO DE CAIXA'!$B92)</f>
        <v>0</v>
      </c>
      <c r="F92" s="182">
        <f>SUMIFS('Listagem de Pagamentos Efet'!$J:$J,'Listagem de Pagamentos Efet'!$B:$B,'FLUXO DE CAIXA'!F$4,'Listagem de Pagamentos Efet'!$C:$C,'FLUXO DE CAIXA'!$B92)</f>
        <v>0</v>
      </c>
      <c r="G92" s="182">
        <f>SUMIFS('Listagem de Pagamentos Efet'!$J:$J,'Listagem de Pagamentos Efet'!$B:$B,'FLUXO DE CAIXA'!G$4,'Listagem de Pagamentos Efet'!$C:$C,'FLUXO DE CAIXA'!$B92)</f>
        <v>0</v>
      </c>
      <c r="H92" s="182">
        <f>SUMIFS('Listagem de Pagamentos Efet'!$J:$J,'Listagem de Pagamentos Efet'!$B:$B,'FLUXO DE CAIXA'!H$4,'Listagem de Pagamentos Efet'!$C:$C,'FLUXO DE CAIXA'!$B92)</f>
        <v>0</v>
      </c>
      <c r="I92" s="182">
        <f>SUMIFS('Listagem de Pagamentos Efet'!$J:$J,'Listagem de Pagamentos Efet'!$B:$B,'FLUXO DE CAIXA'!I$4,'Listagem de Pagamentos Efet'!$C:$C,'FLUXO DE CAIXA'!$B92)</f>
        <v>0</v>
      </c>
      <c r="J92" s="182">
        <f>SUMIFS('Listagem de Pagamentos Efet'!$J:$J,'Listagem de Pagamentos Efet'!$B:$B,'FLUXO DE CAIXA'!J$4,'Listagem de Pagamentos Efet'!$C:$C,'FLUXO DE CAIXA'!$B92)</f>
        <v>0</v>
      </c>
      <c r="K92" s="182">
        <f>SUMIFS('Listagem de Pagamentos Efet'!$J:$J,'Listagem de Pagamentos Efet'!$B:$B,'FLUXO DE CAIXA'!K$4,'Listagem de Pagamentos Efet'!$C:$C,'FLUXO DE CAIXA'!$B92)</f>
        <v>0</v>
      </c>
      <c r="L92" s="182">
        <f>SUMIFS('Listagem de Pagamentos Efet'!$J:$J,'Listagem de Pagamentos Efet'!$B:$B,'FLUXO DE CAIXA'!L$4,'Listagem de Pagamentos Efet'!$C:$C,'FLUXO DE CAIXA'!$B92)</f>
        <v>0</v>
      </c>
      <c r="M92" s="182">
        <f>SUMIFS('Listagem de Pagamentos Efet'!$J:$J,'Listagem de Pagamentos Efet'!$B:$B,'FLUXO DE CAIXA'!M$4,'Listagem de Pagamentos Efet'!$C:$C,'FLUXO DE CAIXA'!$B92)</f>
        <v>0</v>
      </c>
      <c r="N92" s="182">
        <f>SUMIFS('Listagem de Pagamentos Efet'!$J:$J,'Listagem de Pagamentos Efet'!$B:$B,'FLUXO DE CAIXA'!N$4,'Listagem de Pagamentos Efet'!$C:$C,'FLUXO DE CAIXA'!$B92)</f>
        <v>0</v>
      </c>
      <c r="O92" s="182">
        <f>SUMIFS('Listagem de Pagamentos Efet'!$J:$J,'Listagem de Pagamentos Efet'!$B:$B,'FLUXO DE CAIXA'!O$4,'Listagem de Pagamentos Efet'!$C:$C,'FLUXO DE CAIXA'!$B92)</f>
        <v>0</v>
      </c>
      <c r="P92" s="182">
        <f>SUMIFS('Listagem de Pagamentos Efet'!$J:$J,'Listagem de Pagamentos Efet'!$B:$B,'FLUXO DE CAIXA'!P$4,'Listagem de Pagamentos Efet'!$C:$C,'FLUXO DE CAIXA'!$B92)</f>
        <v>0</v>
      </c>
      <c r="Q92" s="182">
        <f>SUMIFS('Listagem de Pagamentos Efet'!$J:$J,'Listagem de Pagamentos Efet'!$B:$B,'FLUXO DE CAIXA'!Q$4,'Listagem de Pagamentos Efet'!$C:$C,'FLUXO DE CAIXA'!$B92)</f>
        <v>0</v>
      </c>
      <c r="R92" s="182">
        <f>SUMIFS('Listagem de Pagamentos Efet'!$J:$J,'Listagem de Pagamentos Efet'!$B:$B,'FLUXO DE CAIXA'!R$4,'Listagem de Pagamentos Efet'!$C:$C,'FLUXO DE CAIXA'!$B92)</f>
        <v>0</v>
      </c>
      <c r="S92" s="182">
        <f>SUMIFS('Listagem de Pagamentos Efet'!$J:$J,'Listagem de Pagamentos Efet'!$B:$B,'FLUXO DE CAIXA'!S$4,'Listagem de Pagamentos Efet'!$C:$C,'FLUXO DE CAIXA'!$B92)</f>
        <v>0</v>
      </c>
      <c r="T92" s="182">
        <f>SUMIFS('Listagem de Pagamentos Efet'!$J:$J,'Listagem de Pagamentos Efet'!$B:$B,'FLUXO DE CAIXA'!T$4,'Listagem de Pagamentos Efet'!$C:$C,'FLUXO DE CAIXA'!$B92)</f>
        <v>0</v>
      </c>
      <c r="U92" s="182">
        <f>SUMIFS('Listagem de Pagamentos Efet'!$J:$J,'Listagem de Pagamentos Efet'!$B:$B,'FLUXO DE CAIXA'!U$4,'Listagem de Pagamentos Efet'!$C:$C,'FLUXO DE CAIXA'!$B92)</f>
        <v>0</v>
      </c>
      <c r="V92" s="182">
        <f>SUMIFS('Listagem de Pagamentos Efet'!$J:$J,'Listagem de Pagamentos Efet'!$B:$B,'FLUXO DE CAIXA'!V$4,'Listagem de Pagamentos Efet'!$C:$C,'FLUXO DE CAIXA'!$B92)</f>
        <v>0</v>
      </c>
      <c r="W92" s="182">
        <f>SUMIFS('Listagem de Pagamentos Efet'!$J:$J,'Listagem de Pagamentos Efet'!$B:$B,'FLUXO DE CAIXA'!W$4,'Listagem de Pagamentos Efet'!$C:$C,'FLUXO DE CAIXA'!$B92)</f>
        <v>0</v>
      </c>
      <c r="X92" s="182">
        <f>SUMIFS('Listagem de Pagamentos Efet'!$J:$J,'Listagem de Pagamentos Efet'!$B:$B,'FLUXO DE CAIXA'!X$4,'Listagem de Pagamentos Efet'!$C:$C,'FLUXO DE CAIXA'!$B92)</f>
        <v>0</v>
      </c>
      <c r="Y92" s="182">
        <f>SUMIFS('Listagem de Pagamentos Efet'!$J:$J,'Listagem de Pagamentos Efet'!$B:$B,'FLUXO DE CAIXA'!Y$4,'Listagem de Pagamentos Efet'!$C:$C,'FLUXO DE CAIXA'!$B92)</f>
        <v>0</v>
      </c>
      <c r="Z92" s="182">
        <f>SUMIFS('Listagem de Pagamentos Efet'!$J:$J,'Listagem de Pagamentos Efet'!$B:$B,'FLUXO DE CAIXA'!Z$4,'Listagem de Pagamentos Efet'!$C:$C,'FLUXO DE CAIXA'!$B92)</f>
        <v>0</v>
      </c>
      <c r="AA92" s="182">
        <f>SUMIFS('Listagem de Pagamentos Efet'!$J:$J,'Listagem de Pagamentos Efet'!$B:$B,'FLUXO DE CAIXA'!AA$4,'Listagem de Pagamentos Efet'!$C:$C,'FLUXO DE CAIXA'!$B92)</f>
        <v>0</v>
      </c>
      <c r="AB92" s="182">
        <f>SUMIFS('Listagem de Pagamentos Efet'!$J:$J,'Listagem de Pagamentos Efet'!$B:$B,'FLUXO DE CAIXA'!AB$4,'Listagem de Pagamentos Efet'!$C:$C,'FLUXO DE CAIXA'!$B92)</f>
        <v>0</v>
      </c>
      <c r="AC92" s="182">
        <f>SUMIFS('Listagem de Pagamentos Efet'!$J:$J,'Listagem de Pagamentos Efet'!$B:$B,'FLUXO DE CAIXA'!AC$4,'Listagem de Pagamentos Efet'!$C:$C,'FLUXO DE CAIXA'!$B92)</f>
        <v>0</v>
      </c>
      <c r="AD92" s="182">
        <f>SUMIFS('Listagem de Pagamentos Efet'!$J:$J,'Listagem de Pagamentos Efet'!$B:$B,'FLUXO DE CAIXA'!AD$4,'Listagem de Pagamentos Efet'!$C:$C,'FLUXO DE CAIXA'!$B92)</f>
        <v>0</v>
      </c>
      <c r="AE92" s="106"/>
      <c r="AF92" s="106"/>
      <c r="AG92" s="106"/>
      <c r="AH92" s="166">
        <f t="shared" si="1561"/>
        <v>0</v>
      </c>
      <c r="AI92" s="168"/>
      <c r="AJ92" s="168"/>
      <c r="AK92" s="168"/>
      <c r="AL92" s="168"/>
      <c r="AM92" s="168"/>
      <c r="AN92" s="168">
        <f>+DRE!$G$90</f>
        <v>0</v>
      </c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6">
        <f t="shared" si="1563"/>
        <v>0</v>
      </c>
      <c r="BO92" s="168"/>
      <c r="BP92" s="168"/>
      <c r="BQ92" s="168"/>
      <c r="BR92" s="168"/>
      <c r="BS92" s="168"/>
      <c r="BT92" s="168">
        <f>+DRE!$G$90</f>
        <v>0</v>
      </c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6">
        <f t="shared" si="1562"/>
        <v>0</v>
      </c>
      <c r="CT92" s="168"/>
      <c r="CU92" s="168"/>
      <c r="CV92" s="168"/>
      <c r="CW92" s="168"/>
      <c r="CX92" s="168"/>
      <c r="CY92" s="168">
        <f>+DRE!$G$90</f>
        <v>0</v>
      </c>
      <c r="CZ92" s="168"/>
      <c r="DA92" s="168"/>
      <c r="DB92" s="168"/>
      <c r="DC92" s="168"/>
      <c r="DD92" s="168"/>
      <c r="DE92" s="168"/>
      <c r="DF92" s="168"/>
      <c r="DG92" s="168"/>
      <c r="DH92" s="168"/>
      <c r="DI92" s="168"/>
      <c r="DJ92" s="168"/>
      <c r="DK92" s="168"/>
      <c r="DL92" s="168"/>
      <c r="DM92" s="168"/>
      <c r="DN92" s="168"/>
      <c r="DO92" s="168"/>
      <c r="DP92" s="168"/>
      <c r="DQ92" s="168"/>
      <c r="DR92" s="168"/>
      <c r="DS92" s="168"/>
      <c r="DT92" s="168"/>
      <c r="DU92" s="168"/>
      <c r="DV92" s="168"/>
      <c r="DW92" s="168"/>
      <c r="DX92" s="168"/>
      <c r="DY92" s="166">
        <f t="shared" si="1564"/>
        <v>0</v>
      </c>
      <c r="DZ92" s="168"/>
      <c r="EA92" s="168"/>
      <c r="EB92" s="168"/>
      <c r="EC92" s="168"/>
      <c r="ED92" s="168"/>
      <c r="EE92" s="168">
        <f>+DRE!$G$90</f>
        <v>0</v>
      </c>
      <c r="EF92" s="168"/>
      <c r="EG92" s="168"/>
      <c r="EH92" s="168"/>
      <c r="EI92" s="168"/>
      <c r="EJ92" s="168"/>
      <c r="EK92" s="168"/>
      <c r="EL92" s="168"/>
      <c r="EM92" s="168"/>
      <c r="EN92" s="168"/>
      <c r="EO92" s="168"/>
      <c r="EP92" s="168"/>
      <c r="EQ92" s="168"/>
      <c r="ER92" s="168"/>
      <c r="ES92" s="168"/>
      <c r="ET92" s="168"/>
      <c r="EU92" s="168"/>
      <c r="EV92" s="168"/>
      <c r="EW92" s="168"/>
      <c r="EX92" s="168"/>
      <c r="EY92" s="168"/>
      <c r="EZ92" s="168"/>
      <c r="FA92" s="168"/>
      <c r="FB92" s="168"/>
      <c r="FC92" s="168"/>
      <c r="FD92" s="166">
        <f t="shared" si="1555"/>
        <v>0</v>
      </c>
      <c r="FE92" s="168"/>
      <c r="FF92" s="168"/>
      <c r="FG92" s="168"/>
      <c r="FH92" s="168"/>
      <c r="FI92" s="168"/>
      <c r="FJ92" s="168">
        <f>+DRE!$G$90</f>
        <v>0</v>
      </c>
      <c r="FK92" s="168"/>
      <c r="FL92" s="168"/>
      <c r="FM92" s="168"/>
      <c r="FN92" s="168"/>
      <c r="FO92" s="168"/>
      <c r="FP92" s="168"/>
      <c r="FQ92" s="168"/>
      <c r="FR92" s="168"/>
      <c r="FS92" s="168"/>
      <c r="FT92" s="168"/>
      <c r="FU92" s="168"/>
      <c r="FV92" s="168"/>
      <c r="FW92" s="168"/>
      <c r="FX92" s="168"/>
      <c r="FY92" s="168"/>
      <c r="FZ92" s="168"/>
      <c r="GA92" s="168"/>
      <c r="GB92" s="168"/>
      <c r="GC92" s="168"/>
      <c r="GD92" s="168"/>
      <c r="GE92" s="168"/>
      <c r="GF92" s="168"/>
      <c r="GG92" s="168"/>
      <c r="GH92" s="168"/>
      <c r="GI92" s="168"/>
      <c r="GJ92" s="166">
        <f t="shared" si="1565"/>
        <v>0</v>
      </c>
      <c r="GK92" s="168"/>
      <c r="GL92" s="168"/>
      <c r="GM92" s="168"/>
      <c r="GN92" s="168"/>
      <c r="GO92" s="168"/>
      <c r="GP92" s="168">
        <f>+DRE!$G$90</f>
        <v>0</v>
      </c>
      <c r="GQ92" s="168"/>
      <c r="GR92" s="168"/>
      <c r="GS92" s="168"/>
      <c r="GT92" s="168"/>
      <c r="GU92" s="168"/>
      <c r="GV92" s="168"/>
      <c r="GW92" s="168"/>
      <c r="GX92" s="168"/>
      <c r="GY92" s="168"/>
      <c r="GZ92" s="168"/>
      <c r="HA92" s="168"/>
      <c r="HB92" s="168"/>
      <c r="HC92" s="168"/>
      <c r="HD92" s="168"/>
      <c r="HE92" s="168"/>
      <c r="HF92" s="168"/>
      <c r="HG92" s="168"/>
      <c r="HH92" s="168"/>
      <c r="HI92" s="168"/>
      <c r="HJ92" s="168"/>
      <c r="HK92" s="168"/>
      <c r="HL92" s="168"/>
      <c r="HM92" s="168"/>
      <c r="HN92" s="168"/>
      <c r="HO92" s="168"/>
      <c r="HP92" s="166">
        <f t="shared" si="1566"/>
        <v>0</v>
      </c>
      <c r="HQ92" s="168"/>
      <c r="HR92" s="168"/>
      <c r="HS92" s="168"/>
      <c r="HT92" s="168"/>
      <c r="HU92" s="168"/>
      <c r="HV92" s="168">
        <f>+DRE!$G$90</f>
        <v>0</v>
      </c>
      <c r="HW92" s="168"/>
      <c r="HX92" s="168"/>
      <c r="HY92" s="168"/>
      <c r="HZ92" s="168"/>
      <c r="IA92" s="168"/>
      <c r="IB92" s="168"/>
      <c r="IC92" s="168"/>
      <c r="ID92" s="168"/>
      <c r="IE92" s="168"/>
      <c r="IF92" s="168"/>
      <c r="IG92" s="168"/>
      <c r="IH92" s="168"/>
      <c r="II92" s="168"/>
      <c r="IJ92" s="168"/>
      <c r="IK92" s="168"/>
      <c r="IL92" s="168"/>
      <c r="IM92" s="168"/>
      <c r="IN92" s="168"/>
      <c r="IO92" s="168"/>
      <c r="IP92" s="168"/>
      <c r="IQ92" s="168"/>
      <c r="IR92" s="168"/>
      <c r="IS92" s="168"/>
      <c r="IT92" s="168"/>
      <c r="IU92" s="166">
        <f t="shared" si="1556"/>
        <v>0</v>
      </c>
      <c r="IV92" s="168"/>
      <c r="IW92" s="168"/>
      <c r="IX92" s="168"/>
      <c r="IY92" s="168"/>
      <c r="IZ92" s="168"/>
      <c r="JA92" s="168">
        <f>+DRE!$G$90</f>
        <v>0</v>
      </c>
      <c r="JB92" s="168"/>
      <c r="JC92" s="168"/>
      <c r="JD92" s="168"/>
      <c r="JE92" s="168"/>
      <c r="JF92" s="168"/>
      <c r="JG92" s="168"/>
      <c r="JH92" s="168"/>
      <c r="JI92" s="168"/>
      <c r="JJ92" s="168"/>
      <c r="JK92" s="168"/>
      <c r="JL92" s="168"/>
      <c r="JM92" s="168"/>
      <c r="JN92" s="168"/>
      <c r="JO92" s="168"/>
      <c r="JP92" s="168"/>
      <c r="JQ92" s="168"/>
      <c r="JR92" s="168"/>
      <c r="JS92" s="168"/>
      <c r="JT92" s="168"/>
      <c r="JU92" s="168"/>
      <c r="JV92" s="168"/>
      <c r="JW92" s="168"/>
      <c r="JX92" s="168"/>
      <c r="JY92" s="168"/>
      <c r="JZ92" s="168"/>
      <c r="KA92" s="166">
        <f t="shared" si="1567"/>
        <v>0</v>
      </c>
      <c r="KB92" s="168"/>
      <c r="KC92" s="168"/>
      <c r="KD92" s="168"/>
      <c r="KE92" s="168"/>
      <c r="KF92" s="168"/>
      <c r="KG92" s="168">
        <f>+DRE!$G$90</f>
        <v>0</v>
      </c>
      <c r="KH92" s="168"/>
      <c r="KI92" s="168"/>
      <c r="KJ92" s="168"/>
      <c r="KK92" s="168"/>
      <c r="KL92" s="168"/>
      <c r="KM92" s="168"/>
      <c r="KN92" s="168"/>
      <c r="KO92" s="168"/>
      <c r="KP92" s="168"/>
      <c r="KQ92" s="168"/>
      <c r="KR92" s="168"/>
      <c r="KS92" s="168"/>
      <c r="KT92" s="168"/>
      <c r="KU92" s="168"/>
      <c r="KV92" s="168"/>
      <c r="KW92" s="168"/>
      <c r="KX92" s="168"/>
      <c r="KY92" s="168"/>
      <c r="KZ92" s="168"/>
      <c r="LA92" s="168"/>
      <c r="LB92" s="168"/>
      <c r="LC92" s="168"/>
      <c r="LD92" s="168"/>
      <c r="LE92" s="168"/>
      <c r="LF92" s="166">
        <f t="shared" si="1557"/>
        <v>0</v>
      </c>
      <c r="LG92" s="168"/>
      <c r="LH92" s="168"/>
      <c r="LI92" s="168"/>
      <c r="LJ92" s="168"/>
      <c r="LK92" s="168"/>
      <c r="LL92" s="168">
        <f>+DRE!$G$90</f>
        <v>0</v>
      </c>
      <c r="LM92" s="168"/>
      <c r="LN92" s="168"/>
      <c r="LO92" s="168"/>
      <c r="LP92" s="168"/>
      <c r="LQ92" s="168"/>
      <c r="LR92" s="168"/>
      <c r="LS92" s="168"/>
      <c r="LT92" s="168"/>
      <c r="LU92" s="168"/>
      <c r="LV92" s="168"/>
      <c r="LW92" s="168"/>
      <c r="LX92" s="168"/>
      <c r="LY92" s="168"/>
      <c r="LZ92" s="168"/>
      <c r="MA92" s="168"/>
      <c r="MB92" s="168"/>
      <c r="MC92" s="168"/>
      <c r="MD92" s="168"/>
      <c r="ME92" s="168"/>
      <c r="MF92" s="168"/>
      <c r="MG92" s="168"/>
      <c r="MH92" s="168"/>
      <c r="MI92" s="168"/>
      <c r="MJ92" s="168"/>
      <c r="MK92" s="168"/>
      <c r="ML92" s="166">
        <f t="shared" si="1568"/>
        <v>0</v>
      </c>
      <c r="MM92" s="168"/>
      <c r="MN92" s="168"/>
      <c r="MO92" s="168"/>
      <c r="MP92" s="168"/>
      <c r="MQ92" s="168"/>
      <c r="MR92" s="168">
        <f>+DRE!$G$90</f>
        <v>0</v>
      </c>
      <c r="MS92" s="168"/>
      <c r="MT92" s="168"/>
      <c r="MU92" s="168"/>
      <c r="MV92" s="168"/>
      <c r="MW92" s="168"/>
      <c r="MX92" s="168"/>
      <c r="MY92" s="168"/>
      <c r="MZ92" s="168"/>
      <c r="NA92" s="168"/>
      <c r="NB92" s="168"/>
      <c r="NC92" s="168"/>
      <c r="ND92" s="168"/>
      <c r="NE92" s="168"/>
      <c r="NF92" s="168"/>
      <c r="NG92" s="168"/>
      <c r="NH92" s="168"/>
      <c r="NI92" s="168"/>
      <c r="NJ92" s="168"/>
      <c r="NK92" s="168"/>
      <c r="NL92" s="168"/>
      <c r="NM92" s="168"/>
      <c r="NN92" s="168"/>
      <c r="NO92" s="168"/>
      <c r="NP92" s="168"/>
      <c r="NQ92" s="168"/>
      <c r="NR92" s="166">
        <f t="shared" si="1569"/>
        <v>0</v>
      </c>
      <c r="NS92" s="168"/>
      <c r="NT92" s="168"/>
      <c r="NU92" s="168"/>
      <c r="NV92" s="168"/>
      <c r="NW92" s="168"/>
      <c r="NX92" s="168">
        <f>+DRE!$G$90</f>
        <v>0</v>
      </c>
      <c r="NY92" s="168"/>
      <c r="NZ92" s="168"/>
      <c r="OA92" s="168"/>
      <c r="OB92" s="168"/>
      <c r="OC92" s="168"/>
      <c r="OD92" s="168"/>
      <c r="OE92" s="168"/>
      <c r="OF92" s="168"/>
      <c r="OG92" s="168"/>
      <c r="OH92" s="168"/>
      <c r="OI92" s="168"/>
      <c r="OJ92" s="168"/>
      <c r="OK92" s="168"/>
      <c r="OL92" s="168"/>
      <c r="OM92" s="168"/>
      <c r="ON92" s="168"/>
      <c r="OO92" s="168"/>
      <c r="OP92" s="168"/>
      <c r="OQ92" s="168"/>
      <c r="OR92" s="168"/>
      <c r="OS92" s="168"/>
      <c r="OT92" s="168"/>
      <c r="OU92" s="166">
        <f t="shared" si="1558"/>
        <v>0</v>
      </c>
      <c r="OV92" s="168"/>
      <c r="OW92" s="168"/>
      <c r="OX92" s="168"/>
      <c r="OY92" s="168"/>
      <c r="OZ92" s="168"/>
      <c r="PA92" s="168">
        <f>+DRE!$G$90</f>
        <v>0</v>
      </c>
      <c r="PB92" s="168"/>
      <c r="PC92" s="168"/>
      <c r="PD92" s="168"/>
      <c r="PE92" s="168"/>
      <c r="PF92" s="168"/>
      <c r="PG92" s="168"/>
      <c r="PH92" s="168"/>
      <c r="PI92" s="168"/>
      <c r="PJ92" s="168"/>
      <c r="PK92" s="168"/>
      <c r="PL92" s="168"/>
      <c r="PM92" s="168"/>
      <c r="PN92" s="168"/>
      <c r="PO92" s="168"/>
      <c r="PP92" s="168"/>
      <c r="PQ92" s="168"/>
      <c r="PR92" s="168"/>
      <c r="PS92" s="168"/>
      <c r="PT92" s="168"/>
      <c r="PU92" s="168"/>
      <c r="PV92" s="168"/>
      <c r="PW92" s="168"/>
      <c r="PX92" s="168"/>
      <c r="PY92" s="168"/>
      <c r="PZ92" s="168"/>
      <c r="QA92" s="166">
        <f t="shared" si="1570"/>
        <v>0</v>
      </c>
      <c r="QB92" s="168"/>
      <c r="QC92" s="168"/>
      <c r="QD92" s="168"/>
      <c r="QE92" s="168"/>
      <c r="QF92" s="168"/>
      <c r="QG92" s="168">
        <f>+DRE!$G$90</f>
        <v>0</v>
      </c>
      <c r="QH92" s="168"/>
      <c r="QI92" s="168"/>
      <c r="QJ92" s="168"/>
      <c r="QK92" s="168"/>
      <c r="QL92" s="168"/>
      <c r="QM92" s="168"/>
      <c r="QN92" s="168"/>
      <c r="QO92" s="168"/>
      <c r="QP92" s="168"/>
      <c r="QQ92" s="168"/>
      <c r="QR92" s="168"/>
      <c r="QS92" s="168"/>
      <c r="QT92" s="168"/>
      <c r="QU92" s="168"/>
      <c r="QV92" s="168"/>
      <c r="QW92" s="168"/>
      <c r="QX92" s="168"/>
      <c r="QY92" s="168"/>
      <c r="QZ92" s="168"/>
      <c r="RA92" s="168"/>
      <c r="RB92" s="168"/>
      <c r="RC92" s="168"/>
      <c r="RD92" s="168"/>
      <c r="RE92" s="168"/>
      <c r="RF92" s="166">
        <f t="shared" si="1559"/>
        <v>0</v>
      </c>
      <c r="RG92" s="168"/>
      <c r="RH92" s="168"/>
      <c r="RI92" s="168"/>
      <c r="RJ92" s="168"/>
      <c r="RK92" s="168"/>
      <c r="RL92" s="168">
        <f>+DRE!$G$90</f>
        <v>0</v>
      </c>
      <c r="RM92" s="168"/>
      <c r="RN92" s="168"/>
      <c r="RO92" s="168"/>
      <c r="RP92" s="168"/>
      <c r="RQ92" s="168"/>
      <c r="RR92" s="168"/>
      <c r="RS92" s="168"/>
      <c r="RT92" s="168"/>
      <c r="RU92" s="168"/>
      <c r="RV92" s="168"/>
      <c r="RW92" s="168"/>
      <c r="RX92" s="168"/>
      <c r="RY92" s="168"/>
      <c r="RZ92" s="168"/>
      <c r="SA92" s="168"/>
      <c r="SB92" s="168"/>
      <c r="SC92" s="168"/>
      <c r="SD92" s="168"/>
      <c r="SE92" s="168"/>
      <c r="SF92" s="168"/>
      <c r="SG92" s="168"/>
      <c r="SH92" s="168"/>
      <c r="SI92" s="168"/>
      <c r="SJ92" s="168"/>
      <c r="SK92" s="168"/>
      <c r="SL92" s="166">
        <f t="shared" si="1571"/>
        <v>0</v>
      </c>
      <c r="SM92" s="168"/>
      <c r="SN92" s="168"/>
      <c r="SO92" s="168"/>
      <c r="SP92" s="168"/>
      <c r="SQ92" s="168"/>
      <c r="SR92" s="168">
        <f>+DRE!$G$90</f>
        <v>0</v>
      </c>
      <c r="SS92" s="168"/>
      <c r="ST92" s="168"/>
      <c r="SU92" s="168"/>
      <c r="SV92" s="168"/>
      <c r="SW92" s="168"/>
      <c r="SX92" s="168"/>
      <c r="SY92" s="168"/>
      <c r="SZ92" s="168"/>
      <c r="TA92" s="168"/>
      <c r="TB92" s="168"/>
      <c r="TC92" s="168"/>
      <c r="TD92" s="168"/>
      <c r="TE92" s="168"/>
      <c r="TF92" s="168"/>
      <c r="TG92" s="168"/>
      <c r="TH92" s="168"/>
      <c r="TI92" s="168"/>
      <c r="TJ92" s="168"/>
      <c r="TK92" s="168"/>
      <c r="TL92" s="168"/>
      <c r="TM92" s="168"/>
      <c r="TN92" s="168"/>
      <c r="TO92" s="168"/>
      <c r="TP92" s="168"/>
      <c r="TQ92" s="166">
        <f t="shared" si="1560"/>
        <v>0</v>
      </c>
      <c r="TR92" s="168"/>
      <c r="TS92" s="168"/>
      <c r="TT92" s="168"/>
      <c r="TU92" s="168"/>
      <c r="TV92" s="168"/>
      <c r="TW92" s="168">
        <f>+DRE!$G$90</f>
        <v>0</v>
      </c>
      <c r="TX92" s="168"/>
      <c r="TY92" s="168"/>
      <c r="TZ92" s="168"/>
      <c r="UA92" s="168"/>
      <c r="UB92" s="168"/>
      <c r="UC92" s="168"/>
      <c r="UD92" s="168"/>
      <c r="UE92" s="168"/>
      <c r="UF92" s="168"/>
      <c r="UG92" s="168"/>
      <c r="UH92" s="168"/>
      <c r="UI92" s="168"/>
      <c r="UJ92" s="168"/>
      <c r="UK92" s="168"/>
      <c r="UL92" s="168"/>
      <c r="UM92" s="168"/>
      <c r="UN92" s="168"/>
      <c r="UO92" s="168"/>
      <c r="UP92" s="168"/>
      <c r="UQ92" s="168"/>
      <c r="UR92" s="168"/>
      <c r="US92" s="168"/>
      <c r="UT92" s="168"/>
      <c r="UU92" s="168"/>
      <c r="UV92" s="168"/>
      <c r="UW92" s="166">
        <f t="shared" si="1572"/>
        <v>0</v>
      </c>
      <c r="UX92" s="168"/>
      <c r="UY92" s="168"/>
      <c r="UZ92" s="168"/>
      <c r="VA92" s="168"/>
      <c r="VB92" s="168"/>
      <c r="VC92" s="168">
        <f>+DRE!$G$90</f>
        <v>0</v>
      </c>
      <c r="VD92" s="168"/>
      <c r="VE92" s="168"/>
      <c r="VF92" s="168"/>
      <c r="VG92" s="168"/>
      <c r="VH92" s="168"/>
      <c r="VI92" s="168"/>
      <c r="VJ92" s="168"/>
      <c r="VK92" s="168"/>
      <c r="VL92" s="168"/>
      <c r="VM92" s="168"/>
      <c r="VN92" s="168"/>
      <c r="VO92" s="168"/>
      <c r="VP92" s="168"/>
      <c r="VQ92" s="168"/>
      <c r="VR92" s="168"/>
      <c r="VS92" s="168"/>
      <c r="VT92" s="168"/>
      <c r="VU92" s="168"/>
      <c r="VV92" s="168"/>
      <c r="VW92" s="168"/>
      <c r="VX92" s="168"/>
      <c r="VY92" s="168"/>
      <c r="VZ92" s="168"/>
      <c r="WA92" s="168"/>
      <c r="WB92" s="168"/>
      <c r="WC92" s="166">
        <f t="shared" si="1573"/>
        <v>0</v>
      </c>
    </row>
    <row r="93" spans="1:601" s="105" customFormat="1" ht="18" customHeight="1" outlineLevel="1">
      <c r="A93" s="154"/>
      <c r="B93" s="113" t="s">
        <v>120</v>
      </c>
      <c r="C93" s="66"/>
      <c r="D93" s="182">
        <f>SUMIFS('Listagem de Pagamentos Efet'!$J:$J,'Listagem de Pagamentos Efet'!$B:$B,'FLUXO DE CAIXA'!D$4,'Listagem de Pagamentos Efet'!$C:$C,'FLUXO DE CAIXA'!$B93)</f>
        <v>0</v>
      </c>
      <c r="E93" s="182">
        <f>SUMIFS('Listagem de Pagamentos Efet'!$J:$J,'Listagem de Pagamentos Efet'!$B:$B,'FLUXO DE CAIXA'!E$4,'Listagem de Pagamentos Efet'!$C:$C,'FLUXO DE CAIXA'!$B93)</f>
        <v>0</v>
      </c>
      <c r="F93" s="182">
        <f>SUMIFS('Listagem de Pagamentos Efet'!$J:$J,'Listagem de Pagamentos Efet'!$B:$B,'FLUXO DE CAIXA'!F$4,'Listagem de Pagamentos Efet'!$C:$C,'FLUXO DE CAIXA'!$B93)</f>
        <v>0</v>
      </c>
      <c r="G93" s="182">
        <f>SUMIFS('Listagem de Pagamentos Efet'!$J:$J,'Listagem de Pagamentos Efet'!$B:$B,'FLUXO DE CAIXA'!G$4,'Listagem de Pagamentos Efet'!$C:$C,'FLUXO DE CAIXA'!$B93)</f>
        <v>0</v>
      </c>
      <c r="H93" s="182">
        <f>SUMIFS('Listagem de Pagamentos Efet'!$J:$J,'Listagem de Pagamentos Efet'!$B:$B,'FLUXO DE CAIXA'!H$4,'Listagem de Pagamentos Efet'!$C:$C,'FLUXO DE CAIXA'!$B93)</f>
        <v>0</v>
      </c>
      <c r="I93" s="182">
        <f>SUMIFS('Listagem de Pagamentos Efet'!$J:$J,'Listagem de Pagamentos Efet'!$B:$B,'FLUXO DE CAIXA'!I$4,'Listagem de Pagamentos Efet'!$C:$C,'FLUXO DE CAIXA'!$B93)</f>
        <v>0</v>
      </c>
      <c r="J93" s="182">
        <f>SUMIFS('Listagem de Pagamentos Efet'!$J:$J,'Listagem de Pagamentos Efet'!$B:$B,'FLUXO DE CAIXA'!J$4,'Listagem de Pagamentos Efet'!$C:$C,'FLUXO DE CAIXA'!$B93)</f>
        <v>0</v>
      </c>
      <c r="K93" s="182">
        <f>SUMIFS('Listagem de Pagamentos Efet'!$J:$J,'Listagem de Pagamentos Efet'!$B:$B,'FLUXO DE CAIXA'!K$4,'Listagem de Pagamentos Efet'!$C:$C,'FLUXO DE CAIXA'!$B93)</f>
        <v>0</v>
      </c>
      <c r="L93" s="182">
        <f>SUMIFS('Listagem de Pagamentos Efet'!$J:$J,'Listagem de Pagamentos Efet'!$B:$B,'FLUXO DE CAIXA'!L$4,'Listagem de Pagamentos Efet'!$C:$C,'FLUXO DE CAIXA'!$B93)</f>
        <v>0</v>
      </c>
      <c r="M93" s="182">
        <f>SUMIFS('Listagem de Pagamentos Efet'!$J:$J,'Listagem de Pagamentos Efet'!$B:$B,'FLUXO DE CAIXA'!M$4,'Listagem de Pagamentos Efet'!$C:$C,'FLUXO DE CAIXA'!$B93)</f>
        <v>0</v>
      </c>
      <c r="N93" s="182">
        <f>SUMIFS('Listagem de Pagamentos Efet'!$J:$J,'Listagem de Pagamentos Efet'!$B:$B,'FLUXO DE CAIXA'!N$4,'Listagem de Pagamentos Efet'!$C:$C,'FLUXO DE CAIXA'!$B93)</f>
        <v>0</v>
      </c>
      <c r="O93" s="182">
        <f>SUMIFS('Listagem de Pagamentos Efet'!$J:$J,'Listagem de Pagamentos Efet'!$B:$B,'FLUXO DE CAIXA'!O$4,'Listagem de Pagamentos Efet'!$C:$C,'FLUXO DE CAIXA'!$B93)</f>
        <v>0</v>
      </c>
      <c r="P93" s="182">
        <f>SUMIFS('Listagem de Pagamentos Efet'!$J:$J,'Listagem de Pagamentos Efet'!$B:$B,'FLUXO DE CAIXA'!P$4,'Listagem de Pagamentos Efet'!$C:$C,'FLUXO DE CAIXA'!$B93)</f>
        <v>0</v>
      </c>
      <c r="Q93" s="182">
        <f>SUMIFS('Listagem de Pagamentos Efet'!$J:$J,'Listagem de Pagamentos Efet'!$B:$B,'FLUXO DE CAIXA'!Q$4,'Listagem de Pagamentos Efet'!$C:$C,'FLUXO DE CAIXA'!$B93)</f>
        <v>0</v>
      </c>
      <c r="R93" s="182">
        <f>SUMIFS('Listagem de Pagamentos Efet'!$J:$J,'Listagem de Pagamentos Efet'!$B:$B,'FLUXO DE CAIXA'!R$4,'Listagem de Pagamentos Efet'!$C:$C,'FLUXO DE CAIXA'!$B93)</f>
        <v>0</v>
      </c>
      <c r="S93" s="182">
        <f>SUMIFS('Listagem de Pagamentos Efet'!$J:$J,'Listagem de Pagamentos Efet'!$B:$B,'FLUXO DE CAIXA'!S$4,'Listagem de Pagamentos Efet'!$C:$C,'FLUXO DE CAIXA'!$B93)</f>
        <v>0</v>
      </c>
      <c r="T93" s="182">
        <f>SUMIFS('Listagem de Pagamentos Efet'!$J:$J,'Listagem de Pagamentos Efet'!$B:$B,'FLUXO DE CAIXA'!T$4,'Listagem de Pagamentos Efet'!$C:$C,'FLUXO DE CAIXA'!$B93)</f>
        <v>0</v>
      </c>
      <c r="U93" s="182">
        <f>SUMIFS('Listagem de Pagamentos Efet'!$J:$J,'Listagem de Pagamentos Efet'!$B:$B,'FLUXO DE CAIXA'!U$4,'Listagem de Pagamentos Efet'!$C:$C,'FLUXO DE CAIXA'!$B93)</f>
        <v>0</v>
      </c>
      <c r="V93" s="182">
        <f>SUMIFS('Listagem de Pagamentos Efet'!$J:$J,'Listagem de Pagamentos Efet'!$B:$B,'FLUXO DE CAIXA'!V$4,'Listagem de Pagamentos Efet'!$C:$C,'FLUXO DE CAIXA'!$B93)</f>
        <v>0</v>
      </c>
      <c r="W93" s="182">
        <f>SUMIFS('Listagem de Pagamentos Efet'!$J:$J,'Listagem de Pagamentos Efet'!$B:$B,'FLUXO DE CAIXA'!W$4,'Listagem de Pagamentos Efet'!$C:$C,'FLUXO DE CAIXA'!$B93)</f>
        <v>0</v>
      </c>
      <c r="X93" s="182">
        <f>SUMIFS('Listagem de Pagamentos Efet'!$J:$J,'Listagem de Pagamentos Efet'!$B:$B,'FLUXO DE CAIXA'!X$4,'Listagem de Pagamentos Efet'!$C:$C,'FLUXO DE CAIXA'!$B93)</f>
        <v>0</v>
      </c>
      <c r="Y93" s="182">
        <f>SUMIFS('Listagem de Pagamentos Efet'!$J:$J,'Listagem de Pagamentos Efet'!$B:$B,'FLUXO DE CAIXA'!Y$4,'Listagem de Pagamentos Efet'!$C:$C,'FLUXO DE CAIXA'!$B93)</f>
        <v>0</v>
      </c>
      <c r="Z93" s="182">
        <f>SUMIFS('Listagem de Pagamentos Efet'!$J:$J,'Listagem de Pagamentos Efet'!$B:$B,'FLUXO DE CAIXA'!Z$4,'Listagem de Pagamentos Efet'!$C:$C,'FLUXO DE CAIXA'!$B93)</f>
        <v>0</v>
      </c>
      <c r="AA93" s="182">
        <f>SUMIFS('Listagem de Pagamentos Efet'!$J:$J,'Listagem de Pagamentos Efet'!$B:$B,'FLUXO DE CAIXA'!AA$4,'Listagem de Pagamentos Efet'!$C:$C,'FLUXO DE CAIXA'!$B93)</f>
        <v>0</v>
      </c>
      <c r="AB93" s="182">
        <f>SUMIFS('Listagem de Pagamentos Efet'!$J:$J,'Listagem de Pagamentos Efet'!$B:$B,'FLUXO DE CAIXA'!AB$4,'Listagem de Pagamentos Efet'!$C:$C,'FLUXO DE CAIXA'!$B93)</f>
        <v>0</v>
      </c>
      <c r="AC93" s="182">
        <f>SUMIFS('Listagem de Pagamentos Efet'!$J:$J,'Listagem de Pagamentos Efet'!$B:$B,'FLUXO DE CAIXA'!AC$4,'Listagem de Pagamentos Efet'!$C:$C,'FLUXO DE CAIXA'!$B93)</f>
        <v>0</v>
      </c>
      <c r="AD93" s="182">
        <f>SUMIFS('Listagem de Pagamentos Efet'!$J:$J,'Listagem de Pagamentos Efet'!$B:$B,'FLUXO DE CAIXA'!AD$4,'Listagem de Pagamentos Efet'!$C:$C,'FLUXO DE CAIXA'!$B93)</f>
        <v>0</v>
      </c>
      <c r="AE93" s="106"/>
      <c r="AF93" s="106"/>
      <c r="AG93" s="106"/>
      <c r="AH93" s="166">
        <f t="shared" si="1561"/>
        <v>0</v>
      </c>
      <c r="AI93" s="168"/>
      <c r="AJ93" s="168"/>
      <c r="AK93" s="168"/>
      <c r="AL93" s="168"/>
      <c r="AM93" s="168"/>
      <c r="AN93" s="168">
        <f>+DRE!$G$91</f>
        <v>0</v>
      </c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6">
        <f t="shared" si="1563"/>
        <v>0</v>
      </c>
      <c r="BO93" s="168"/>
      <c r="BP93" s="168"/>
      <c r="BQ93" s="168"/>
      <c r="BR93" s="168"/>
      <c r="BS93" s="168"/>
      <c r="BT93" s="168">
        <f>+DRE!$G$91</f>
        <v>0</v>
      </c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6">
        <f t="shared" si="1562"/>
        <v>0</v>
      </c>
      <c r="CT93" s="168"/>
      <c r="CU93" s="168"/>
      <c r="CV93" s="168"/>
      <c r="CW93" s="168"/>
      <c r="CX93" s="168"/>
      <c r="CY93" s="168">
        <f>+DRE!$G$91</f>
        <v>0</v>
      </c>
      <c r="CZ93" s="168"/>
      <c r="DA93" s="168"/>
      <c r="DB93" s="168"/>
      <c r="DC93" s="168"/>
      <c r="DD93" s="168"/>
      <c r="DE93" s="168"/>
      <c r="DF93" s="168"/>
      <c r="DG93" s="168"/>
      <c r="DH93" s="168"/>
      <c r="DI93" s="168"/>
      <c r="DJ93" s="168"/>
      <c r="DK93" s="168"/>
      <c r="DL93" s="168"/>
      <c r="DM93" s="168"/>
      <c r="DN93" s="168"/>
      <c r="DO93" s="168"/>
      <c r="DP93" s="168"/>
      <c r="DQ93" s="168"/>
      <c r="DR93" s="168"/>
      <c r="DS93" s="168"/>
      <c r="DT93" s="168"/>
      <c r="DU93" s="168"/>
      <c r="DV93" s="168"/>
      <c r="DW93" s="168"/>
      <c r="DX93" s="168"/>
      <c r="DY93" s="166">
        <f t="shared" si="1564"/>
        <v>0</v>
      </c>
      <c r="DZ93" s="168"/>
      <c r="EA93" s="168"/>
      <c r="EB93" s="168"/>
      <c r="EC93" s="168"/>
      <c r="ED93" s="168"/>
      <c r="EE93" s="168">
        <f>+DRE!$G$91</f>
        <v>0</v>
      </c>
      <c r="EF93" s="168"/>
      <c r="EG93" s="168"/>
      <c r="EH93" s="168"/>
      <c r="EI93" s="168"/>
      <c r="EJ93" s="168"/>
      <c r="EK93" s="168"/>
      <c r="EL93" s="168"/>
      <c r="EM93" s="168"/>
      <c r="EN93" s="168"/>
      <c r="EO93" s="168"/>
      <c r="EP93" s="168"/>
      <c r="EQ93" s="168"/>
      <c r="ER93" s="168"/>
      <c r="ES93" s="168"/>
      <c r="ET93" s="168"/>
      <c r="EU93" s="168"/>
      <c r="EV93" s="168"/>
      <c r="EW93" s="168"/>
      <c r="EX93" s="168"/>
      <c r="EY93" s="168"/>
      <c r="EZ93" s="168"/>
      <c r="FA93" s="168"/>
      <c r="FB93" s="168"/>
      <c r="FC93" s="168"/>
      <c r="FD93" s="166">
        <f t="shared" si="1555"/>
        <v>0</v>
      </c>
      <c r="FE93" s="168"/>
      <c r="FF93" s="168"/>
      <c r="FG93" s="168"/>
      <c r="FH93" s="168"/>
      <c r="FI93" s="168"/>
      <c r="FJ93" s="168">
        <f>+DRE!$G$91</f>
        <v>0</v>
      </c>
      <c r="FK93" s="168"/>
      <c r="FL93" s="168"/>
      <c r="FM93" s="168"/>
      <c r="FN93" s="168"/>
      <c r="FO93" s="168"/>
      <c r="FP93" s="168"/>
      <c r="FQ93" s="168"/>
      <c r="FR93" s="168"/>
      <c r="FS93" s="168"/>
      <c r="FT93" s="168"/>
      <c r="FU93" s="168"/>
      <c r="FV93" s="168"/>
      <c r="FW93" s="168"/>
      <c r="FX93" s="168"/>
      <c r="FY93" s="168"/>
      <c r="FZ93" s="168"/>
      <c r="GA93" s="168"/>
      <c r="GB93" s="168"/>
      <c r="GC93" s="168"/>
      <c r="GD93" s="168"/>
      <c r="GE93" s="168"/>
      <c r="GF93" s="168"/>
      <c r="GG93" s="168"/>
      <c r="GH93" s="168"/>
      <c r="GI93" s="168"/>
      <c r="GJ93" s="166">
        <f t="shared" si="1565"/>
        <v>0</v>
      </c>
      <c r="GK93" s="168"/>
      <c r="GL93" s="168"/>
      <c r="GM93" s="168"/>
      <c r="GN93" s="168"/>
      <c r="GO93" s="168"/>
      <c r="GP93" s="168">
        <f>+DRE!$G$91</f>
        <v>0</v>
      </c>
      <c r="GQ93" s="168"/>
      <c r="GR93" s="168"/>
      <c r="GS93" s="168"/>
      <c r="GT93" s="168"/>
      <c r="GU93" s="168"/>
      <c r="GV93" s="168"/>
      <c r="GW93" s="168"/>
      <c r="GX93" s="168"/>
      <c r="GY93" s="168"/>
      <c r="GZ93" s="168"/>
      <c r="HA93" s="168"/>
      <c r="HB93" s="168"/>
      <c r="HC93" s="168"/>
      <c r="HD93" s="168"/>
      <c r="HE93" s="168"/>
      <c r="HF93" s="168"/>
      <c r="HG93" s="168"/>
      <c r="HH93" s="168"/>
      <c r="HI93" s="168"/>
      <c r="HJ93" s="168"/>
      <c r="HK93" s="168"/>
      <c r="HL93" s="168"/>
      <c r="HM93" s="168"/>
      <c r="HN93" s="168"/>
      <c r="HO93" s="168"/>
      <c r="HP93" s="166">
        <f t="shared" si="1566"/>
        <v>0</v>
      </c>
      <c r="HQ93" s="168"/>
      <c r="HR93" s="168"/>
      <c r="HS93" s="168"/>
      <c r="HT93" s="168"/>
      <c r="HU93" s="168"/>
      <c r="HV93" s="168">
        <f>+DRE!$G$91</f>
        <v>0</v>
      </c>
      <c r="HW93" s="168"/>
      <c r="HX93" s="168"/>
      <c r="HY93" s="168"/>
      <c r="HZ93" s="168"/>
      <c r="IA93" s="168"/>
      <c r="IB93" s="168"/>
      <c r="IC93" s="168"/>
      <c r="ID93" s="168"/>
      <c r="IE93" s="168"/>
      <c r="IF93" s="168"/>
      <c r="IG93" s="168"/>
      <c r="IH93" s="168"/>
      <c r="II93" s="168"/>
      <c r="IJ93" s="168"/>
      <c r="IK93" s="168"/>
      <c r="IL93" s="168"/>
      <c r="IM93" s="168"/>
      <c r="IN93" s="168"/>
      <c r="IO93" s="168"/>
      <c r="IP93" s="168"/>
      <c r="IQ93" s="168"/>
      <c r="IR93" s="168"/>
      <c r="IS93" s="168"/>
      <c r="IT93" s="168"/>
      <c r="IU93" s="166">
        <f t="shared" si="1556"/>
        <v>0</v>
      </c>
      <c r="IV93" s="168"/>
      <c r="IW93" s="168"/>
      <c r="IX93" s="168"/>
      <c r="IY93" s="168"/>
      <c r="IZ93" s="168"/>
      <c r="JA93" s="168">
        <f>+DRE!$G$91</f>
        <v>0</v>
      </c>
      <c r="JB93" s="168"/>
      <c r="JC93" s="168"/>
      <c r="JD93" s="168"/>
      <c r="JE93" s="168"/>
      <c r="JF93" s="168"/>
      <c r="JG93" s="168"/>
      <c r="JH93" s="168"/>
      <c r="JI93" s="168"/>
      <c r="JJ93" s="168"/>
      <c r="JK93" s="168"/>
      <c r="JL93" s="168"/>
      <c r="JM93" s="168"/>
      <c r="JN93" s="168"/>
      <c r="JO93" s="168"/>
      <c r="JP93" s="168"/>
      <c r="JQ93" s="168"/>
      <c r="JR93" s="168"/>
      <c r="JS93" s="168"/>
      <c r="JT93" s="168"/>
      <c r="JU93" s="168"/>
      <c r="JV93" s="168"/>
      <c r="JW93" s="168"/>
      <c r="JX93" s="168"/>
      <c r="JY93" s="168"/>
      <c r="JZ93" s="168"/>
      <c r="KA93" s="166">
        <f t="shared" si="1567"/>
        <v>0</v>
      </c>
      <c r="KB93" s="168"/>
      <c r="KC93" s="168"/>
      <c r="KD93" s="168"/>
      <c r="KE93" s="168"/>
      <c r="KF93" s="168"/>
      <c r="KG93" s="168">
        <f>+DRE!$G$91</f>
        <v>0</v>
      </c>
      <c r="KH93" s="168"/>
      <c r="KI93" s="168"/>
      <c r="KJ93" s="168"/>
      <c r="KK93" s="168"/>
      <c r="KL93" s="168"/>
      <c r="KM93" s="168"/>
      <c r="KN93" s="168"/>
      <c r="KO93" s="168"/>
      <c r="KP93" s="168"/>
      <c r="KQ93" s="168"/>
      <c r="KR93" s="168"/>
      <c r="KS93" s="168"/>
      <c r="KT93" s="168"/>
      <c r="KU93" s="168"/>
      <c r="KV93" s="168"/>
      <c r="KW93" s="168"/>
      <c r="KX93" s="168"/>
      <c r="KY93" s="168"/>
      <c r="KZ93" s="168"/>
      <c r="LA93" s="168"/>
      <c r="LB93" s="168"/>
      <c r="LC93" s="168"/>
      <c r="LD93" s="168"/>
      <c r="LE93" s="168"/>
      <c r="LF93" s="166">
        <f t="shared" si="1557"/>
        <v>0</v>
      </c>
      <c r="LG93" s="168"/>
      <c r="LH93" s="168"/>
      <c r="LI93" s="168"/>
      <c r="LJ93" s="168"/>
      <c r="LK93" s="168"/>
      <c r="LL93" s="168">
        <f>+DRE!$G$91</f>
        <v>0</v>
      </c>
      <c r="LM93" s="168"/>
      <c r="LN93" s="168"/>
      <c r="LO93" s="168"/>
      <c r="LP93" s="168"/>
      <c r="LQ93" s="168"/>
      <c r="LR93" s="168"/>
      <c r="LS93" s="168"/>
      <c r="LT93" s="168"/>
      <c r="LU93" s="168"/>
      <c r="LV93" s="168"/>
      <c r="LW93" s="168"/>
      <c r="LX93" s="168"/>
      <c r="LY93" s="168"/>
      <c r="LZ93" s="168"/>
      <c r="MA93" s="168"/>
      <c r="MB93" s="168"/>
      <c r="MC93" s="168"/>
      <c r="MD93" s="168"/>
      <c r="ME93" s="168"/>
      <c r="MF93" s="168"/>
      <c r="MG93" s="168"/>
      <c r="MH93" s="168"/>
      <c r="MI93" s="168"/>
      <c r="MJ93" s="168"/>
      <c r="MK93" s="168"/>
      <c r="ML93" s="166">
        <f t="shared" si="1568"/>
        <v>0</v>
      </c>
      <c r="MM93" s="168"/>
      <c r="MN93" s="168"/>
      <c r="MO93" s="168"/>
      <c r="MP93" s="168"/>
      <c r="MQ93" s="168"/>
      <c r="MR93" s="168">
        <f>+DRE!$G$91</f>
        <v>0</v>
      </c>
      <c r="MS93" s="168"/>
      <c r="MT93" s="168"/>
      <c r="MU93" s="168"/>
      <c r="MV93" s="168"/>
      <c r="MW93" s="168"/>
      <c r="MX93" s="168"/>
      <c r="MY93" s="168"/>
      <c r="MZ93" s="168"/>
      <c r="NA93" s="168"/>
      <c r="NB93" s="168"/>
      <c r="NC93" s="168"/>
      <c r="ND93" s="168"/>
      <c r="NE93" s="168"/>
      <c r="NF93" s="168"/>
      <c r="NG93" s="168"/>
      <c r="NH93" s="168"/>
      <c r="NI93" s="168"/>
      <c r="NJ93" s="168"/>
      <c r="NK93" s="168"/>
      <c r="NL93" s="168"/>
      <c r="NM93" s="168"/>
      <c r="NN93" s="168"/>
      <c r="NO93" s="168"/>
      <c r="NP93" s="168"/>
      <c r="NQ93" s="168"/>
      <c r="NR93" s="166">
        <f t="shared" si="1569"/>
        <v>0</v>
      </c>
      <c r="NS93" s="168"/>
      <c r="NT93" s="168"/>
      <c r="NU93" s="168"/>
      <c r="NV93" s="168"/>
      <c r="NW93" s="168"/>
      <c r="NX93" s="168">
        <f>+DRE!$G$91</f>
        <v>0</v>
      </c>
      <c r="NY93" s="168"/>
      <c r="NZ93" s="168"/>
      <c r="OA93" s="168"/>
      <c r="OB93" s="168"/>
      <c r="OC93" s="168"/>
      <c r="OD93" s="168"/>
      <c r="OE93" s="168"/>
      <c r="OF93" s="168"/>
      <c r="OG93" s="168"/>
      <c r="OH93" s="168"/>
      <c r="OI93" s="168"/>
      <c r="OJ93" s="168"/>
      <c r="OK93" s="168"/>
      <c r="OL93" s="168"/>
      <c r="OM93" s="168"/>
      <c r="ON93" s="168"/>
      <c r="OO93" s="168"/>
      <c r="OP93" s="168"/>
      <c r="OQ93" s="168"/>
      <c r="OR93" s="168"/>
      <c r="OS93" s="168"/>
      <c r="OT93" s="168"/>
      <c r="OU93" s="166">
        <f t="shared" si="1558"/>
        <v>0</v>
      </c>
      <c r="OV93" s="168"/>
      <c r="OW93" s="168"/>
      <c r="OX93" s="168"/>
      <c r="OY93" s="168"/>
      <c r="OZ93" s="168"/>
      <c r="PA93" s="168">
        <f>+DRE!$G$91</f>
        <v>0</v>
      </c>
      <c r="PB93" s="168"/>
      <c r="PC93" s="168"/>
      <c r="PD93" s="168"/>
      <c r="PE93" s="168"/>
      <c r="PF93" s="168"/>
      <c r="PG93" s="168"/>
      <c r="PH93" s="168"/>
      <c r="PI93" s="168"/>
      <c r="PJ93" s="168"/>
      <c r="PK93" s="168"/>
      <c r="PL93" s="168"/>
      <c r="PM93" s="168"/>
      <c r="PN93" s="168"/>
      <c r="PO93" s="168"/>
      <c r="PP93" s="168"/>
      <c r="PQ93" s="168"/>
      <c r="PR93" s="168"/>
      <c r="PS93" s="168"/>
      <c r="PT93" s="168"/>
      <c r="PU93" s="168"/>
      <c r="PV93" s="168"/>
      <c r="PW93" s="168"/>
      <c r="PX93" s="168"/>
      <c r="PY93" s="168"/>
      <c r="PZ93" s="168"/>
      <c r="QA93" s="166">
        <f t="shared" si="1570"/>
        <v>0</v>
      </c>
      <c r="QB93" s="168"/>
      <c r="QC93" s="168"/>
      <c r="QD93" s="168"/>
      <c r="QE93" s="168"/>
      <c r="QF93" s="168"/>
      <c r="QG93" s="168">
        <f>+DRE!$G$91</f>
        <v>0</v>
      </c>
      <c r="QH93" s="168"/>
      <c r="QI93" s="168"/>
      <c r="QJ93" s="168"/>
      <c r="QK93" s="168"/>
      <c r="QL93" s="168"/>
      <c r="QM93" s="168"/>
      <c r="QN93" s="168"/>
      <c r="QO93" s="168"/>
      <c r="QP93" s="168"/>
      <c r="QQ93" s="168"/>
      <c r="QR93" s="168"/>
      <c r="QS93" s="168"/>
      <c r="QT93" s="168"/>
      <c r="QU93" s="168"/>
      <c r="QV93" s="168"/>
      <c r="QW93" s="168"/>
      <c r="QX93" s="168"/>
      <c r="QY93" s="168"/>
      <c r="QZ93" s="168"/>
      <c r="RA93" s="168"/>
      <c r="RB93" s="168"/>
      <c r="RC93" s="168"/>
      <c r="RD93" s="168"/>
      <c r="RE93" s="168"/>
      <c r="RF93" s="166">
        <f t="shared" si="1559"/>
        <v>0</v>
      </c>
      <c r="RG93" s="168"/>
      <c r="RH93" s="168"/>
      <c r="RI93" s="168"/>
      <c r="RJ93" s="168"/>
      <c r="RK93" s="168"/>
      <c r="RL93" s="168">
        <f>+DRE!$G$91</f>
        <v>0</v>
      </c>
      <c r="RM93" s="168"/>
      <c r="RN93" s="168"/>
      <c r="RO93" s="168"/>
      <c r="RP93" s="168"/>
      <c r="RQ93" s="168"/>
      <c r="RR93" s="168"/>
      <c r="RS93" s="168"/>
      <c r="RT93" s="168"/>
      <c r="RU93" s="168"/>
      <c r="RV93" s="168"/>
      <c r="RW93" s="168"/>
      <c r="RX93" s="168"/>
      <c r="RY93" s="168"/>
      <c r="RZ93" s="168"/>
      <c r="SA93" s="168"/>
      <c r="SB93" s="168"/>
      <c r="SC93" s="168"/>
      <c r="SD93" s="168"/>
      <c r="SE93" s="168"/>
      <c r="SF93" s="168"/>
      <c r="SG93" s="168"/>
      <c r="SH93" s="168"/>
      <c r="SI93" s="168"/>
      <c r="SJ93" s="168"/>
      <c r="SK93" s="168"/>
      <c r="SL93" s="166">
        <f t="shared" si="1571"/>
        <v>0</v>
      </c>
      <c r="SM93" s="168"/>
      <c r="SN93" s="168"/>
      <c r="SO93" s="168"/>
      <c r="SP93" s="168"/>
      <c r="SQ93" s="168"/>
      <c r="SR93" s="168">
        <f>+DRE!$G$91</f>
        <v>0</v>
      </c>
      <c r="SS93" s="168"/>
      <c r="ST93" s="168"/>
      <c r="SU93" s="168"/>
      <c r="SV93" s="168"/>
      <c r="SW93" s="168"/>
      <c r="SX93" s="168"/>
      <c r="SY93" s="168"/>
      <c r="SZ93" s="168"/>
      <c r="TA93" s="168"/>
      <c r="TB93" s="168"/>
      <c r="TC93" s="168"/>
      <c r="TD93" s="168"/>
      <c r="TE93" s="168"/>
      <c r="TF93" s="168"/>
      <c r="TG93" s="168"/>
      <c r="TH93" s="168"/>
      <c r="TI93" s="168"/>
      <c r="TJ93" s="168"/>
      <c r="TK93" s="168"/>
      <c r="TL93" s="168"/>
      <c r="TM93" s="168"/>
      <c r="TN93" s="168"/>
      <c r="TO93" s="168"/>
      <c r="TP93" s="168"/>
      <c r="TQ93" s="166">
        <f t="shared" si="1560"/>
        <v>0</v>
      </c>
      <c r="TR93" s="168"/>
      <c r="TS93" s="168"/>
      <c r="TT93" s="168"/>
      <c r="TU93" s="168"/>
      <c r="TV93" s="168"/>
      <c r="TW93" s="168">
        <f>+DRE!$G$91</f>
        <v>0</v>
      </c>
      <c r="TX93" s="168"/>
      <c r="TY93" s="168"/>
      <c r="TZ93" s="168"/>
      <c r="UA93" s="168"/>
      <c r="UB93" s="168"/>
      <c r="UC93" s="168"/>
      <c r="UD93" s="168"/>
      <c r="UE93" s="168"/>
      <c r="UF93" s="168"/>
      <c r="UG93" s="168"/>
      <c r="UH93" s="168"/>
      <c r="UI93" s="168"/>
      <c r="UJ93" s="168"/>
      <c r="UK93" s="168"/>
      <c r="UL93" s="168"/>
      <c r="UM93" s="168"/>
      <c r="UN93" s="168"/>
      <c r="UO93" s="168"/>
      <c r="UP93" s="168"/>
      <c r="UQ93" s="168"/>
      <c r="UR93" s="168"/>
      <c r="US93" s="168"/>
      <c r="UT93" s="168"/>
      <c r="UU93" s="168"/>
      <c r="UV93" s="168"/>
      <c r="UW93" s="166">
        <f t="shared" si="1572"/>
        <v>0</v>
      </c>
      <c r="UX93" s="168"/>
      <c r="UY93" s="168"/>
      <c r="UZ93" s="168"/>
      <c r="VA93" s="168"/>
      <c r="VB93" s="168"/>
      <c r="VC93" s="168">
        <f>+DRE!$G$91</f>
        <v>0</v>
      </c>
      <c r="VD93" s="168"/>
      <c r="VE93" s="168"/>
      <c r="VF93" s="168"/>
      <c r="VG93" s="168"/>
      <c r="VH93" s="168"/>
      <c r="VI93" s="168"/>
      <c r="VJ93" s="168"/>
      <c r="VK93" s="168"/>
      <c r="VL93" s="168"/>
      <c r="VM93" s="168"/>
      <c r="VN93" s="168"/>
      <c r="VO93" s="168"/>
      <c r="VP93" s="168"/>
      <c r="VQ93" s="168"/>
      <c r="VR93" s="168"/>
      <c r="VS93" s="168"/>
      <c r="VT93" s="168"/>
      <c r="VU93" s="168"/>
      <c r="VV93" s="168"/>
      <c r="VW93" s="168"/>
      <c r="VX93" s="168"/>
      <c r="VY93" s="168"/>
      <c r="VZ93" s="168"/>
      <c r="WA93" s="168"/>
      <c r="WB93" s="168"/>
      <c r="WC93" s="166">
        <f t="shared" si="1573"/>
        <v>0</v>
      </c>
    </row>
    <row r="94" spans="1:601" s="105" customFormat="1" ht="18" customHeight="1" outlineLevel="1">
      <c r="A94" s="154"/>
      <c r="B94" s="113" t="s">
        <v>164</v>
      </c>
      <c r="C94" s="66"/>
      <c r="D94" s="182">
        <f>SUMIFS('Listagem de Pagamentos Efet'!$J:$J,'Listagem de Pagamentos Efet'!$B:$B,'FLUXO DE CAIXA'!D$4,'Listagem de Pagamentos Efet'!$C:$C,'FLUXO DE CAIXA'!$B94)</f>
        <v>0</v>
      </c>
      <c r="E94" s="182">
        <f>SUMIFS('Listagem de Pagamentos Efet'!$J:$J,'Listagem de Pagamentos Efet'!$B:$B,'FLUXO DE CAIXA'!E$4,'Listagem de Pagamentos Efet'!$C:$C,'FLUXO DE CAIXA'!$B94)</f>
        <v>0</v>
      </c>
      <c r="F94" s="182">
        <f>SUMIFS('Listagem de Pagamentos Efet'!$J:$J,'Listagem de Pagamentos Efet'!$B:$B,'FLUXO DE CAIXA'!F$4,'Listagem de Pagamentos Efet'!$C:$C,'FLUXO DE CAIXA'!$B94)</f>
        <v>0</v>
      </c>
      <c r="G94" s="182">
        <f>SUMIFS('Listagem de Pagamentos Efet'!$J:$J,'Listagem de Pagamentos Efet'!$B:$B,'FLUXO DE CAIXA'!G$4,'Listagem de Pagamentos Efet'!$C:$C,'FLUXO DE CAIXA'!$B94)</f>
        <v>0</v>
      </c>
      <c r="H94" s="182">
        <f>SUMIFS('Listagem de Pagamentos Efet'!$J:$J,'Listagem de Pagamentos Efet'!$B:$B,'FLUXO DE CAIXA'!H$4,'Listagem de Pagamentos Efet'!$C:$C,'FLUXO DE CAIXA'!$B94)</f>
        <v>0</v>
      </c>
      <c r="I94" s="182">
        <f>SUMIFS('Listagem de Pagamentos Efet'!$J:$J,'Listagem de Pagamentos Efet'!$B:$B,'FLUXO DE CAIXA'!I$4,'Listagem de Pagamentos Efet'!$C:$C,'FLUXO DE CAIXA'!$B94)</f>
        <v>0</v>
      </c>
      <c r="J94" s="182">
        <f>SUMIFS('Listagem de Pagamentos Efet'!$J:$J,'Listagem de Pagamentos Efet'!$B:$B,'FLUXO DE CAIXA'!J$4,'Listagem de Pagamentos Efet'!$C:$C,'FLUXO DE CAIXA'!$B94)</f>
        <v>0</v>
      </c>
      <c r="K94" s="182">
        <f>SUMIFS('Listagem de Pagamentos Efet'!$J:$J,'Listagem de Pagamentos Efet'!$B:$B,'FLUXO DE CAIXA'!K$4,'Listagem de Pagamentos Efet'!$C:$C,'FLUXO DE CAIXA'!$B94)</f>
        <v>0</v>
      </c>
      <c r="L94" s="182">
        <f>SUMIFS('Listagem de Pagamentos Efet'!$J:$J,'Listagem de Pagamentos Efet'!$B:$B,'FLUXO DE CAIXA'!L$4,'Listagem de Pagamentos Efet'!$C:$C,'FLUXO DE CAIXA'!$B94)</f>
        <v>0</v>
      </c>
      <c r="M94" s="182">
        <f>SUMIFS('Listagem de Pagamentos Efet'!$J:$J,'Listagem de Pagamentos Efet'!$B:$B,'FLUXO DE CAIXA'!M$4,'Listagem de Pagamentos Efet'!$C:$C,'FLUXO DE CAIXA'!$B94)</f>
        <v>0</v>
      </c>
      <c r="N94" s="182">
        <f>SUMIFS('Listagem de Pagamentos Efet'!$J:$J,'Listagem de Pagamentos Efet'!$B:$B,'FLUXO DE CAIXA'!N$4,'Listagem de Pagamentos Efet'!$C:$C,'FLUXO DE CAIXA'!$B94)</f>
        <v>0</v>
      </c>
      <c r="O94" s="182">
        <f>SUMIFS('Listagem de Pagamentos Efet'!$J:$J,'Listagem de Pagamentos Efet'!$B:$B,'FLUXO DE CAIXA'!O$4,'Listagem de Pagamentos Efet'!$C:$C,'FLUXO DE CAIXA'!$B94)</f>
        <v>0</v>
      </c>
      <c r="P94" s="182">
        <f>SUMIFS('Listagem de Pagamentos Efet'!$J:$J,'Listagem de Pagamentos Efet'!$B:$B,'FLUXO DE CAIXA'!P$4,'Listagem de Pagamentos Efet'!$C:$C,'FLUXO DE CAIXA'!$B94)</f>
        <v>0</v>
      </c>
      <c r="Q94" s="182">
        <f>SUMIFS('Listagem de Pagamentos Efet'!$J:$J,'Listagem de Pagamentos Efet'!$B:$B,'FLUXO DE CAIXA'!Q$4,'Listagem de Pagamentos Efet'!$C:$C,'FLUXO DE CAIXA'!$B94)</f>
        <v>0</v>
      </c>
      <c r="R94" s="182">
        <f>SUMIFS('Listagem de Pagamentos Efet'!$J:$J,'Listagem de Pagamentos Efet'!$B:$B,'FLUXO DE CAIXA'!R$4,'Listagem de Pagamentos Efet'!$C:$C,'FLUXO DE CAIXA'!$B94)</f>
        <v>0</v>
      </c>
      <c r="S94" s="182">
        <f>SUMIFS('Listagem de Pagamentos Efet'!$J:$J,'Listagem de Pagamentos Efet'!$B:$B,'FLUXO DE CAIXA'!S$4,'Listagem de Pagamentos Efet'!$C:$C,'FLUXO DE CAIXA'!$B94)</f>
        <v>0</v>
      </c>
      <c r="T94" s="182">
        <f>SUMIFS('Listagem de Pagamentos Efet'!$J:$J,'Listagem de Pagamentos Efet'!$B:$B,'FLUXO DE CAIXA'!T$4,'Listagem de Pagamentos Efet'!$C:$C,'FLUXO DE CAIXA'!$B94)</f>
        <v>0</v>
      </c>
      <c r="U94" s="182">
        <f>SUMIFS('Listagem de Pagamentos Efet'!$J:$J,'Listagem de Pagamentos Efet'!$B:$B,'FLUXO DE CAIXA'!U$4,'Listagem de Pagamentos Efet'!$C:$C,'FLUXO DE CAIXA'!$B94)</f>
        <v>0</v>
      </c>
      <c r="V94" s="182">
        <f>SUMIFS('Listagem de Pagamentos Efet'!$J:$J,'Listagem de Pagamentos Efet'!$B:$B,'FLUXO DE CAIXA'!V$4,'Listagem de Pagamentos Efet'!$C:$C,'FLUXO DE CAIXA'!$B94)</f>
        <v>0</v>
      </c>
      <c r="W94" s="182">
        <f>SUMIFS('Listagem de Pagamentos Efet'!$J:$J,'Listagem de Pagamentos Efet'!$B:$B,'FLUXO DE CAIXA'!W$4,'Listagem de Pagamentos Efet'!$C:$C,'FLUXO DE CAIXA'!$B94)</f>
        <v>0</v>
      </c>
      <c r="X94" s="182">
        <f>SUMIFS('Listagem de Pagamentos Efet'!$J:$J,'Listagem de Pagamentos Efet'!$B:$B,'FLUXO DE CAIXA'!X$4,'Listagem de Pagamentos Efet'!$C:$C,'FLUXO DE CAIXA'!$B94)</f>
        <v>0</v>
      </c>
      <c r="Y94" s="182">
        <f>SUMIFS('Listagem de Pagamentos Efet'!$J:$J,'Listagem de Pagamentos Efet'!$B:$B,'FLUXO DE CAIXA'!Y$4,'Listagem de Pagamentos Efet'!$C:$C,'FLUXO DE CAIXA'!$B94)</f>
        <v>0</v>
      </c>
      <c r="Z94" s="182">
        <f>SUMIFS('Listagem de Pagamentos Efet'!$J:$J,'Listagem de Pagamentos Efet'!$B:$B,'FLUXO DE CAIXA'!Z$4,'Listagem de Pagamentos Efet'!$C:$C,'FLUXO DE CAIXA'!$B94)</f>
        <v>0</v>
      </c>
      <c r="AA94" s="182">
        <f>SUMIFS('Listagem de Pagamentos Efet'!$J:$J,'Listagem de Pagamentos Efet'!$B:$B,'FLUXO DE CAIXA'!AA$4,'Listagem de Pagamentos Efet'!$C:$C,'FLUXO DE CAIXA'!$B94)</f>
        <v>0</v>
      </c>
      <c r="AB94" s="182">
        <f>SUMIFS('Listagem de Pagamentos Efet'!$J:$J,'Listagem de Pagamentos Efet'!$B:$B,'FLUXO DE CAIXA'!AB$4,'Listagem de Pagamentos Efet'!$C:$C,'FLUXO DE CAIXA'!$B94)</f>
        <v>0</v>
      </c>
      <c r="AC94" s="182">
        <f>SUMIFS('Listagem de Pagamentos Efet'!$J:$J,'Listagem de Pagamentos Efet'!$B:$B,'FLUXO DE CAIXA'!AC$4,'Listagem de Pagamentos Efet'!$C:$C,'FLUXO DE CAIXA'!$B94)</f>
        <v>0</v>
      </c>
      <c r="AD94" s="182">
        <f>SUMIFS('Listagem de Pagamentos Efet'!$J:$J,'Listagem de Pagamentos Efet'!$B:$B,'FLUXO DE CAIXA'!AD$4,'Listagem de Pagamentos Efet'!$C:$C,'FLUXO DE CAIXA'!$B94)</f>
        <v>0</v>
      </c>
      <c r="AE94" s="106"/>
      <c r="AF94" s="106"/>
      <c r="AG94" s="106"/>
      <c r="AH94" s="166">
        <f t="shared" si="1561"/>
        <v>0</v>
      </c>
      <c r="AI94" s="168"/>
      <c r="AJ94" s="168"/>
      <c r="AK94" s="168"/>
      <c r="AL94" s="168"/>
      <c r="AM94" s="168"/>
      <c r="AN94" s="168">
        <f>+DRE!$G$92</f>
        <v>0</v>
      </c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  <c r="BA94" s="168"/>
      <c r="BB94" s="168"/>
      <c r="BC94" s="168"/>
      <c r="BD94" s="168"/>
      <c r="BE94" s="168"/>
      <c r="BF94" s="168"/>
      <c r="BG94" s="168"/>
      <c r="BH94" s="168"/>
      <c r="BI94" s="168"/>
      <c r="BJ94" s="168"/>
      <c r="BK94" s="168"/>
      <c r="BL94" s="168"/>
      <c r="BM94" s="168"/>
      <c r="BN94" s="166">
        <f t="shared" si="1563"/>
        <v>0</v>
      </c>
      <c r="BO94" s="168"/>
      <c r="BP94" s="168"/>
      <c r="BQ94" s="168"/>
      <c r="BR94" s="168"/>
      <c r="BS94" s="168"/>
      <c r="BT94" s="168">
        <f>+DRE!$G$92</f>
        <v>0</v>
      </c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6">
        <f t="shared" si="1562"/>
        <v>0</v>
      </c>
      <c r="CT94" s="168"/>
      <c r="CU94" s="168"/>
      <c r="CV94" s="168"/>
      <c r="CW94" s="168"/>
      <c r="CX94" s="168"/>
      <c r="CY94" s="168">
        <f>+DRE!$G$92</f>
        <v>0</v>
      </c>
      <c r="CZ94" s="168"/>
      <c r="DA94" s="168"/>
      <c r="DB94" s="168"/>
      <c r="DC94" s="168"/>
      <c r="DD94" s="168"/>
      <c r="DE94" s="168"/>
      <c r="DF94" s="168"/>
      <c r="DG94" s="168"/>
      <c r="DH94" s="168"/>
      <c r="DI94" s="168"/>
      <c r="DJ94" s="168"/>
      <c r="DK94" s="168"/>
      <c r="DL94" s="168"/>
      <c r="DM94" s="168"/>
      <c r="DN94" s="168"/>
      <c r="DO94" s="168"/>
      <c r="DP94" s="168"/>
      <c r="DQ94" s="168"/>
      <c r="DR94" s="168"/>
      <c r="DS94" s="168"/>
      <c r="DT94" s="168"/>
      <c r="DU94" s="168"/>
      <c r="DV94" s="168"/>
      <c r="DW94" s="168"/>
      <c r="DX94" s="168"/>
      <c r="DY94" s="166">
        <f t="shared" si="1564"/>
        <v>0</v>
      </c>
      <c r="DZ94" s="168"/>
      <c r="EA94" s="168"/>
      <c r="EB94" s="168"/>
      <c r="EC94" s="168"/>
      <c r="ED94" s="168"/>
      <c r="EE94" s="168">
        <f>+DRE!$G$92</f>
        <v>0</v>
      </c>
      <c r="EF94" s="168"/>
      <c r="EG94" s="168"/>
      <c r="EH94" s="168"/>
      <c r="EI94" s="168"/>
      <c r="EJ94" s="168"/>
      <c r="EK94" s="168"/>
      <c r="EL94" s="168"/>
      <c r="EM94" s="168"/>
      <c r="EN94" s="168"/>
      <c r="EO94" s="168"/>
      <c r="EP94" s="168"/>
      <c r="EQ94" s="168"/>
      <c r="ER94" s="168"/>
      <c r="ES94" s="168"/>
      <c r="ET94" s="168"/>
      <c r="EU94" s="168"/>
      <c r="EV94" s="168"/>
      <c r="EW94" s="168"/>
      <c r="EX94" s="168"/>
      <c r="EY94" s="168"/>
      <c r="EZ94" s="168"/>
      <c r="FA94" s="168"/>
      <c r="FB94" s="168"/>
      <c r="FC94" s="168"/>
      <c r="FD94" s="166">
        <f t="shared" si="1555"/>
        <v>0</v>
      </c>
      <c r="FE94" s="168"/>
      <c r="FF94" s="168"/>
      <c r="FG94" s="168"/>
      <c r="FH94" s="168"/>
      <c r="FI94" s="168"/>
      <c r="FJ94" s="168">
        <f>+DRE!$G$92</f>
        <v>0</v>
      </c>
      <c r="FK94" s="168"/>
      <c r="FL94" s="168"/>
      <c r="FM94" s="168"/>
      <c r="FN94" s="168"/>
      <c r="FO94" s="168"/>
      <c r="FP94" s="168"/>
      <c r="FQ94" s="168"/>
      <c r="FR94" s="168"/>
      <c r="FS94" s="168"/>
      <c r="FT94" s="168"/>
      <c r="FU94" s="168"/>
      <c r="FV94" s="168"/>
      <c r="FW94" s="168"/>
      <c r="FX94" s="168"/>
      <c r="FY94" s="168"/>
      <c r="FZ94" s="168"/>
      <c r="GA94" s="168"/>
      <c r="GB94" s="168"/>
      <c r="GC94" s="168"/>
      <c r="GD94" s="168"/>
      <c r="GE94" s="168"/>
      <c r="GF94" s="168"/>
      <c r="GG94" s="168"/>
      <c r="GH94" s="168"/>
      <c r="GI94" s="168"/>
      <c r="GJ94" s="166">
        <f t="shared" si="1565"/>
        <v>0</v>
      </c>
      <c r="GK94" s="168"/>
      <c r="GL94" s="168"/>
      <c r="GM94" s="168"/>
      <c r="GN94" s="168"/>
      <c r="GO94" s="168"/>
      <c r="GP94" s="168">
        <f>+DRE!$G$92</f>
        <v>0</v>
      </c>
      <c r="GQ94" s="168"/>
      <c r="GR94" s="168"/>
      <c r="GS94" s="168"/>
      <c r="GT94" s="168"/>
      <c r="GU94" s="168"/>
      <c r="GV94" s="168"/>
      <c r="GW94" s="168"/>
      <c r="GX94" s="168"/>
      <c r="GY94" s="168"/>
      <c r="GZ94" s="168"/>
      <c r="HA94" s="168"/>
      <c r="HB94" s="168"/>
      <c r="HC94" s="168"/>
      <c r="HD94" s="168"/>
      <c r="HE94" s="168"/>
      <c r="HF94" s="168"/>
      <c r="HG94" s="168"/>
      <c r="HH94" s="168"/>
      <c r="HI94" s="168"/>
      <c r="HJ94" s="168"/>
      <c r="HK94" s="168"/>
      <c r="HL94" s="168"/>
      <c r="HM94" s="168"/>
      <c r="HN94" s="168"/>
      <c r="HO94" s="168"/>
      <c r="HP94" s="166">
        <f t="shared" si="1566"/>
        <v>0</v>
      </c>
      <c r="HQ94" s="168"/>
      <c r="HR94" s="168"/>
      <c r="HS94" s="168"/>
      <c r="HT94" s="168"/>
      <c r="HU94" s="168"/>
      <c r="HV94" s="168">
        <f>+DRE!$G$92</f>
        <v>0</v>
      </c>
      <c r="HW94" s="168"/>
      <c r="HX94" s="168"/>
      <c r="HY94" s="168"/>
      <c r="HZ94" s="168"/>
      <c r="IA94" s="168"/>
      <c r="IB94" s="168"/>
      <c r="IC94" s="168"/>
      <c r="ID94" s="168"/>
      <c r="IE94" s="168"/>
      <c r="IF94" s="168"/>
      <c r="IG94" s="168"/>
      <c r="IH94" s="168"/>
      <c r="II94" s="168"/>
      <c r="IJ94" s="168"/>
      <c r="IK94" s="168"/>
      <c r="IL94" s="168"/>
      <c r="IM94" s="168"/>
      <c r="IN94" s="168"/>
      <c r="IO94" s="168"/>
      <c r="IP94" s="168"/>
      <c r="IQ94" s="168"/>
      <c r="IR94" s="168"/>
      <c r="IS94" s="168"/>
      <c r="IT94" s="168"/>
      <c r="IU94" s="166">
        <f t="shared" si="1556"/>
        <v>0</v>
      </c>
      <c r="IV94" s="168"/>
      <c r="IW94" s="168"/>
      <c r="IX94" s="168"/>
      <c r="IY94" s="168"/>
      <c r="IZ94" s="168"/>
      <c r="JA94" s="168">
        <f>+DRE!$G$92</f>
        <v>0</v>
      </c>
      <c r="JB94" s="168"/>
      <c r="JC94" s="168"/>
      <c r="JD94" s="168"/>
      <c r="JE94" s="168"/>
      <c r="JF94" s="168"/>
      <c r="JG94" s="168"/>
      <c r="JH94" s="168"/>
      <c r="JI94" s="168"/>
      <c r="JJ94" s="168"/>
      <c r="JK94" s="168"/>
      <c r="JL94" s="168"/>
      <c r="JM94" s="168"/>
      <c r="JN94" s="168"/>
      <c r="JO94" s="168"/>
      <c r="JP94" s="168"/>
      <c r="JQ94" s="168"/>
      <c r="JR94" s="168"/>
      <c r="JS94" s="168"/>
      <c r="JT94" s="168"/>
      <c r="JU94" s="168"/>
      <c r="JV94" s="168"/>
      <c r="JW94" s="168"/>
      <c r="JX94" s="168"/>
      <c r="JY94" s="168"/>
      <c r="JZ94" s="168"/>
      <c r="KA94" s="166">
        <f t="shared" si="1567"/>
        <v>0</v>
      </c>
      <c r="KB94" s="168"/>
      <c r="KC94" s="168"/>
      <c r="KD94" s="168"/>
      <c r="KE94" s="168"/>
      <c r="KF94" s="168"/>
      <c r="KG94" s="168">
        <f>+DRE!$G$92</f>
        <v>0</v>
      </c>
      <c r="KH94" s="168"/>
      <c r="KI94" s="168"/>
      <c r="KJ94" s="168"/>
      <c r="KK94" s="168"/>
      <c r="KL94" s="168"/>
      <c r="KM94" s="168"/>
      <c r="KN94" s="168"/>
      <c r="KO94" s="168"/>
      <c r="KP94" s="168"/>
      <c r="KQ94" s="168"/>
      <c r="KR94" s="168"/>
      <c r="KS94" s="168"/>
      <c r="KT94" s="168"/>
      <c r="KU94" s="168"/>
      <c r="KV94" s="168"/>
      <c r="KW94" s="168"/>
      <c r="KX94" s="168"/>
      <c r="KY94" s="168"/>
      <c r="KZ94" s="168"/>
      <c r="LA94" s="168"/>
      <c r="LB94" s="168"/>
      <c r="LC94" s="168"/>
      <c r="LD94" s="168"/>
      <c r="LE94" s="168"/>
      <c r="LF94" s="166">
        <f t="shared" si="1557"/>
        <v>0</v>
      </c>
      <c r="LG94" s="168"/>
      <c r="LH94" s="168"/>
      <c r="LI94" s="168"/>
      <c r="LJ94" s="168"/>
      <c r="LK94" s="168"/>
      <c r="LL94" s="168">
        <f>+DRE!$G$92</f>
        <v>0</v>
      </c>
      <c r="LM94" s="168"/>
      <c r="LN94" s="168"/>
      <c r="LO94" s="168"/>
      <c r="LP94" s="168"/>
      <c r="LQ94" s="168"/>
      <c r="LR94" s="168"/>
      <c r="LS94" s="168"/>
      <c r="LT94" s="168"/>
      <c r="LU94" s="168"/>
      <c r="LV94" s="168"/>
      <c r="LW94" s="168"/>
      <c r="LX94" s="168"/>
      <c r="LY94" s="168"/>
      <c r="LZ94" s="168"/>
      <c r="MA94" s="168"/>
      <c r="MB94" s="168"/>
      <c r="MC94" s="168"/>
      <c r="MD94" s="168"/>
      <c r="ME94" s="168"/>
      <c r="MF94" s="168"/>
      <c r="MG94" s="168"/>
      <c r="MH94" s="168"/>
      <c r="MI94" s="168"/>
      <c r="MJ94" s="168"/>
      <c r="MK94" s="168"/>
      <c r="ML94" s="166">
        <f t="shared" si="1568"/>
        <v>0</v>
      </c>
      <c r="MM94" s="168"/>
      <c r="MN94" s="168"/>
      <c r="MO94" s="168"/>
      <c r="MP94" s="168"/>
      <c r="MQ94" s="168"/>
      <c r="MR94" s="168">
        <f>+DRE!$G$92</f>
        <v>0</v>
      </c>
      <c r="MS94" s="168"/>
      <c r="MT94" s="168"/>
      <c r="MU94" s="168"/>
      <c r="MV94" s="168"/>
      <c r="MW94" s="168"/>
      <c r="MX94" s="168"/>
      <c r="MY94" s="168"/>
      <c r="MZ94" s="168"/>
      <c r="NA94" s="168"/>
      <c r="NB94" s="168"/>
      <c r="NC94" s="168"/>
      <c r="ND94" s="168"/>
      <c r="NE94" s="168"/>
      <c r="NF94" s="168"/>
      <c r="NG94" s="168"/>
      <c r="NH94" s="168"/>
      <c r="NI94" s="168"/>
      <c r="NJ94" s="168"/>
      <c r="NK94" s="168"/>
      <c r="NL94" s="168"/>
      <c r="NM94" s="168"/>
      <c r="NN94" s="168"/>
      <c r="NO94" s="168"/>
      <c r="NP94" s="168"/>
      <c r="NQ94" s="168"/>
      <c r="NR94" s="166">
        <f t="shared" si="1569"/>
        <v>0</v>
      </c>
      <c r="NS94" s="168"/>
      <c r="NT94" s="168"/>
      <c r="NU94" s="168"/>
      <c r="NV94" s="168"/>
      <c r="NW94" s="168"/>
      <c r="NX94" s="168">
        <f>+DRE!$G$92</f>
        <v>0</v>
      </c>
      <c r="NY94" s="168"/>
      <c r="NZ94" s="168"/>
      <c r="OA94" s="168"/>
      <c r="OB94" s="168"/>
      <c r="OC94" s="168"/>
      <c r="OD94" s="168"/>
      <c r="OE94" s="168"/>
      <c r="OF94" s="168"/>
      <c r="OG94" s="168"/>
      <c r="OH94" s="168"/>
      <c r="OI94" s="168"/>
      <c r="OJ94" s="168"/>
      <c r="OK94" s="168"/>
      <c r="OL94" s="168"/>
      <c r="OM94" s="168"/>
      <c r="ON94" s="168"/>
      <c r="OO94" s="168"/>
      <c r="OP94" s="168"/>
      <c r="OQ94" s="168"/>
      <c r="OR94" s="168"/>
      <c r="OS94" s="168"/>
      <c r="OT94" s="168"/>
      <c r="OU94" s="166">
        <f t="shared" si="1558"/>
        <v>0</v>
      </c>
      <c r="OV94" s="168"/>
      <c r="OW94" s="168"/>
      <c r="OX94" s="168"/>
      <c r="OY94" s="168"/>
      <c r="OZ94" s="168"/>
      <c r="PA94" s="168">
        <f>+DRE!$G$92</f>
        <v>0</v>
      </c>
      <c r="PB94" s="168"/>
      <c r="PC94" s="168"/>
      <c r="PD94" s="168"/>
      <c r="PE94" s="168"/>
      <c r="PF94" s="168"/>
      <c r="PG94" s="168"/>
      <c r="PH94" s="168"/>
      <c r="PI94" s="168"/>
      <c r="PJ94" s="168"/>
      <c r="PK94" s="168"/>
      <c r="PL94" s="168"/>
      <c r="PM94" s="168"/>
      <c r="PN94" s="168"/>
      <c r="PO94" s="168"/>
      <c r="PP94" s="168"/>
      <c r="PQ94" s="168"/>
      <c r="PR94" s="168"/>
      <c r="PS94" s="168"/>
      <c r="PT94" s="168"/>
      <c r="PU94" s="168"/>
      <c r="PV94" s="168"/>
      <c r="PW94" s="168"/>
      <c r="PX94" s="168"/>
      <c r="PY94" s="168"/>
      <c r="PZ94" s="168"/>
      <c r="QA94" s="166">
        <f t="shared" si="1570"/>
        <v>0</v>
      </c>
      <c r="QB94" s="168"/>
      <c r="QC94" s="168"/>
      <c r="QD94" s="168"/>
      <c r="QE94" s="168"/>
      <c r="QF94" s="168"/>
      <c r="QG94" s="168">
        <f>+DRE!$G$92</f>
        <v>0</v>
      </c>
      <c r="QH94" s="168"/>
      <c r="QI94" s="168"/>
      <c r="QJ94" s="168"/>
      <c r="QK94" s="168"/>
      <c r="QL94" s="168"/>
      <c r="QM94" s="168"/>
      <c r="QN94" s="168"/>
      <c r="QO94" s="168"/>
      <c r="QP94" s="168"/>
      <c r="QQ94" s="168"/>
      <c r="QR94" s="168"/>
      <c r="QS94" s="168"/>
      <c r="QT94" s="168"/>
      <c r="QU94" s="168"/>
      <c r="QV94" s="168"/>
      <c r="QW94" s="168"/>
      <c r="QX94" s="168"/>
      <c r="QY94" s="168"/>
      <c r="QZ94" s="168"/>
      <c r="RA94" s="168"/>
      <c r="RB94" s="168"/>
      <c r="RC94" s="168"/>
      <c r="RD94" s="168"/>
      <c r="RE94" s="168"/>
      <c r="RF94" s="166">
        <f t="shared" si="1559"/>
        <v>0</v>
      </c>
      <c r="RG94" s="168"/>
      <c r="RH94" s="168"/>
      <c r="RI94" s="168"/>
      <c r="RJ94" s="168"/>
      <c r="RK94" s="168"/>
      <c r="RL94" s="168">
        <f>+DRE!$G$92</f>
        <v>0</v>
      </c>
      <c r="RM94" s="168"/>
      <c r="RN94" s="168"/>
      <c r="RO94" s="168"/>
      <c r="RP94" s="168"/>
      <c r="RQ94" s="168"/>
      <c r="RR94" s="168"/>
      <c r="RS94" s="168"/>
      <c r="RT94" s="168"/>
      <c r="RU94" s="168"/>
      <c r="RV94" s="168"/>
      <c r="RW94" s="168"/>
      <c r="RX94" s="168"/>
      <c r="RY94" s="168"/>
      <c r="RZ94" s="168"/>
      <c r="SA94" s="168"/>
      <c r="SB94" s="168"/>
      <c r="SC94" s="168"/>
      <c r="SD94" s="168"/>
      <c r="SE94" s="168"/>
      <c r="SF94" s="168"/>
      <c r="SG94" s="168"/>
      <c r="SH94" s="168"/>
      <c r="SI94" s="168"/>
      <c r="SJ94" s="168"/>
      <c r="SK94" s="168"/>
      <c r="SL94" s="166">
        <f t="shared" si="1571"/>
        <v>0</v>
      </c>
      <c r="SM94" s="168"/>
      <c r="SN94" s="168"/>
      <c r="SO94" s="168"/>
      <c r="SP94" s="168"/>
      <c r="SQ94" s="168"/>
      <c r="SR94" s="168">
        <f>+DRE!$G$92</f>
        <v>0</v>
      </c>
      <c r="SS94" s="168"/>
      <c r="ST94" s="168"/>
      <c r="SU94" s="168"/>
      <c r="SV94" s="168"/>
      <c r="SW94" s="168"/>
      <c r="SX94" s="168"/>
      <c r="SY94" s="168"/>
      <c r="SZ94" s="168"/>
      <c r="TA94" s="168"/>
      <c r="TB94" s="168"/>
      <c r="TC94" s="168"/>
      <c r="TD94" s="168"/>
      <c r="TE94" s="168"/>
      <c r="TF94" s="168"/>
      <c r="TG94" s="168"/>
      <c r="TH94" s="168"/>
      <c r="TI94" s="168"/>
      <c r="TJ94" s="168"/>
      <c r="TK94" s="168"/>
      <c r="TL94" s="168"/>
      <c r="TM94" s="168"/>
      <c r="TN94" s="168"/>
      <c r="TO94" s="168"/>
      <c r="TP94" s="168"/>
      <c r="TQ94" s="166">
        <f t="shared" si="1560"/>
        <v>0</v>
      </c>
      <c r="TR94" s="168"/>
      <c r="TS94" s="168"/>
      <c r="TT94" s="168"/>
      <c r="TU94" s="168"/>
      <c r="TV94" s="168"/>
      <c r="TW94" s="168">
        <f>+DRE!$G$92</f>
        <v>0</v>
      </c>
      <c r="TX94" s="168"/>
      <c r="TY94" s="168"/>
      <c r="TZ94" s="168"/>
      <c r="UA94" s="168"/>
      <c r="UB94" s="168"/>
      <c r="UC94" s="168"/>
      <c r="UD94" s="168"/>
      <c r="UE94" s="168"/>
      <c r="UF94" s="168"/>
      <c r="UG94" s="168"/>
      <c r="UH94" s="168"/>
      <c r="UI94" s="168"/>
      <c r="UJ94" s="168"/>
      <c r="UK94" s="168"/>
      <c r="UL94" s="168"/>
      <c r="UM94" s="168"/>
      <c r="UN94" s="168"/>
      <c r="UO94" s="168"/>
      <c r="UP94" s="168"/>
      <c r="UQ94" s="168"/>
      <c r="UR94" s="168"/>
      <c r="US94" s="168"/>
      <c r="UT94" s="168"/>
      <c r="UU94" s="168"/>
      <c r="UV94" s="168"/>
      <c r="UW94" s="166">
        <f t="shared" si="1572"/>
        <v>0</v>
      </c>
      <c r="UX94" s="168"/>
      <c r="UY94" s="168"/>
      <c r="UZ94" s="168"/>
      <c r="VA94" s="168"/>
      <c r="VB94" s="168"/>
      <c r="VC94" s="168">
        <f>+DRE!$G$92</f>
        <v>0</v>
      </c>
      <c r="VD94" s="168"/>
      <c r="VE94" s="168"/>
      <c r="VF94" s="168"/>
      <c r="VG94" s="168"/>
      <c r="VH94" s="168"/>
      <c r="VI94" s="168"/>
      <c r="VJ94" s="168"/>
      <c r="VK94" s="168"/>
      <c r="VL94" s="168"/>
      <c r="VM94" s="168"/>
      <c r="VN94" s="168"/>
      <c r="VO94" s="168"/>
      <c r="VP94" s="168"/>
      <c r="VQ94" s="168"/>
      <c r="VR94" s="168"/>
      <c r="VS94" s="168"/>
      <c r="VT94" s="168"/>
      <c r="VU94" s="168"/>
      <c r="VV94" s="168"/>
      <c r="VW94" s="168"/>
      <c r="VX94" s="168"/>
      <c r="VY94" s="168"/>
      <c r="VZ94" s="168"/>
      <c r="WA94" s="168"/>
      <c r="WB94" s="168"/>
      <c r="WC94" s="166">
        <f t="shared" si="1573"/>
        <v>0</v>
      </c>
    </row>
    <row r="95" spans="1:601" s="105" customFormat="1" ht="18" customHeight="1" outlineLevel="1">
      <c r="A95" s="154"/>
      <c r="B95" s="113" t="s">
        <v>165</v>
      </c>
      <c r="C95" s="66"/>
      <c r="D95" s="182">
        <f>SUMIFS('Listagem de Pagamentos Efet'!$J:$J,'Listagem de Pagamentos Efet'!$B:$B,'FLUXO DE CAIXA'!D$4,'Listagem de Pagamentos Efet'!$C:$C,'FLUXO DE CAIXA'!$B95)</f>
        <v>0</v>
      </c>
      <c r="E95" s="182">
        <f>SUMIFS('Listagem de Pagamentos Efet'!$J:$J,'Listagem de Pagamentos Efet'!$B:$B,'FLUXO DE CAIXA'!E$4,'Listagem de Pagamentos Efet'!$C:$C,'FLUXO DE CAIXA'!$B95)</f>
        <v>0</v>
      </c>
      <c r="F95" s="182">
        <f>SUMIFS('Listagem de Pagamentos Efet'!$J:$J,'Listagem de Pagamentos Efet'!$B:$B,'FLUXO DE CAIXA'!F$4,'Listagem de Pagamentos Efet'!$C:$C,'FLUXO DE CAIXA'!$B95)</f>
        <v>0</v>
      </c>
      <c r="G95" s="182">
        <f>SUMIFS('Listagem de Pagamentos Efet'!$J:$J,'Listagem de Pagamentos Efet'!$B:$B,'FLUXO DE CAIXA'!G$4,'Listagem de Pagamentos Efet'!$C:$C,'FLUXO DE CAIXA'!$B95)</f>
        <v>0</v>
      </c>
      <c r="H95" s="182">
        <f>SUMIFS('Listagem de Pagamentos Efet'!$J:$J,'Listagem de Pagamentos Efet'!$B:$B,'FLUXO DE CAIXA'!H$4,'Listagem de Pagamentos Efet'!$C:$C,'FLUXO DE CAIXA'!$B95)</f>
        <v>0</v>
      </c>
      <c r="I95" s="182">
        <f>SUMIFS('Listagem de Pagamentos Efet'!$J:$J,'Listagem de Pagamentos Efet'!$B:$B,'FLUXO DE CAIXA'!I$4,'Listagem de Pagamentos Efet'!$C:$C,'FLUXO DE CAIXA'!$B95)</f>
        <v>0</v>
      </c>
      <c r="J95" s="182">
        <f>SUMIFS('Listagem de Pagamentos Efet'!$J:$J,'Listagem de Pagamentos Efet'!$B:$B,'FLUXO DE CAIXA'!J$4,'Listagem de Pagamentos Efet'!$C:$C,'FLUXO DE CAIXA'!$B95)</f>
        <v>0</v>
      </c>
      <c r="K95" s="182">
        <f>SUMIFS('Listagem de Pagamentos Efet'!$J:$J,'Listagem de Pagamentos Efet'!$B:$B,'FLUXO DE CAIXA'!K$4,'Listagem de Pagamentos Efet'!$C:$C,'FLUXO DE CAIXA'!$B95)</f>
        <v>0</v>
      </c>
      <c r="L95" s="182">
        <f>SUMIFS('Listagem de Pagamentos Efet'!$J:$J,'Listagem de Pagamentos Efet'!$B:$B,'FLUXO DE CAIXA'!L$4,'Listagem de Pagamentos Efet'!$C:$C,'FLUXO DE CAIXA'!$B95)</f>
        <v>0</v>
      </c>
      <c r="M95" s="182">
        <f>SUMIFS('Listagem de Pagamentos Efet'!$J:$J,'Listagem de Pagamentos Efet'!$B:$B,'FLUXO DE CAIXA'!M$4,'Listagem de Pagamentos Efet'!$C:$C,'FLUXO DE CAIXA'!$B95)</f>
        <v>0</v>
      </c>
      <c r="N95" s="182">
        <f>SUMIFS('Listagem de Pagamentos Efet'!$J:$J,'Listagem de Pagamentos Efet'!$B:$B,'FLUXO DE CAIXA'!N$4,'Listagem de Pagamentos Efet'!$C:$C,'FLUXO DE CAIXA'!$B95)</f>
        <v>0</v>
      </c>
      <c r="O95" s="182">
        <f>SUMIFS('Listagem de Pagamentos Efet'!$J:$J,'Listagem de Pagamentos Efet'!$B:$B,'FLUXO DE CAIXA'!O$4,'Listagem de Pagamentos Efet'!$C:$C,'FLUXO DE CAIXA'!$B95)</f>
        <v>0</v>
      </c>
      <c r="P95" s="182">
        <f>SUMIFS('Listagem de Pagamentos Efet'!$J:$J,'Listagem de Pagamentos Efet'!$B:$B,'FLUXO DE CAIXA'!P$4,'Listagem de Pagamentos Efet'!$C:$C,'FLUXO DE CAIXA'!$B95)</f>
        <v>0</v>
      </c>
      <c r="Q95" s="182">
        <f>SUMIFS('Listagem de Pagamentos Efet'!$J:$J,'Listagem de Pagamentos Efet'!$B:$B,'FLUXO DE CAIXA'!Q$4,'Listagem de Pagamentos Efet'!$C:$C,'FLUXO DE CAIXA'!$B95)</f>
        <v>0</v>
      </c>
      <c r="R95" s="182">
        <f>SUMIFS('Listagem de Pagamentos Efet'!$J:$J,'Listagem de Pagamentos Efet'!$B:$B,'FLUXO DE CAIXA'!R$4,'Listagem de Pagamentos Efet'!$C:$C,'FLUXO DE CAIXA'!$B95)</f>
        <v>0</v>
      </c>
      <c r="S95" s="182">
        <f>SUMIFS('Listagem de Pagamentos Efet'!$J:$J,'Listagem de Pagamentos Efet'!$B:$B,'FLUXO DE CAIXA'!S$4,'Listagem de Pagamentos Efet'!$C:$C,'FLUXO DE CAIXA'!$B95)</f>
        <v>0</v>
      </c>
      <c r="T95" s="182">
        <f>SUMIFS('Listagem de Pagamentos Efet'!$J:$J,'Listagem de Pagamentos Efet'!$B:$B,'FLUXO DE CAIXA'!T$4,'Listagem de Pagamentos Efet'!$C:$C,'FLUXO DE CAIXA'!$B95)</f>
        <v>0</v>
      </c>
      <c r="U95" s="182">
        <f>SUMIFS('Listagem de Pagamentos Efet'!$J:$J,'Listagem de Pagamentos Efet'!$B:$B,'FLUXO DE CAIXA'!U$4,'Listagem de Pagamentos Efet'!$C:$C,'FLUXO DE CAIXA'!$B95)</f>
        <v>0</v>
      </c>
      <c r="V95" s="182">
        <f>SUMIFS('Listagem de Pagamentos Efet'!$J:$J,'Listagem de Pagamentos Efet'!$B:$B,'FLUXO DE CAIXA'!V$4,'Listagem de Pagamentos Efet'!$C:$C,'FLUXO DE CAIXA'!$B95)</f>
        <v>0</v>
      </c>
      <c r="W95" s="182">
        <f>SUMIFS('Listagem de Pagamentos Efet'!$J:$J,'Listagem de Pagamentos Efet'!$B:$B,'FLUXO DE CAIXA'!W$4,'Listagem de Pagamentos Efet'!$C:$C,'FLUXO DE CAIXA'!$B95)</f>
        <v>0</v>
      </c>
      <c r="X95" s="182">
        <f>SUMIFS('Listagem de Pagamentos Efet'!$J:$J,'Listagem de Pagamentos Efet'!$B:$B,'FLUXO DE CAIXA'!X$4,'Listagem de Pagamentos Efet'!$C:$C,'FLUXO DE CAIXA'!$B95)</f>
        <v>0</v>
      </c>
      <c r="Y95" s="182">
        <f>SUMIFS('Listagem de Pagamentos Efet'!$J:$J,'Listagem de Pagamentos Efet'!$B:$B,'FLUXO DE CAIXA'!Y$4,'Listagem de Pagamentos Efet'!$C:$C,'FLUXO DE CAIXA'!$B95)</f>
        <v>0</v>
      </c>
      <c r="Z95" s="182">
        <f>SUMIFS('Listagem de Pagamentos Efet'!$J:$J,'Listagem de Pagamentos Efet'!$B:$B,'FLUXO DE CAIXA'!Z$4,'Listagem de Pagamentos Efet'!$C:$C,'FLUXO DE CAIXA'!$B95)</f>
        <v>0</v>
      </c>
      <c r="AA95" s="182">
        <f>SUMIFS('Listagem de Pagamentos Efet'!$J:$J,'Listagem de Pagamentos Efet'!$B:$B,'FLUXO DE CAIXA'!AA$4,'Listagem de Pagamentos Efet'!$C:$C,'FLUXO DE CAIXA'!$B95)</f>
        <v>0</v>
      </c>
      <c r="AB95" s="182">
        <f>SUMIFS('Listagem de Pagamentos Efet'!$J:$J,'Listagem de Pagamentos Efet'!$B:$B,'FLUXO DE CAIXA'!AB$4,'Listagem de Pagamentos Efet'!$C:$C,'FLUXO DE CAIXA'!$B95)</f>
        <v>0</v>
      </c>
      <c r="AC95" s="182">
        <f>SUMIFS('Listagem de Pagamentos Efet'!$J:$J,'Listagem de Pagamentos Efet'!$B:$B,'FLUXO DE CAIXA'!AC$4,'Listagem de Pagamentos Efet'!$C:$C,'FLUXO DE CAIXA'!$B95)</f>
        <v>0</v>
      </c>
      <c r="AD95" s="182">
        <f>SUMIFS('Listagem de Pagamentos Efet'!$J:$J,'Listagem de Pagamentos Efet'!$B:$B,'FLUXO DE CAIXA'!AD$4,'Listagem de Pagamentos Efet'!$C:$C,'FLUXO DE CAIXA'!$B95)</f>
        <v>0</v>
      </c>
      <c r="AE95" s="106"/>
      <c r="AF95" s="106"/>
      <c r="AG95" s="106"/>
      <c r="AH95" s="166">
        <f t="shared" si="1561"/>
        <v>0</v>
      </c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6">
        <f t="shared" si="1563"/>
        <v>0</v>
      </c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6">
        <f t="shared" si="1562"/>
        <v>0</v>
      </c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  <c r="DG95" s="168"/>
      <c r="DH95" s="168"/>
      <c r="DI95" s="168"/>
      <c r="DJ95" s="168"/>
      <c r="DK95" s="168"/>
      <c r="DL95" s="168"/>
      <c r="DM95" s="168"/>
      <c r="DN95" s="168"/>
      <c r="DO95" s="168"/>
      <c r="DP95" s="168"/>
      <c r="DQ95" s="168"/>
      <c r="DR95" s="168"/>
      <c r="DS95" s="168"/>
      <c r="DT95" s="168"/>
      <c r="DU95" s="168"/>
      <c r="DV95" s="168"/>
      <c r="DW95" s="168"/>
      <c r="DX95" s="168"/>
      <c r="DY95" s="166">
        <f t="shared" si="1564"/>
        <v>0</v>
      </c>
      <c r="DZ95" s="168"/>
      <c r="EA95" s="168"/>
      <c r="EB95" s="168"/>
      <c r="EC95" s="168"/>
      <c r="ED95" s="168"/>
      <c r="EE95" s="168"/>
      <c r="EF95" s="168"/>
      <c r="EG95" s="168"/>
      <c r="EH95" s="168"/>
      <c r="EI95" s="168"/>
      <c r="EJ95" s="168"/>
      <c r="EK95" s="168"/>
      <c r="EL95" s="168"/>
      <c r="EM95" s="168"/>
      <c r="EN95" s="168"/>
      <c r="EO95" s="168"/>
      <c r="EP95" s="168"/>
      <c r="EQ95" s="168"/>
      <c r="ER95" s="168"/>
      <c r="ES95" s="168"/>
      <c r="ET95" s="168"/>
      <c r="EU95" s="168"/>
      <c r="EV95" s="168"/>
      <c r="EW95" s="168"/>
      <c r="EX95" s="168"/>
      <c r="EY95" s="168"/>
      <c r="EZ95" s="168"/>
      <c r="FA95" s="168"/>
      <c r="FB95" s="168"/>
      <c r="FC95" s="168"/>
      <c r="FD95" s="166">
        <f t="shared" si="1555"/>
        <v>0</v>
      </c>
      <c r="FE95" s="168"/>
      <c r="FF95" s="168"/>
      <c r="FG95" s="168"/>
      <c r="FH95" s="168"/>
      <c r="FI95" s="168"/>
      <c r="FJ95" s="168"/>
      <c r="FK95" s="168"/>
      <c r="FL95" s="168"/>
      <c r="FM95" s="168"/>
      <c r="FN95" s="168"/>
      <c r="FO95" s="168"/>
      <c r="FP95" s="168"/>
      <c r="FQ95" s="168"/>
      <c r="FR95" s="168"/>
      <c r="FS95" s="168"/>
      <c r="FT95" s="168"/>
      <c r="FU95" s="168"/>
      <c r="FV95" s="168"/>
      <c r="FW95" s="168"/>
      <c r="FX95" s="168"/>
      <c r="FY95" s="168"/>
      <c r="FZ95" s="168"/>
      <c r="GA95" s="168"/>
      <c r="GB95" s="168"/>
      <c r="GC95" s="168"/>
      <c r="GD95" s="168"/>
      <c r="GE95" s="168"/>
      <c r="GF95" s="168"/>
      <c r="GG95" s="168"/>
      <c r="GH95" s="168"/>
      <c r="GI95" s="168"/>
      <c r="GJ95" s="166">
        <f t="shared" si="1565"/>
        <v>0</v>
      </c>
      <c r="GK95" s="168"/>
      <c r="GL95" s="168"/>
      <c r="GM95" s="168"/>
      <c r="GN95" s="168"/>
      <c r="GO95" s="168"/>
      <c r="GP95" s="168"/>
      <c r="GQ95" s="168"/>
      <c r="GR95" s="168"/>
      <c r="GS95" s="168"/>
      <c r="GT95" s="168"/>
      <c r="GU95" s="168"/>
      <c r="GV95" s="168"/>
      <c r="GW95" s="168"/>
      <c r="GX95" s="168"/>
      <c r="GY95" s="168"/>
      <c r="GZ95" s="168"/>
      <c r="HA95" s="168"/>
      <c r="HB95" s="168"/>
      <c r="HC95" s="168"/>
      <c r="HD95" s="168"/>
      <c r="HE95" s="168"/>
      <c r="HF95" s="168"/>
      <c r="HG95" s="168"/>
      <c r="HH95" s="168"/>
      <c r="HI95" s="168"/>
      <c r="HJ95" s="168"/>
      <c r="HK95" s="168"/>
      <c r="HL95" s="168"/>
      <c r="HM95" s="168"/>
      <c r="HN95" s="168"/>
      <c r="HO95" s="168"/>
      <c r="HP95" s="166">
        <f t="shared" si="1566"/>
        <v>0</v>
      </c>
      <c r="HQ95" s="168"/>
      <c r="HR95" s="168"/>
      <c r="HS95" s="168"/>
      <c r="HT95" s="168"/>
      <c r="HU95" s="168"/>
      <c r="HV95" s="168"/>
      <c r="HW95" s="168"/>
      <c r="HX95" s="168"/>
      <c r="HY95" s="168"/>
      <c r="HZ95" s="168"/>
      <c r="IA95" s="168"/>
      <c r="IB95" s="168"/>
      <c r="IC95" s="168"/>
      <c r="ID95" s="168"/>
      <c r="IE95" s="168"/>
      <c r="IF95" s="168"/>
      <c r="IG95" s="168"/>
      <c r="IH95" s="168"/>
      <c r="II95" s="168"/>
      <c r="IJ95" s="168"/>
      <c r="IK95" s="168"/>
      <c r="IL95" s="168"/>
      <c r="IM95" s="168"/>
      <c r="IN95" s="168"/>
      <c r="IO95" s="168"/>
      <c r="IP95" s="168"/>
      <c r="IQ95" s="168"/>
      <c r="IR95" s="168"/>
      <c r="IS95" s="168"/>
      <c r="IT95" s="168"/>
      <c r="IU95" s="166">
        <f t="shared" si="1556"/>
        <v>0</v>
      </c>
      <c r="IV95" s="168"/>
      <c r="IW95" s="168"/>
      <c r="IX95" s="168"/>
      <c r="IY95" s="168"/>
      <c r="IZ95" s="168"/>
      <c r="JA95" s="168"/>
      <c r="JB95" s="168"/>
      <c r="JC95" s="168"/>
      <c r="JD95" s="168"/>
      <c r="JE95" s="168"/>
      <c r="JF95" s="168"/>
      <c r="JG95" s="168"/>
      <c r="JH95" s="168"/>
      <c r="JI95" s="168"/>
      <c r="JJ95" s="168"/>
      <c r="JK95" s="168"/>
      <c r="JL95" s="168"/>
      <c r="JM95" s="168"/>
      <c r="JN95" s="168"/>
      <c r="JO95" s="168"/>
      <c r="JP95" s="168"/>
      <c r="JQ95" s="168"/>
      <c r="JR95" s="168"/>
      <c r="JS95" s="168"/>
      <c r="JT95" s="168"/>
      <c r="JU95" s="168"/>
      <c r="JV95" s="168"/>
      <c r="JW95" s="168"/>
      <c r="JX95" s="168"/>
      <c r="JY95" s="168"/>
      <c r="JZ95" s="168"/>
      <c r="KA95" s="166">
        <f t="shared" si="1567"/>
        <v>0</v>
      </c>
      <c r="KB95" s="168"/>
      <c r="KC95" s="168"/>
      <c r="KD95" s="168"/>
      <c r="KE95" s="168"/>
      <c r="KF95" s="168"/>
      <c r="KG95" s="168"/>
      <c r="KH95" s="168"/>
      <c r="KI95" s="168"/>
      <c r="KJ95" s="168"/>
      <c r="KK95" s="168"/>
      <c r="KL95" s="168"/>
      <c r="KM95" s="168"/>
      <c r="KN95" s="168"/>
      <c r="KO95" s="168"/>
      <c r="KP95" s="168"/>
      <c r="KQ95" s="168"/>
      <c r="KR95" s="168"/>
      <c r="KS95" s="168"/>
      <c r="KT95" s="168"/>
      <c r="KU95" s="168"/>
      <c r="KV95" s="168"/>
      <c r="KW95" s="168"/>
      <c r="KX95" s="168"/>
      <c r="KY95" s="168"/>
      <c r="KZ95" s="168"/>
      <c r="LA95" s="168"/>
      <c r="LB95" s="168"/>
      <c r="LC95" s="168"/>
      <c r="LD95" s="168"/>
      <c r="LE95" s="168"/>
      <c r="LF95" s="166">
        <f t="shared" si="1557"/>
        <v>0</v>
      </c>
      <c r="LG95" s="168"/>
      <c r="LH95" s="168"/>
      <c r="LI95" s="168"/>
      <c r="LJ95" s="168"/>
      <c r="LK95" s="168"/>
      <c r="LL95" s="168"/>
      <c r="LM95" s="168"/>
      <c r="LN95" s="168"/>
      <c r="LO95" s="168"/>
      <c r="LP95" s="168"/>
      <c r="LQ95" s="168"/>
      <c r="LR95" s="168"/>
      <c r="LS95" s="168"/>
      <c r="LT95" s="168"/>
      <c r="LU95" s="168"/>
      <c r="LV95" s="168"/>
      <c r="LW95" s="168"/>
      <c r="LX95" s="168"/>
      <c r="LY95" s="168"/>
      <c r="LZ95" s="168"/>
      <c r="MA95" s="168"/>
      <c r="MB95" s="168"/>
      <c r="MC95" s="168"/>
      <c r="MD95" s="168"/>
      <c r="ME95" s="168"/>
      <c r="MF95" s="168"/>
      <c r="MG95" s="168"/>
      <c r="MH95" s="168"/>
      <c r="MI95" s="168"/>
      <c r="MJ95" s="168"/>
      <c r="MK95" s="168"/>
      <c r="ML95" s="166">
        <f t="shared" si="1568"/>
        <v>0</v>
      </c>
      <c r="MM95" s="168"/>
      <c r="MN95" s="168"/>
      <c r="MO95" s="168"/>
      <c r="MP95" s="168"/>
      <c r="MQ95" s="168"/>
      <c r="MR95" s="168"/>
      <c r="MS95" s="168"/>
      <c r="MT95" s="168"/>
      <c r="MU95" s="168"/>
      <c r="MV95" s="168"/>
      <c r="MW95" s="168"/>
      <c r="MX95" s="168"/>
      <c r="MY95" s="168"/>
      <c r="MZ95" s="168"/>
      <c r="NA95" s="168"/>
      <c r="NB95" s="168"/>
      <c r="NC95" s="168"/>
      <c r="ND95" s="168"/>
      <c r="NE95" s="168"/>
      <c r="NF95" s="168"/>
      <c r="NG95" s="168"/>
      <c r="NH95" s="168"/>
      <c r="NI95" s="168"/>
      <c r="NJ95" s="168"/>
      <c r="NK95" s="168"/>
      <c r="NL95" s="168"/>
      <c r="NM95" s="168"/>
      <c r="NN95" s="168"/>
      <c r="NO95" s="168"/>
      <c r="NP95" s="168"/>
      <c r="NQ95" s="168"/>
      <c r="NR95" s="166">
        <f t="shared" si="1569"/>
        <v>0</v>
      </c>
      <c r="NS95" s="168"/>
      <c r="NT95" s="168"/>
      <c r="NU95" s="168"/>
      <c r="NV95" s="168"/>
      <c r="NW95" s="168"/>
      <c r="NX95" s="168"/>
      <c r="NY95" s="168"/>
      <c r="NZ95" s="168"/>
      <c r="OA95" s="168"/>
      <c r="OB95" s="168"/>
      <c r="OC95" s="168"/>
      <c r="OD95" s="168"/>
      <c r="OE95" s="168"/>
      <c r="OF95" s="168"/>
      <c r="OG95" s="168"/>
      <c r="OH95" s="168"/>
      <c r="OI95" s="168"/>
      <c r="OJ95" s="168"/>
      <c r="OK95" s="168"/>
      <c r="OL95" s="168"/>
      <c r="OM95" s="168"/>
      <c r="ON95" s="168"/>
      <c r="OO95" s="168"/>
      <c r="OP95" s="168"/>
      <c r="OQ95" s="168"/>
      <c r="OR95" s="168"/>
      <c r="OS95" s="168"/>
      <c r="OT95" s="168"/>
      <c r="OU95" s="166">
        <f t="shared" si="1558"/>
        <v>0</v>
      </c>
      <c r="OV95" s="168"/>
      <c r="OW95" s="168"/>
      <c r="OX95" s="168"/>
      <c r="OY95" s="168"/>
      <c r="OZ95" s="168"/>
      <c r="PA95" s="168"/>
      <c r="PB95" s="168"/>
      <c r="PC95" s="168"/>
      <c r="PD95" s="168"/>
      <c r="PE95" s="168"/>
      <c r="PF95" s="168"/>
      <c r="PG95" s="168"/>
      <c r="PH95" s="168"/>
      <c r="PI95" s="168"/>
      <c r="PJ95" s="168"/>
      <c r="PK95" s="168"/>
      <c r="PL95" s="168"/>
      <c r="PM95" s="168"/>
      <c r="PN95" s="168"/>
      <c r="PO95" s="168"/>
      <c r="PP95" s="168"/>
      <c r="PQ95" s="168"/>
      <c r="PR95" s="168"/>
      <c r="PS95" s="168"/>
      <c r="PT95" s="168"/>
      <c r="PU95" s="168"/>
      <c r="PV95" s="168"/>
      <c r="PW95" s="168"/>
      <c r="PX95" s="168"/>
      <c r="PY95" s="168"/>
      <c r="PZ95" s="168"/>
      <c r="QA95" s="166">
        <f t="shared" si="1570"/>
        <v>0</v>
      </c>
      <c r="QB95" s="168"/>
      <c r="QC95" s="168"/>
      <c r="QD95" s="168"/>
      <c r="QE95" s="168"/>
      <c r="QF95" s="168"/>
      <c r="QG95" s="168"/>
      <c r="QH95" s="168"/>
      <c r="QI95" s="168"/>
      <c r="QJ95" s="168"/>
      <c r="QK95" s="168"/>
      <c r="QL95" s="168"/>
      <c r="QM95" s="168"/>
      <c r="QN95" s="168"/>
      <c r="QO95" s="168"/>
      <c r="QP95" s="168"/>
      <c r="QQ95" s="168"/>
      <c r="QR95" s="168"/>
      <c r="QS95" s="168"/>
      <c r="QT95" s="168"/>
      <c r="QU95" s="168"/>
      <c r="QV95" s="168"/>
      <c r="QW95" s="168"/>
      <c r="QX95" s="168"/>
      <c r="QY95" s="168"/>
      <c r="QZ95" s="168"/>
      <c r="RA95" s="168"/>
      <c r="RB95" s="168"/>
      <c r="RC95" s="168"/>
      <c r="RD95" s="168"/>
      <c r="RE95" s="168"/>
      <c r="RF95" s="166">
        <f t="shared" si="1559"/>
        <v>0</v>
      </c>
      <c r="RG95" s="168"/>
      <c r="RH95" s="168"/>
      <c r="RI95" s="168"/>
      <c r="RJ95" s="168"/>
      <c r="RK95" s="168"/>
      <c r="RL95" s="168"/>
      <c r="RM95" s="168"/>
      <c r="RN95" s="168"/>
      <c r="RO95" s="168"/>
      <c r="RP95" s="168"/>
      <c r="RQ95" s="168"/>
      <c r="RR95" s="168"/>
      <c r="RS95" s="168"/>
      <c r="RT95" s="168"/>
      <c r="RU95" s="168"/>
      <c r="RV95" s="168"/>
      <c r="RW95" s="168"/>
      <c r="RX95" s="168"/>
      <c r="RY95" s="168"/>
      <c r="RZ95" s="168"/>
      <c r="SA95" s="168"/>
      <c r="SB95" s="168"/>
      <c r="SC95" s="168"/>
      <c r="SD95" s="168"/>
      <c r="SE95" s="168"/>
      <c r="SF95" s="168"/>
      <c r="SG95" s="168"/>
      <c r="SH95" s="168"/>
      <c r="SI95" s="168"/>
      <c r="SJ95" s="168"/>
      <c r="SK95" s="168"/>
      <c r="SL95" s="166">
        <f t="shared" si="1571"/>
        <v>0</v>
      </c>
      <c r="SM95" s="168"/>
      <c r="SN95" s="168"/>
      <c r="SO95" s="168"/>
      <c r="SP95" s="168"/>
      <c r="SQ95" s="168"/>
      <c r="SR95" s="168"/>
      <c r="SS95" s="168"/>
      <c r="ST95" s="168"/>
      <c r="SU95" s="168"/>
      <c r="SV95" s="168"/>
      <c r="SW95" s="168"/>
      <c r="SX95" s="168"/>
      <c r="SY95" s="168"/>
      <c r="SZ95" s="168"/>
      <c r="TA95" s="168"/>
      <c r="TB95" s="168"/>
      <c r="TC95" s="168"/>
      <c r="TD95" s="168"/>
      <c r="TE95" s="168"/>
      <c r="TF95" s="168"/>
      <c r="TG95" s="168"/>
      <c r="TH95" s="168"/>
      <c r="TI95" s="168"/>
      <c r="TJ95" s="168"/>
      <c r="TK95" s="168"/>
      <c r="TL95" s="168"/>
      <c r="TM95" s="168"/>
      <c r="TN95" s="168"/>
      <c r="TO95" s="168"/>
      <c r="TP95" s="168"/>
      <c r="TQ95" s="166">
        <f t="shared" si="1560"/>
        <v>0</v>
      </c>
      <c r="TR95" s="168"/>
      <c r="TS95" s="168"/>
      <c r="TT95" s="168"/>
      <c r="TU95" s="168"/>
      <c r="TV95" s="168"/>
      <c r="TW95" s="168"/>
      <c r="TX95" s="168"/>
      <c r="TY95" s="168"/>
      <c r="TZ95" s="168"/>
      <c r="UA95" s="168"/>
      <c r="UB95" s="168"/>
      <c r="UC95" s="168"/>
      <c r="UD95" s="168"/>
      <c r="UE95" s="168"/>
      <c r="UF95" s="168"/>
      <c r="UG95" s="168"/>
      <c r="UH95" s="168"/>
      <c r="UI95" s="168"/>
      <c r="UJ95" s="168"/>
      <c r="UK95" s="168"/>
      <c r="UL95" s="168"/>
      <c r="UM95" s="168"/>
      <c r="UN95" s="168"/>
      <c r="UO95" s="168"/>
      <c r="UP95" s="168"/>
      <c r="UQ95" s="168"/>
      <c r="UR95" s="168"/>
      <c r="US95" s="168"/>
      <c r="UT95" s="168"/>
      <c r="UU95" s="168"/>
      <c r="UV95" s="168"/>
      <c r="UW95" s="166">
        <f t="shared" si="1572"/>
        <v>0</v>
      </c>
      <c r="UX95" s="168"/>
      <c r="UY95" s="168"/>
      <c r="UZ95" s="168"/>
      <c r="VA95" s="168"/>
      <c r="VB95" s="168"/>
      <c r="VC95" s="168"/>
      <c r="VD95" s="168"/>
      <c r="VE95" s="168"/>
      <c r="VF95" s="168"/>
      <c r="VG95" s="168"/>
      <c r="VH95" s="168"/>
      <c r="VI95" s="168"/>
      <c r="VJ95" s="168"/>
      <c r="VK95" s="168"/>
      <c r="VL95" s="168"/>
      <c r="VM95" s="168"/>
      <c r="VN95" s="168"/>
      <c r="VO95" s="168"/>
      <c r="VP95" s="168"/>
      <c r="VQ95" s="168"/>
      <c r="VR95" s="168"/>
      <c r="VS95" s="168"/>
      <c r="VT95" s="168"/>
      <c r="VU95" s="168"/>
      <c r="VV95" s="168"/>
      <c r="VW95" s="168"/>
      <c r="VX95" s="168"/>
      <c r="VY95" s="168"/>
      <c r="VZ95" s="168"/>
      <c r="WA95" s="168"/>
      <c r="WB95" s="168"/>
      <c r="WC95" s="166">
        <f t="shared" si="1573"/>
        <v>0</v>
      </c>
    </row>
    <row r="96" spans="1:601" s="99" customFormat="1" ht="18" customHeight="1">
      <c r="A96" s="154"/>
      <c r="B96" s="124" t="s">
        <v>12</v>
      </c>
      <c r="C96" s="125"/>
      <c r="D96" s="126">
        <f t="shared" ref="D96:P96" si="1650">+D40-D41</f>
        <v>0</v>
      </c>
      <c r="E96" s="126">
        <f t="shared" si="1650"/>
        <v>0</v>
      </c>
      <c r="F96" s="126" t="e">
        <f t="shared" si="1650"/>
        <v>#REF!</v>
      </c>
      <c r="G96" s="126">
        <f t="shared" si="1650"/>
        <v>0</v>
      </c>
      <c r="H96" s="126">
        <f t="shared" si="1650"/>
        <v>0</v>
      </c>
      <c r="I96" s="126">
        <f t="shared" si="1650"/>
        <v>0</v>
      </c>
      <c r="J96" s="126">
        <f t="shared" si="1650"/>
        <v>0</v>
      </c>
      <c r="K96" s="126">
        <f t="shared" si="1650"/>
        <v>0</v>
      </c>
      <c r="L96" s="126">
        <f t="shared" si="1650"/>
        <v>0</v>
      </c>
      <c r="M96" s="126">
        <f t="shared" si="1650"/>
        <v>0</v>
      </c>
      <c r="N96" s="126">
        <f t="shared" si="1650"/>
        <v>0</v>
      </c>
      <c r="O96" s="126">
        <f t="shared" si="1650"/>
        <v>4644.51</v>
      </c>
      <c r="P96" s="126">
        <f t="shared" si="1650"/>
        <v>0</v>
      </c>
      <c r="Q96" s="126">
        <f t="shared" ref="Q96:AJ96" si="1651">+Q40-Q41</f>
        <v>0</v>
      </c>
      <c r="R96" s="126">
        <f t="shared" si="1651"/>
        <v>0</v>
      </c>
      <c r="S96" s="126">
        <f t="shared" si="1651"/>
        <v>0</v>
      </c>
      <c r="T96" s="126">
        <f t="shared" si="1651"/>
        <v>0</v>
      </c>
      <c r="U96" s="126">
        <f t="shared" si="1651"/>
        <v>0</v>
      </c>
      <c r="V96" s="126">
        <f t="shared" si="1651"/>
        <v>0</v>
      </c>
      <c r="W96" s="126">
        <f t="shared" si="1651"/>
        <v>0</v>
      </c>
      <c r="X96" s="126">
        <f t="shared" si="1651"/>
        <v>0</v>
      </c>
      <c r="Y96" s="126">
        <f t="shared" si="1651"/>
        <v>0</v>
      </c>
      <c r="Z96" s="126">
        <f t="shared" si="1651"/>
        <v>0</v>
      </c>
      <c r="AA96" s="126">
        <f t="shared" si="1651"/>
        <v>0</v>
      </c>
      <c r="AB96" s="126">
        <f t="shared" si="1651"/>
        <v>0</v>
      </c>
      <c r="AC96" s="126">
        <f t="shared" si="1651"/>
        <v>0</v>
      </c>
      <c r="AD96" s="126">
        <f t="shared" si="1651"/>
        <v>0</v>
      </c>
      <c r="AE96" s="126" t="e">
        <f t="shared" si="1651"/>
        <v>#REF!</v>
      </c>
      <c r="AF96" s="126"/>
      <c r="AG96" s="126"/>
      <c r="AH96" s="177" t="e">
        <f t="shared" si="1561"/>
        <v>#REF!</v>
      </c>
      <c r="AI96" s="169">
        <f t="shared" si="1651"/>
        <v>0</v>
      </c>
      <c r="AJ96" s="169">
        <f t="shared" si="1651"/>
        <v>0</v>
      </c>
      <c r="AK96" s="169">
        <f t="shared" ref="AK96:BM96" si="1652">+AK40-AK41</f>
        <v>-26629.894315358506</v>
      </c>
      <c r="AL96" s="169">
        <f t="shared" si="1652"/>
        <v>-26629.894315358506</v>
      </c>
      <c r="AM96" s="169">
        <f t="shared" si="1652"/>
        <v>-26629.894315358506</v>
      </c>
      <c r="AN96" s="169">
        <f t="shared" si="1652"/>
        <v>-43860.72120095414</v>
      </c>
      <c r="AO96" s="169">
        <f t="shared" si="1652"/>
        <v>-43860.72120095414</v>
      </c>
      <c r="AP96" s="169">
        <f t="shared" si="1652"/>
        <v>-1978.6801747265154</v>
      </c>
      <c r="AQ96" s="169">
        <f t="shared" si="1652"/>
        <v>0</v>
      </c>
      <c r="AR96" s="169">
        <f t="shared" si="1652"/>
        <v>-26629.894315358506</v>
      </c>
      <c r="AS96" s="169">
        <f t="shared" si="1652"/>
        <v>-26629.894315358506</v>
      </c>
      <c r="AT96" s="169">
        <f t="shared" si="1652"/>
        <v>-26629.894315358506</v>
      </c>
      <c r="AU96" s="169">
        <f t="shared" si="1652"/>
        <v>-43860.72120095414</v>
      </c>
      <c r="AV96" s="169">
        <f t="shared" si="1652"/>
        <v>-4573.9233333333341</v>
      </c>
      <c r="AW96" s="169">
        <f t="shared" si="1652"/>
        <v>0</v>
      </c>
      <c r="AX96" s="169">
        <f t="shared" si="1652"/>
        <v>0</v>
      </c>
      <c r="AY96" s="169">
        <f t="shared" si="1652"/>
        <v>-26629.894315358506</v>
      </c>
      <c r="AZ96" s="169">
        <f t="shared" si="1652"/>
        <v>-26629.894315358506</v>
      </c>
      <c r="BA96" s="169">
        <f t="shared" si="1652"/>
        <v>-26629.894315358506</v>
      </c>
      <c r="BB96" s="169" t="e">
        <f t="shared" si="1652"/>
        <v>#DIV/0!</v>
      </c>
      <c r="BC96" s="169">
        <f t="shared" si="1652"/>
        <v>0</v>
      </c>
      <c r="BD96" s="169">
        <f t="shared" si="1652"/>
        <v>-1978.6801747265154</v>
      </c>
      <c r="BE96" s="169">
        <f t="shared" si="1652"/>
        <v>-21192.521989520996</v>
      </c>
      <c r="BF96" s="169">
        <f t="shared" si="1652"/>
        <v>-26629.894315358506</v>
      </c>
      <c r="BG96" s="169">
        <f t="shared" si="1652"/>
        <v>-26629.894315358506</v>
      </c>
      <c r="BH96" s="169">
        <f t="shared" si="1652"/>
        <v>-26629.894315358506</v>
      </c>
      <c r="BI96" s="169">
        <f t="shared" si="1652"/>
        <v>-43860.72120095414</v>
      </c>
      <c r="BJ96" s="169">
        <f t="shared" si="1652"/>
        <v>-43860.72120095414</v>
      </c>
      <c r="BK96" s="169">
        <f t="shared" si="1652"/>
        <v>-1978.6801747265154</v>
      </c>
      <c r="BL96" s="169">
        <f t="shared" si="1652"/>
        <v>0</v>
      </c>
      <c r="BM96" s="169">
        <f t="shared" si="1652"/>
        <v>-26629.894315358506</v>
      </c>
      <c r="BN96" s="177" t="e">
        <f t="shared" si="1563"/>
        <v>#DIV/0!</v>
      </c>
      <c r="BO96" s="169">
        <f>+BO40-BO41</f>
        <v>-26629.894315358506</v>
      </c>
      <c r="BP96" s="169">
        <f>+BP40-BP41</f>
        <v>-26629.894315358506</v>
      </c>
      <c r="BQ96" s="169">
        <f t="shared" ref="BQ96:CF96" si="1653">+BQ40-BQ41</f>
        <v>50778.241091863907</v>
      </c>
      <c r="BR96" s="169">
        <f t="shared" si="1653"/>
        <v>3599.9092849292647</v>
      </c>
      <c r="BS96" s="169">
        <f t="shared" si="1653"/>
        <v>75958.789097896501</v>
      </c>
      <c r="BT96" s="169">
        <f t="shared" si="1653"/>
        <v>32617.920968042083</v>
      </c>
      <c r="BU96" s="169">
        <f t="shared" si="1653"/>
        <v>-25254.998621797818</v>
      </c>
      <c r="BV96" s="169">
        <f t="shared" si="1653"/>
        <v>-26629.894315358506</v>
      </c>
      <c r="BW96" s="169">
        <f t="shared" si="1653"/>
        <v>-26629.894315358506</v>
      </c>
      <c r="BX96" s="169">
        <f t="shared" si="1653"/>
        <v>9535.8042616468956</v>
      </c>
      <c r="BY96" s="169">
        <f t="shared" si="1653"/>
        <v>47460.630485883405</v>
      </c>
      <c r="BZ96" s="169">
        <f t="shared" si="1653"/>
        <v>30476.838786739612</v>
      </c>
      <c r="CA96" s="169">
        <f t="shared" si="1653"/>
        <v>0</v>
      </c>
      <c r="CB96" s="169">
        <f t="shared" si="1653"/>
        <v>-31203.817648691838</v>
      </c>
      <c r="CC96" s="169">
        <f t="shared" si="1653"/>
        <v>-26629.894315358506</v>
      </c>
      <c r="CD96" s="169">
        <f t="shared" si="1653"/>
        <v>-26629.894315358506</v>
      </c>
      <c r="CE96" s="169">
        <f t="shared" si="1653"/>
        <v>25093.123889524461</v>
      </c>
      <c r="CF96" s="169">
        <f t="shared" si="1653"/>
        <v>47460.630485883405</v>
      </c>
      <c r="CG96" s="169">
        <f t="shared" ref="CG96:CR96" si="1654">+CG40-CG41</f>
        <v>28498.158612013096</v>
      </c>
      <c r="CH96" s="169" t="e">
        <f t="shared" si="1654"/>
        <v>#DIV/0!</v>
      </c>
      <c r="CI96" s="169">
        <f t="shared" si="1654"/>
        <v>7268.1883088062968</v>
      </c>
      <c r="CJ96" s="169">
        <f t="shared" si="1654"/>
        <v>-26629.894315358506</v>
      </c>
      <c r="CK96" s="169">
        <f t="shared" si="1654"/>
        <v>-29519.404315358508</v>
      </c>
      <c r="CL96" s="169">
        <f t="shared" si="1654"/>
        <v>42746.780435789347</v>
      </c>
      <c r="CM96" s="169">
        <f t="shared" si="1654"/>
        <v>3599.9092849292647</v>
      </c>
      <c r="CN96" s="169">
        <f t="shared" si="1654"/>
        <v>75958.789097896501</v>
      </c>
      <c r="CO96" s="169">
        <f t="shared" si="1654"/>
        <v>32617.920968042083</v>
      </c>
      <c r="CP96" s="169">
        <f t="shared" si="1654"/>
        <v>-25254.998621797818</v>
      </c>
      <c r="CQ96" s="169">
        <f t="shared" si="1654"/>
        <v>-26629.894315358506</v>
      </c>
      <c r="CR96" s="169">
        <f t="shared" si="1654"/>
        <v>-26629.894315358506</v>
      </c>
      <c r="CS96" s="177" t="e">
        <f t="shared" si="1562"/>
        <v>#DIV/0!</v>
      </c>
      <c r="CT96" s="169">
        <f t="shared" ref="CT96:DX96" si="1655">+CT40-CT41</f>
        <v>45851.256779600182</v>
      </c>
      <c r="CU96" s="169">
        <f t="shared" si="1655"/>
        <v>3599.9092849292647</v>
      </c>
      <c r="CV96" s="169">
        <f t="shared" si="1655"/>
        <v>106435.62788463611</v>
      </c>
      <c r="CW96" s="169">
        <f t="shared" si="1655"/>
        <v>0</v>
      </c>
      <c r="CX96" s="169">
        <f t="shared" si="1655"/>
        <v>-26629.894315358506</v>
      </c>
      <c r="CY96" s="169">
        <f t="shared" si="1655"/>
        <v>-23113.916440495348</v>
      </c>
      <c r="CZ96" s="169">
        <f t="shared" si="1655"/>
        <v>2185.6732214530675</v>
      </c>
      <c r="DA96" s="169">
        <f t="shared" si="1655"/>
        <v>3458.7599454548836</v>
      </c>
      <c r="DB96" s="169">
        <f t="shared" si="1655"/>
        <v>65964.544095480858</v>
      </c>
      <c r="DC96" s="169">
        <f t="shared" si="1655"/>
        <v>10670.727473758165</v>
      </c>
      <c r="DD96" s="169">
        <f t="shared" si="1655"/>
        <v>0</v>
      </c>
      <c r="DE96" s="169">
        <f t="shared" si="1655"/>
        <v>-26629.894315358506</v>
      </c>
      <c r="DF96" s="169">
        <f t="shared" si="1655"/>
        <v>-26629.894315358506</v>
      </c>
      <c r="DG96" s="169">
        <f t="shared" si="1655"/>
        <v>-2388.2501118802666</v>
      </c>
      <c r="DH96" s="169">
        <f t="shared" si="1655"/>
        <v>3458.7599454548836</v>
      </c>
      <c r="DI96" s="169">
        <f t="shared" si="1655"/>
        <v>65964.544095480858</v>
      </c>
      <c r="DJ96" s="169">
        <f t="shared" si="1655"/>
        <v>28498.158612013096</v>
      </c>
      <c r="DK96" s="169">
        <f t="shared" si="1655"/>
        <v>-18303.011989520994</v>
      </c>
      <c r="DL96" s="169">
        <f t="shared" si="1655"/>
        <v>-26629.894315358506</v>
      </c>
      <c r="DM96" s="169" t="e">
        <f t="shared" si="1655"/>
        <v>#DIV/0!</v>
      </c>
      <c r="DN96" s="169">
        <f t="shared" si="1655"/>
        <v>2185.6732214530675</v>
      </c>
      <c r="DO96" s="169">
        <f t="shared" si="1655"/>
        <v>3458.7599454548836</v>
      </c>
      <c r="DP96" s="169">
        <f t="shared" si="1655"/>
        <v>19214.312894526716</v>
      </c>
      <c r="DQ96" s="169">
        <f t="shared" si="1655"/>
        <v>106435.62788463611</v>
      </c>
      <c r="DR96" s="169">
        <f t="shared" si="1655"/>
        <v>0</v>
      </c>
      <c r="DS96" s="169">
        <f t="shared" si="1655"/>
        <v>-26629.894315358506</v>
      </c>
      <c r="DT96" s="169">
        <f t="shared" si="1655"/>
        <v>-23113.916440495348</v>
      </c>
      <c r="DU96" s="169">
        <f t="shared" si="1655"/>
        <v>2185.6732214530675</v>
      </c>
      <c r="DV96" s="169">
        <f t="shared" si="1655"/>
        <v>3458.7599454548836</v>
      </c>
      <c r="DW96" s="169">
        <f t="shared" si="1655"/>
        <v>65964.544095480858</v>
      </c>
      <c r="DX96" s="169">
        <f t="shared" si="1655"/>
        <v>30476.838786739612</v>
      </c>
      <c r="DY96" s="177" t="e">
        <f t="shared" si="1564"/>
        <v>#DIV/0!</v>
      </c>
      <c r="DZ96" s="169">
        <f t="shared" ref="DZ96:FC96" si="1656">+DZ40-DZ41</f>
        <v>77133.696009820924</v>
      </c>
      <c r="EA96" s="169">
        <f t="shared" si="1656"/>
        <v>-26629.894315358506</v>
      </c>
      <c r="EB96" s="169">
        <f t="shared" si="1656"/>
        <v>20689.586831050518</v>
      </c>
      <c r="EC96" s="169">
        <f t="shared" si="1656"/>
        <v>-26629.894315358506</v>
      </c>
      <c r="ED96" s="169">
        <f t="shared" si="1656"/>
        <v>-43860.72120095414</v>
      </c>
      <c r="EE96" s="169">
        <f t="shared" si="1656"/>
        <v>94638.962292818047</v>
      </c>
      <c r="EF96" s="169">
        <f t="shared" si="1656"/>
        <v>0</v>
      </c>
      <c r="EG96" s="169">
        <f t="shared" si="1656"/>
        <v>0</v>
      </c>
      <c r="EH96" s="169">
        <f t="shared" si="1656"/>
        <v>-26629.894315358506</v>
      </c>
      <c r="EI96" s="169">
        <f t="shared" si="1656"/>
        <v>6404.3591415681731</v>
      </c>
      <c r="EJ96" s="169">
        <f t="shared" si="1656"/>
        <v>-26629.894315358506</v>
      </c>
      <c r="EK96" s="169">
        <f t="shared" si="1656"/>
        <v>-43860.72120095414</v>
      </c>
      <c r="EL96" s="169">
        <f t="shared" si="1656"/>
        <v>94638.962292818047</v>
      </c>
      <c r="EM96" s="169">
        <f t="shared" si="1656"/>
        <v>-6552.6035080598494</v>
      </c>
      <c r="EN96" s="169">
        <f t="shared" si="1656"/>
        <v>-16161.929808218525</v>
      </c>
      <c r="EO96" s="169">
        <f t="shared" si="1656"/>
        <v>-5449.7499841066419</v>
      </c>
      <c r="EP96" s="169">
        <f t="shared" si="1656"/>
        <v>33407.525123963467</v>
      </c>
      <c r="EQ96" s="169">
        <f t="shared" si="1656"/>
        <v>-26629.894315358506</v>
      </c>
      <c r="ER96" s="169">
        <f t="shared" si="1656"/>
        <v>-43860.72120095414</v>
      </c>
      <c r="ES96" s="169" t="e">
        <f t="shared" si="1656"/>
        <v>#DIV/0!</v>
      </c>
      <c r="ET96" s="169">
        <f t="shared" si="1656"/>
        <v>45481.950311156892</v>
      </c>
      <c r="EU96" s="169">
        <f t="shared" si="1656"/>
        <v>32617.920968042083</v>
      </c>
      <c r="EV96" s="169">
        <f t="shared" si="1656"/>
        <v>-28144.508621797817</v>
      </c>
      <c r="EW96" s="169">
        <f t="shared" si="1656"/>
        <v>20689.586831050518</v>
      </c>
      <c r="EX96" s="169">
        <f t="shared" si="1656"/>
        <v>-26629.894315358506</v>
      </c>
      <c r="EY96" s="169">
        <f t="shared" si="1656"/>
        <v>-43860.72120095414</v>
      </c>
      <c r="EZ96" s="169">
        <f t="shared" si="1656"/>
        <v>94638.962292818047</v>
      </c>
      <c r="FA96" s="169">
        <f t="shared" si="1656"/>
        <v>0</v>
      </c>
      <c r="FB96" s="169">
        <f t="shared" si="1656"/>
        <v>0</v>
      </c>
      <c r="FC96" s="169">
        <f t="shared" si="1656"/>
        <v>-26629.894315358506</v>
      </c>
      <c r="FD96" s="177" t="e">
        <f t="shared" si="1555"/>
        <v>#DIV/0!</v>
      </c>
      <c r="FE96" s="169">
        <f t="shared" ref="FE96:GI96" si="1657">+FE40-FE41</f>
        <v>78720.986748141237</v>
      </c>
      <c r="FF96" s="169">
        <f t="shared" si="1657"/>
        <v>3458.7599454548836</v>
      </c>
      <c r="FG96" s="169">
        <f t="shared" si="1657"/>
        <v>96441.382882220467</v>
      </c>
      <c r="FH96" s="169">
        <f t="shared" si="1657"/>
        <v>0</v>
      </c>
      <c r="FI96" s="169">
        <f t="shared" si="1657"/>
        <v>0</v>
      </c>
      <c r="FJ96" s="169">
        <f t="shared" si="1657"/>
        <v>-26629.894315358506</v>
      </c>
      <c r="FK96" s="169">
        <f t="shared" si="1657"/>
        <v>2185.6732214530675</v>
      </c>
      <c r="FL96" s="169">
        <f t="shared" si="1657"/>
        <v>20689.586831050518</v>
      </c>
      <c r="FM96" s="169">
        <f t="shared" si="1657"/>
        <v>3458.7599454548836</v>
      </c>
      <c r="FN96" s="169">
        <f t="shared" si="1657"/>
        <v>73690.904647022558</v>
      </c>
      <c r="FO96" s="169">
        <f t="shared" si="1657"/>
        <v>-1978.6801747265154</v>
      </c>
      <c r="FP96" s="169">
        <f t="shared" si="1657"/>
        <v>-18303.011989520994</v>
      </c>
      <c r="FQ96" s="169">
        <f t="shared" si="1657"/>
        <v>-23113.916440495348</v>
      </c>
      <c r="FR96" s="169">
        <f t="shared" si="1657"/>
        <v>-2388.2501118802666</v>
      </c>
      <c r="FS96" s="169">
        <f t="shared" si="1657"/>
        <v>20689.586831050518</v>
      </c>
      <c r="FT96" s="169">
        <f t="shared" si="1657"/>
        <v>3458.7599454548836</v>
      </c>
      <c r="FU96" s="169">
        <f t="shared" si="1657"/>
        <v>52580.661681266327</v>
      </c>
      <c r="FV96" s="169">
        <f t="shared" si="1657"/>
        <v>-1978.6801747265154</v>
      </c>
      <c r="FW96" s="169">
        <f t="shared" si="1657"/>
        <v>0</v>
      </c>
      <c r="FX96" s="169" t="e">
        <f t="shared" si="1657"/>
        <v>#DIV/0!</v>
      </c>
      <c r="FY96" s="169">
        <f t="shared" si="1657"/>
        <v>2185.6732214530675</v>
      </c>
      <c r="FZ96" s="169">
        <f t="shared" si="1657"/>
        <v>20689.586831050518</v>
      </c>
      <c r="GA96" s="169">
        <f t="shared" si="1657"/>
        <v>569.24994545488335</v>
      </c>
      <c r="GB96" s="169">
        <f t="shared" si="1657"/>
        <v>96441.382882220467</v>
      </c>
      <c r="GC96" s="169">
        <f t="shared" si="1657"/>
        <v>0</v>
      </c>
      <c r="GD96" s="169">
        <f t="shared" si="1657"/>
        <v>0</v>
      </c>
      <c r="GE96" s="169">
        <f t="shared" si="1657"/>
        <v>-26629.894315358506</v>
      </c>
      <c r="GF96" s="169">
        <f t="shared" si="1657"/>
        <v>2185.6732214530675</v>
      </c>
      <c r="GG96" s="169">
        <f t="shared" si="1657"/>
        <v>20689.586831050518</v>
      </c>
      <c r="GH96" s="169">
        <f t="shared" si="1657"/>
        <v>3458.7599454548836</v>
      </c>
      <c r="GI96" s="169">
        <f t="shared" si="1657"/>
        <v>96441.382882220467</v>
      </c>
      <c r="GJ96" s="177" t="e">
        <f t="shared" si="1565"/>
        <v>#DIV/0!</v>
      </c>
      <c r="GK96" s="169">
        <f t="shared" ref="GK96:HO96" si="1658">+GK40-GK41</f>
        <v>113335.73621307028</v>
      </c>
      <c r="GL96" s="169">
        <f t="shared" si="1658"/>
        <v>0</v>
      </c>
      <c r="GM96" s="169">
        <f t="shared" si="1658"/>
        <v>-26629.894315358506</v>
      </c>
      <c r="GN96" s="169">
        <f t="shared" si="1658"/>
        <v>-26629.894315358506</v>
      </c>
      <c r="GO96" s="169">
        <f t="shared" si="1658"/>
        <v>-26629.894315358506</v>
      </c>
      <c r="GP96" s="169">
        <f t="shared" si="1658"/>
        <v>50778.241091863907</v>
      </c>
      <c r="GQ96" s="169">
        <f t="shared" si="1658"/>
        <v>47460.630485883405</v>
      </c>
      <c r="GR96" s="169">
        <f t="shared" si="1658"/>
        <v>28498.158612013096</v>
      </c>
      <c r="GS96" s="169">
        <f t="shared" si="1658"/>
        <v>-16161.929808218525</v>
      </c>
      <c r="GT96" s="169">
        <f t="shared" si="1658"/>
        <v>-10660.983832350597</v>
      </c>
      <c r="GU96" s="169">
        <f t="shared" si="1658"/>
        <v>-26629.894315358506</v>
      </c>
      <c r="GV96" s="169">
        <f t="shared" si="1658"/>
        <v>-26629.894315358506</v>
      </c>
      <c r="GW96" s="169">
        <f t="shared" si="1658"/>
        <v>50778.241091863907</v>
      </c>
      <c r="GX96" s="169">
        <f t="shared" si="1658"/>
        <v>-974.0140484040694</v>
      </c>
      <c r="GY96" s="169">
        <f t="shared" si="1658"/>
        <v>75958.789097896501</v>
      </c>
      <c r="GZ96" s="169">
        <f t="shared" si="1658"/>
        <v>32617.920968042083</v>
      </c>
      <c r="HA96" s="169">
        <f t="shared" si="1658"/>
        <v>-25254.998621797818</v>
      </c>
      <c r="HB96" s="169">
        <f t="shared" si="1658"/>
        <v>-26629.894315358506</v>
      </c>
      <c r="HC96" s="169">
        <f t="shared" si="1658"/>
        <v>-26629.894315358506</v>
      </c>
      <c r="HD96" s="169" t="e">
        <f t="shared" si="1658"/>
        <v>#DIV/0!</v>
      </c>
      <c r="HE96" s="169">
        <f t="shared" si="1658"/>
        <v>47460.630485883405</v>
      </c>
      <c r="HF96" s="169">
        <f t="shared" si="1658"/>
        <v>30476.838786739612</v>
      </c>
      <c r="HG96" s="169">
        <f t="shared" si="1658"/>
        <v>-2889.51</v>
      </c>
      <c r="HH96" s="169">
        <f t="shared" si="1658"/>
        <v>-26629.894315358506</v>
      </c>
      <c r="HI96" s="169">
        <f t="shared" si="1658"/>
        <v>-26629.894315358506</v>
      </c>
      <c r="HJ96" s="169">
        <f t="shared" si="1658"/>
        <v>-26629.894315358506</v>
      </c>
      <c r="HK96" s="169">
        <f t="shared" si="1658"/>
        <v>50778.241091863907</v>
      </c>
      <c r="HL96" s="169">
        <f t="shared" si="1658"/>
        <v>47460.630485883405</v>
      </c>
      <c r="HM96" s="169">
        <f t="shared" si="1658"/>
        <v>28498.158612013096</v>
      </c>
      <c r="HN96" s="169">
        <f t="shared" si="1658"/>
        <v>-16161.929808218525</v>
      </c>
      <c r="HO96" s="169">
        <f t="shared" si="1658"/>
        <v>7268.1883088062968</v>
      </c>
      <c r="HP96" s="177" t="e">
        <f t="shared" si="1566"/>
        <v>#DIV/0!</v>
      </c>
      <c r="HQ96" s="169">
        <f t="shared" ref="HQ96:IT96" si="1659">+HQ40-HQ41</f>
        <v>82658.801281955442</v>
      </c>
      <c r="HR96" s="169">
        <f t="shared" si="1659"/>
        <v>20689.586831050518</v>
      </c>
      <c r="HS96" s="169">
        <f t="shared" si="1659"/>
        <v>21962.67355505233</v>
      </c>
      <c r="HT96" s="169">
        <f t="shared" si="1659"/>
        <v>0</v>
      </c>
      <c r="HU96" s="169">
        <f t="shared" si="1659"/>
        <v>-1978.6801747265154</v>
      </c>
      <c r="HV96" s="169">
        <f t="shared" si="1659"/>
        <v>59634.45728310202</v>
      </c>
      <c r="HW96" s="169">
        <f t="shared" si="1659"/>
        <v>-6824.6456776673294</v>
      </c>
      <c r="HX96" s="169">
        <f t="shared" si="1659"/>
        <v>14903.611514366014</v>
      </c>
      <c r="HY96" s="169">
        <f t="shared" si="1659"/>
        <v>20689.586831050518</v>
      </c>
      <c r="HZ96" s="169">
        <f t="shared" si="1659"/>
        <v>-144.40741911783698</v>
      </c>
      <c r="IA96" s="169">
        <f t="shared" si="1659"/>
        <v>-43860.72120095414</v>
      </c>
      <c r="IB96" s="169">
        <f t="shared" si="1659"/>
        <v>-1978.6801747265154</v>
      </c>
      <c r="IC96" s="169">
        <f t="shared" si="1659"/>
        <v>155874.93854524603</v>
      </c>
      <c r="ID96" s="169">
        <f t="shared" si="1659"/>
        <v>-31203.817648691838</v>
      </c>
      <c r="IE96" s="169">
        <f t="shared" si="1659"/>
        <v>2185.6732214530675</v>
      </c>
      <c r="IF96" s="169">
        <f t="shared" si="1659"/>
        <v>20689.586831050518</v>
      </c>
      <c r="IG96" s="169">
        <f t="shared" si="1659"/>
        <v>21962.67355505233</v>
      </c>
      <c r="IH96" s="169">
        <f t="shared" si="1659"/>
        <v>0</v>
      </c>
      <c r="II96" s="169">
        <f t="shared" si="1659"/>
        <v>0</v>
      </c>
      <c r="IJ96" s="169" t="e">
        <f t="shared" si="1659"/>
        <v>#DIV/0!</v>
      </c>
      <c r="IK96" s="169">
        <f t="shared" si="1659"/>
        <v>-26629.894315358506</v>
      </c>
      <c r="IL96" s="169">
        <f t="shared" si="1659"/>
        <v>2185.6732214530675</v>
      </c>
      <c r="IM96" s="169">
        <f t="shared" si="1659"/>
        <v>17800.076831050515</v>
      </c>
      <c r="IN96" s="169">
        <f t="shared" si="1659"/>
        <v>21962.67355505233</v>
      </c>
      <c r="IO96" s="169">
        <f t="shared" si="1659"/>
        <v>0</v>
      </c>
      <c r="IP96" s="169">
        <f t="shared" si="1659"/>
        <v>-1978.6801747265154</v>
      </c>
      <c r="IQ96" s="169">
        <f t="shared" si="1659"/>
        <v>59634.45728310202</v>
      </c>
      <c r="IR96" s="169">
        <f t="shared" si="1659"/>
        <v>-6824.6456776673294</v>
      </c>
      <c r="IS96" s="169">
        <f t="shared" si="1659"/>
        <v>14903.611514366014</v>
      </c>
      <c r="IT96" s="169">
        <f t="shared" si="1659"/>
        <v>20689.586831050518</v>
      </c>
      <c r="IU96" s="177" t="e">
        <f t="shared" si="1556"/>
        <v>#DIV/0!</v>
      </c>
      <c r="IV96" s="169">
        <f t="shared" ref="IV96:JZ96" si="1660">+IV40-IV41</f>
        <v>103713.0995910866</v>
      </c>
      <c r="IW96" s="169">
        <f t="shared" si="1660"/>
        <v>-1978.6801747265154</v>
      </c>
      <c r="IX96" s="169">
        <f t="shared" si="1660"/>
        <v>-14787.034114657838</v>
      </c>
      <c r="IY96" s="169">
        <f t="shared" si="1660"/>
        <v>-26629.894315358506</v>
      </c>
      <c r="IZ96" s="169">
        <f t="shared" si="1660"/>
        <v>-26629.894315358506</v>
      </c>
      <c r="JA96" s="169">
        <f t="shared" si="1660"/>
        <v>53212.773761654644</v>
      </c>
      <c r="JB96" s="169">
        <f t="shared" si="1660"/>
        <v>-15045.153664142566</v>
      </c>
      <c r="JC96" s="169">
        <f t="shared" si="1660"/>
        <v>22103.822894526718</v>
      </c>
      <c r="JD96" s="169">
        <f t="shared" si="1660"/>
        <v>75958.789097896501</v>
      </c>
      <c r="JE96" s="169">
        <f t="shared" si="1660"/>
        <v>14713.602886337023</v>
      </c>
      <c r="JF96" s="169">
        <f t="shared" si="1660"/>
        <v>-26629.894315358506</v>
      </c>
      <c r="JG96" s="169">
        <f t="shared" si="1660"/>
        <v>-26629.894315358506</v>
      </c>
      <c r="JH96" s="169">
        <f t="shared" si="1660"/>
        <v>20689.586831050518</v>
      </c>
      <c r="JI96" s="169">
        <f t="shared" si="1660"/>
        <v>-19619.076997475902</v>
      </c>
      <c r="JJ96" s="169">
        <f t="shared" si="1660"/>
        <v>65964.544095480858</v>
      </c>
      <c r="JK96" s="169">
        <f t="shared" si="1660"/>
        <v>30476.838786739612</v>
      </c>
      <c r="JL96" s="169">
        <f t="shared" si="1660"/>
        <v>0</v>
      </c>
      <c r="JM96" s="169">
        <f t="shared" si="1660"/>
        <v>-26629.894315358506</v>
      </c>
      <c r="JN96" s="169">
        <f t="shared" si="1660"/>
        <v>-26629.894315358506</v>
      </c>
      <c r="JO96" s="169" t="e">
        <f t="shared" si="1660"/>
        <v>#DIV/0!</v>
      </c>
      <c r="JP96" s="169">
        <f t="shared" si="1660"/>
        <v>-15045.153664142566</v>
      </c>
      <c r="JQ96" s="169">
        <f t="shared" si="1660"/>
        <v>65964.544095480858</v>
      </c>
      <c r="JR96" s="169">
        <f t="shared" si="1660"/>
        <v>25608.648612013094</v>
      </c>
      <c r="JS96" s="169">
        <f t="shared" si="1660"/>
        <v>-14787.034114657838</v>
      </c>
      <c r="JT96" s="169">
        <f t="shared" si="1660"/>
        <v>-26629.894315358506</v>
      </c>
      <c r="JU96" s="169">
        <f t="shared" si="1660"/>
        <v>-26629.894315358506</v>
      </c>
      <c r="JV96" s="169">
        <f t="shared" si="1660"/>
        <v>53212.773761654644</v>
      </c>
      <c r="JW96" s="169">
        <f t="shared" si="1660"/>
        <v>-15045.153664142566</v>
      </c>
      <c r="JX96" s="169">
        <f t="shared" si="1660"/>
        <v>22103.822894526718</v>
      </c>
      <c r="JY96" s="169">
        <f t="shared" si="1660"/>
        <v>75958.789097896501</v>
      </c>
      <c r="JZ96" s="169">
        <f t="shared" si="1660"/>
        <v>33992.816661602767</v>
      </c>
      <c r="KA96" s="177" t="e">
        <f t="shared" si="1567"/>
        <v>#DIV/0!</v>
      </c>
      <c r="KB96" s="169">
        <f t="shared" ref="KB96:LE96" si="1661">+KB40-KB41</f>
        <v>48693.144650906623</v>
      </c>
      <c r="KC96" s="169">
        <f t="shared" si="1661"/>
        <v>2185.6732214530675</v>
      </c>
      <c r="KD96" s="169">
        <f t="shared" si="1661"/>
        <v>39193.500440647964</v>
      </c>
      <c r="KE96" s="169">
        <f t="shared" si="1661"/>
        <v>-43860.72120095414</v>
      </c>
      <c r="KF96" s="169">
        <f t="shared" si="1661"/>
        <v>-43860.72120095414</v>
      </c>
      <c r="KG96" s="169">
        <f t="shared" si="1661"/>
        <v>123278.27024430553</v>
      </c>
      <c r="KH96" s="169">
        <f t="shared" si="1661"/>
        <v>2141.0821813024691</v>
      </c>
      <c r="KI96" s="169">
        <f t="shared" si="1661"/>
        <v>-25254.998621797818</v>
      </c>
      <c r="KJ96" s="169">
        <f t="shared" si="1661"/>
        <v>2185.6732214530675</v>
      </c>
      <c r="KK96" s="169">
        <f t="shared" si="1661"/>
        <v>19943.986811114111</v>
      </c>
      <c r="KL96" s="169">
        <f t="shared" si="1661"/>
        <v>-43860.72120095414</v>
      </c>
      <c r="KM96" s="169">
        <f t="shared" si="1661"/>
        <v>0</v>
      </c>
      <c r="KN96" s="169">
        <f t="shared" si="1661"/>
        <v>125256.95041903204</v>
      </c>
      <c r="KO96" s="169">
        <f t="shared" si="1661"/>
        <v>-4573.9233333333341</v>
      </c>
      <c r="KP96" s="169">
        <f t="shared" si="1661"/>
        <v>-26629.894315358506</v>
      </c>
      <c r="KQ96" s="169">
        <f t="shared" si="1661"/>
        <v>2185.6732214530675</v>
      </c>
      <c r="KR96" s="169">
        <f t="shared" si="1661"/>
        <v>39193.500440647964</v>
      </c>
      <c r="KS96" s="169">
        <f t="shared" si="1661"/>
        <v>-43860.72120095414</v>
      </c>
      <c r="KT96" s="169">
        <f t="shared" si="1661"/>
        <v>0</v>
      </c>
      <c r="KU96" s="169" t="e">
        <f t="shared" si="1661"/>
        <v>#DIV/0!</v>
      </c>
      <c r="KV96" s="169">
        <f t="shared" si="1661"/>
        <v>-16161.929808218525</v>
      </c>
      <c r="KW96" s="169">
        <f t="shared" si="1661"/>
        <v>-5449.7499841066419</v>
      </c>
      <c r="KX96" s="169">
        <f t="shared" si="1661"/>
        <v>12014.101514366013</v>
      </c>
      <c r="KY96" s="169">
        <f t="shared" si="1661"/>
        <v>39193.500440647964</v>
      </c>
      <c r="KZ96" s="169">
        <f t="shared" si="1661"/>
        <v>-43860.72120095414</v>
      </c>
      <c r="LA96" s="169">
        <f t="shared" si="1661"/>
        <v>-43860.72120095414</v>
      </c>
      <c r="LB96" s="169">
        <f t="shared" si="1661"/>
        <v>123278.27024430553</v>
      </c>
      <c r="LC96" s="169">
        <f t="shared" si="1661"/>
        <v>2141.0821813024691</v>
      </c>
      <c r="LD96" s="169">
        <f t="shared" si="1661"/>
        <v>-25254.998621797818</v>
      </c>
      <c r="LE96" s="169">
        <f t="shared" si="1661"/>
        <v>2185.6732214530675</v>
      </c>
      <c r="LF96" s="177" t="e">
        <f t="shared" si="1557"/>
        <v>#DIV/0!</v>
      </c>
      <c r="LG96" s="169">
        <f t="shared" ref="LG96:MK96" si="1662">+LG40-LG41</f>
        <v>57914.265087137828</v>
      </c>
      <c r="LH96" s="169">
        <f t="shared" si="1662"/>
        <v>3599.9092849292647</v>
      </c>
      <c r="LI96" s="169">
        <f t="shared" si="1662"/>
        <v>106435.62788463611</v>
      </c>
      <c r="LJ96" s="169">
        <f t="shared" si="1662"/>
        <v>0</v>
      </c>
      <c r="LK96" s="169">
        <f t="shared" si="1662"/>
        <v>-26629.894315358506</v>
      </c>
      <c r="LL96" s="169">
        <f t="shared" si="1662"/>
        <v>-23113.916440495348</v>
      </c>
      <c r="LM96" s="169">
        <f t="shared" si="1662"/>
        <v>2185.6732214530675</v>
      </c>
      <c r="LN96" s="169">
        <f t="shared" si="1662"/>
        <v>3458.7599454548836</v>
      </c>
      <c r="LO96" s="169">
        <f t="shared" si="1662"/>
        <v>65964.544095480858</v>
      </c>
      <c r="LP96" s="169">
        <f t="shared" si="1662"/>
        <v>10447.440960896321</v>
      </c>
      <c r="LQ96" s="169">
        <f t="shared" si="1662"/>
        <v>0</v>
      </c>
      <c r="LR96" s="169">
        <f t="shared" si="1662"/>
        <v>-26629.894315358506</v>
      </c>
      <c r="LS96" s="169">
        <f t="shared" si="1662"/>
        <v>-26629.894315358506</v>
      </c>
      <c r="LT96" s="169">
        <f t="shared" si="1662"/>
        <v>-2388.2501118802666</v>
      </c>
      <c r="LU96" s="169">
        <f t="shared" si="1662"/>
        <v>3458.7599454548836</v>
      </c>
      <c r="LV96" s="169">
        <f t="shared" si="1662"/>
        <v>65964.544095480858</v>
      </c>
      <c r="LW96" s="169">
        <f t="shared" si="1662"/>
        <v>28498.158612013096</v>
      </c>
      <c r="LX96" s="169">
        <f t="shared" si="1662"/>
        <v>-18303.011989520994</v>
      </c>
      <c r="LY96" s="169">
        <f t="shared" si="1662"/>
        <v>-26629.894315358506</v>
      </c>
      <c r="LZ96" s="169" t="e">
        <f t="shared" si="1662"/>
        <v>#DIV/0!</v>
      </c>
      <c r="MA96" s="169">
        <f t="shared" si="1662"/>
        <v>2185.6732214530675</v>
      </c>
      <c r="MB96" s="169">
        <f t="shared" si="1662"/>
        <v>3458.7599454548836</v>
      </c>
      <c r="MC96" s="169">
        <f t="shared" si="1662"/>
        <v>19214.312894526716</v>
      </c>
      <c r="MD96" s="169">
        <f t="shared" si="1662"/>
        <v>106435.62788463611</v>
      </c>
      <c r="ME96" s="169">
        <f t="shared" si="1662"/>
        <v>0</v>
      </c>
      <c r="MF96" s="169">
        <f t="shared" si="1662"/>
        <v>-26629.894315358506</v>
      </c>
      <c r="MG96" s="169">
        <f t="shared" si="1662"/>
        <v>-23113.916440495348</v>
      </c>
      <c r="MH96" s="169">
        <f t="shared" si="1662"/>
        <v>2185.6732214530675</v>
      </c>
      <c r="MI96" s="169">
        <f t="shared" si="1662"/>
        <v>3458.7599454548836</v>
      </c>
      <c r="MJ96" s="169">
        <f t="shared" si="1662"/>
        <v>65964.544095480858</v>
      </c>
      <c r="MK96" s="169">
        <f t="shared" si="1662"/>
        <v>30476.838786739612</v>
      </c>
      <c r="ML96" s="177" t="e">
        <f t="shared" si="1568"/>
        <v>#DIV/0!</v>
      </c>
      <c r="MM96" s="169">
        <f t="shared" ref="MM96:NQ96" si="1663">+MM40-MM41</f>
        <v>77133.696009820924</v>
      </c>
      <c r="MN96" s="169">
        <f t="shared" si="1663"/>
        <v>-26629.894315358506</v>
      </c>
      <c r="MO96" s="169">
        <f t="shared" si="1663"/>
        <v>20689.586831050518</v>
      </c>
      <c r="MP96" s="169">
        <f t="shared" si="1663"/>
        <v>-26629.894315358506</v>
      </c>
      <c r="MQ96" s="169">
        <f t="shared" si="1663"/>
        <v>-43860.72120095414</v>
      </c>
      <c r="MR96" s="169">
        <f t="shared" si="1663"/>
        <v>94638.962292818047</v>
      </c>
      <c r="MS96" s="169">
        <f t="shared" si="1663"/>
        <v>0</v>
      </c>
      <c r="MT96" s="169">
        <f t="shared" si="1663"/>
        <v>0</v>
      </c>
      <c r="MU96" s="169">
        <f t="shared" si="1663"/>
        <v>-26629.894315358506</v>
      </c>
      <c r="MV96" s="169">
        <f t="shared" si="1663"/>
        <v>5516.5933023132748</v>
      </c>
      <c r="MW96" s="169">
        <f t="shared" si="1663"/>
        <v>-26629.894315358506</v>
      </c>
      <c r="MX96" s="169">
        <f t="shared" si="1663"/>
        <v>-43860.72120095414</v>
      </c>
      <c r="MY96" s="169">
        <f t="shared" si="1663"/>
        <v>94638.962292818047</v>
      </c>
      <c r="MZ96" s="169">
        <f t="shared" si="1663"/>
        <v>-6552.6035080598494</v>
      </c>
      <c r="NA96" s="169">
        <f t="shared" si="1663"/>
        <v>-16161.929808218525</v>
      </c>
      <c r="NB96" s="169">
        <f t="shared" si="1663"/>
        <v>-5449.7499841066419</v>
      </c>
      <c r="NC96" s="169">
        <f t="shared" si="1663"/>
        <v>33407.525123963467</v>
      </c>
      <c r="ND96" s="169">
        <f t="shared" si="1663"/>
        <v>-26629.894315358506</v>
      </c>
      <c r="NE96" s="169">
        <f t="shared" si="1663"/>
        <v>-43860.72120095414</v>
      </c>
      <c r="NF96" s="169" t="e">
        <f t="shared" si="1663"/>
        <v>#DIV/0!</v>
      </c>
      <c r="NG96" s="169">
        <f t="shared" si="1663"/>
        <v>45481.950311156892</v>
      </c>
      <c r="NH96" s="169">
        <f t="shared" si="1663"/>
        <v>32617.920968042083</v>
      </c>
      <c r="NI96" s="169">
        <f t="shared" si="1663"/>
        <v>-28144.508621797817</v>
      </c>
      <c r="NJ96" s="169">
        <f t="shared" si="1663"/>
        <v>20689.586831050518</v>
      </c>
      <c r="NK96" s="169">
        <f t="shared" si="1663"/>
        <v>-26629.894315358506</v>
      </c>
      <c r="NL96" s="169">
        <f t="shared" si="1663"/>
        <v>-43860.72120095414</v>
      </c>
      <c r="NM96" s="169">
        <f t="shared" si="1663"/>
        <v>94638.962292818047</v>
      </c>
      <c r="NN96" s="169">
        <f t="shared" si="1663"/>
        <v>0</v>
      </c>
      <c r="NO96" s="169">
        <f t="shared" si="1663"/>
        <v>0</v>
      </c>
      <c r="NP96" s="169">
        <f t="shared" si="1663"/>
        <v>-26629.894315358506</v>
      </c>
      <c r="NQ96" s="169">
        <f t="shared" si="1663"/>
        <v>20689.586831050518</v>
      </c>
      <c r="NR96" s="177" t="e">
        <f t="shared" si="1569"/>
        <v>#DIV/0!</v>
      </c>
      <c r="NS96" s="169">
        <f t="shared" ref="NS96:OT96" si="1664">+NS40-NS41</f>
        <v>82318.714737421571</v>
      </c>
      <c r="NT96" s="169">
        <f t="shared" si="1664"/>
        <v>3458.7599454548836</v>
      </c>
      <c r="NU96" s="169">
        <f t="shared" si="1664"/>
        <v>96441.382882220467</v>
      </c>
      <c r="NV96" s="169">
        <f t="shared" si="1664"/>
        <v>0</v>
      </c>
      <c r="NW96" s="169">
        <f t="shared" si="1664"/>
        <v>0</v>
      </c>
      <c r="NX96" s="169">
        <f t="shared" si="1664"/>
        <v>-26629.894315358506</v>
      </c>
      <c r="NY96" s="169">
        <f t="shared" si="1664"/>
        <v>2185.6732214530675</v>
      </c>
      <c r="NZ96" s="169">
        <f t="shared" si="1664"/>
        <v>20689.586831050518</v>
      </c>
      <c r="OA96" s="169">
        <f t="shared" si="1664"/>
        <v>3458.7599454548836</v>
      </c>
      <c r="OB96" s="169">
        <f t="shared" si="1664"/>
        <v>77204.543288776651</v>
      </c>
      <c r="OC96" s="169">
        <f t="shared" si="1664"/>
        <v>-1978.6801747265154</v>
      </c>
      <c r="OD96" s="169">
        <f t="shared" si="1664"/>
        <v>-18303.011989520994</v>
      </c>
      <c r="OE96" s="169">
        <f t="shared" si="1664"/>
        <v>-23113.916440495348</v>
      </c>
      <c r="OF96" s="169">
        <f t="shared" si="1664"/>
        <v>-2388.2501118802666</v>
      </c>
      <c r="OG96" s="169">
        <f t="shared" si="1664"/>
        <v>20689.586831050518</v>
      </c>
      <c r="OH96" s="169">
        <f t="shared" si="1664"/>
        <v>3458.7599454548836</v>
      </c>
      <c r="OI96" s="169">
        <f t="shared" si="1664"/>
        <v>52580.661681266327</v>
      </c>
      <c r="OJ96" s="169">
        <f t="shared" si="1664"/>
        <v>-1978.6801747265154</v>
      </c>
      <c r="OK96" s="169">
        <f t="shared" si="1664"/>
        <v>0</v>
      </c>
      <c r="OL96" s="169" t="e">
        <f t="shared" si="1664"/>
        <v>#DIV/0!</v>
      </c>
      <c r="OM96" s="169">
        <f t="shared" si="1664"/>
        <v>2185.6732214530675</v>
      </c>
      <c r="ON96" s="169">
        <f t="shared" si="1664"/>
        <v>20689.586831050518</v>
      </c>
      <c r="OO96" s="169">
        <f t="shared" si="1664"/>
        <v>569.24994545488335</v>
      </c>
      <c r="OP96" s="169">
        <f t="shared" si="1664"/>
        <v>96441.382882220467</v>
      </c>
      <c r="OQ96" s="169">
        <f t="shared" si="1664"/>
        <v>0</v>
      </c>
      <c r="OR96" s="169">
        <f t="shared" si="1664"/>
        <v>0</v>
      </c>
      <c r="OS96" s="169">
        <f t="shared" si="1664"/>
        <v>-26629.894315358506</v>
      </c>
      <c r="OT96" s="169">
        <f t="shared" si="1664"/>
        <v>2185.6732214530675</v>
      </c>
      <c r="OU96" s="177" t="e">
        <f t="shared" si="1558"/>
        <v>#DIV/0!</v>
      </c>
      <c r="OV96" s="169">
        <f t="shared" ref="OV96:PZ96" si="1665">+OV40-OV41</f>
        <v>73335.537798186284</v>
      </c>
      <c r="OW96" s="169">
        <f t="shared" si="1665"/>
        <v>0</v>
      </c>
      <c r="OX96" s="169">
        <f t="shared" si="1665"/>
        <v>-26629.894315358506</v>
      </c>
      <c r="OY96" s="169">
        <f t="shared" si="1665"/>
        <v>-26629.894315358506</v>
      </c>
      <c r="OZ96" s="169">
        <f t="shared" si="1665"/>
        <v>-26629.894315358506</v>
      </c>
      <c r="PA96" s="169">
        <f t="shared" si="1665"/>
        <v>50778.241091863907</v>
      </c>
      <c r="PB96" s="169">
        <f t="shared" si="1665"/>
        <v>47460.630485883405</v>
      </c>
      <c r="PC96" s="169">
        <f t="shared" si="1665"/>
        <v>28498.158612013096</v>
      </c>
      <c r="PD96" s="169">
        <f t="shared" si="1665"/>
        <v>-16161.929808218525</v>
      </c>
      <c r="PE96" s="169">
        <f t="shared" si="1665"/>
        <v>-8458.3862157169569</v>
      </c>
      <c r="PF96" s="169">
        <f t="shared" si="1665"/>
        <v>-26629.894315358506</v>
      </c>
      <c r="PG96" s="169">
        <f t="shared" si="1665"/>
        <v>-26629.894315358506</v>
      </c>
      <c r="PH96" s="169">
        <f t="shared" si="1665"/>
        <v>50778.241091863907</v>
      </c>
      <c r="PI96" s="169">
        <f t="shared" si="1665"/>
        <v>-974.0140484040694</v>
      </c>
      <c r="PJ96" s="169">
        <f t="shared" si="1665"/>
        <v>75958.789097896501</v>
      </c>
      <c r="PK96" s="169">
        <f t="shared" si="1665"/>
        <v>32617.920968042083</v>
      </c>
      <c r="PL96" s="169">
        <f t="shared" si="1665"/>
        <v>-25254.998621797818</v>
      </c>
      <c r="PM96" s="169">
        <f t="shared" si="1665"/>
        <v>-26629.894315358506</v>
      </c>
      <c r="PN96" s="169">
        <f t="shared" si="1665"/>
        <v>-26629.894315358506</v>
      </c>
      <c r="PO96" s="169" t="e">
        <f t="shared" si="1665"/>
        <v>#DIV/0!</v>
      </c>
      <c r="PP96" s="169">
        <f t="shared" si="1665"/>
        <v>47460.630485883405</v>
      </c>
      <c r="PQ96" s="169">
        <f t="shared" si="1665"/>
        <v>30476.838786739612</v>
      </c>
      <c r="PR96" s="169">
        <f t="shared" si="1665"/>
        <v>-2889.51</v>
      </c>
      <c r="PS96" s="169">
        <f t="shared" si="1665"/>
        <v>-26629.894315358506</v>
      </c>
      <c r="PT96" s="169">
        <f t="shared" si="1665"/>
        <v>-26629.894315358506</v>
      </c>
      <c r="PU96" s="169">
        <f t="shared" si="1665"/>
        <v>-561122.71012804681</v>
      </c>
      <c r="PV96" s="169">
        <f t="shared" si="1665"/>
        <v>94638.962292818047</v>
      </c>
      <c r="PW96" s="169">
        <f t="shared" si="1665"/>
        <v>0</v>
      </c>
      <c r="PX96" s="169">
        <f t="shared" si="1665"/>
        <v>-1978.6801747265154</v>
      </c>
      <c r="PY96" s="169">
        <f t="shared" si="1665"/>
        <v>-16161.929808218525</v>
      </c>
      <c r="PZ96" s="169">
        <f t="shared" si="1665"/>
        <v>7268.1883088062968</v>
      </c>
      <c r="QA96" s="177" t="e">
        <f t="shared" si="1570"/>
        <v>#DIV/0!</v>
      </c>
      <c r="QB96" s="169">
        <f t="shared" ref="QB96:RE96" si="1666">+QB40-QB41</f>
        <v>11305.883525085672</v>
      </c>
      <c r="QC96" s="169">
        <f t="shared" si="1666"/>
        <v>20689.586831050518</v>
      </c>
      <c r="QD96" s="169">
        <f t="shared" si="1666"/>
        <v>21962.67355505233</v>
      </c>
      <c r="QE96" s="169">
        <f t="shared" si="1666"/>
        <v>0</v>
      </c>
      <c r="QF96" s="169">
        <f t="shared" si="1666"/>
        <v>-1978.6801747265154</v>
      </c>
      <c r="QG96" s="169">
        <f t="shared" si="1666"/>
        <v>59634.45728310202</v>
      </c>
      <c r="QH96" s="169">
        <f t="shared" si="1666"/>
        <v>-6824.6456776673294</v>
      </c>
      <c r="QI96" s="169">
        <f t="shared" si="1666"/>
        <v>14903.611514366014</v>
      </c>
      <c r="QJ96" s="169">
        <f t="shared" si="1666"/>
        <v>20689.586831050518</v>
      </c>
      <c r="QK96" s="169">
        <f t="shared" si="1666"/>
        <v>3868.8032595348559</v>
      </c>
      <c r="QL96" s="169">
        <f t="shared" si="1666"/>
        <v>-43860.72120095414</v>
      </c>
      <c r="QM96" s="169">
        <f t="shared" si="1666"/>
        <v>-1978.6801747265154</v>
      </c>
      <c r="QN96" s="169">
        <f t="shared" si="1666"/>
        <v>155874.93854524603</v>
      </c>
      <c r="QO96" s="169">
        <f t="shared" si="1666"/>
        <v>-31203.817648691838</v>
      </c>
      <c r="QP96" s="169">
        <f t="shared" si="1666"/>
        <v>2185.6732214530675</v>
      </c>
      <c r="QQ96" s="169">
        <f t="shared" si="1666"/>
        <v>20689.586831050518</v>
      </c>
      <c r="QR96" s="169">
        <f t="shared" si="1666"/>
        <v>21962.67355505233</v>
      </c>
      <c r="QS96" s="169">
        <f t="shared" si="1666"/>
        <v>0</v>
      </c>
      <c r="QT96" s="169">
        <f t="shared" si="1666"/>
        <v>0</v>
      </c>
      <c r="QU96" s="169" t="e">
        <f t="shared" si="1666"/>
        <v>#DIV/0!</v>
      </c>
      <c r="QV96" s="169">
        <f t="shared" si="1666"/>
        <v>-26629.894315358506</v>
      </c>
      <c r="QW96" s="169">
        <f t="shared" si="1666"/>
        <v>2185.6732214530675</v>
      </c>
      <c r="QX96" s="169">
        <f t="shared" si="1666"/>
        <v>-516692.73898163781</v>
      </c>
      <c r="QY96" s="169">
        <f t="shared" si="1666"/>
        <v>0</v>
      </c>
      <c r="QZ96" s="169">
        <f t="shared" si="1666"/>
        <v>0</v>
      </c>
      <c r="RA96" s="169">
        <f t="shared" si="1666"/>
        <v>-1978.6801747265154</v>
      </c>
      <c r="RB96" s="169">
        <f t="shared" si="1666"/>
        <v>-18303.011989520994</v>
      </c>
      <c r="RC96" s="169">
        <f t="shared" si="1666"/>
        <v>-6824.6456776673294</v>
      </c>
      <c r="RD96" s="169">
        <f t="shared" si="1666"/>
        <v>14903.611514366014</v>
      </c>
      <c r="RE96" s="169">
        <f t="shared" si="1666"/>
        <v>20689.586831050518</v>
      </c>
      <c r="RF96" s="177" t="e">
        <f t="shared" si="1559"/>
        <v>#DIV/0!</v>
      </c>
      <c r="RG96" s="169">
        <f t="shared" ref="RG96:SK96" si="1667">+RG40-RG41</f>
        <v>0</v>
      </c>
      <c r="RH96" s="169">
        <f t="shared" si="1667"/>
        <v>-1978.6801747265154</v>
      </c>
      <c r="RI96" s="169">
        <f t="shared" si="1667"/>
        <v>-14787.034114657838</v>
      </c>
      <c r="RJ96" s="169">
        <f t="shared" si="1667"/>
        <v>-26629.894315358506</v>
      </c>
      <c r="RK96" s="169">
        <f t="shared" si="1667"/>
        <v>-26629.894315358506</v>
      </c>
      <c r="RL96" s="169">
        <f t="shared" si="1667"/>
        <v>53212.773761654644</v>
      </c>
      <c r="RM96" s="169">
        <f t="shared" si="1667"/>
        <v>-15045.153664142566</v>
      </c>
      <c r="RN96" s="169">
        <f t="shared" si="1667"/>
        <v>22103.822894526718</v>
      </c>
      <c r="RO96" s="169">
        <f t="shared" si="1667"/>
        <v>75958.789097896501</v>
      </c>
      <c r="RP96" s="169">
        <f t="shared" si="1667"/>
        <v>18983.293352972662</v>
      </c>
      <c r="RQ96" s="169">
        <f t="shared" si="1667"/>
        <v>-26629.894315358506</v>
      </c>
      <c r="RR96" s="169">
        <f t="shared" si="1667"/>
        <v>-26629.894315358506</v>
      </c>
      <c r="RS96" s="169">
        <f t="shared" si="1667"/>
        <v>20689.586831050518</v>
      </c>
      <c r="RT96" s="169">
        <f t="shared" si="1667"/>
        <v>-19619.076997475902</v>
      </c>
      <c r="RU96" s="169">
        <f t="shared" si="1667"/>
        <v>65964.544095480858</v>
      </c>
      <c r="RV96" s="169">
        <f t="shared" si="1667"/>
        <v>30476.838786739612</v>
      </c>
      <c r="RW96" s="169">
        <f t="shared" si="1667"/>
        <v>0</v>
      </c>
      <c r="RX96" s="169">
        <f t="shared" si="1667"/>
        <v>-26629.894315358506</v>
      </c>
      <c r="RY96" s="169">
        <f t="shared" si="1667"/>
        <v>-26629.894315358506</v>
      </c>
      <c r="RZ96" s="169" t="e">
        <f t="shared" si="1667"/>
        <v>#DIV/0!</v>
      </c>
      <c r="SA96" s="169">
        <f t="shared" si="1667"/>
        <v>0</v>
      </c>
      <c r="SB96" s="169">
        <f t="shared" si="1667"/>
        <v>0</v>
      </c>
      <c r="SC96" s="169">
        <f t="shared" si="1667"/>
        <v>-4868.1901747265156</v>
      </c>
      <c r="SD96" s="169">
        <f t="shared" si="1667"/>
        <v>-14787.034114657838</v>
      </c>
      <c r="SE96" s="169">
        <f t="shared" si="1667"/>
        <v>-26629.894315358506</v>
      </c>
      <c r="SF96" s="169">
        <f t="shared" si="1667"/>
        <v>-26629.894315358506</v>
      </c>
      <c r="SG96" s="169">
        <f t="shared" si="1667"/>
        <v>53212.773761654644</v>
      </c>
      <c r="SH96" s="169">
        <f t="shared" si="1667"/>
        <v>-15045.153664142566</v>
      </c>
      <c r="SI96" s="169">
        <f t="shared" si="1667"/>
        <v>22103.822894526718</v>
      </c>
      <c r="SJ96" s="169">
        <f t="shared" si="1667"/>
        <v>75958.789097896501</v>
      </c>
      <c r="SK96" s="169">
        <f t="shared" si="1667"/>
        <v>33992.816661602767</v>
      </c>
      <c r="SL96" s="177" t="e">
        <f t="shared" si="1571"/>
        <v>#DIV/0!</v>
      </c>
      <c r="SM96" s="169">
        <f t="shared" ref="SM96:TP96" si="1668">+SM40-SM41</f>
        <v>114978.07985644508</v>
      </c>
      <c r="SN96" s="169">
        <f t="shared" si="1668"/>
        <v>2185.6732214530675</v>
      </c>
      <c r="SO96" s="169">
        <f t="shared" si="1668"/>
        <v>39193.500440647964</v>
      </c>
      <c r="SP96" s="169">
        <f t="shared" si="1668"/>
        <v>-43860.72120095414</v>
      </c>
      <c r="SQ96" s="169">
        <f t="shared" si="1668"/>
        <v>-43860.72120095414</v>
      </c>
      <c r="SR96" s="169">
        <f t="shared" si="1668"/>
        <v>123278.27024430553</v>
      </c>
      <c r="SS96" s="169">
        <f t="shared" si="1668"/>
        <v>2141.0821813024691</v>
      </c>
      <c r="ST96" s="169">
        <f t="shared" si="1668"/>
        <v>-25254.998621797818</v>
      </c>
      <c r="SU96" s="169">
        <f t="shared" si="1668"/>
        <v>2185.6732214530675</v>
      </c>
      <c r="SV96" s="169">
        <f t="shared" si="1668"/>
        <v>2360.7561764195998</v>
      </c>
      <c r="SW96" s="169">
        <f t="shared" si="1668"/>
        <v>-43860.72120095414</v>
      </c>
      <c r="SX96" s="169">
        <f t="shared" si="1668"/>
        <v>0</v>
      </c>
      <c r="SY96" s="169">
        <f t="shared" si="1668"/>
        <v>125256.95041903204</v>
      </c>
      <c r="SZ96" s="169">
        <f t="shared" si="1668"/>
        <v>-4573.9233333333341</v>
      </c>
      <c r="TA96" s="169">
        <f t="shared" si="1668"/>
        <v>-26629.894315358506</v>
      </c>
      <c r="TB96" s="169">
        <f t="shared" si="1668"/>
        <v>2185.6732214530675</v>
      </c>
      <c r="TC96" s="169">
        <f t="shared" si="1668"/>
        <v>-495299.31537204032</v>
      </c>
      <c r="TD96" s="169">
        <f t="shared" si="1668"/>
        <v>0</v>
      </c>
      <c r="TE96" s="169">
        <f t="shared" si="1668"/>
        <v>0</v>
      </c>
      <c r="TF96" s="169" t="e">
        <f t="shared" si="1668"/>
        <v>#DIV/0!</v>
      </c>
      <c r="TG96" s="169">
        <f t="shared" si="1668"/>
        <v>-16161.929808218525</v>
      </c>
      <c r="TH96" s="169">
        <f t="shared" si="1668"/>
        <v>-5449.7499841066419</v>
      </c>
      <c r="TI96" s="169">
        <f t="shared" si="1668"/>
        <v>12014.101514366013</v>
      </c>
      <c r="TJ96" s="169">
        <f t="shared" si="1668"/>
        <v>39193.500440647964</v>
      </c>
      <c r="TK96" s="169">
        <f t="shared" si="1668"/>
        <v>-43860.72120095414</v>
      </c>
      <c r="TL96" s="169">
        <f t="shared" si="1668"/>
        <v>-43860.72120095414</v>
      </c>
      <c r="TM96" s="169">
        <f t="shared" si="1668"/>
        <v>123278.27024430553</v>
      </c>
      <c r="TN96" s="169">
        <f t="shared" si="1668"/>
        <v>2141.0821813024691</v>
      </c>
      <c r="TO96" s="169">
        <f t="shared" si="1668"/>
        <v>-25254.998621797818</v>
      </c>
      <c r="TP96" s="169">
        <f t="shared" si="1668"/>
        <v>2185.6732214530675</v>
      </c>
      <c r="TQ96" s="177" t="e">
        <f t="shared" si="1560"/>
        <v>#DIV/0!</v>
      </c>
      <c r="TR96" s="169" t="e">
        <f t="shared" ref="TR96:UV96" si="1669">+TR40-TR41</f>
        <v>#REF!</v>
      </c>
      <c r="TS96" s="169" t="e">
        <f t="shared" si="1669"/>
        <v>#REF!</v>
      </c>
      <c r="TT96" s="169">
        <f t="shared" si="1669"/>
        <v>106435.62788463611</v>
      </c>
      <c r="TU96" s="169">
        <f t="shared" si="1669"/>
        <v>0</v>
      </c>
      <c r="TV96" s="169">
        <f t="shared" si="1669"/>
        <v>-26629.894315358506</v>
      </c>
      <c r="TW96" s="169">
        <f t="shared" si="1669"/>
        <v>-23113.916440495348</v>
      </c>
      <c r="TX96" s="169">
        <f t="shared" si="1669"/>
        <v>2185.6732214530675</v>
      </c>
      <c r="TY96" s="169">
        <f t="shared" si="1669"/>
        <v>3458.7599454548836</v>
      </c>
      <c r="TZ96" s="169">
        <f t="shared" si="1669"/>
        <v>65964.544095480858</v>
      </c>
      <c r="UA96" s="169" t="e">
        <f t="shared" si="1669"/>
        <v>#REF!</v>
      </c>
      <c r="UB96" s="169">
        <f t="shared" si="1669"/>
        <v>0</v>
      </c>
      <c r="UC96" s="169">
        <f t="shared" si="1669"/>
        <v>-26629.894315358506</v>
      </c>
      <c r="UD96" s="169">
        <f t="shared" si="1669"/>
        <v>-26629.894315358506</v>
      </c>
      <c r="UE96" s="169">
        <f t="shared" si="1669"/>
        <v>-536881.06592456857</v>
      </c>
      <c r="UF96" s="169">
        <f t="shared" si="1669"/>
        <v>625681.2894810494</v>
      </c>
      <c r="UG96" s="169">
        <f t="shared" si="1669"/>
        <v>389898.88692890177</v>
      </c>
      <c r="UH96" s="169">
        <f t="shared" si="1669"/>
        <v>-1978.6801747265154</v>
      </c>
      <c r="UI96" s="169">
        <f t="shared" si="1669"/>
        <v>-18303.011989520994</v>
      </c>
      <c r="UJ96" s="169">
        <f t="shared" si="1669"/>
        <v>-26629.894315358506</v>
      </c>
      <c r="UK96" s="169" t="e">
        <f t="shared" si="1669"/>
        <v>#DIV/0!</v>
      </c>
      <c r="UL96" s="169">
        <f t="shared" si="1669"/>
        <v>2185.6732214530675</v>
      </c>
      <c r="UM96" s="169">
        <f t="shared" si="1669"/>
        <v>3458.7599454548836</v>
      </c>
      <c r="UN96" s="169">
        <f t="shared" si="1669"/>
        <v>19214.312894526716</v>
      </c>
      <c r="UO96" s="169">
        <f t="shared" si="1669"/>
        <v>106435.62788463611</v>
      </c>
      <c r="UP96" s="169">
        <f t="shared" si="1669"/>
        <v>0</v>
      </c>
      <c r="UQ96" s="169">
        <f t="shared" si="1669"/>
        <v>-26629.894315358506</v>
      </c>
      <c r="UR96" s="169">
        <f t="shared" si="1669"/>
        <v>-23113.916440495348</v>
      </c>
      <c r="US96" s="169">
        <f t="shared" si="1669"/>
        <v>2185.6732214530675</v>
      </c>
      <c r="UT96" s="169">
        <f t="shared" si="1669"/>
        <v>3458.7599454548836</v>
      </c>
      <c r="UU96" s="169">
        <f t="shared" si="1669"/>
        <v>65964.544095480858</v>
      </c>
      <c r="UV96" s="169">
        <f t="shared" si="1669"/>
        <v>30476.838786739612</v>
      </c>
      <c r="UW96" s="177" t="e">
        <f t="shared" si="1572"/>
        <v>#REF!</v>
      </c>
      <c r="UX96" s="169">
        <f t="shared" ref="UX96:WB96" si="1670">+UX40-UX41</f>
        <v>143418.6312153594</v>
      </c>
      <c r="UY96" s="169">
        <f t="shared" si="1670"/>
        <v>-26629.894315358506</v>
      </c>
      <c r="UZ96" s="169">
        <f t="shared" si="1670"/>
        <v>20689.586831050518</v>
      </c>
      <c r="VA96" s="169">
        <f t="shared" si="1670"/>
        <v>-26629.894315358506</v>
      </c>
      <c r="VB96" s="169">
        <f t="shared" si="1670"/>
        <v>-43860.72120095414</v>
      </c>
      <c r="VC96" s="169">
        <f t="shared" si="1670"/>
        <v>94638.962292818047</v>
      </c>
      <c r="VD96" s="169">
        <f t="shared" si="1670"/>
        <v>0</v>
      </c>
      <c r="VE96" s="169">
        <f t="shared" si="1670"/>
        <v>0</v>
      </c>
      <c r="VF96" s="169">
        <f t="shared" si="1670"/>
        <v>-26629.894315358506</v>
      </c>
      <c r="VG96" s="169">
        <f t="shared" si="1670"/>
        <v>-13528.830516709168</v>
      </c>
      <c r="VH96" s="169">
        <f t="shared" si="1670"/>
        <v>-561122.71012804681</v>
      </c>
      <c r="VI96" s="169">
        <f t="shared" si="1670"/>
        <v>0</v>
      </c>
      <c r="VJ96" s="169">
        <f t="shared" si="1670"/>
        <v>1044395.7439467626</v>
      </c>
      <c r="VK96" s="169">
        <f t="shared" si="1670"/>
        <v>-6552.6035080598494</v>
      </c>
      <c r="VL96" s="169">
        <f t="shared" si="1670"/>
        <v>-16161.929808218525</v>
      </c>
      <c r="VM96" s="169">
        <f t="shared" si="1670"/>
        <v>-5449.7499841066419</v>
      </c>
      <c r="VN96" s="169">
        <f t="shared" si="1670"/>
        <v>33407.525123963467</v>
      </c>
      <c r="VO96" s="169">
        <f t="shared" si="1670"/>
        <v>-26629.894315358506</v>
      </c>
      <c r="VP96" s="169">
        <f t="shared" si="1670"/>
        <v>-43860.72120095414</v>
      </c>
      <c r="VQ96" s="169" t="e">
        <f t="shared" si="1670"/>
        <v>#DIV/0!</v>
      </c>
      <c r="VR96" s="169">
        <f t="shared" si="1670"/>
        <v>45481.950311156892</v>
      </c>
      <c r="VS96" s="169">
        <f t="shared" si="1670"/>
        <v>32617.920968042083</v>
      </c>
      <c r="VT96" s="169">
        <f t="shared" si="1670"/>
        <v>-28144.508621797817</v>
      </c>
      <c r="VU96" s="169">
        <f t="shared" si="1670"/>
        <v>20689.586831050518</v>
      </c>
      <c r="VV96" s="169">
        <f t="shared" si="1670"/>
        <v>-26629.894315358506</v>
      </c>
      <c r="VW96" s="169">
        <f t="shared" si="1670"/>
        <v>-43860.72120095414</v>
      </c>
      <c r="VX96" s="169">
        <f t="shared" si="1670"/>
        <v>94638.962292818047</v>
      </c>
      <c r="VY96" s="169">
        <f t="shared" si="1670"/>
        <v>0</v>
      </c>
      <c r="VZ96" s="169">
        <f t="shared" si="1670"/>
        <v>0</v>
      </c>
      <c r="WA96" s="169">
        <f t="shared" si="1670"/>
        <v>-26629.894315358506</v>
      </c>
      <c r="WB96" s="169">
        <f t="shared" si="1670"/>
        <v>20689.586831050518</v>
      </c>
      <c r="WC96" s="177" t="e">
        <f t="shared" si="1573"/>
        <v>#DIV/0!</v>
      </c>
    </row>
    <row r="97" spans="1:601" s="99" customFormat="1" ht="18" customHeight="1">
      <c r="A97" s="154"/>
      <c r="B97" s="127" t="s">
        <v>8</v>
      </c>
      <c r="C97" s="128"/>
      <c r="D97" s="129">
        <f t="shared" ref="D97:AJ97" si="1671">+SUM(D98)-SUM(D103)</f>
        <v>0</v>
      </c>
      <c r="E97" s="129">
        <f t="shared" si="1671"/>
        <v>0</v>
      </c>
      <c r="F97" s="129">
        <f t="shared" si="1671"/>
        <v>0</v>
      </c>
      <c r="G97" s="129">
        <f t="shared" si="1671"/>
        <v>0</v>
      </c>
      <c r="H97" s="129">
        <f t="shared" si="1671"/>
        <v>0</v>
      </c>
      <c r="I97" s="129">
        <f t="shared" si="1671"/>
        <v>0</v>
      </c>
      <c r="J97" s="129">
        <f t="shared" si="1671"/>
        <v>0</v>
      </c>
      <c r="K97" s="129">
        <f t="shared" si="1671"/>
        <v>0</v>
      </c>
      <c r="L97" s="129">
        <f t="shared" si="1671"/>
        <v>0</v>
      </c>
      <c r="M97" s="129">
        <f t="shared" si="1671"/>
        <v>0</v>
      </c>
      <c r="N97" s="129">
        <f t="shared" si="1671"/>
        <v>0</v>
      </c>
      <c r="O97" s="129">
        <f t="shared" si="1671"/>
        <v>0</v>
      </c>
      <c r="P97" s="129">
        <f t="shared" si="1671"/>
        <v>0</v>
      </c>
      <c r="Q97" s="129">
        <f t="shared" si="1671"/>
        <v>0</v>
      </c>
      <c r="R97" s="129">
        <f t="shared" si="1671"/>
        <v>0</v>
      </c>
      <c r="S97" s="129">
        <f t="shared" si="1671"/>
        <v>0</v>
      </c>
      <c r="T97" s="129">
        <f t="shared" si="1671"/>
        <v>0</v>
      </c>
      <c r="U97" s="129">
        <f t="shared" si="1671"/>
        <v>0</v>
      </c>
      <c r="V97" s="129">
        <f t="shared" si="1671"/>
        <v>0</v>
      </c>
      <c r="W97" s="129">
        <f t="shared" si="1671"/>
        <v>0</v>
      </c>
      <c r="X97" s="129">
        <f t="shared" si="1671"/>
        <v>0</v>
      </c>
      <c r="Y97" s="129">
        <f t="shared" si="1671"/>
        <v>0</v>
      </c>
      <c r="Z97" s="129">
        <f t="shared" si="1671"/>
        <v>0</v>
      </c>
      <c r="AA97" s="129">
        <f t="shared" si="1671"/>
        <v>0</v>
      </c>
      <c r="AB97" s="129">
        <f t="shared" si="1671"/>
        <v>0</v>
      </c>
      <c r="AC97" s="129">
        <f t="shared" si="1671"/>
        <v>0</v>
      </c>
      <c r="AD97" s="129">
        <f t="shared" si="1671"/>
        <v>0</v>
      </c>
      <c r="AE97" s="129">
        <f t="shared" si="1671"/>
        <v>0</v>
      </c>
      <c r="AF97" s="129"/>
      <c r="AG97" s="129"/>
      <c r="AH97" s="177">
        <f t="shared" si="1561"/>
        <v>0</v>
      </c>
      <c r="AI97" s="170">
        <f t="shared" si="1671"/>
        <v>0</v>
      </c>
      <c r="AJ97" s="170">
        <f t="shared" si="1671"/>
        <v>0</v>
      </c>
      <c r="AK97" s="170">
        <f t="shared" ref="AK97:CF97" si="1672">+SUM(AK98)-SUM(AK103)</f>
        <v>0</v>
      </c>
      <c r="AL97" s="170">
        <f t="shared" si="1672"/>
        <v>0</v>
      </c>
      <c r="AM97" s="170">
        <f t="shared" si="1672"/>
        <v>0</v>
      </c>
      <c r="AN97" s="170">
        <f t="shared" si="1672"/>
        <v>0</v>
      </c>
      <c r="AO97" s="170">
        <f t="shared" si="1672"/>
        <v>0</v>
      </c>
      <c r="AP97" s="170">
        <f t="shared" si="1672"/>
        <v>0</v>
      </c>
      <c r="AQ97" s="170">
        <f t="shared" si="1672"/>
        <v>0</v>
      </c>
      <c r="AR97" s="170">
        <f t="shared" si="1672"/>
        <v>0</v>
      </c>
      <c r="AS97" s="170">
        <f t="shared" si="1672"/>
        <v>0</v>
      </c>
      <c r="AT97" s="170">
        <f t="shared" si="1672"/>
        <v>0</v>
      </c>
      <c r="AU97" s="170">
        <f t="shared" si="1672"/>
        <v>0</v>
      </c>
      <c r="AV97" s="170">
        <f t="shared" si="1672"/>
        <v>0</v>
      </c>
      <c r="AW97" s="170">
        <f t="shared" si="1672"/>
        <v>0</v>
      </c>
      <c r="AX97" s="170">
        <f t="shared" si="1672"/>
        <v>0</v>
      </c>
      <c r="AY97" s="170">
        <f t="shared" si="1672"/>
        <v>0</v>
      </c>
      <c r="AZ97" s="170">
        <f t="shared" si="1672"/>
        <v>0</v>
      </c>
      <c r="BA97" s="170">
        <f t="shared" si="1672"/>
        <v>0</v>
      </c>
      <c r="BB97" s="170">
        <f t="shared" si="1672"/>
        <v>0</v>
      </c>
      <c r="BC97" s="170">
        <f t="shared" si="1672"/>
        <v>0</v>
      </c>
      <c r="BD97" s="170">
        <f t="shared" si="1672"/>
        <v>0</v>
      </c>
      <c r="BE97" s="170">
        <f t="shared" si="1672"/>
        <v>0</v>
      </c>
      <c r="BF97" s="170">
        <f t="shared" si="1672"/>
        <v>0</v>
      </c>
      <c r="BG97" s="170">
        <f t="shared" si="1672"/>
        <v>0</v>
      </c>
      <c r="BH97" s="170">
        <f t="shared" si="1672"/>
        <v>0</v>
      </c>
      <c r="BI97" s="170">
        <f t="shared" si="1672"/>
        <v>0</v>
      </c>
      <c r="BJ97" s="170">
        <f t="shared" si="1672"/>
        <v>0</v>
      </c>
      <c r="BK97" s="170">
        <f t="shared" si="1672"/>
        <v>0</v>
      </c>
      <c r="BL97" s="170">
        <f t="shared" si="1672"/>
        <v>0</v>
      </c>
      <c r="BM97" s="170">
        <f t="shared" si="1672"/>
        <v>0</v>
      </c>
      <c r="BN97" s="177">
        <f t="shared" si="1563"/>
        <v>0</v>
      </c>
      <c r="BO97" s="170">
        <f t="shared" si="1672"/>
        <v>0</v>
      </c>
      <c r="BP97" s="170">
        <f t="shared" si="1672"/>
        <v>0</v>
      </c>
      <c r="BQ97" s="170">
        <f t="shared" si="1672"/>
        <v>0</v>
      </c>
      <c r="BR97" s="170">
        <f t="shared" si="1672"/>
        <v>0</v>
      </c>
      <c r="BS97" s="170">
        <f t="shared" si="1672"/>
        <v>0</v>
      </c>
      <c r="BT97" s="170">
        <f t="shared" si="1672"/>
        <v>0</v>
      </c>
      <c r="BU97" s="170">
        <f t="shared" si="1672"/>
        <v>0</v>
      </c>
      <c r="BV97" s="170">
        <f t="shared" si="1672"/>
        <v>0</v>
      </c>
      <c r="BW97" s="170">
        <f t="shared" si="1672"/>
        <v>0</v>
      </c>
      <c r="BX97" s="170">
        <f t="shared" si="1672"/>
        <v>0</v>
      </c>
      <c r="BY97" s="170">
        <f t="shared" si="1672"/>
        <v>0</v>
      </c>
      <c r="BZ97" s="170">
        <f t="shared" si="1672"/>
        <v>0</v>
      </c>
      <c r="CA97" s="170">
        <f t="shared" si="1672"/>
        <v>0</v>
      </c>
      <c r="CB97" s="170">
        <f t="shared" si="1672"/>
        <v>0</v>
      </c>
      <c r="CC97" s="170">
        <f t="shared" si="1672"/>
        <v>0</v>
      </c>
      <c r="CD97" s="170">
        <f t="shared" si="1672"/>
        <v>0</v>
      </c>
      <c r="CE97" s="170">
        <f t="shared" si="1672"/>
        <v>0</v>
      </c>
      <c r="CF97" s="170">
        <f t="shared" si="1672"/>
        <v>0</v>
      </c>
      <c r="CG97" s="170">
        <f t="shared" ref="CG97:CR97" si="1673">+SUM(CG98)-SUM(CG103)</f>
        <v>0</v>
      </c>
      <c r="CH97" s="170">
        <f t="shared" si="1673"/>
        <v>0</v>
      </c>
      <c r="CI97" s="170">
        <f t="shared" si="1673"/>
        <v>0</v>
      </c>
      <c r="CJ97" s="170">
        <f t="shared" si="1673"/>
        <v>0</v>
      </c>
      <c r="CK97" s="170">
        <f t="shared" si="1673"/>
        <v>0</v>
      </c>
      <c r="CL97" s="170">
        <f t="shared" si="1673"/>
        <v>0</v>
      </c>
      <c r="CM97" s="170">
        <f t="shared" si="1673"/>
        <v>0</v>
      </c>
      <c r="CN97" s="170">
        <f t="shared" si="1673"/>
        <v>0</v>
      </c>
      <c r="CO97" s="170">
        <f t="shared" si="1673"/>
        <v>0</v>
      </c>
      <c r="CP97" s="170">
        <f t="shared" si="1673"/>
        <v>0</v>
      </c>
      <c r="CQ97" s="170">
        <f t="shared" si="1673"/>
        <v>0</v>
      </c>
      <c r="CR97" s="170">
        <f t="shared" si="1673"/>
        <v>0</v>
      </c>
      <c r="CS97" s="177">
        <f t="shared" si="1562"/>
        <v>0</v>
      </c>
      <c r="CT97" s="170">
        <f t="shared" ref="CT97:CU97" si="1674">+SUM(CT98)-SUM(CT103)</f>
        <v>0</v>
      </c>
      <c r="CU97" s="170">
        <f t="shared" si="1674"/>
        <v>0</v>
      </c>
      <c r="CV97" s="170">
        <f t="shared" ref="CV97:DX97" si="1675">+SUM(CV98)-SUM(CV103)</f>
        <v>0</v>
      </c>
      <c r="CW97" s="170">
        <f t="shared" si="1675"/>
        <v>0</v>
      </c>
      <c r="CX97" s="170">
        <f t="shared" si="1675"/>
        <v>0</v>
      </c>
      <c r="CY97" s="170">
        <f t="shared" si="1675"/>
        <v>0</v>
      </c>
      <c r="CZ97" s="170">
        <f t="shared" si="1675"/>
        <v>0</v>
      </c>
      <c r="DA97" s="170">
        <f t="shared" si="1675"/>
        <v>0</v>
      </c>
      <c r="DB97" s="170">
        <f t="shared" si="1675"/>
        <v>0</v>
      </c>
      <c r="DC97" s="170">
        <f t="shared" si="1675"/>
        <v>0</v>
      </c>
      <c r="DD97" s="170">
        <f t="shared" si="1675"/>
        <v>0</v>
      </c>
      <c r="DE97" s="170">
        <f t="shared" si="1675"/>
        <v>0</v>
      </c>
      <c r="DF97" s="170">
        <f t="shared" si="1675"/>
        <v>0</v>
      </c>
      <c r="DG97" s="170">
        <f t="shared" si="1675"/>
        <v>0</v>
      </c>
      <c r="DH97" s="170">
        <f t="shared" si="1675"/>
        <v>0</v>
      </c>
      <c r="DI97" s="170">
        <f t="shared" si="1675"/>
        <v>0</v>
      </c>
      <c r="DJ97" s="170">
        <f t="shared" si="1675"/>
        <v>0</v>
      </c>
      <c r="DK97" s="170">
        <f t="shared" si="1675"/>
        <v>0</v>
      </c>
      <c r="DL97" s="170">
        <f t="shared" si="1675"/>
        <v>0</v>
      </c>
      <c r="DM97" s="170">
        <f t="shared" si="1675"/>
        <v>0</v>
      </c>
      <c r="DN97" s="170">
        <f t="shared" si="1675"/>
        <v>0</v>
      </c>
      <c r="DO97" s="170">
        <f t="shared" si="1675"/>
        <v>0</v>
      </c>
      <c r="DP97" s="170">
        <f t="shared" si="1675"/>
        <v>0</v>
      </c>
      <c r="DQ97" s="170">
        <f t="shared" si="1675"/>
        <v>0</v>
      </c>
      <c r="DR97" s="170">
        <f t="shared" si="1675"/>
        <v>0</v>
      </c>
      <c r="DS97" s="170">
        <f t="shared" si="1675"/>
        <v>0</v>
      </c>
      <c r="DT97" s="170">
        <f t="shared" si="1675"/>
        <v>0</v>
      </c>
      <c r="DU97" s="170">
        <f t="shared" si="1675"/>
        <v>0</v>
      </c>
      <c r="DV97" s="170">
        <f t="shared" si="1675"/>
        <v>0</v>
      </c>
      <c r="DW97" s="170">
        <f t="shared" si="1675"/>
        <v>0</v>
      </c>
      <c r="DX97" s="170">
        <f t="shared" si="1675"/>
        <v>0</v>
      </c>
      <c r="DY97" s="177">
        <f t="shared" si="1564"/>
        <v>0</v>
      </c>
      <c r="DZ97" s="170">
        <f t="shared" ref="DZ97:EA97" si="1676">+SUM(DZ98)-SUM(DZ103)</f>
        <v>0</v>
      </c>
      <c r="EA97" s="170">
        <f t="shared" si="1676"/>
        <v>0</v>
      </c>
      <c r="EB97" s="170">
        <f t="shared" ref="EB97:FC97" si="1677">+SUM(EB98)-SUM(EB103)</f>
        <v>0</v>
      </c>
      <c r="EC97" s="170">
        <f t="shared" si="1677"/>
        <v>0</v>
      </c>
      <c r="ED97" s="170">
        <f t="shared" si="1677"/>
        <v>0</v>
      </c>
      <c r="EE97" s="170">
        <f t="shared" si="1677"/>
        <v>0</v>
      </c>
      <c r="EF97" s="170">
        <f t="shared" si="1677"/>
        <v>0</v>
      </c>
      <c r="EG97" s="170">
        <f t="shared" si="1677"/>
        <v>0</v>
      </c>
      <c r="EH97" s="170">
        <f t="shared" si="1677"/>
        <v>0</v>
      </c>
      <c r="EI97" s="170">
        <f t="shared" si="1677"/>
        <v>0</v>
      </c>
      <c r="EJ97" s="170">
        <f t="shared" si="1677"/>
        <v>0</v>
      </c>
      <c r="EK97" s="170">
        <f t="shared" si="1677"/>
        <v>0</v>
      </c>
      <c r="EL97" s="170">
        <f t="shared" si="1677"/>
        <v>0</v>
      </c>
      <c r="EM97" s="170">
        <f t="shared" si="1677"/>
        <v>0</v>
      </c>
      <c r="EN97" s="170">
        <f t="shared" si="1677"/>
        <v>0</v>
      </c>
      <c r="EO97" s="170">
        <f t="shared" si="1677"/>
        <v>0</v>
      </c>
      <c r="EP97" s="170">
        <f t="shared" si="1677"/>
        <v>0</v>
      </c>
      <c r="EQ97" s="170">
        <f t="shared" si="1677"/>
        <v>0</v>
      </c>
      <c r="ER97" s="170">
        <f t="shared" si="1677"/>
        <v>0</v>
      </c>
      <c r="ES97" s="170">
        <f t="shared" si="1677"/>
        <v>0</v>
      </c>
      <c r="ET97" s="170">
        <f t="shared" si="1677"/>
        <v>0</v>
      </c>
      <c r="EU97" s="170">
        <f t="shared" si="1677"/>
        <v>0</v>
      </c>
      <c r="EV97" s="170">
        <f t="shared" si="1677"/>
        <v>0</v>
      </c>
      <c r="EW97" s="170">
        <f t="shared" si="1677"/>
        <v>0</v>
      </c>
      <c r="EX97" s="170">
        <f t="shared" si="1677"/>
        <v>0</v>
      </c>
      <c r="EY97" s="170">
        <f t="shared" si="1677"/>
        <v>0</v>
      </c>
      <c r="EZ97" s="170">
        <f t="shared" si="1677"/>
        <v>0</v>
      </c>
      <c r="FA97" s="170">
        <f t="shared" si="1677"/>
        <v>0</v>
      </c>
      <c r="FB97" s="170">
        <f t="shared" si="1677"/>
        <v>0</v>
      </c>
      <c r="FC97" s="170">
        <f t="shared" si="1677"/>
        <v>0</v>
      </c>
      <c r="FD97" s="177">
        <f t="shared" si="1555"/>
        <v>0</v>
      </c>
      <c r="FE97" s="170">
        <f t="shared" ref="FE97:FF97" si="1678">+SUM(FE98)-SUM(FE103)</f>
        <v>0</v>
      </c>
      <c r="FF97" s="170">
        <f t="shared" si="1678"/>
        <v>0</v>
      </c>
      <c r="FG97" s="170">
        <f t="shared" ref="FG97:GI97" si="1679">+SUM(FG98)-SUM(FG103)</f>
        <v>0</v>
      </c>
      <c r="FH97" s="170">
        <f t="shared" si="1679"/>
        <v>0</v>
      </c>
      <c r="FI97" s="170">
        <f t="shared" si="1679"/>
        <v>0</v>
      </c>
      <c r="FJ97" s="170">
        <f t="shared" si="1679"/>
        <v>0</v>
      </c>
      <c r="FK97" s="170">
        <f t="shared" si="1679"/>
        <v>0</v>
      </c>
      <c r="FL97" s="170">
        <f t="shared" si="1679"/>
        <v>0</v>
      </c>
      <c r="FM97" s="170">
        <f t="shared" si="1679"/>
        <v>0</v>
      </c>
      <c r="FN97" s="170">
        <f t="shared" si="1679"/>
        <v>0</v>
      </c>
      <c r="FO97" s="170">
        <f t="shared" si="1679"/>
        <v>0</v>
      </c>
      <c r="FP97" s="170">
        <f t="shared" si="1679"/>
        <v>0</v>
      </c>
      <c r="FQ97" s="170">
        <f t="shared" si="1679"/>
        <v>0</v>
      </c>
      <c r="FR97" s="170">
        <f t="shared" si="1679"/>
        <v>0</v>
      </c>
      <c r="FS97" s="170">
        <f t="shared" si="1679"/>
        <v>0</v>
      </c>
      <c r="FT97" s="170">
        <f t="shared" si="1679"/>
        <v>0</v>
      </c>
      <c r="FU97" s="170">
        <f t="shared" si="1679"/>
        <v>0</v>
      </c>
      <c r="FV97" s="170">
        <f t="shared" si="1679"/>
        <v>0</v>
      </c>
      <c r="FW97" s="170">
        <f t="shared" si="1679"/>
        <v>0</v>
      </c>
      <c r="FX97" s="170">
        <f t="shared" si="1679"/>
        <v>0</v>
      </c>
      <c r="FY97" s="170">
        <f t="shared" si="1679"/>
        <v>0</v>
      </c>
      <c r="FZ97" s="170">
        <f t="shared" si="1679"/>
        <v>0</v>
      </c>
      <c r="GA97" s="170">
        <f t="shared" si="1679"/>
        <v>0</v>
      </c>
      <c r="GB97" s="170">
        <f t="shared" si="1679"/>
        <v>0</v>
      </c>
      <c r="GC97" s="170">
        <f t="shared" si="1679"/>
        <v>0</v>
      </c>
      <c r="GD97" s="170">
        <f t="shared" si="1679"/>
        <v>0</v>
      </c>
      <c r="GE97" s="170">
        <f t="shared" si="1679"/>
        <v>0</v>
      </c>
      <c r="GF97" s="170">
        <f t="shared" si="1679"/>
        <v>0</v>
      </c>
      <c r="GG97" s="170">
        <f t="shared" si="1679"/>
        <v>0</v>
      </c>
      <c r="GH97" s="170">
        <f t="shared" si="1679"/>
        <v>0</v>
      </c>
      <c r="GI97" s="170">
        <f t="shared" si="1679"/>
        <v>0</v>
      </c>
      <c r="GJ97" s="177">
        <f t="shared" si="1565"/>
        <v>0</v>
      </c>
      <c r="GK97" s="170">
        <f t="shared" ref="GK97:GL97" si="1680">+SUM(GK98)-SUM(GK103)</f>
        <v>0</v>
      </c>
      <c r="GL97" s="170">
        <f t="shared" si="1680"/>
        <v>0</v>
      </c>
      <c r="GM97" s="170">
        <f t="shared" ref="GM97:HO97" si="1681">+SUM(GM98)-SUM(GM103)</f>
        <v>0</v>
      </c>
      <c r="GN97" s="170">
        <f t="shared" si="1681"/>
        <v>0</v>
      </c>
      <c r="GO97" s="170">
        <f t="shared" si="1681"/>
        <v>0</v>
      </c>
      <c r="GP97" s="170">
        <f t="shared" si="1681"/>
        <v>0</v>
      </c>
      <c r="GQ97" s="170">
        <f t="shared" si="1681"/>
        <v>0</v>
      </c>
      <c r="GR97" s="170">
        <f t="shared" si="1681"/>
        <v>0</v>
      </c>
      <c r="GS97" s="170">
        <f t="shared" si="1681"/>
        <v>0</v>
      </c>
      <c r="GT97" s="170">
        <f t="shared" si="1681"/>
        <v>0</v>
      </c>
      <c r="GU97" s="170">
        <f t="shared" si="1681"/>
        <v>0</v>
      </c>
      <c r="GV97" s="170">
        <f t="shared" si="1681"/>
        <v>0</v>
      </c>
      <c r="GW97" s="170">
        <f t="shared" si="1681"/>
        <v>0</v>
      </c>
      <c r="GX97" s="170">
        <f t="shared" si="1681"/>
        <v>0</v>
      </c>
      <c r="GY97" s="170">
        <f t="shared" si="1681"/>
        <v>0</v>
      </c>
      <c r="GZ97" s="170">
        <f t="shared" si="1681"/>
        <v>0</v>
      </c>
      <c r="HA97" s="170">
        <f t="shared" si="1681"/>
        <v>0</v>
      </c>
      <c r="HB97" s="170">
        <f t="shared" si="1681"/>
        <v>0</v>
      </c>
      <c r="HC97" s="170">
        <f t="shared" si="1681"/>
        <v>0</v>
      </c>
      <c r="HD97" s="170">
        <f t="shared" si="1681"/>
        <v>0</v>
      </c>
      <c r="HE97" s="170">
        <f t="shared" si="1681"/>
        <v>0</v>
      </c>
      <c r="HF97" s="170">
        <f t="shared" si="1681"/>
        <v>0</v>
      </c>
      <c r="HG97" s="170">
        <f t="shared" si="1681"/>
        <v>0</v>
      </c>
      <c r="HH97" s="170">
        <f t="shared" si="1681"/>
        <v>0</v>
      </c>
      <c r="HI97" s="170">
        <f t="shared" si="1681"/>
        <v>0</v>
      </c>
      <c r="HJ97" s="170">
        <f t="shared" si="1681"/>
        <v>0</v>
      </c>
      <c r="HK97" s="170">
        <f t="shared" si="1681"/>
        <v>0</v>
      </c>
      <c r="HL97" s="170">
        <f t="shared" si="1681"/>
        <v>0</v>
      </c>
      <c r="HM97" s="170">
        <f t="shared" si="1681"/>
        <v>0</v>
      </c>
      <c r="HN97" s="170">
        <f t="shared" si="1681"/>
        <v>0</v>
      </c>
      <c r="HO97" s="170">
        <f t="shared" si="1681"/>
        <v>0</v>
      </c>
      <c r="HP97" s="177">
        <f t="shared" si="1566"/>
        <v>0</v>
      </c>
      <c r="HQ97" s="170">
        <f t="shared" ref="HQ97:HR97" si="1682">+SUM(HQ98)-SUM(HQ103)</f>
        <v>0</v>
      </c>
      <c r="HR97" s="170">
        <f t="shared" si="1682"/>
        <v>0</v>
      </c>
      <c r="HS97" s="170">
        <f t="shared" ref="HS97:IT97" si="1683">+SUM(HS98)-SUM(HS103)</f>
        <v>0</v>
      </c>
      <c r="HT97" s="170">
        <f t="shared" si="1683"/>
        <v>0</v>
      </c>
      <c r="HU97" s="170">
        <f t="shared" si="1683"/>
        <v>0</v>
      </c>
      <c r="HV97" s="170">
        <f t="shared" si="1683"/>
        <v>0</v>
      </c>
      <c r="HW97" s="170">
        <f t="shared" si="1683"/>
        <v>0</v>
      </c>
      <c r="HX97" s="170">
        <f t="shared" si="1683"/>
        <v>0</v>
      </c>
      <c r="HY97" s="170">
        <f t="shared" si="1683"/>
        <v>0</v>
      </c>
      <c r="HZ97" s="170">
        <f t="shared" si="1683"/>
        <v>0</v>
      </c>
      <c r="IA97" s="170">
        <f t="shared" si="1683"/>
        <v>0</v>
      </c>
      <c r="IB97" s="170">
        <f t="shared" si="1683"/>
        <v>0</v>
      </c>
      <c r="IC97" s="170">
        <f t="shared" si="1683"/>
        <v>0</v>
      </c>
      <c r="ID97" s="170">
        <f t="shared" si="1683"/>
        <v>0</v>
      </c>
      <c r="IE97" s="170">
        <f t="shared" si="1683"/>
        <v>0</v>
      </c>
      <c r="IF97" s="170">
        <f t="shared" si="1683"/>
        <v>0</v>
      </c>
      <c r="IG97" s="170">
        <f t="shared" si="1683"/>
        <v>0</v>
      </c>
      <c r="IH97" s="170">
        <f t="shared" si="1683"/>
        <v>0</v>
      </c>
      <c r="II97" s="170">
        <f t="shared" si="1683"/>
        <v>0</v>
      </c>
      <c r="IJ97" s="170">
        <f t="shared" si="1683"/>
        <v>0</v>
      </c>
      <c r="IK97" s="170">
        <f t="shared" si="1683"/>
        <v>0</v>
      </c>
      <c r="IL97" s="170">
        <f t="shared" si="1683"/>
        <v>0</v>
      </c>
      <c r="IM97" s="170">
        <f t="shared" si="1683"/>
        <v>0</v>
      </c>
      <c r="IN97" s="170">
        <f t="shared" si="1683"/>
        <v>0</v>
      </c>
      <c r="IO97" s="170">
        <f t="shared" si="1683"/>
        <v>0</v>
      </c>
      <c r="IP97" s="170">
        <f t="shared" si="1683"/>
        <v>0</v>
      </c>
      <c r="IQ97" s="170">
        <f t="shared" si="1683"/>
        <v>0</v>
      </c>
      <c r="IR97" s="170">
        <f t="shared" si="1683"/>
        <v>0</v>
      </c>
      <c r="IS97" s="170">
        <f t="shared" si="1683"/>
        <v>0</v>
      </c>
      <c r="IT97" s="170">
        <f t="shared" si="1683"/>
        <v>0</v>
      </c>
      <c r="IU97" s="177">
        <f t="shared" si="1556"/>
        <v>0</v>
      </c>
      <c r="IV97" s="170">
        <f t="shared" ref="IV97:IW97" si="1684">+SUM(IV98)-SUM(IV103)</f>
        <v>0</v>
      </c>
      <c r="IW97" s="170">
        <f t="shared" si="1684"/>
        <v>0</v>
      </c>
      <c r="IX97" s="170">
        <f t="shared" ref="IX97:JZ97" si="1685">+SUM(IX98)-SUM(IX103)</f>
        <v>0</v>
      </c>
      <c r="IY97" s="170">
        <f t="shared" si="1685"/>
        <v>0</v>
      </c>
      <c r="IZ97" s="170">
        <f t="shared" si="1685"/>
        <v>0</v>
      </c>
      <c r="JA97" s="170">
        <f t="shared" si="1685"/>
        <v>0</v>
      </c>
      <c r="JB97" s="170">
        <f t="shared" si="1685"/>
        <v>0</v>
      </c>
      <c r="JC97" s="170">
        <f t="shared" si="1685"/>
        <v>0</v>
      </c>
      <c r="JD97" s="170">
        <f t="shared" si="1685"/>
        <v>0</v>
      </c>
      <c r="JE97" s="170">
        <f t="shared" si="1685"/>
        <v>0</v>
      </c>
      <c r="JF97" s="170">
        <f t="shared" si="1685"/>
        <v>0</v>
      </c>
      <c r="JG97" s="170">
        <f t="shared" si="1685"/>
        <v>0</v>
      </c>
      <c r="JH97" s="170">
        <f t="shared" si="1685"/>
        <v>0</v>
      </c>
      <c r="JI97" s="170">
        <f t="shared" si="1685"/>
        <v>0</v>
      </c>
      <c r="JJ97" s="170">
        <f t="shared" si="1685"/>
        <v>0</v>
      </c>
      <c r="JK97" s="170">
        <f t="shared" si="1685"/>
        <v>0</v>
      </c>
      <c r="JL97" s="170">
        <f t="shared" si="1685"/>
        <v>0</v>
      </c>
      <c r="JM97" s="170">
        <f t="shared" si="1685"/>
        <v>0</v>
      </c>
      <c r="JN97" s="170">
        <f t="shared" si="1685"/>
        <v>0</v>
      </c>
      <c r="JO97" s="170">
        <f t="shared" si="1685"/>
        <v>0</v>
      </c>
      <c r="JP97" s="170">
        <f t="shared" si="1685"/>
        <v>0</v>
      </c>
      <c r="JQ97" s="170">
        <f t="shared" si="1685"/>
        <v>0</v>
      </c>
      <c r="JR97" s="170">
        <f t="shared" si="1685"/>
        <v>0</v>
      </c>
      <c r="JS97" s="170">
        <f t="shared" si="1685"/>
        <v>0</v>
      </c>
      <c r="JT97" s="170">
        <f t="shared" si="1685"/>
        <v>0</v>
      </c>
      <c r="JU97" s="170">
        <f t="shared" si="1685"/>
        <v>0</v>
      </c>
      <c r="JV97" s="170">
        <f t="shared" si="1685"/>
        <v>0</v>
      </c>
      <c r="JW97" s="170">
        <f t="shared" si="1685"/>
        <v>0</v>
      </c>
      <c r="JX97" s="170">
        <f t="shared" si="1685"/>
        <v>0</v>
      </c>
      <c r="JY97" s="170">
        <f t="shared" si="1685"/>
        <v>0</v>
      </c>
      <c r="JZ97" s="170">
        <f t="shared" si="1685"/>
        <v>0</v>
      </c>
      <c r="KA97" s="177">
        <f t="shared" si="1567"/>
        <v>0</v>
      </c>
      <c r="KB97" s="170">
        <f t="shared" ref="KB97:KC97" si="1686">+SUM(KB98)-SUM(KB103)</f>
        <v>0</v>
      </c>
      <c r="KC97" s="170">
        <f t="shared" si="1686"/>
        <v>0</v>
      </c>
      <c r="KD97" s="170">
        <f t="shared" ref="KD97:LE97" si="1687">+SUM(KD98)-SUM(KD103)</f>
        <v>0</v>
      </c>
      <c r="KE97" s="170">
        <f t="shared" si="1687"/>
        <v>0</v>
      </c>
      <c r="KF97" s="170">
        <f t="shared" si="1687"/>
        <v>0</v>
      </c>
      <c r="KG97" s="170">
        <f t="shared" si="1687"/>
        <v>0</v>
      </c>
      <c r="KH97" s="170">
        <f t="shared" si="1687"/>
        <v>0</v>
      </c>
      <c r="KI97" s="170">
        <f t="shared" si="1687"/>
        <v>0</v>
      </c>
      <c r="KJ97" s="170">
        <f t="shared" si="1687"/>
        <v>0</v>
      </c>
      <c r="KK97" s="170">
        <f t="shared" si="1687"/>
        <v>0</v>
      </c>
      <c r="KL97" s="170">
        <f t="shared" si="1687"/>
        <v>0</v>
      </c>
      <c r="KM97" s="170">
        <f t="shared" si="1687"/>
        <v>0</v>
      </c>
      <c r="KN97" s="170">
        <f t="shared" si="1687"/>
        <v>0</v>
      </c>
      <c r="KO97" s="170">
        <f t="shared" si="1687"/>
        <v>0</v>
      </c>
      <c r="KP97" s="170">
        <f t="shared" si="1687"/>
        <v>0</v>
      </c>
      <c r="KQ97" s="170">
        <f t="shared" si="1687"/>
        <v>0</v>
      </c>
      <c r="KR97" s="170">
        <f t="shared" si="1687"/>
        <v>0</v>
      </c>
      <c r="KS97" s="170">
        <f t="shared" si="1687"/>
        <v>0</v>
      </c>
      <c r="KT97" s="170">
        <f t="shared" si="1687"/>
        <v>0</v>
      </c>
      <c r="KU97" s="170">
        <f t="shared" si="1687"/>
        <v>0</v>
      </c>
      <c r="KV97" s="170">
        <f t="shared" si="1687"/>
        <v>0</v>
      </c>
      <c r="KW97" s="170">
        <f t="shared" si="1687"/>
        <v>0</v>
      </c>
      <c r="KX97" s="170">
        <f t="shared" si="1687"/>
        <v>0</v>
      </c>
      <c r="KY97" s="170">
        <f t="shared" si="1687"/>
        <v>0</v>
      </c>
      <c r="KZ97" s="170">
        <f t="shared" si="1687"/>
        <v>0</v>
      </c>
      <c r="LA97" s="170">
        <f t="shared" si="1687"/>
        <v>0</v>
      </c>
      <c r="LB97" s="170">
        <f t="shared" si="1687"/>
        <v>0</v>
      </c>
      <c r="LC97" s="170">
        <f t="shared" si="1687"/>
        <v>0</v>
      </c>
      <c r="LD97" s="170">
        <f t="shared" si="1687"/>
        <v>0</v>
      </c>
      <c r="LE97" s="170">
        <f t="shared" si="1687"/>
        <v>0</v>
      </c>
      <c r="LF97" s="177">
        <f t="shared" si="1557"/>
        <v>0</v>
      </c>
      <c r="LG97" s="170">
        <f t="shared" ref="LG97:LH97" si="1688">+SUM(LG98)-SUM(LG103)</f>
        <v>0</v>
      </c>
      <c r="LH97" s="170">
        <f t="shared" si="1688"/>
        <v>0</v>
      </c>
      <c r="LI97" s="170">
        <f t="shared" ref="LI97:MK97" si="1689">+SUM(LI98)-SUM(LI103)</f>
        <v>0</v>
      </c>
      <c r="LJ97" s="170">
        <f t="shared" si="1689"/>
        <v>0</v>
      </c>
      <c r="LK97" s="170">
        <f t="shared" si="1689"/>
        <v>0</v>
      </c>
      <c r="LL97" s="170">
        <f t="shared" si="1689"/>
        <v>0</v>
      </c>
      <c r="LM97" s="170">
        <f t="shared" si="1689"/>
        <v>0</v>
      </c>
      <c r="LN97" s="170">
        <f t="shared" si="1689"/>
        <v>0</v>
      </c>
      <c r="LO97" s="170">
        <f t="shared" si="1689"/>
        <v>0</v>
      </c>
      <c r="LP97" s="170">
        <f t="shared" si="1689"/>
        <v>0</v>
      </c>
      <c r="LQ97" s="170">
        <f t="shared" si="1689"/>
        <v>0</v>
      </c>
      <c r="LR97" s="170">
        <f t="shared" si="1689"/>
        <v>0</v>
      </c>
      <c r="LS97" s="170">
        <f t="shared" si="1689"/>
        <v>0</v>
      </c>
      <c r="LT97" s="170">
        <f t="shared" si="1689"/>
        <v>0</v>
      </c>
      <c r="LU97" s="170">
        <f t="shared" si="1689"/>
        <v>0</v>
      </c>
      <c r="LV97" s="170">
        <f t="shared" si="1689"/>
        <v>0</v>
      </c>
      <c r="LW97" s="170">
        <f t="shared" si="1689"/>
        <v>0</v>
      </c>
      <c r="LX97" s="170">
        <f t="shared" si="1689"/>
        <v>0</v>
      </c>
      <c r="LY97" s="170">
        <f t="shared" si="1689"/>
        <v>0</v>
      </c>
      <c r="LZ97" s="170">
        <f t="shared" si="1689"/>
        <v>0</v>
      </c>
      <c r="MA97" s="170">
        <f t="shared" si="1689"/>
        <v>0</v>
      </c>
      <c r="MB97" s="170">
        <f t="shared" si="1689"/>
        <v>0</v>
      </c>
      <c r="MC97" s="170">
        <f t="shared" si="1689"/>
        <v>0</v>
      </c>
      <c r="MD97" s="170">
        <f t="shared" si="1689"/>
        <v>0</v>
      </c>
      <c r="ME97" s="170">
        <f t="shared" si="1689"/>
        <v>0</v>
      </c>
      <c r="MF97" s="170">
        <f t="shared" si="1689"/>
        <v>0</v>
      </c>
      <c r="MG97" s="170">
        <f t="shared" si="1689"/>
        <v>0</v>
      </c>
      <c r="MH97" s="170">
        <f t="shared" si="1689"/>
        <v>0</v>
      </c>
      <c r="MI97" s="170">
        <f t="shared" si="1689"/>
        <v>0</v>
      </c>
      <c r="MJ97" s="170">
        <f t="shared" si="1689"/>
        <v>0</v>
      </c>
      <c r="MK97" s="170">
        <f t="shared" si="1689"/>
        <v>0</v>
      </c>
      <c r="ML97" s="177">
        <f t="shared" si="1568"/>
        <v>0</v>
      </c>
      <c r="MM97" s="170">
        <f t="shared" ref="MM97:MN97" si="1690">+SUM(MM98)-SUM(MM103)</f>
        <v>0</v>
      </c>
      <c r="MN97" s="170">
        <f t="shared" si="1690"/>
        <v>0</v>
      </c>
      <c r="MO97" s="170">
        <f t="shared" ref="MO97:NQ97" si="1691">+SUM(MO98)-SUM(MO103)</f>
        <v>0</v>
      </c>
      <c r="MP97" s="170">
        <f t="shared" si="1691"/>
        <v>0</v>
      </c>
      <c r="MQ97" s="170">
        <f t="shared" si="1691"/>
        <v>0</v>
      </c>
      <c r="MR97" s="170">
        <f t="shared" si="1691"/>
        <v>0</v>
      </c>
      <c r="MS97" s="170">
        <f t="shared" si="1691"/>
        <v>0</v>
      </c>
      <c r="MT97" s="170">
        <f t="shared" si="1691"/>
        <v>0</v>
      </c>
      <c r="MU97" s="170">
        <f t="shared" si="1691"/>
        <v>0</v>
      </c>
      <c r="MV97" s="170">
        <f t="shared" si="1691"/>
        <v>0</v>
      </c>
      <c r="MW97" s="170">
        <f t="shared" si="1691"/>
        <v>0</v>
      </c>
      <c r="MX97" s="170">
        <f t="shared" si="1691"/>
        <v>0</v>
      </c>
      <c r="MY97" s="170">
        <f t="shared" si="1691"/>
        <v>0</v>
      </c>
      <c r="MZ97" s="170">
        <f t="shared" si="1691"/>
        <v>0</v>
      </c>
      <c r="NA97" s="170">
        <f t="shared" si="1691"/>
        <v>0</v>
      </c>
      <c r="NB97" s="170">
        <f t="shared" si="1691"/>
        <v>0</v>
      </c>
      <c r="NC97" s="170">
        <f t="shared" si="1691"/>
        <v>0</v>
      </c>
      <c r="ND97" s="170">
        <f t="shared" si="1691"/>
        <v>0</v>
      </c>
      <c r="NE97" s="170">
        <f t="shared" si="1691"/>
        <v>0</v>
      </c>
      <c r="NF97" s="170">
        <f t="shared" si="1691"/>
        <v>0</v>
      </c>
      <c r="NG97" s="170">
        <f t="shared" si="1691"/>
        <v>0</v>
      </c>
      <c r="NH97" s="170">
        <f t="shared" si="1691"/>
        <v>0</v>
      </c>
      <c r="NI97" s="170">
        <f t="shared" si="1691"/>
        <v>0</v>
      </c>
      <c r="NJ97" s="170">
        <f t="shared" si="1691"/>
        <v>0</v>
      </c>
      <c r="NK97" s="170">
        <f t="shared" si="1691"/>
        <v>0</v>
      </c>
      <c r="NL97" s="170">
        <f t="shared" si="1691"/>
        <v>0</v>
      </c>
      <c r="NM97" s="170">
        <f t="shared" si="1691"/>
        <v>0</v>
      </c>
      <c r="NN97" s="170">
        <f t="shared" si="1691"/>
        <v>0</v>
      </c>
      <c r="NO97" s="170">
        <f t="shared" si="1691"/>
        <v>0</v>
      </c>
      <c r="NP97" s="170">
        <f t="shared" si="1691"/>
        <v>0</v>
      </c>
      <c r="NQ97" s="170">
        <f t="shared" si="1691"/>
        <v>0</v>
      </c>
      <c r="NR97" s="177">
        <f t="shared" si="1569"/>
        <v>0</v>
      </c>
      <c r="NS97" s="170">
        <f t="shared" ref="NS97:NT97" si="1692">+SUM(NS98)-SUM(NS103)</f>
        <v>0</v>
      </c>
      <c r="NT97" s="170">
        <f t="shared" si="1692"/>
        <v>0</v>
      </c>
      <c r="NU97" s="170">
        <f t="shared" ref="NU97:OT97" si="1693">+SUM(NU98)-SUM(NU103)</f>
        <v>0</v>
      </c>
      <c r="NV97" s="170">
        <f t="shared" si="1693"/>
        <v>0</v>
      </c>
      <c r="NW97" s="170">
        <f t="shared" si="1693"/>
        <v>0</v>
      </c>
      <c r="NX97" s="170">
        <f t="shared" si="1693"/>
        <v>0</v>
      </c>
      <c r="NY97" s="170">
        <f t="shared" si="1693"/>
        <v>0</v>
      </c>
      <c r="NZ97" s="170">
        <f t="shared" si="1693"/>
        <v>0</v>
      </c>
      <c r="OA97" s="170">
        <f t="shared" si="1693"/>
        <v>0</v>
      </c>
      <c r="OB97" s="170">
        <f t="shared" si="1693"/>
        <v>0</v>
      </c>
      <c r="OC97" s="170">
        <f t="shared" si="1693"/>
        <v>0</v>
      </c>
      <c r="OD97" s="170">
        <f t="shared" si="1693"/>
        <v>0</v>
      </c>
      <c r="OE97" s="170">
        <f t="shared" si="1693"/>
        <v>0</v>
      </c>
      <c r="OF97" s="170">
        <f t="shared" si="1693"/>
        <v>0</v>
      </c>
      <c r="OG97" s="170">
        <f t="shared" si="1693"/>
        <v>0</v>
      </c>
      <c r="OH97" s="170">
        <f t="shared" si="1693"/>
        <v>0</v>
      </c>
      <c r="OI97" s="170">
        <f t="shared" si="1693"/>
        <v>0</v>
      </c>
      <c r="OJ97" s="170">
        <f t="shared" si="1693"/>
        <v>0</v>
      </c>
      <c r="OK97" s="170">
        <f t="shared" si="1693"/>
        <v>0</v>
      </c>
      <c r="OL97" s="170">
        <f t="shared" si="1693"/>
        <v>0</v>
      </c>
      <c r="OM97" s="170">
        <f t="shared" si="1693"/>
        <v>0</v>
      </c>
      <c r="ON97" s="170">
        <f t="shared" si="1693"/>
        <v>0</v>
      </c>
      <c r="OO97" s="170">
        <f t="shared" si="1693"/>
        <v>0</v>
      </c>
      <c r="OP97" s="170">
        <f t="shared" si="1693"/>
        <v>0</v>
      </c>
      <c r="OQ97" s="170">
        <f t="shared" si="1693"/>
        <v>0</v>
      </c>
      <c r="OR97" s="170">
        <f t="shared" si="1693"/>
        <v>0</v>
      </c>
      <c r="OS97" s="170">
        <f t="shared" si="1693"/>
        <v>0</v>
      </c>
      <c r="OT97" s="170">
        <f t="shared" si="1693"/>
        <v>0</v>
      </c>
      <c r="OU97" s="177">
        <f t="shared" si="1558"/>
        <v>0</v>
      </c>
      <c r="OV97" s="170">
        <f t="shared" ref="OV97:OW97" si="1694">+SUM(OV98)-SUM(OV103)</f>
        <v>0</v>
      </c>
      <c r="OW97" s="170">
        <f t="shared" si="1694"/>
        <v>0</v>
      </c>
      <c r="OX97" s="170">
        <f t="shared" ref="OX97:PZ97" si="1695">+SUM(OX98)-SUM(OX103)</f>
        <v>0</v>
      </c>
      <c r="OY97" s="170">
        <f t="shared" si="1695"/>
        <v>0</v>
      </c>
      <c r="OZ97" s="170">
        <f t="shared" si="1695"/>
        <v>0</v>
      </c>
      <c r="PA97" s="170">
        <f t="shared" si="1695"/>
        <v>0</v>
      </c>
      <c r="PB97" s="170">
        <f t="shared" si="1695"/>
        <v>0</v>
      </c>
      <c r="PC97" s="170">
        <f t="shared" si="1695"/>
        <v>0</v>
      </c>
      <c r="PD97" s="170">
        <f t="shared" si="1695"/>
        <v>0</v>
      </c>
      <c r="PE97" s="170">
        <f t="shared" si="1695"/>
        <v>0</v>
      </c>
      <c r="PF97" s="170">
        <f t="shared" si="1695"/>
        <v>0</v>
      </c>
      <c r="PG97" s="170">
        <f t="shared" si="1695"/>
        <v>0</v>
      </c>
      <c r="PH97" s="170">
        <f t="shared" si="1695"/>
        <v>0</v>
      </c>
      <c r="PI97" s="170">
        <f t="shared" si="1695"/>
        <v>0</v>
      </c>
      <c r="PJ97" s="170">
        <f t="shared" si="1695"/>
        <v>0</v>
      </c>
      <c r="PK97" s="170">
        <f t="shared" si="1695"/>
        <v>0</v>
      </c>
      <c r="PL97" s="170">
        <f t="shared" si="1695"/>
        <v>0</v>
      </c>
      <c r="PM97" s="170">
        <f t="shared" si="1695"/>
        <v>0</v>
      </c>
      <c r="PN97" s="170">
        <f t="shared" si="1695"/>
        <v>0</v>
      </c>
      <c r="PO97" s="170">
        <f t="shared" si="1695"/>
        <v>0</v>
      </c>
      <c r="PP97" s="170">
        <f t="shared" si="1695"/>
        <v>0</v>
      </c>
      <c r="PQ97" s="170">
        <f t="shared" si="1695"/>
        <v>0</v>
      </c>
      <c r="PR97" s="170">
        <f t="shared" si="1695"/>
        <v>0</v>
      </c>
      <c r="PS97" s="170">
        <f t="shared" si="1695"/>
        <v>0</v>
      </c>
      <c r="PT97" s="170">
        <f t="shared" si="1695"/>
        <v>0</v>
      </c>
      <c r="PU97" s="170">
        <f t="shared" si="1695"/>
        <v>0</v>
      </c>
      <c r="PV97" s="170">
        <f t="shared" si="1695"/>
        <v>0</v>
      </c>
      <c r="PW97" s="170">
        <f t="shared" si="1695"/>
        <v>0</v>
      </c>
      <c r="PX97" s="170">
        <f t="shared" si="1695"/>
        <v>0</v>
      </c>
      <c r="PY97" s="170">
        <f t="shared" si="1695"/>
        <v>0</v>
      </c>
      <c r="PZ97" s="170">
        <f t="shared" si="1695"/>
        <v>0</v>
      </c>
      <c r="QA97" s="177">
        <f t="shared" si="1570"/>
        <v>0</v>
      </c>
      <c r="QB97" s="170">
        <f t="shared" ref="QB97:QC97" si="1696">+SUM(QB98)-SUM(QB103)</f>
        <v>0</v>
      </c>
      <c r="QC97" s="170">
        <f t="shared" si="1696"/>
        <v>0</v>
      </c>
      <c r="QD97" s="170">
        <f t="shared" ref="QD97:RE97" si="1697">+SUM(QD98)-SUM(QD103)</f>
        <v>0</v>
      </c>
      <c r="QE97" s="170">
        <f t="shared" si="1697"/>
        <v>0</v>
      </c>
      <c r="QF97" s="170">
        <f t="shared" si="1697"/>
        <v>0</v>
      </c>
      <c r="QG97" s="170">
        <f t="shared" si="1697"/>
        <v>0</v>
      </c>
      <c r="QH97" s="170">
        <f t="shared" si="1697"/>
        <v>0</v>
      </c>
      <c r="QI97" s="170">
        <f t="shared" si="1697"/>
        <v>0</v>
      </c>
      <c r="QJ97" s="170">
        <f t="shared" si="1697"/>
        <v>0</v>
      </c>
      <c r="QK97" s="170">
        <f t="shared" si="1697"/>
        <v>0</v>
      </c>
      <c r="QL97" s="170">
        <f t="shared" si="1697"/>
        <v>0</v>
      </c>
      <c r="QM97" s="170">
        <f t="shared" si="1697"/>
        <v>0</v>
      </c>
      <c r="QN97" s="170">
        <f t="shared" si="1697"/>
        <v>0</v>
      </c>
      <c r="QO97" s="170">
        <f t="shared" si="1697"/>
        <v>0</v>
      </c>
      <c r="QP97" s="170">
        <f t="shared" si="1697"/>
        <v>0</v>
      </c>
      <c r="QQ97" s="170">
        <f t="shared" si="1697"/>
        <v>0</v>
      </c>
      <c r="QR97" s="170">
        <f t="shared" si="1697"/>
        <v>0</v>
      </c>
      <c r="QS97" s="170">
        <f t="shared" si="1697"/>
        <v>0</v>
      </c>
      <c r="QT97" s="170">
        <f t="shared" si="1697"/>
        <v>0</v>
      </c>
      <c r="QU97" s="170">
        <f t="shared" si="1697"/>
        <v>0</v>
      </c>
      <c r="QV97" s="170">
        <f t="shared" si="1697"/>
        <v>0</v>
      </c>
      <c r="QW97" s="170">
        <f t="shared" si="1697"/>
        <v>0</v>
      </c>
      <c r="QX97" s="170">
        <f t="shared" si="1697"/>
        <v>0</v>
      </c>
      <c r="QY97" s="170">
        <f t="shared" si="1697"/>
        <v>0</v>
      </c>
      <c r="QZ97" s="170">
        <f t="shared" si="1697"/>
        <v>0</v>
      </c>
      <c r="RA97" s="170">
        <f t="shared" si="1697"/>
        <v>0</v>
      </c>
      <c r="RB97" s="170">
        <f t="shared" si="1697"/>
        <v>0</v>
      </c>
      <c r="RC97" s="170">
        <f t="shared" si="1697"/>
        <v>0</v>
      </c>
      <c r="RD97" s="170">
        <f t="shared" si="1697"/>
        <v>0</v>
      </c>
      <c r="RE97" s="170">
        <f t="shared" si="1697"/>
        <v>0</v>
      </c>
      <c r="RF97" s="177">
        <f t="shared" si="1559"/>
        <v>0</v>
      </c>
      <c r="RG97" s="170">
        <f t="shared" ref="RG97:RH97" si="1698">+SUM(RG98)-SUM(RG103)</f>
        <v>0</v>
      </c>
      <c r="RH97" s="170">
        <f t="shared" si="1698"/>
        <v>0</v>
      </c>
      <c r="RI97" s="170">
        <f t="shared" ref="RI97:SK97" si="1699">+SUM(RI98)-SUM(RI103)</f>
        <v>0</v>
      </c>
      <c r="RJ97" s="170">
        <f t="shared" si="1699"/>
        <v>0</v>
      </c>
      <c r="RK97" s="170">
        <f t="shared" si="1699"/>
        <v>0</v>
      </c>
      <c r="RL97" s="170">
        <f t="shared" si="1699"/>
        <v>0</v>
      </c>
      <c r="RM97" s="170">
        <f t="shared" si="1699"/>
        <v>0</v>
      </c>
      <c r="RN97" s="170">
        <f t="shared" si="1699"/>
        <v>0</v>
      </c>
      <c r="RO97" s="170">
        <f t="shared" si="1699"/>
        <v>0</v>
      </c>
      <c r="RP97" s="170">
        <f t="shared" si="1699"/>
        <v>0</v>
      </c>
      <c r="RQ97" s="170">
        <f t="shared" si="1699"/>
        <v>0</v>
      </c>
      <c r="RR97" s="170">
        <f t="shared" si="1699"/>
        <v>0</v>
      </c>
      <c r="RS97" s="170">
        <f t="shared" si="1699"/>
        <v>0</v>
      </c>
      <c r="RT97" s="170">
        <f t="shared" si="1699"/>
        <v>0</v>
      </c>
      <c r="RU97" s="170">
        <f t="shared" si="1699"/>
        <v>0</v>
      </c>
      <c r="RV97" s="170">
        <f t="shared" si="1699"/>
        <v>0</v>
      </c>
      <c r="RW97" s="170">
        <f t="shared" si="1699"/>
        <v>0</v>
      </c>
      <c r="RX97" s="170">
        <f t="shared" si="1699"/>
        <v>0</v>
      </c>
      <c r="RY97" s="170">
        <f t="shared" si="1699"/>
        <v>0</v>
      </c>
      <c r="RZ97" s="170">
        <f t="shared" si="1699"/>
        <v>0</v>
      </c>
      <c r="SA97" s="170">
        <f t="shared" si="1699"/>
        <v>0</v>
      </c>
      <c r="SB97" s="170">
        <f t="shared" si="1699"/>
        <v>0</v>
      </c>
      <c r="SC97" s="170">
        <f t="shared" si="1699"/>
        <v>0</v>
      </c>
      <c r="SD97" s="170">
        <f t="shared" si="1699"/>
        <v>0</v>
      </c>
      <c r="SE97" s="170">
        <f t="shared" si="1699"/>
        <v>0</v>
      </c>
      <c r="SF97" s="170">
        <f t="shared" si="1699"/>
        <v>0</v>
      </c>
      <c r="SG97" s="170">
        <f t="shared" si="1699"/>
        <v>0</v>
      </c>
      <c r="SH97" s="170">
        <f t="shared" si="1699"/>
        <v>0</v>
      </c>
      <c r="SI97" s="170">
        <f t="shared" si="1699"/>
        <v>0</v>
      </c>
      <c r="SJ97" s="170">
        <f t="shared" si="1699"/>
        <v>0</v>
      </c>
      <c r="SK97" s="170">
        <f t="shared" si="1699"/>
        <v>0</v>
      </c>
      <c r="SL97" s="177">
        <f t="shared" si="1571"/>
        <v>0</v>
      </c>
      <c r="SM97" s="170">
        <f t="shared" ref="SM97:SN97" si="1700">+SUM(SM98)-SUM(SM103)</f>
        <v>0</v>
      </c>
      <c r="SN97" s="170">
        <f t="shared" si="1700"/>
        <v>0</v>
      </c>
      <c r="SO97" s="170">
        <f t="shared" ref="SO97:TP97" si="1701">+SUM(SO98)-SUM(SO103)</f>
        <v>0</v>
      </c>
      <c r="SP97" s="170">
        <f t="shared" si="1701"/>
        <v>0</v>
      </c>
      <c r="SQ97" s="170">
        <f t="shared" si="1701"/>
        <v>0</v>
      </c>
      <c r="SR97" s="170">
        <f t="shared" si="1701"/>
        <v>0</v>
      </c>
      <c r="SS97" s="170">
        <f t="shared" si="1701"/>
        <v>0</v>
      </c>
      <c r="ST97" s="170">
        <f t="shared" si="1701"/>
        <v>0</v>
      </c>
      <c r="SU97" s="170">
        <f t="shared" si="1701"/>
        <v>0</v>
      </c>
      <c r="SV97" s="170">
        <f t="shared" si="1701"/>
        <v>0</v>
      </c>
      <c r="SW97" s="170">
        <f t="shared" si="1701"/>
        <v>0</v>
      </c>
      <c r="SX97" s="170">
        <f t="shared" si="1701"/>
        <v>0</v>
      </c>
      <c r="SY97" s="170">
        <f t="shared" si="1701"/>
        <v>0</v>
      </c>
      <c r="SZ97" s="170">
        <f t="shared" si="1701"/>
        <v>0</v>
      </c>
      <c r="TA97" s="170">
        <f t="shared" si="1701"/>
        <v>0</v>
      </c>
      <c r="TB97" s="170">
        <f t="shared" si="1701"/>
        <v>0</v>
      </c>
      <c r="TC97" s="170">
        <f t="shared" si="1701"/>
        <v>0</v>
      </c>
      <c r="TD97" s="170">
        <f t="shared" si="1701"/>
        <v>0</v>
      </c>
      <c r="TE97" s="170">
        <f t="shared" si="1701"/>
        <v>0</v>
      </c>
      <c r="TF97" s="170">
        <f t="shared" si="1701"/>
        <v>0</v>
      </c>
      <c r="TG97" s="170">
        <f t="shared" si="1701"/>
        <v>0</v>
      </c>
      <c r="TH97" s="170">
        <f t="shared" si="1701"/>
        <v>0</v>
      </c>
      <c r="TI97" s="170">
        <f t="shared" si="1701"/>
        <v>0</v>
      </c>
      <c r="TJ97" s="170">
        <f t="shared" si="1701"/>
        <v>0</v>
      </c>
      <c r="TK97" s="170">
        <f t="shared" si="1701"/>
        <v>0</v>
      </c>
      <c r="TL97" s="170">
        <f t="shared" si="1701"/>
        <v>0</v>
      </c>
      <c r="TM97" s="170">
        <f t="shared" si="1701"/>
        <v>0</v>
      </c>
      <c r="TN97" s="170">
        <f t="shared" si="1701"/>
        <v>0</v>
      </c>
      <c r="TO97" s="170">
        <f t="shared" si="1701"/>
        <v>0</v>
      </c>
      <c r="TP97" s="170">
        <f t="shared" si="1701"/>
        <v>0</v>
      </c>
      <c r="TQ97" s="177">
        <f t="shared" si="1560"/>
        <v>0</v>
      </c>
      <c r="TR97" s="170">
        <f t="shared" ref="TR97:TS97" si="1702">+SUM(TR98)-SUM(TR103)</f>
        <v>0</v>
      </c>
      <c r="TS97" s="170">
        <f t="shared" si="1702"/>
        <v>0</v>
      </c>
      <c r="TT97" s="170">
        <f t="shared" ref="TT97:UV97" si="1703">+SUM(TT98)-SUM(TT103)</f>
        <v>0</v>
      </c>
      <c r="TU97" s="170">
        <f t="shared" si="1703"/>
        <v>0</v>
      </c>
      <c r="TV97" s="170">
        <f t="shared" si="1703"/>
        <v>0</v>
      </c>
      <c r="TW97" s="170">
        <f t="shared" si="1703"/>
        <v>0</v>
      </c>
      <c r="TX97" s="170">
        <f t="shared" si="1703"/>
        <v>0</v>
      </c>
      <c r="TY97" s="170">
        <f t="shared" si="1703"/>
        <v>0</v>
      </c>
      <c r="TZ97" s="170">
        <f t="shared" si="1703"/>
        <v>0</v>
      </c>
      <c r="UA97" s="170">
        <f t="shared" si="1703"/>
        <v>0</v>
      </c>
      <c r="UB97" s="170">
        <f t="shared" si="1703"/>
        <v>0</v>
      </c>
      <c r="UC97" s="170">
        <f t="shared" si="1703"/>
        <v>0</v>
      </c>
      <c r="UD97" s="170">
        <f t="shared" si="1703"/>
        <v>0</v>
      </c>
      <c r="UE97" s="170">
        <f t="shared" si="1703"/>
        <v>0</v>
      </c>
      <c r="UF97" s="170">
        <f t="shared" si="1703"/>
        <v>0</v>
      </c>
      <c r="UG97" s="170">
        <f t="shared" si="1703"/>
        <v>0</v>
      </c>
      <c r="UH97" s="170">
        <f t="shared" si="1703"/>
        <v>0</v>
      </c>
      <c r="UI97" s="170">
        <f t="shared" si="1703"/>
        <v>0</v>
      </c>
      <c r="UJ97" s="170">
        <f t="shared" si="1703"/>
        <v>0</v>
      </c>
      <c r="UK97" s="170">
        <f t="shared" si="1703"/>
        <v>0</v>
      </c>
      <c r="UL97" s="170">
        <f t="shared" si="1703"/>
        <v>0</v>
      </c>
      <c r="UM97" s="170">
        <f t="shared" si="1703"/>
        <v>0</v>
      </c>
      <c r="UN97" s="170">
        <f t="shared" si="1703"/>
        <v>0</v>
      </c>
      <c r="UO97" s="170">
        <f t="shared" si="1703"/>
        <v>0</v>
      </c>
      <c r="UP97" s="170">
        <f t="shared" si="1703"/>
        <v>0</v>
      </c>
      <c r="UQ97" s="170">
        <f t="shared" si="1703"/>
        <v>0</v>
      </c>
      <c r="UR97" s="170">
        <f t="shared" si="1703"/>
        <v>0</v>
      </c>
      <c r="US97" s="170">
        <f t="shared" si="1703"/>
        <v>0</v>
      </c>
      <c r="UT97" s="170">
        <f t="shared" si="1703"/>
        <v>0</v>
      </c>
      <c r="UU97" s="170">
        <f t="shared" si="1703"/>
        <v>0</v>
      </c>
      <c r="UV97" s="170">
        <f t="shared" si="1703"/>
        <v>0</v>
      </c>
      <c r="UW97" s="177">
        <f t="shared" si="1572"/>
        <v>0</v>
      </c>
      <c r="UX97" s="170">
        <f t="shared" ref="UX97:UY97" si="1704">+SUM(UX98)-SUM(UX103)</f>
        <v>0</v>
      </c>
      <c r="UY97" s="170">
        <f t="shared" si="1704"/>
        <v>0</v>
      </c>
      <c r="UZ97" s="170">
        <f t="shared" ref="UZ97:WB97" si="1705">+SUM(UZ98)-SUM(UZ103)</f>
        <v>0</v>
      </c>
      <c r="VA97" s="170">
        <f t="shared" si="1705"/>
        <v>0</v>
      </c>
      <c r="VB97" s="170">
        <f t="shared" si="1705"/>
        <v>0</v>
      </c>
      <c r="VC97" s="170">
        <f t="shared" si="1705"/>
        <v>0</v>
      </c>
      <c r="VD97" s="170">
        <f t="shared" si="1705"/>
        <v>0</v>
      </c>
      <c r="VE97" s="170">
        <f t="shared" si="1705"/>
        <v>0</v>
      </c>
      <c r="VF97" s="170">
        <f t="shared" si="1705"/>
        <v>0</v>
      </c>
      <c r="VG97" s="170">
        <f t="shared" si="1705"/>
        <v>0</v>
      </c>
      <c r="VH97" s="170">
        <f t="shared" si="1705"/>
        <v>0</v>
      </c>
      <c r="VI97" s="170">
        <f t="shared" si="1705"/>
        <v>0</v>
      </c>
      <c r="VJ97" s="170">
        <f t="shared" si="1705"/>
        <v>0</v>
      </c>
      <c r="VK97" s="170">
        <f t="shared" si="1705"/>
        <v>0</v>
      </c>
      <c r="VL97" s="170">
        <f t="shared" si="1705"/>
        <v>0</v>
      </c>
      <c r="VM97" s="170">
        <f t="shared" si="1705"/>
        <v>0</v>
      </c>
      <c r="VN97" s="170">
        <f t="shared" si="1705"/>
        <v>0</v>
      </c>
      <c r="VO97" s="170">
        <f t="shared" si="1705"/>
        <v>0</v>
      </c>
      <c r="VP97" s="170">
        <f t="shared" si="1705"/>
        <v>0</v>
      </c>
      <c r="VQ97" s="170">
        <f t="shared" si="1705"/>
        <v>0</v>
      </c>
      <c r="VR97" s="170">
        <f t="shared" si="1705"/>
        <v>0</v>
      </c>
      <c r="VS97" s="170">
        <f t="shared" si="1705"/>
        <v>0</v>
      </c>
      <c r="VT97" s="170">
        <f t="shared" si="1705"/>
        <v>0</v>
      </c>
      <c r="VU97" s="170">
        <f t="shared" si="1705"/>
        <v>0</v>
      </c>
      <c r="VV97" s="170">
        <f t="shared" si="1705"/>
        <v>0</v>
      </c>
      <c r="VW97" s="170">
        <f t="shared" si="1705"/>
        <v>0</v>
      </c>
      <c r="VX97" s="170">
        <f t="shared" si="1705"/>
        <v>0</v>
      </c>
      <c r="VY97" s="170">
        <f t="shared" si="1705"/>
        <v>0</v>
      </c>
      <c r="VZ97" s="170">
        <f t="shared" si="1705"/>
        <v>0</v>
      </c>
      <c r="WA97" s="170">
        <f t="shared" si="1705"/>
        <v>0</v>
      </c>
      <c r="WB97" s="170">
        <f t="shared" si="1705"/>
        <v>0</v>
      </c>
      <c r="WC97" s="177">
        <f t="shared" si="1573"/>
        <v>0</v>
      </c>
    </row>
    <row r="98" spans="1:601" s="105" customFormat="1" ht="18" customHeight="1" collapsed="1">
      <c r="A98" s="154"/>
      <c r="B98" s="97" t="s">
        <v>73</v>
      </c>
      <c r="C98" s="97"/>
      <c r="D98" s="103">
        <f t="shared" ref="D98:AJ98" si="1706">SUM(D99:D102)</f>
        <v>0</v>
      </c>
      <c r="E98" s="103">
        <f t="shared" si="1706"/>
        <v>0</v>
      </c>
      <c r="F98" s="103">
        <f t="shared" si="1706"/>
        <v>0</v>
      </c>
      <c r="G98" s="103">
        <f t="shared" si="1706"/>
        <v>0</v>
      </c>
      <c r="H98" s="103">
        <f t="shared" si="1706"/>
        <v>0</v>
      </c>
      <c r="I98" s="103">
        <f t="shared" si="1706"/>
        <v>0</v>
      </c>
      <c r="J98" s="103">
        <f t="shared" si="1706"/>
        <v>0</v>
      </c>
      <c r="K98" s="103">
        <f t="shared" si="1706"/>
        <v>0</v>
      </c>
      <c r="L98" s="103">
        <f t="shared" si="1706"/>
        <v>0</v>
      </c>
      <c r="M98" s="103">
        <f t="shared" si="1706"/>
        <v>0</v>
      </c>
      <c r="N98" s="103">
        <f t="shared" si="1706"/>
        <v>0</v>
      </c>
      <c r="O98" s="103">
        <f t="shared" si="1706"/>
        <v>0</v>
      </c>
      <c r="P98" s="103">
        <f t="shared" si="1706"/>
        <v>0</v>
      </c>
      <c r="Q98" s="103">
        <f t="shared" si="1706"/>
        <v>0</v>
      </c>
      <c r="R98" s="103">
        <f t="shared" si="1706"/>
        <v>0</v>
      </c>
      <c r="S98" s="103">
        <f t="shared" si="1706"/>
        <v>0</v>
      </c>
      <c r="T98" s="103">
        <f t="shared" si="1706"/>
        <v>0</v>
      </c>
      <c r="U98" s="103">
        <f t="shared" si="1706"/>
        <v>0</v>
      </c>
      <c r="V98" s="103">
        <f t="shared" si="1706"/>
        <v>0</v>
      </c>
      <c r="W98" s="103">
        <f t="shared" si="1706"/>
        <v>0</v>
      </c>
      <c r="X98" s="103">
        <f t="shared" si="1706"/>
        <v>0</v>
      </c>
      <c r="Y98" s="103">
        <f t="shared" si="1706"/>
        <v>0</v>
      </c>
      <c r="Z98" s="103">
        <f t="shared" si="1706"/>
        <v>0</v>
      </c>
      <c r="AA98" s="103">
        <f t="shared" si="1706"/>
        <v>0</v>
      </c>
      <c r="AB98" s="103">
        <f t="shared" si="1706"/>
        <v>0</v>
      </c>
      <c r="AC98" s="103">
        <f t="shared" si="1706"/>
        <v>0</v>
      </c>
      <c r="AD98" s="103">
        <f t="shared" si="1706"/>
        <v>0</v>
      </c>
      <c r="AE98" s="103">
        <f t="shared" si="1706"/>
        <v>0</v>
      </c>
      <c r="AF98" s="103"/>
      <c r="AG98" s="103"/>
      <c r="AH98" s="177">
        <f t="shared" si="1561"/>
        <v>0</v>
      </c>
      <c r="AI98" s="171">
        <f t="shared" si="1706"/>
        <v>0</v>
      </c>
      <c r="AJ98" s="171">
        <f t="shared" si="1706"/>
        <v>0</v>
      </c>
      <c r="AK98" s="171">
        <f t="shared" ref="AK98:CF98" si="1707">SUM(AK99:AK102)</f>
        <v>0</v>
      </c>
      <c r="AL98" s="171">
        <f t="shared" si="1707"/>
        <v>0</v>
      </c>
      <c r="AM98" s="171">
        <f t="shared" si="1707"/>
        <v>0</v>
      </c>
      <c r="AN98" s="171">
        <f t="shared" si="1707"/>
        <v>0</v>
      </c>
      <c r="AO98" s="171">
        <f t="shared" si="1707"/>
        <v>0</v>
      </c>
      <c r="AP98" s="171">
        <f t="shared" si="1707"/>
        <v>0</v>
      </c>
      <c r="AQ98" s="171">
        <f t="shared" si="1707"/>
        <v>0</v>
      </c>
      <c r="AR98" s="171">
        <f t="shared" si="1707"/>
        <v>0</v>
      </c>
      <c r="AS98" s="171">
        <f t="shared" si="1707"/>
        <v>0</v>
      </c>
      <c r="AT98" s="171">
        <f t="shared" si="1707"/>
        <v>0</v>
      </c>
      <c r="AU98" s="171">
        <f t="shared" si="1707"/>
        <v>0</v>
      </c>
      <c r="AV98" s="171">
        <f t="shared" si="1707"/>
        <v>0</v>
      </c>
      <c r="AW98" s="171">
        <f t="shared" si="1707"/>
        <v>0</v>
      </c>
      <c r="AX98" s="171">
        <f t="shared" si="1707"/>
        <v>0</v>
      </c>
      <c r="AY98" s="171">
        <f t="shared" si="1707"/>
        <v>0</v>
      </c>
      <c r="AZ98" s="171">
        <f t="shared" si="1707"/>
        <v>0</v>
      </c>
      <c r="BA98" s="171">
        <f t="shared" si="1707"/>
        <v>0</v>
      </c>
      <c r="BB98" s="171">
        <f t="shared" si="1707"/>
        <v>0</v>
      </c>
      <c r="BC98" s="171">
        <f t="shared" si="1707"/>
        <v>0</v>
      </c>
      <c r="BD98" s="171">
        <f t="shared" si="1707"/>
        <v>0</v>
      </c>
      <c r="BE98" s="171">
        <f t="shared" si="1707"/>
        <v>0</v>
      </c>
      <c r="BF98" s="171">
        <f t="shared" si="1707"/>
        <v>0</v>
      </c>
      <c r="BG98" s="171">
        <f t="shared" si="1707"/>
        <v>0</v>
      </c>
      <c r="BH98" s="171">
        <f t="shared" si="1707"/>
        <v>0</v>
      </c>
      <c r="BI98" s="171">
        <f t="shared" si="1707"/>
        <v>0</v>
      </c>
      <c r="BJ98" s="171">
        <f t="shared" si="1707"/>
        <v>0</v>
      </c>
      <c r="BK98" s="171">
        <f t="shared" si="1707"/>
        <v>0</v>
      </c>
      <c r="BL98" s="171">
        <f t="shared" si="1707"/>
        <v>0</v>
      </c>
      <c r="BM98" s="171">
        <f t="shared" si="1707"/>
        <v>0</v>
      </c>
      <c r="BN98" s="177">
        <f t="shared" si="1563"/>
        <v>0</v>
      </c>
      <c r="BO98" s="171">
        <f t="shared" si="1707"/>
        <v>0</v>
      </c>
      <c r="BP98" s="171">
        <f t="shared" si="1707"/>
        <v>0</v>
      </c>
      <c r="BQ98" s="171">
        <f t="shared" si="1707"/>
        <v>0</v>
      </c>
      <c r="BR98" s="171">
        <f t="shared" si="1707"/>
        <v>0</v>
      </c>
      <c r="BS98" s="171">
        <f t="shared" si="1707"/>
        <v>0</v>
      </c>
      <c r="BT98" s="171">
        <f t="shared" si="1707"/>
        <v>0</v>
      </c>
      <c r="BU98" s="171">
        <f t="shared" si="1707"/>
        <v>0</v>
      </c>
      <c r="BV98" s="171">
        <f t="shared" si="1707"/>
        <v>0</v>
      </c>
      <c r="BW98" s="171">
        <f t="shared" si="1707"/>
        <v>0</v>
      </c>
      <c r="BX98" s="171">
        <f t="shared" si="1707"/>
        <v>0</v>
      </c>
      <c r="BY98" s="171">
        <f t="shared" si="1707"/>
        <v>0</v>
      </c>
      <c r="BZ98" s="171">
        <f t="shared" si="1707"/>
        <v>0</v>
      </c>
      <c r="CA98" s="171">
        <f t="shared" si="1707"/>
        <v>0</v>
      </c>
      <c r="CB98" s="171">
        <f t="shared" si="1707"/>
        <v>0</v>
      </c>
      <c r="CC98" s="171">
        <f t="shared" si="1707"/>
        <v>0</v>
      </c>
      <c r="CD98" s="171">
        <f t="shared" si="1707"/>
        <v>0</v>
      </c>
      <c r="CE98" s="171">
        <f t="shared" si="1707"/>
        <v>0</v>
      </c>
      <c r="CF98" s="171">
        <f t="shared" si="1707"/>
        <v>0</v>
      </c>
      <c r="CG98" s="171">
        <f t="shared" ref="CG98:CR98" si="1708">SUM(CG99:CG102)</f>
        <v>0</v>
      </c>
      <c r="CH98" s="171">
        <f t="shared" si="1708"/>
        <v>0</v>
      </c>
      <c r="CI98" s="171">
        <f t="shared" si="1708"/>
        <v>0</v>
      </c>
      <c r="CJ98" s="171">
        <f t="shared" si="1708"/>
        <v>0</v>
      </c>
      <c r="CK98" s="171">
        <f t="shared" si="1708"/>
        <v>0</v>
      </c>
      <c r="CL98" s="171">
        <f t="shared" si="1708"/>
        <v>0</v>
      </c>
      <c r="CM98" s="171">
        <f t="shared" si="1708"/>
        <v>0</v>
      </c>
      <c r="CN98" s="171">
        <f t="shared" si="1708"/>
        <v>0</v>
      </c>
      <c r="CO98" s="171">
        <f t="shared" si="1708"/>
        <v>0</v>
      </c>
      <c r="CP98" s="171">
        <f t="shared" si="1708"/>
        <v>0</v>
      </c>
      <c r="CQ98" s="171">
        <f t="shared" si="1708"/>
        <v>0</v>
      </c>
      <c r="CR98" s="171">
        <f t="shared" si="1708"/>
        <v>0</v>
      </c>
      <c r="CS98" s="177">
        <f t="shared" si="1562"/>
        <v>0</v>
      </c>
      <c r="CT98" s="171">
        <f t="shared" ref="CT98:DX98" si="1709">SUM(CT99:CT102)</f>
        <v>0</v>
      </c>
      <c r="CU98" s="171">
        <f t="shared" si="1709"/>
        <v>0</v>
      </c>
      <c r="CV98" s="171">
        <f t="shared" si="1709"/>
        <v>0</v>
      </c>
      <c r="CW98" s="171">
        <f t="shared" si="1709"/>
        <v>0</v>
      </c>
      <c r="CX98" s="171">
        <f t="shared" si="1709"/>
        <v>0</v>
      </c>
      <c r="CY98" s="171">
        <f t="shared" si="1709"/>
        <v>0</v>
      </c>
      <c r="CZ98" s="171">
        <f t="shared" si="1709"/>
        <v>0</v>
      </c>
      <c r="DA98" s="171">
        <f t="shared" si="1709"/>
        <v>0</v>
      </c>
      <c r="DB98" s="171">
        <f t="shared" si="1709"/>
        <v>0</v>
      </c>
      <c r="DC98" s="171">
        <f t="shared" si="1709"/>
        <v>0</v>
      </c>
      <c r="DD98" s="171">
        <f t="shared" si="1709"/>
        <v>0</v>
      </c>
      <c r="DE98" s="171">
        <f t="shared" si="1709"/>
        <v>0</v>
      </c>
      <c r="DF98" s="171">
        <f t="shared" si="1709"/>
        <v>0</v>
      </c>
      <c r="DG98" s="171">
        <f t="shared" si="1709"/>
        <v>0</v>
      </c>
      <c r="DH98" s="171">
        <f t="shared" si="1709"/>
        <v>0</v>
      </c>
      <c r="DI98" s="171">
        <f t="shared" si="1709"/>
        <v>0</v>
      </c>
      <c r="DJ98" s="171">
        <f t="shared" si="1709"/>
        <v>0</v>
      </c>
      <c r="DK98" s="171">
        <f t="shared" si="1709"/>
        <v>0</v>
      </c>
      <c r="DL98" s="171">
        <f t="shared" si="1709"/>
        <v>0</v>
      </c>
      <c r="DM98" s="171">
        <f t="shared" si="1709"/>
        <v>0</v>
      </c>
      <c r="DN98" s="171">
        <f t="shared" si="1709"/>
        <v>0</v>
      </c>
      <c r="DO98" s="171">
        <f t="shared" si="1709"/>
        <v>0</v>
      </c>
      <c r="DP98" s="171">
        <f t="shared" si="1709"/>
        <v>0</v>
      </c>
      <c r="DQ98" s="171">
        <f t="shared" si="1709"/>
        <v>0</v>
      </c>
      <c r="DR98" s="171">
        <f t="shared" si="1709"/>
        <v>0</v>
      </c>
      <c r="DS98" s="171">
        <f t="shared" si="1709"/>
        <v>0</v>
      </c>
      <c r="DT98" s="171">
        <f t="shared" si="1709"/>
        <v>0</v>
      </c>
      <c r="DU98" s="171">
        <f t="shared" si="1709"/>
        <v>0</v>
      </c>
      <c r="DV98" s="171">
        <f t="shared" si="1709"/>
        <v>0</v>
      </c>
      <c r="DW98" s="171">
        <f t="shared" si="1709"/>
        <v>0</v>
      </c>
      <c r="DX98" s="171">
        <f t="shared" si="1709"/>
        <v>0</v>
      </c>
      <c r="DY98" s="177">
        <f t="shared" si="1564"/>
        <v>0</v>
      </c>
      <c r="DZ98" s="171">
        <f t="shared" ref="DZ98:FC98" si="1710">SUM(DZ99:DZ102)</f>
        <v>0</v>
      </c>
      <c r="EA98" s="171">
        <f t="shared" si="1710"/>
        <v>0</v>
      </c>
      <c r="EB98" s="171">
        <f t="shared" si="1710"/>
        <v>0</v>
      </c>
      <c r="EC98" s="171">
        <f t="shared" si="1710"/>
        <v>0</v>
      </c>
      <c r="ED98" s="171">
        <f t="shared" si="1710"/>
        <v>0</v>
      </c>
      <c r="EE98" s="171">
        <f t="shared" si="1710"/>
        <v>0</v>
      </c>
      <c r="EF98" s="171">
        <f t="shared" si="1710"/>
        <v>0</v>
      </c>
      <c r="EG98" s="171">
        <f t="shared" si="1710"/>
        <v>0</v>
      </c>
      <c r="EH98" s="171">
        <f t="shared" si="1710"/>
        <v>0</v>
      </c>
      <c r="EI98" s="171">
        <f t="shared" si="1710"/>
        <v>0</v>
      </c>
      <c r="EJ98" s="171">
        <f t="shared" si="1710"/>
        <v>0</v>
      </c>
      <c r="EK98" s="171">
        <f t="shared" si="1710"/>
        <v>0</v>
      </c>
      <c r="EL98" s="171">
        <f t="shared" si="1710"/>
        <v>0</v>
      </c>
      <c r="EM98" s="171">
        <f t="shared" si="1710"/>
        <v>0</v>
      </c>
      <c r="EN98" s="171">
        <f t="shared" si="1710"/>
        <v>0</v>
      </c>
      <c r="EO98" s="171">
        <f t="shared" si="1710"/>
        <v>0</v>
      </c>
      <c r="EP98" s="171">
        <f t="shared" si="1710"/>
        <v>0</v>
      </c>
      <c r="EQ98" s="171">
        <f t="shared" si="1710"/>
        <v>0</v>
      </c>
      <c r="ER98" s="171">
        <f t="shared" si="1710"/>
        <v>0</v>
      </c>
      <c r="ES98" s="171">
        <f t="shared" si="1710"/>
        <v>0</v>
      </c>
      <c r="ET98" s="171">
        <f t="shared" si="1710"/>
        <v>0</v>
      </c>
      <c r="EU98" s="171">
        <f t="shared" si="1710"/>
        <v>0</v>
      </c>
      <c r="EV98" s="171">
        <f t="shared" si="1710"/>
        <v>0</v>
      </c>
      <c r="EW98" s="171">
        <f t="shared" si="1710"/>
        <v>0</v>
      </c>
      <c r="EX98" s="171">
        <f t="shared" si="1710"/>
        <v>0</v>
      </c>
      <c r="EY98" s="171">
        <f t="shared" si="1710"/>
        <v>0</v>
      </c>
      <c r="EZ98" s="171">
        <f t="shared" si="1710"/>
        <v>0</v>
      </c>
      <c r="FA98" s="171">
        <f t="shared" si="1710"/>
        <v>0</v>
      </c>
      <c r="FB98" s="171">
        <f t="shared" si="1710"/>
        <v>0</v>
      </c>
      <c r="FC98" s="171">
        <f t="shared" si="1710"/>
        <v>0</v>
      </c>
      <c r="FD98" s="177">
        <f t="shared" si="1555"/>
        <v>0</v>
      </c>
      <c r="FE98" s="171">
        <f t="shared" ref="FE98:GI98" si="1711">SUM(FE99:FE102)</f>
        <v>0</v>
      </c>
      <c r="FF98" s="171">
        <f t="shared" si="1711"/>
        <v>0</v>
      </c>
      <c r="FG98" s="171">
        <f t="shared" si="1711"/>
        <v>0</v>
      </c>
      <c r="FH98" s="171">
        <f t="shared" si="1711"/>
        <v>0</v>
      </c>
      <c r="FI98" s="171">
        <f t="shared" si="1711"/>
        <v>0</v>
      </c>
      <c r="FJ98" s="171">
        <f t="shared" si="1711"/>
        <v>0</v>
      </c>
      <c r="FK98" s="171">
        <f t="shared" si="1711"/>
        <v>0</v>
      </c>
      <c r="FL98" s="171">
        <f t="shared" si="1711"/>
        <v>0</v>
      </c>
      <c r="FM98" s="171">
        <f t="shared" si="1711"/>
        <v>0</v>
      </c>
      <c r="FN98" s="171">
        <f t="shared" si="1711"/>
        <v>0</v>
      </c>
      <c r="FO98" s="171">
        <f t="shared" si="1711"/>
        <v>0</v>
      </c>
      <c r="FP98" s="171">
        <f t="shared" si="1711"/>
        <v>0</v>
      </c>
      <c r="FQ98" s="171">
        <f t="shared" si="1711"/>
        <v>0</v>
      </c>
      <c r="FR98" s="171">
        <f t="shared" si="1711"/>
        <v>0</v>
      </c>
      <c r="FS98" s="171">
        <f t="shared" si="1711"/>
        <v>0</v>
      </c>
      <c r="FT98" s="171">
        <f t="shared" si="1711"/>
        <v>0</v>
      </c>
      <c r="FU98" s="171">
        <f t="shared" si="1711"/>
        <v>0</v>
      </c>
      <c r="FV98" s="171">
        <f t="shared" si="1711"/>
        <v>0</v>
      </c>
      <c r="FW98" s="171">
        <f t="shared" si="1711"/>
        <v>0</v>
      </c>
      <c r="FX98" s="171">
        <f t="shared" si="1711"/>
        <v>0</v>
      </c>
      <c r="FY98" s="171">
        <f t="shared" si="1711"/>
        <v>0</v>
      </c>
      <c r="FZ98" s="171">
        <f t="shared" si="1711"/>
        <v>0</v>
      </c>
      <c r="GA98" s="171">
        <f t="shared" si="1711"/>
        <v>0</v>
      </c>
      <c r="GB98" s="171">
        <f t="shared" si="1711"/>
        <v>0</v>
      </c>
      <c r="GC98" s="171">
        <f t="shared" si="1711"/>
        <v>0</v>
      </c>
      <c r="GD98" s="171">
        <f t="shared" si="1711"/>
        <v>0</v>
      </c>
      <c r="GE98" s="171">
        <f t="shared" si="1711"/>
        <v>0</v>
      </c>
      <c r="GF98" s="171">
        <f t="shared" si="1711"/>
        <v>0</v>
      </c>
      <c r="GG98" s="171">
        <f t="shared" si="1711"/>
        <v>0</v>
      </c>
      <c r="GH98" s="171">
        <f t="shared" si="1711"/>
        <v>0</v>
      </c>
      <c r="GI98" s="171">
        <f t="shared" si="1711"/>
        <v>0</v>
      </c>
      <c r="GJ98" s="177">
        <f t="shared" si="1565"/>
        <v>0</v>
      </c>
      <c r="GK98" s="171">
        <f t="shared" ref="GK98:HO98" si="1712">SUM(GK99:GK102)</f>
        <v>0</v>
      </c>
      <c r="GL98" s="171">
        <f t="shared" si="1712"/>
        <v>0</v>
      </c>
      <c r="GM98" s="171">
        <f t="shared" si="1712"/>
        <v>0</v>
      </c>
      <c r="GN98" s="171">
        <f t="shared" si="1712"/>
        <v>0</v>
      </c>
      <c r="GO98" s="171">
        <f t="shared" si="1712"/>
        <v>0</v>
      </c>
      <c r="GP98" s="171">
        <f t="shared" si="1712"/>
        <v>0</v>
      </c>
      <c r="GQ98" s="171">
        <f t="shared" si="1712"/>
        <v>0</v>
      </c>
      <c r="GR98" s="171">
        <f t="shared" si="1712"/>
        <v>0</v>
      </c>
      <c r="GS98" s="171">
        <f t="shared" si="1712"/>
        <v>0</v>
      </c>
      <c r="GT98" s="171">
        <f t="shared" si="1712"/>
        <v>0</v>
      </c>
      <c r="GU98" s="171">
        <f t="shared" si="1712"/>
        <v>0</v>
      </c>
      <c r="GV98" s="171">
        <f t="shared" si="1712"/>
        <v>0</v>
      </c>
      <c r="GW98" s="171">
        <f t="shared" si="1712"/>
        <v>0</v>
      </c>
      <c r="GX98" s="171">
        <f t="shared" si="1712"/>
        <v>0</v>
      </c>
      <c r="GY98" s="171">
        <f t="shared" si="1712"/>
        <v>0</v>
      </c>
      <c r="GZ98" s="171">
        <f t="shared" si="1712"/>
        <v>0</v>
      </c>
      <c r="HA98" s="171">
        <f t="shared" si="1712"/>
        <v>0</v>
      </c>
      <c r="HB98" s="171">
        <f t="shared" si="1712"/>
        <v>0</v>
      </c>
      <c r="HC98" s="171">
        <f t="shared" si="1712"/>
        <v>0</v>
      </c>
      <c r="HD98" s="171">
        <f t="shared" si="1712"/>
        <v>0</v>
      </c>
      <c r="HE98" s="171">
        <f t="shared" si="1712"/>
        <v>0</v>
      </c>
      <c r="HF98" s="171">
        <f t="shared" si="1712"/>
        <v>0</v>
      </c>
      <c r="HG98" s="171">
        <f t="shared" si="1712"/>
        <v>0</v>
      </c>
      <c r="HH98" s="171">
        <f t="shared" si="1712"/>
        <v>0</v>
      </c>
      <c r="HI98" s="171">
        <f t="shared" si="1712"/>
        <v>0</v>
      </c>
      <c r="HJ98" s="171">
        <f t="shared" si="1712"/>
        <v>0</v>
      </c>
      <c r="HK98" s="171">
        <f t="shared" si="1712"/>
        <v>0</v>
      </c>
      <c r="HL98" s="171">
        <f t="shared" si="1712"/>
        <v>0</v>
      </c>
      <c r="HM98" s="171">
        <f t="shared" si="1712"/>
        <v>0</v>
      </c>
      <c r="HN98" s="171">
        <f t="shared" si="1712"/>
        <v>0</v>
      </c>
      <c r="HO98" s="171">
        <f t="shared" si="1712"/>
        <v>0</v>
      </c>
      <c r="HP98" s="177">
        <f t="shared" si="1566"/>
        <v>0</v>
      </c>
      <c r="HQ98" s="171">
        <f t="shared" ref="HQ98:IT98" si="1713">SUM(HQ99:HQ102)</f>
        <v>0</v>
      </c>
      <c r="HR98" s="171">
        <f t="shared" si="1713"/>
        <v>0</v>
      </c>
      <c r="HS98" s="171">
        <f t="shared" si="1713"/>
        <v>0</v>
      </c>
      <c r="HT98" s="171">
        <f t="shared" si="1713"/>
        <v>0</v>
      </c>
      <c r="HU98" s="171">
        <f t="shared" si="1713"/>
        <v>0</v>
      </c>
      <c r="HV98" s="171">
        <f t="shared" si="1713"/>
        <v>0</v>
      </c>
      <c r="HW98" s="171">
        <f t="shared" si="1713"/>
        <v>0</v>
      </c>
      <c r="HX98" s="171">
        <f t="shared" si="1713"/>
        <v>0</v>
      </c>
      <c r="HY98" s="171">
        <f t="shared" si="1713"/>
        <v>0</v>
      </c>
      <c r="HZ98" s="171">
        <f t="shared" si="1713"/>
        <v>0</v>
      </c>
      <c r="IA98" s="171">
        <f t="shared" si="1713"/>
        <v>0</v>
      </c>
      <c r="IB98" s="171">
        <f t="shared" si="1713"/>
        <v>0</v>
      </c>
      <c r="IC98" s="171">
        <f t="shared" si="1713"/>
        <v>0</v>
      </c>
      <c r="ID98" s="171">
        <f t="shared" si="1713"/>
        <v>0</v>
      </c>
      <c r="IE98" s="171">
        <f t="shared" si="1713"/>
        <v>0</v>
      </c>
      <c r="IF98" s="171">
        <f t="shared" si="1713"/>
        <v>0</v>
      </c>
      <c r="IG98" s="171">
        <f t="shared" si="1713"/>
        <v>0</v>
      </c>
      <c r="IH98" s="171">
        <f t="shared" si="1713"/>
        <v>0</v>
      </c>
      <c r="II98" s="171">
        <f t="shared" si="1713"/>
        <v>0</v>
      </c>
      <c r="IJ98" s="171">
        <f t="shared" si="1713"/>
        <v>0</v>
      </c>
      <c r="IK98" s="171">
        <f t="shared" si="1713"/>
        <v>0</v>
      </c>
      <c r="IL98" s="171">
        <f t="shared" si="1713"/>
        <v>0</v>
      </c>
      <c r="IM98" s="171">
        <f t="shared" si="1713"/>
        <v>0</v>
      </c>
      <c r="IN98" s="171">
        <f t="shared" si="1713"/>
        <v>0</v>
      </c>
      <c r="IO98" s="171">
        <f t="shared" si="1713"/>
        <v>0</v>
      </c>
      <c r="IP98" s="171">
        <f t="shared" si="1713"/>
        <v>0</v>
      </c>
      <c r="IQ98" s="171">
        <f t="shared" si="1713"/>
        <v>0</v>
      </c>
      <c r="IR98" s="171">
        <f t="shared" si="1713"/>
        <v>0</v>
      </c>
      <c r="IS98" s="171">
        <f t="shared" si="1713"/>
        <v>0</v>
      </c>
      <c r="IT98" s="171">
        <f t="shared" si="1713"/>
        <v>0</v>
      </c>
      <c r="IU98" s="177">
        <f t="shared" si="1556"/>
        <v>0</v>
      </c>
      <c r="IV98" s="171">
        <f t="shared" ref="IV98:JZ98" si="1714">SUM(IV99:IV102)</f>
        <v>0</v>
      </c>
      <c r="IW98" s="171">
        <f t="shared" si="1714"/>
        <v>0</v>
      </c>
      <c r="IX98" s="171">
        <f t="shared" si="1714"/>
        <v>0</v>
      </c>
      <c r="IY98" s="171">
        <f t="shared" si="1714"/>
        <v>0</v>
      </c>
      <c r="IZ98" s="171">
        <f t="shared" si="1714"/>
        <v>0</v>
      </c>
      <c r="JA98" s="171">
        <f t="shared" si="1714"/>
        <v>0</v>
      </c>
      <c r="JB98" s="171">
        <f t="shared" si="1714"/>
        <v>0</v>
      </c>
      <c r="JC98" s="171">
        <f t="shared" si="1714"/>
        <v>0</v>
      </c>
      <c r="JD98" s="171">
        <f t="shared" si="1714"/>
        <v>0</v>
      </c>
      <c r="JE98" s="171">
        <f t="shared" si="1714"/>
        <v>0</v>
      </c>
      <c r="JF98" s="171">
        <f t="shared" si="1714"/>
        <v>0</v>
      </c>
      <c r="JG98" s="171">
        <f t="shared" si="1714"/>
        <v>0</v>
      </c>
      <c r="JH98" s="171">
        <f t="shared" si="1714"/>
        <v>0</v>
      </c>
      <c r="JI98" s="171">
        <f t="shared" si="1714"/>
        <v>0</v>
      </c>
      <c r="JJ98" s="171">
        <f t="shared" si="1714"/>
        <v>0</v>
      </c>
      <c r="JK98" s="171">
        <f t="shared" si="1714"/>
        <v>0</v>
      </c>
      <c r="JL98" s="171">
        <f t="shared" si="1714"/>
        <v>0</v>
      </c>
      <c r="JM98" s="171">
        <f t="shared" si="1714"/>
        <v>0</v>
      </c>
      <c r="JN98" s="171">
        <f t="shared" si="1714"/>
        <v>0</v>
      </c>
      <c r="JO98" s="171">
        <f t="shared" si="1714"/>
        <v>0</v>
      </c>
      <c r="JP98" s="171">
        <f t="shared" si="1714"/>
        <v>0</v>
      </c>
      <c r="JQ98" s="171">
        <f t="shared" si="1714"/>
        <v>0</v>
      </c>
      <c r="JR98" s="171">
        <f t="shared" si="1714"/>
        <v>0</v>
      </c>
      <c r="JS98" s="171">
        <f t="shared" si="1714"/>
        <v>0</v>
      </c>
      <c r="JT98" s="171">
        <f t="shared" si="1714"/>
        <v>0</v>
      </c>
      <c r="JU98" s="171">
        <f t="shared" si="1714"/>
        <v>0</v>
      </c>
      <c r="JV98" s="171">
        <f t="shared" si="1714"/>
        <v>0</v>
      </c>
      <c r="JW98" s="171">
        <f t="shared" si="1714"/>
        <v>0</v>
      </c>
      <c r="JX98" s="171">
        <f t="shared" si="1714"/>
        <v>0</v>
      </c>
      <c r="JY98" s="171">
        <f t="shared" si="1714"/>
        <v>0</v>
      </c>
      <c r="JZ98" s="171">
        <f t="shared" si="1714"/>
        <v>0</v>
      </c>
      <c r="KA98" s="177">
        <f t="shared" si="1567"/>
        <v>0</v>
      </c>
      <c r="KB98" s="171">
        <f t="shared" ref="KB98:LE98" si="1715">SUM(KB99:KB102)</f>
        <v>0</v>
      </c>
      <c r="KC98" s="171">
        <f t="shared" si="1715"/>
        <v>0</v>
      </c>
      <c r="KD98" s="171">
        <f t="shared" si="1715"/>
        <v>0</v>
      </c>
      <c r="KE98" s="171">
        <f t="shared" si="1715"/>
        <v>0</v>
      </c>
      <c r="KF98" s="171">
        <f t="shared" si="1715"/>
        <v>0</v>
      </c>
      <c r="KG98" s="171">
        <f t="shared" si="1715"/>
        <v>0</v>
      </c>
      <c r="KH98" s="171">
        <f t="shared" si="1715"/>
        <v>0</v>
      </c>
      <c r="KI98" s="171">
        <f t="shared" si="1715"/>
        <v>0</v>
      </c>
      <c r="KJ98" s="171">
        <f t="shared" si="1715"/>
        <v>0</v>
      </c>
      <c r="KK98" s="171">
        <f t="shared" si="1715"/>
        <v>0</v>
      </c>
      <c r="KL98" s="171">
        <f t="shared" si="1715"/>
        <v>0</v>
      </c>
      <c r="KM98" s="171">
        <f t="shared" si="1715"/>
        <v>0</v>
      </c>
      <c r="KN98" s="171">
        <f t="shared" si="1715"/>
        <v>0</v>
      </c>
      <c r="KO98" s="171">
        <f t="shared" si="1715"/>
        <v>0</v>
      </c>
      <c r="KP98" s="171">
        <f t="shared" si="1715"/>
        <v>0</v>
      </c>
      <c r="KQ98" s="171">
        <f t="shared" si="1715"/>
        <v>0</v>
      </c>
      <c r="KR98" s="171">
        <f t="shared" si="1715"/>
        <v>0</v>
      </c>
      <c r="KS98" s="171">
        <f t="shared" si="1715"/>
        <v>0</v>
      </c>
      <c r="KT98" s="171">
        <f t="shared" si="1715"/>
        <v>0</v>
      </c>
      <c r="KU98" s="171">
        <f t="shared" si="1715"/>
        <v>0</v>
      </c>
      <c r="KV98" s="171">
        <f t="shared" si="1715"/>
        <v>0</v>
      </c>
      <c r="KW98" s="171">
        <f t="shared" si="1715"/>
        <v>0</v>
      </c>
      <c r="KX98" s="171">
        <f t="shared" si="1715"/>
        <v>0</v>
      </c>
      <c r="KY98" s="171">
        <f t="shared" si="1715"/>
        <v>0</v>
      </c>
      <c r="KZ98" s="171">
        <f t="shared" si="1715"/>
        <v>0</v>
      </c>
      <c r="LA98" s="171">
        <f t="shared" si="1715"/>
        <v>0</v>
      </c>
      <c r="LB98" s="171">
        <f t="shared" si="1715"/>
        <v>0</v>
      </c>
      <c r="LC98" s="171">
        <f t="shared" si="1715"/>
        <v>0</v>
      </c>
      <c r="LD98" s="171">
        <f t="shared" si="1715"/>
        <v>0</v>
      </c>
      <c r="LE98" s="171">
        <f t="shared" si="1715"/>
        <v>0</v>
      </c>
      <c r="LF98" s="177">
        <f t="shared" si="1557"/>
        <v>0</v>
      </c>
      <c r="LG98" s="171">
        <f t="shared" ref="LG98:MK98" si="1716">SUM(LG99:LG102)</f>
        <v>0</v>
      </c>
      <c r="LH98" s="171">
        <f t="shared" si="1716"/>
        <v>0</v>
      </c>
      <c r="LI98" s="171">
        <f t="shared" si="1716"/>
        <v>0</v>
      </c>
      <c r="LJ98" s="171">
        <f t="shared" si="1716"/>
        <v>0</v>
      </c>
      <c r="LK98" s="171">
        <f t="shared" si="1716"/>
        <v>0</v>
      </c>
      <c r="LL98" s="171">
        <f t="shared" si="1716"/>
        <v>0</v>
      </c>
      <c r="LM98" s="171">
        <f t="shared" si="1716"/>
        <v>0</v>
      </c>
      <c r="LN98" s="171">
        <f t="shared" si="1716"/>
        <v>0</v>
      </c>
      <c r="LO98" s="171">
        <f t="shared" si="1716"/>
        <v>0</v>
      </c>
      <c r="LP98" s="171">
        <f t="shared" si="1716"/>
        <v>0</v>
      </c>
      <c r="LQ98" s="171">
        <f t="shared" si="1716"/>
        <v>0</v>
      </c>
      <c r="LR98" s="171">
        <f t="shared" si="1716"/>
        <v>0</v>
      </c>
      <c r="LS98" s="171">
        <f t="shared" si="1716"/>
        <v>0</v>
      </c>
      <c r="LT98" s="171">
        <f t="shared" si="1716"/>
        <v>0</v>
      </c>
      <c r="LU98" s="171">
        <f t="shared" si="1716"/>
        <v>0</v>
      </c>
      <c r="LV98" s="171">
        <f t="shared" si="1716"/>
        <v>0</v>
      </c>
      <c r="LW98" s="171">
        <f t="shared" si="1716"/>
        <v>0</v>
      </c>
      <c r="LX98" s="171">
        <f t="shared" si="1716"/>
        <v>0</v>
      </c>
      <c r="LY98" s="171">
        <f t="shared" si="1716"/>
        <v>0</v>
      </c>
      <c r="LZ98" s="171">
        <f t="shared" si="1716"/>
        <v>0</v>
      </c>
      <c r="MA98" s="171">
        <f t="shared" si="1716"/>
        <v>0</v>
      </c>
      <c r="MB98" s="171">
        <f t="shared" si="1716"/>
        <v>0</v>
      </c>
      <c r="MC98" s="171">
        <f t="shared" si="1716"/>
        <v>0</v>
      </c>
      <c r="MD98" s="171">
        <f t="shared" si="1716"/>
        <v>0</v>
      </c>
      <c r="ME98" s="171">
        <f t="shared" si="1716"/>
        <v>0</v>
      </c>
      <c r="MF98" s="171">
        <f t="shared" si="1716"/>
        <v>0</v>
      </c>
      <c r="MG98" s="171">
        <f t="shared" si="1716"/>
        <v>0</v>
      </c>
      <c r="MH98" s="171">
        <f t="shared" si="1716"/>
        <v>0</v>
      </c>
      <c r="MI98" s="171">
        <f t="shared" si="1716"/>
        <v>0</v>
      </c>
      <c r="MJ98" s="171">
        <f t="shared" si="1716"/>
        <v>0</v>
      </c>
      <c r="MK98" s="171">
        <f t="shared" si="1716"/>
        <v>0</v>
      </c>
      <c r="ML98" s="177">
        <f t="shared" si="1568"/>
        <v>0</v>
      </c>
      <c r="MM98" s="171">
        <f t="shared" ref="MM98:NQ98" si="1717">SUM(MM99:MM102)</f>
        <v>0</v>
      </c>
      <c r="MN98" s="171">
        <f t="shared" si="1717"/>
        <v>0</v>
      </c>
      <c r="MO98" s="171">
        <f t="shared" si="1717"/>
        <v>0</v>
      </c>
      <c r="MP98" s="171">
        <f t="shared" si="1717"/>
        <v>0</v>
      </c>
      <c r="MQ98" s="171">
        <f t="shared" si="1717"/>
        <v>0</v>
      </c>
      <c r="MR98" s="171">
        <f t="shared" si="1717"/>
        <v>0</v>
      </c>
      <c r="MS98" s="171">
        <f t="shared" si="1717"/>
        <v>0</v>
      </c>
      <c r="MT98" s="171">
        <f t="shared" si="1717"/>
        <v>0</v>
      </c>
      <c r="MU98" s="171">
        <f t="shared" si="1717"/>
        <v>0</v>
      </c>
      <c r="MV98" s="171">
        <f t="shared" si="1717"/>
        <v>0</v>
      </c>
      <c r="MW98" s="171">
        <f t="shared" si="1717"/>
        <v>0</v>
      </c>
      <c r="MX98" s="171">
        <f t="shared" si="1717"/>
        <v>0</v>
      </c>
      <c r="MY98" s="171">
        <f t="shared" si="1717"/>
        <v>0</v>
      </c>
      <c r="MZ98" s="171">
        <f t="shared" si="1717"/>
        <v>0</v>
      </c>
      <c r="NA98" s="171">
        <f t="shared" si="1717"/>
        <v>0</v>
      </c>
      <c r="NB98" s="171">
        <f t="shared" si="1717"/>
        <v>0</v>
      </c>
      <c r="NC98" s="171">
        <f t="shared" si="1717"/>
        <v>0</v>
      </c>
      <c r="ND98" s="171">
        <f t="shared" si="1717"/>
        <v>0</v>
      </c>
      <c r="NE98" s="171">
        <f t="shared" si="1717"/>
        <v>0</v>
      </c>
      <c r="NF98" s="171">
        <f t="shared" si="1717"/>
        <v>0</v>
      </c>
      <c r="NG98" s="171">
        <f t="shared" si="1717"/>
        <v>0</v>
      </c>
      <c r="NH98" s="171">
        <f t="shared" si="1717"/>
        <v>0</v>
      </c>
      <c r="NI98" s="171">
        <f t="shared" si="1717"/>
        <v>0</v>
      </c>
      <c r="NJ98" s="171">
        <f t="shared" si="1717"/>
        <v>0</v>
      </c>
      <c r="NK98" s="171">
        <f t="shared" si="1717"/>
        <v>0</v>
      </c>
      <c r="NL98" s="171">
        <f t="shared" si="1717"/>
        <v>0</v>
      </c>
      <c r="NM98" s="171">
        <f t="shared" si="1717"/>
        <v>0</v>
      </c>
      <c r="NN98" s="171">
        <f t="shared" si="1717"/>
        <v>0</v>
      </c>
      <c r="NO98" s="171">
        <f t="shared" si="1717"/>
        <v>0</v>
      </c>
      <c r="NP98" s="171">
        <f t="shared" si="1717"/>
        <v>0</v>
      </c>
      <c r="NQ98" s="171">
        <f t="shared" si="1717"/>
        <v>0</v>
      </c>
      <c r="NR98" s="177">
        <f t="shared" si="1569"/>
        <v>0</v>
      </c>
      <c r="NS98" s="171">
        <f t="shared" ref="NS98:OT98" si="1718">SUM(NS99:NS102)</f>
        <v>0</v>
      </c>
      <c r="NT98" s="171">
        <f t="shared" si="1718"/>
        <v>0</v>
      </c>
      <c r="NU98" s="171">
        <f t="shared" si="1718"/>
        <v>0</v>
      </c>
      <c r="NV98" s="171">
        <f t="shared" si="1718"/>
        <v>0</v>
      </c>
      <c r="NW98" s="171">
        <f t="shared" si="1718"/>
        <v>0</v>
      </c>
      <c r="NX98" s="171">
        <f t="shared" si="1718"/>
        <v>0</v>
      </c>
      <c r="NY98" s="171">
        <f t="shared" si="1718"/>
        <v>0</v>
      </c>
      <c r="NZ98" s="171">
        <f t="shared" si="1718"/>
        <v>0</v>
      </c>
      <c r="OA98" s="171">
        <f t="shared" si="1718"/>
        <v>0</v>
      </c>
      <c r="OB98" s="171">
        <f t="shared" si="1718"/>
        <v>0</v>
      </c>
      <c r="OC98" s="171">
        <f t="shared" si="1718"/>
        <v>0</v>
      </c>
      <c r="OD98" s="171">
        <f t="shared" si="1718"/>
        <v>0</v>
      </c>
      <c r="OE98" s="171">
        <f t="shared" si="1718"/>
        <v>0</v>
      </c>
      <c r="OF98" s="171">
        <f t="shared" si="1718"/>
        <v>0</v>
      </c>
      <c r="OG98" s="171">
        <f t="shared" si="1718"/>
        <v>0</v>
      </c>
      <c r="OH98" s="171">
        <f t="shared" si="1718"/>
        <v>0</v>
      </c>
      <c r="OI98" s="171">
        <f t="shared" si="1718"/>
        <v>0</v>
      </c>
      <c r="OJ98" s="171">
        <f t="shared" si="1718"/>
        <v>0</v>
      </c>
      <c r="OK98" s="171">
        <f t="shared" si="1718"/>
        <v>0</v>
      </c>
      <c r="OL98" s="171">
        <f t="shared" si="1718"/>
        <v>0</v>
      </c>
      <c r="OM98" s="171">
        <f t="shared" si="1718"/>
        <v>0</v>
      </c>
      <c r="ON98" s="171">
        <f t="shared" si="1718"/>
        <v>0</v>
      </c>
      <c r="OO98" s="171">
        <f t="shared" si="1718"/>
        <v>0</v>
      </c>
      <c r="OP98" s="171">
        <f t="shared" si="1718"/>
        <v>0</v>
      </c>
      <c r="OQ98" s="171">
        <f t="shared" si="1718"/>
        <v>0</v>
      </c>
      <c r="OR98" s="171">
        <f t="shared" si="1718"/>
        <v>0</v>
      </c>
      <c r="OS98" s="171">
        <f t="shared" si="1718"/>
        <v>0</v>
      </c>
      <c r="OT98" s="171">
        <f t="shared" si="1718"/>
        <v>0</v>
      </c>
      <c r="OU98" s="177">
        <f t="shared" si="1558"/>
        <v>0</v>
      </c>
      <c r="OV98" s="171">
        <f t="shared" ref="OV98:PZ98" si="1719">SUM(OV99:OV102)</f>
        <v>0</v>
      </c>
      <c r="OW98" s="171">
        <f t="shared" si="1719"/>
        <v>0</v>
      </c>
      <c r="OX98" s="171">
        <f t="shared" si="1719"/>
        <v>0</v>
      </c>
      <c r="OY98" s="171">
        <f t="shared" si="1719"/>
        <v>0</v>
      </c>
      <c r="OZ98" s="171">
        <f t="shared" si="1719"/>
        <v>0</v>
      </c>
      <c r="PA98" s="171">
        <f t="shared" si="1719"/>
        <v>0</v>
      </c>
      <c r="PB98" s="171">
        <f t="shared" si="1719"/>
        <v>0</v>
      </c>
      <c r="PC98" s="171">
        <f t="shared" si="1719"/>
        <v>0</v>
      </c>
      <c r="PD98" s="171">
        <f t="shared" si="1719"/>
        <v>0</v>
      </c>
      <c r="PE98" s="171">
        <f t="shared" si="1719"/>
        <v>0</v>
      </c>
      <c r="PF98" s="171">
        <f t="shared" si="1719"/>
        <v>0</v>
      </c>
      <c r="PG98" s="171">
        <f t="shared" si="1719"/>
        <v>0</v>
      </c>
      <c r="PH98" s="171">
        <f t="shared" si="1719"/>
        <v>0</v>
      </c>
      <c r="PI98" s="171">
        <f t="shared" si="1719"/>
        <v>0</v>
      </c>
      <c r="PJ98" s="171">
        <f t="shared" si="1719"/>
        <v>0</v>
      </c>
      <c r="PK98" s="171">
        <f t="shared" si="1719"/>
        <v>0</v>
      </c>
      <c r="PL98" s="171">
        <f t="shared" si="1719"/>
        <v>0</v>
      </c>
      <c r="PM98" s="171">
        <f t="shared" si="1719"/>
        <v>0</v>
      </c>
      <c r="PN98" s="171">
        <f t="shared" si="1719"/>
        <v>0</v>
      </c>
      <c r="PO98" s="171">
        <f t="shared" si="1719"/>
        <v>0</v>
      </c>
      <c r="PP98" s="171">
        <f t="shared" si="1719"/>
        <v>0</v>
      </c>
      <c r="PQ98" s="171">
        <f t="shared" si="1719"/>
        <v>0</v>
      </c>
      <c r="PR98" s="171">
        <f t="shared" si="1719"/>
        <v>0</v>
      </c>
      <c r="PS98" s="171">
        <f t="shared" si="1719"/>
        <v>0</v>
      </c>
      <c r="PT98" s="171">
        <f t="shared" si="1719"/>
        <v>0</v>
      </c>
      <c r="PU98" s="171">
        <f t="shared" si="1719"/>
        <v>0</v>
      </c>
      <c r="PV98" s="171">
        <f t="shared" si="1719"/>
        <v>0</v>
      </c>
      <c r="PW98" s="171">
        <f t="shared" si="1719"/>
        <v>0</v>
      </c>
      <c r="PX98" s="171">
        <f t="shared" si="1719"/>
        <v>0</v>
      </c>
      <c r="PY98" s="171">
        <f t="shared" si="1719"/>
        <v>0</v>
      </c>
      <c r="PZ98" s="171">
        <f t="shared" si="1719"/>
        <v>0</v>
      </c>
      <c r="QA98" s="177">
        <f t="shared" si="1570"/>
        <v>0</v>
      </c>
      <c r="QB98" s="171">
        <f t="shared" ref="QB98:RE98" si="1720">SUM(QB99:QB102)</f>
        <v>0</v>
      </c>
      <c r="QC98" s="171">
        <f t="shared" si="1720"/>
        <v>0</v>
      </c>
      <c r="QD98" s="171">
        <f t="shared" si="1720"/>
        <v>0</v>
      </c>
      <c r="QE98" s="171">
        <f t="shared" si="1720"/>
        <v>0</v>
      </c>
      <c r="QF98" s="171">
        <f t="shared" si="1720"/>
        <v>0</v>
      </c>
      <c r="QG98" s="171">
        <f t="shared" si="1720"/>
        <v>0</v>
      </c>
      <c r="QH98" s="171">
        <f t="shared" si="1720"/>
        <v>0</v>
      </c>
      <c r="QI98" s="171">
        <f t="shared" si="1720"/>
        <v>0</v>
      </c>
      <c r="QJ98" s="171">
        <f t="shared" si="1720"/>
        <v>0</v>
      </c>
      <c r="QK98" s="171">
        <f t="shared" si="1720"/>
        <v>0</v>
      </c>
      <c r="QL98" s="171">
        <f t="shared" si="1720"/>
        <v>0</v>
      </c>
      <c r="QM98" s="171">
        <f t="shared" si="1720"/>
        <v>0</v>
      </c>
      <c r="QN98" s="171">
        <f t="shared" si="1720"/>
        <v>0</v>
      </c>
      <c r="QO98" s="171">
        <f t="shared" si="1720"/>
        <v>0</v>
      </c>
      <c r="QP98" s="171">
        <f t="shared" si="1720"/>
        <v>0</v>
      </c>
      <c r="QQ98" s="171">
        <f t="shared" si="1720"/>
        <v>0</v>
      </c>
      <c r="QR98" s="171">
        <f t="shared" si="1720"/>
        <v>0</v>
      </c>
      <c r="QS98" s="171">
        <f t="shared" si="1720"/>
        <v>0</v>
      </c>
      <c r="QT98" s="171">
        <f t="shared" si="1720"/>
        <v>0</v>
      </c>
      <c r="QU98" s="171">
        <f t="shared" si="1720"/>
        <v>0</v>
      </c>
      <c r="QV98" s="171">
        <f t="shared" si="1720"/>
        <v>0</v>
      </c>
      <c r="QW98" s="171">
        <f t="shared" si="1720"/>
        <v>0</v>
      </c>
      <c r="QX98" s="171">
        <f t="shared" si="1720"/>
        <v>0</v>
      </c>
      <c r="QY98" s="171">
        <f t="shared" si="1720"/>
        <v>0</v>
      </c>
      <c r="QZ98" s="171">
        <f t="shared" si="1720"/>
        <v>0</v>
      </c>
      <c r="RA98" s="171">
        <f t="shared" si="1720"/>
        <v>0</v>
      </c>
      <c r="RB98" s="171">
        <f t="shared" si="1720"/>
        <v>0</v>
      </c>
      <c r="RC98" s="171">
        <f t="shared" si="1720"/>
        <v>0</v>
      </c>
      <c r="RD98" s="171">
        <f t="shared" si="1720"/>
        <v>0</v>
      </c>
      <c r="RE98" s="171">
        <f t="shared" si="1720"/>
        <v>0</v>
      </c>
      <c r="RF98" s="177">
        <f t="shared" si="1559"/>
        <v>0</v>
      </c>
      <c r="RG98" s="171">
        <f t="shared" ref="RG98:SK98" si="1721">SUM(RG99:RG102)</f>
        <v>0</v>
      </c>
      <c r="RH98" s="171">
        <f t="shared" si="1721"/>
        <v>0</v>
      </c>
      <c r="RI98" s="171">
        <f t="shared" si="1721"/>
        <v>0</v>
      </c>
      <c r="RJ98" s="171">
        <f t="shared" si="1721"/>
        <v>0</v>
      </c>
      <c r="RK98" s="171">
        <f t="shared" si="1721"/>
        <v>0</v>
      </c>
      <c r="RL98" s="171">
        <f t="shared" si="1721"/>
        <v>0</v>
      </c>
      <c r="RM98" s="171">
        <f t="shared" si="1721"/>
        <v>0</v>
      </c>
      <c r="RN98" s="171">
        <f t="shared" si="1721"/>
        <v>0</v>
      </c>
      <c r="RO98" s="171">
        <f t="shared" si="1721"/>
        <v>0</v>
      </c>
      <c r="RP98" s="171">
        <f t="shared" si="1721"/>
        <v>0</v>
      </c>
      <c r="RQ98" s="171">
        <f t="shared" si="1721"/>
        <v>0</v>
      </c>
      <c r="RR98" s="171">
        <f t="shared" si="1721"/>
        <v>0</v>
      </c>
      <c r="RS98" s="171">
        <f t="shared" si="1721"/>
        <v>0</v>
      </c>
      <c r="RT98" s="171">
        <f t="shared" si="1721"/>
        <v>0</v>
      </c>
      <c r="RU98" s="171">
        <f t="shared" si="1721"/>
        <v>0</v>
      </c>
      <c r="RV98" s="171">
        <f t="shared" si="1721"/>
        <v>0</v>
      </c>
      <c r="RW98" s="171">
        <f t="shared" si="1721"/>
        <v>0</v>
      </c>
      <c r="RX98" s="171">
        <f t="shared" si="1721"/>
        <v>0</v>
      </c>
      <c r="RY98" s="171">
        <f t="shared" si="1721"/>
        <v>0</v>
      </c>
      <c r="RZ98" s="171">
        <f t="shared" si="1721"/>
        <v>0</v>
      </c>
      <c r="SA98" s="171">
        <f t="shared" si="1721"/>
        <v>0</v>
      </c>
      <c r="SB98" s="171">
        <f t="shared" si="1721"/>
        <v>0</v>
      </c>
      <c r="SC98" s="171">
        <f t="shared" si="1721"/>
        <v>0</v>
      </c>
      <c r="SD98" s="171">
        <f t="shared" si="1721"/>
        <v>0</v>
      </c>
      <c r="SE98" s="171">
        <f t="shared" si="1721"/>
        <v>0</v>
      </c>
      <c r="SF98" s="171">
        <f t="shared" si="1721"/>
        <v>0</v>
      </c>
      <c r="SG98" s="171">
        <f t="shared" si="1721"/>
        <v>0</v>
      </c>
      <c r="SH98" s="171">
        <f t="shared" si="1721"/>
        <v>0</v>
      </c>
      <c r="SI98" s="171">
        <f t="shared" si="1721"/>
        <v>0</v>
      </c>
      <c r="SJ98" s="171">
        <f t="shared" si="1721"/>
        <v>0</v>
      </c>
      <c r="SK98" s="171">
        <f t="shared" si="1721"/>
        <v>0</v>
      </c>
      <c r="SL98" s="177">
        <f t="shared" si="1571"/>
        <v>0</v>
      </c>
      <c r="SM98" s="171">
        <f t="shared" ref="SM98:TP98" si="1722">SUM(SM99:SM102)</f>
        <v>0</v>
      </c>
      <c r="SN98" s="171">
        <f t="shared" si="1722"/>
        <v>0</v>
      </c>
      <c r="SO98" s="171">
        <f t="shared" si="1722"/>
        <v>0</v>
      </c>
      <c r="SP98" s="171">
        <f t="shared" si="1722"/>
        <v>0</v>
      </c>
      <c r="SQ98" s="171">
        <f t="shared" si="1722"/>
        <v>0</v>
      </c>
      <c r="SR98" s="171">
        <f t="shared" si="1722"/>
        <v>0</v>
      </c>
      <c r="SS98" s="171">
        <f t="shared" si="1722"/>
        <v>0</v>
      </c>
      <c r="ST98" s="171">
        <f t="shared" si="1722"/>
        <v>0</v>
      </c>
      <c r="SU98" s="171">
        <f t="shared" si="1722"/>
        <v>0</v>
      </c>
      <c r="SV98" s="171">
        <f t="shared" si="1722"/>
        <v>0</v>
      </c>
      <c r="SW98" s="171">
        <f t="shared" si="1722"/>
        <v>0</v>
      </c>
      <c r="SX98" s="171">
        <f t="shared" si="1722"/>
        <v>0</v>
      </c>
      <c r="SY98" s="171">
        <f t="shared" si="1722"/>
        <v>0</v>
      </c>
      <c r="SZ98" s="171">
        <f t="shared" si="1722"/>
        <v>0</v>
      </c>
      <c r="TA98" s="171">
        <f t="shared" si="1722"/>
        <v>0</v>
      </c>
      <c r="TB98" s="171">
        <f t="shared" si="1722"/>
        <v>0</v>
      </c>
      <c r="TC98" s="171">
        <f t="shared" si="1722"/>
        <v>0</v>
      </c>
      <c r="TD98" s="171">
        <f t="shared" si="1722"/>
        <v>0</v>
      </c>
      <c r="TE98" s="171">
        <f t="shared" si="1722"/>
        <v>0</v>
      </c>
      <c r="TF98" s="171">
        <f t="shared" si="1722"/>
        <v>0</v>
      </c>
      <c r="TG98" s="171">
        <f t="shared" si="1722"/>
        <v>0</v>
      </c>
      <c r="TH98" s="171">
        <f t="shared" si="1722"/>
        <v>0</v>
      </c>
      <c r="TI98" s="171">
        <f t="shared" si="1722"/>
        <v>0</v>
      </c>
      <c r="TJ98" s="171">
        <f t="shared" si="1722"/>
        <v>0</v>
      </c>
      <c r="TK98" s="171">
        <f t="shared" si="1722"/>
        <v>0</v>
      </c>
      <c r="TL98" s="171">
        <f t="shared" si="1722"/>
        <v>0</v>
      </c>
      <c r="TM98" s="171">
        <f t="shared" si="1722"/>
        <v>0</v>
      </c>
      <c r="TN98" s="171">
        <f t="shared" si="1722"/>
        <v>0</v>
      </c>
      <c r="TO98" s="171">
        <f t="shared" si="1722"/>
        <v>0</v>
      </c>
      <c r="TP98" s="171">
        <f t="shared" si="1722"/>
        <v>0</v>
      </c>
      <c r="TQ98" s="177">
        <f t="shared" si="1560"/>
        <v>0</v>
      </c>
      <c r="TR98" s="171">
        <f t="shared" ref="TR98:UV98" si="1723">SUM(TR99:TR102)</f>
        <v>0</v>
      </c>
      <c r="TS98" s="171">
        <f t="shared" si="1723"/>
        <v>0</v>
      </c>
      <c r="TT98" s="171">
        <f t="shared" si="1723"/>
        <v>0</v>
      </c>
      <c r="TU98" s="171">
        <f t="shared" si="1723"/>
        <v>0</v>
      </c>
      <c r="TV98" s="171">
        <f t="shared" si="1723"/>
        <v>0</v>
      </c>
      <c r="TW98" s="171">
        <f t="shared" si="1723"/>
        <v>0</v>
      </c>
      <c r="TX98" s="171">
        <f t="shared" si="1723"/>
        <v>0</v>
      </c>
      <c r="TY98" s="171">
        <f t="shared" si="1723"/>
        <v>0</v>
      </c>
      <c r="TZ98" s="171">
        <f t="shared" si="1723"/>
        <v>0</v>
      </c>
      <c r="UA98" s="171">
        <f t="shared" si="1723"/>
        <v>0</v>
      </c>
      <c r="UB98" s="171">
        <f t="shared" si="1723"/>
        <v>0</v>
      </c>
      <c r="UC98" s="171">
        <f t="shared" si="1723"/>
        <v>0</v>
      </c>
      <c r="UD98" s="171">
        <f t="shared" si="1723"/>
        <v>0</v>
      </c>
      <c r="UE98" s="171">
        <f t="shared" si="1723"/>
        <v>0</v>
      </c>
      <c r="UF98" s="171">
        <f t="shared" si="1723"/>
        <v>0</v>
      </c>
      <c r="UG98" s="171">
        <f t="shared" si="1723"/>
        <v>0</v>
      </c>
      <c r="UH98" s="171">
        <f t="shared" si="1723"/>
        <v>0</v>
      </c>
      <c r="UI98" s="171">
        <f t="shared" si="1723"/>
        <v>0</v>
      </c>
      <c r="UJ98" s="171">
        <f t="shared" si="1723"/>
        <v>0</v>
      </c>
      <c r="UK98" s="171">
        <f t="shared" si="1723"/>
        <v>0</v>
      </c>
      <c r="UL98" s="171">
        <f t="shared" si="1723"/>
        <v>0</v>
      </c>
      <c r="UM98" s="171">
        <f t="shared" si="1723"/>
        <v>0</v>
      </c>
      <c r="UN98" s="171">
        <f t="shared" si="1723"/>
        <v>0</v>
      </c>
      <c r="UO98" s="171">
        <f t="shared" si="1723"/>
        <v>0</v>
      </c>
      <c r="UP98" s="171">
        <f t="shared" si="1723"/>
        <v>0</v>
      </c>
      <c r="UQ98" s="171">
        <f t="shared" si="1723"/>
        <v>0</v>
      </c>
      <c r="UR98" s="171">
        <f t="shared" si="1723"/>
        <v>0</v>
      </c>
      <c r="US98" s="171">
        <f t="shared" si="1723"/>
        <v>0</v>
      </c>
      <c r="UT98" s="171">
        <f t="shared" si="1723"/>
        <v>0</v>
      </c>
      <c r="UU98" s="171">
        <f t="shared" si="1723"/>
        <v>0</v>
      </c>
      <c r="UV98" s="171">
        <f t="shared" si="1723"/>
        <v>0</v>
      </c>
      <c r="UW98" s="177">
        <f t="shared" si="1572"/>
        <v>0</v>
      </c>
      <c r="UX98" s="171">
        <f t="shared" ref="UX98:WB98" si="1724">SUM(UX99:UX102)</f>
        <v>0</v>
      </c>
      <c r="UY98" s="171">
        <f t="shared" si="1724"/>
        <v>0</v>
      </c>
      <c r="UZ98" s="171">
        <f t="shared" si="1724"/>
        <v>0</v>
      </c>
      <c r="VA98" s="171">
        <f t="shared" si="1724"/>
        <v>0</v>
      </c>
      <c r="VB98" s="171">
        <f t="shared" si="1724"/>
        <v>0</v>
      </c>
      <c r="VC98" s="171">
        <f t="shared" si="1724"/>
        <v>0</v>
      </c>
      <c r="VD98" s="171">
        <f t="shared" si="1724"/>
        <v>0</v>
      </c>
      <c r="VE98" s="171">
        <f t="shared" si="1724"/>
        <v>0</v>
      </c>
      <c r="VF98" s="171">
        <f t="shared" si="1724"/>
        <v>0</v>
      </c>
      <c r="VG98" s="171">
        <f t="shared" si="1724"/>
        <v>0</v>
      </c>
      <c r="VH98" s="171">
        <f t="shared" si="1724"/>
        <v>0</v>
      </c>
      <c r="VI98" s="171">
        <f t="shared" si="1724"/>
        <v>0</v>
      </c>
      <c r="VJ98" s="171">
        <f t="shared" si="1724"/>
        <v>0</v>
      </c>
      <c r="VK98" s="171">
        <f t="shared" si="1724"/>
        <v>0</v>
      </c>
      <c r="VL98" s="171">
        <f t="shared" si="1724"/>
        <v>0</v>
      </c>
      <c r="VM98" s="171">
        <f t="shared" si="1724"/>
        <v>0</v>
      </c>
      <c r="VN98" s="171">
        <f t="shared" si="1724"/>
        <v>0</v>
      </c>
      <c r="VO98" s="171">
        <f t="shared" si="1724"/>
        <v>0</v>
      </c>
      <c r="VP98" s="171">
        <f t="shared" si="1724"/>
        <v>0</v>
      </c>
      <c r="VQ98" s="171">
        <f t="shared" si="1724"/>
        <v>0</v>
      </c>
      <c r="VR98" s="171">
        <f t="shared" si="1724"/>
        <v>0</v>
      </c>
      <c r="VS98" s="171">
        <f t="shared" si="1724"/>
        <v>0</v>
      </c>
      <c r="VT98" s="171">
        <f t="shared" si="1724"/>
        <v>0</v>
      </c>
      <c r="VU98" s="171">
        <f t="shared" si="1724"/>
        <v>0</v>
      </c>
      <c r="VV98" s="171">
        <f t="shared" si="1724"/>
        <v>0</v>
      </c>
      <c r="VW98" s="171">
        <f t="shared" si="1724"/>
        <v>0</v>
      </c>
      <c r="VX98" s="171">
        <f t="shared" si="1724"/>
        <v>0</v>
      </c>
      <c r="VY98" s="171">
        <f t="shared" si="1724"/>
        <v>0</v>
      </c>
      <c r="VZ98" s="171">
        <f t="shared" si="1724"/>
        <v>0</v>
      </c>
      <c r="WA98" s="171">
        <f t="shared" si="1724"/>
        <v>0</v>
      </c>
      <c r="WB98" s="171">
        <f t="shared" si="1724"/>
        <v>0</v>
      </c>
      <c r="WC98" s="177">
        <f t="shared" si="1573"/>
        <v>0</v>
      </c>
    </row>
    <row r="99" spans="1:601" s="105" customFormat="1" ht="18" customHeight="1" outlineLevel="1">
      <c r="A99" s="154"/>
      <c r="B99" s="117" t="s">
        <v>166</v>
      </c>
      <c r="C99" s="62"/>
      <c r="D99" s="182">
        <f>SUMIFS('Listagem de Pagamentos Efet'!$J:$J,'Listagem de Pagamentos Efet'!$B:$B,'FLUXO DE CAIXA'!D$4,'Listagem de Pagamentos Efet'!$C:$C,'FLUXO DE CAIXA'!$B99)</f>
        <v>0</v>
      </c>
      <c r="E99" s="182">
        <f>SUMIFS('Listagem de Pagamentos Efet'!$J:$J,'Listagem de Pagamentos Efet'!$B:$B,'FLUXO DE CAIXA'!E$4,'Listagem de Pagamentos Efet'!$C:$C,'FLUXO DE CAIXA'!$B99)</f>
        <v>0</v>
      </c>
      <c r="F99" s="182">
        <f>SUMIFS('Listagem de Pagamentos Efet'!$J:$J,'Listagem de Pagamentos Efet'!$B:$B,'FLUXO DE CAIXA'!F$4,'Listagem de Pagamentos Efet'!$C:$C,'FLUXO DE CAIXA'!$B99)</f>
        <v>0</v>
      </c>
      <c r="G99" s="182">
        <f>SUMIFS('Listagem de Pagamentos Efet'!$J:$J,'Listagem de Pagamentos Efet'!$B:$B,'FLUXO DE CAIXA'!G$4,'Listagem de Pagamentos Efet'!$C:$C,'FLUXO DE CAIXA'!$B99)</f>
        <v>0</v>
      </c>
      <c r="H99" s="182">
        <f>SUMIFS('Listagem de Pagamentos Efet'!$J:$J,'Listagem de Pagamentos Efet'!$B:$B,'FLUXO DE CAIXA'!H$4,'Listagem de Pagamentos Efet'!$C:$C,'FLUXO DE CAIXA'!$B99)</f>
        <v>0</v>
      </c>
      <c r="I99" s="182">
        <f>SUMIFS('Listagem de Pagamentos Efet'!$J:$J,'Listagem de Pagamentos Efet'!$B:$B,'FLUXO DE CAIXA'!I$4,'Listagem de Pagamentos Efet'!$C:$C,'FLUXO DE CAIXA'!$B99)</f>
        <v>0</v>
      </c>
      <c r="J99" s="182">
        <f>SUMIFS('Listagem de Pagamentos Efet'!$J:$J,'Listagem de Pagamentos Efet'!$B:$B,'FLUXO DE CAIXA'!J$4,'Listagem de Pagamentos Efet'!$C:$C,'FLUXO DE CAIXA'!$B99)</f>
        <v>0</v>
      </c>
      <c r="K99" s="182">
        <f>SUMIFS('Listagem de Pagamentos Efet'!$J:$J,'Listagem de Pagamentos Efet'!$B:$B,'FLUXO DE CAIXA'!K$4,'Listagem de Pagamentos Efet'!$C:$C,'FLUXO DE CAIXA'!$B99)</f>
        <v>0</v>
      </c>
      <c r="L99" s="182">
        <f>SUMIFS('Listagem de Pagamentos Efet'!$J:$J,'Listagem de Pagamentos Efet'!$B:$B,'FLUXO DE CAIXA'!L$4,'Listagem de Pagamentos Efet'!$C:$C,'FLUXO DE CAIXA'!$B99)</f>
        <v>0</v>
      </c>
      <c r="M99" s="182">
        <f>SUMIFS('Listagem de Pagamentos Efet'!$J:$J,'Listagem de Pagamentos Efet'!$B:$B,'FLUXO DE CAIXA'!M$4,'Listagem de Pagamentos Efet'!$C:$C,'FLUXO DE CAIXA'!$B99)</f>
        <v>0</v>
      </c>
      <c r="N99" s="182">
        <f>SUMIFS('Listagem de Pagamentos Efet'!$J:$J,'Listagem de Pagamentos Efet'!$B:$B,'FLUXO DE CAIXA'!N$4,'Listagem de Pagamentos Efet'!$C:$C,'FLUXO DE CAIXA'!$B99)</f>
        <v>0</v>
      </c>
      <c r="O99" s="182">
        <f>SUMIFS('Listagem de Pagamentos Efet'!$J:$J,'Listagem de Pagamentos Efet'!$B:$B,'FLUXO DE CAIXA'!O$4,'Listagem de Pagamentos Efet'!$C:$C,'FLUXO DE CAIXA'!$B99)</f>
        <v>0</v>
      </c>
      <c r="P99" s="182">
        <f>SUMIFS('Listagem de Pagamentos Efet'!$J:$J,'Listagem de Pagamentos Efet'!$B:$B,'FLUXO DE CAIXA'!P$4,'Listagem de Pagamentos Efet'!$C:$C,'FLUXO DE CAIXA'!$B99)</f>
        <v>0</v>
      </c>
      <c r="Q99" s="182">
        <f>SUMIFS('Listagem de Pagamentos Efet'!$J:$J,'Listagem de Pagamentos Efet'!$B:$B,'FLUXO DE CAIXA'!Q$4,'Listagem de Pagamentos Efet'!$C:$C,'FLUXO DE CAIXA'!$B99)</f>
        <v>0</v>
      </c>
      <c r="R99" s="182">
        <f>SUMIFS('Listagem de Pagamentos Efet'!$J:$J,'Listagem de Pagamentos Efet'!$B:$B,'FLUXO DE CAIXA'!R$4,'Listagem de Pagamentos Efet'!$C:$C,'FLUXO DE CAIXA'!$B99)</f>
        <v>0</v>
      </c>
      <c r="S99" s="182">
        <f>SUMIFS('Listagem de Pagamentos Efet'!$J:$J,'Listagem de Pagamentos Efet'!$B:$B,'FLUXO DE CAIXA'!S$4,'Listagem de Pagamentos Efet'!$C:$C,'FLUXO DE CAIXA'!$B99)</f>
        <v>0</v>
      </c>
      <c r="T99" s="182">
        <f>SUMIFS('Listagem de Pagamentos Efet'!$J:$J,'Listagem de Pagamentos Efet'!$B:$B,'FLUXO DE CAIXA'!T$4,'Listagem de Pagamentos Efet'!$C:$C,'FLUXO DE CAIXA'!$B99)</f>
        <v>0</v>
      </c>
      <c r="U99" s="182">
        <f>SUMIFS('Listagem de Pagamentos Efet'!$J:$J,'Listagem de Pagamentos Efet'!$B:$B,'FLUXO DE CAIXA'!U$4,'Listagem de Pagamentos Efet'!$C:$C,'FLUXO DE CAIXA'!$B99)</f>
        <v>0</v>
      </c>
      <c r="V99" s="182">
        <f>SUMIFS('Listagem de Pagamentos Efet'!$J:$J,'Listagem de Pagamentos Efet'!$B:$B,'FLUXO DE CAIXA'!V$4,'Listagem de Pagamentos Efet'!$C:$C,'FLUXO DE CAIXA'!$B99)</f>
        <v>0</v>
      </c>
      <c r="W99" s="182">
        <f>SUMIFS('Listagem de Pagamentos Efet'!$J:$J,'Listagem de Pagamentos Efet'!$B:$B,'FLUXO DE CAIXA'!W$4,'Listagem de Pagamentos Efet'!$C:$C,'FLUXO DE CAIXA'!$B99)</f>
        <v>0</v>
      </c>
      <c r="X99" s="182">
        <f>SUMIFS('Listagem de Pagamentos Efet'!$J:$J,'Listagem de Pagamentos Efet'!$B:$B,'FLUXO DE CAIXA'!X$4,'Listagem de Pagamentos Efet'!$C:$C,'FLUXO DE CAIXA'!$B99)</f>
        <v>0</v>
      </c>
      <c r="Y99" s="182">
        <f>SUMIFS('Listagem de Pagamentos Efet'!$J:$J,'Listagem de Pagamentos Efet'!$B:$B,'FLUXO DE CAIXA'!Y$4,'Listagem de Pagamentos Efet'!$C:$C,'FLUXO DE CAIXA'!$B99)</f>
        <v>0</v>
      </c>
      <c r="Z99" s="182">
        <f>SUMIFS('Listagem de Pagamentos Efet'!$J:$J,'Listagem de Pagamentos Efet'!$B:$B,'FLUXO DE CAIXA'!Z$4,'Listagem de Pagamentos Efet'!$C:$C,'FLUXO DE CAIXA'!$B99)</f>
        <v>0</v>
      </c>
      <c r="AA99" s="182">
        <f>SUMIFS('Listagem de Pagamentos Efet'!$J:$J,'Listagem de Pagamentos Efet'!$B:$B,'FLUXO DE CAIXA'!AA$4,'Listagem de Pagamentos Efet'!$C:$C,'FLUXO DE CAIXA'!$B99)</f>
        <v>0</v>
      </c>
      <c r="AB99" s="182">
        <f>SUMIFS('Listagem de Pagamentos Efet'!$J:$J,'Listagem de Pagamentos Efet'!$B:$B,'FLUXO DE CAIXA'!AB$4,'Listagem de Pagamentos Efet'!$C:$C,'FLUXO DE CAIXA'!$B99)</f>
        <v>0</v>
      </c>
      <c r="AC99" s="182">
        <f>SUMIFS('Listagem de Pagamentos Efet'!$J:$J,'Listagem de Pagamentos Efet'!$B:$B,'FLUXO DE CAIXA'!AC$4,'Listagem de Pagamentos Efet'!$C:$C,'FLUXO DE CAIXA'!$B99)</f>
        <v>0</v>
      </c>
      <c r="AD99" s="182">
        <f>SUMIFS('Listagem de Pagamentos Efet'!$J:$J,'Listagem de Pagamentos Efet'!$B:$B,'FLUXO DE CAIXA'!AD$4,'Listagem de Pagamentos Efet'!$C:$C,'FLUXO DE CAIXA'!$B99)</f>
        <v>0</v>
      </c>
      <c r="AE99" s="106"/>
      <c r="AF99" s="106"/>
      <c r="AG99" s="106"/>
      <c r="AH99" s="166">
        <f t="shared" si="1561"/>
        <v>0</v>
      </c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  <c r="BN99" s="166">
        <f t="shared" si="1563"/>
        <v>0</v>
      </c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6">
        <f t="shared" si="1562"/>
        <v>0</v>
      </c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  <c r="DG99" s="168"/>
      <c r="DH99" s="168"/>
      <c r="DI99" s="168"/>
      <c r="DJ99" s="168"/>
      <c r="DK99" s="168"/>
      <c r="DL99" s="168"/>
      <c r="DM99" s="168"/>
      <c r="DN99" s="168"/>
      <c r="DO99" s="168"/>
      <c r="DP99" s="168"/>
      <c r="DQ99" s="168"/>
      <c r="DR99" s="168"/>
      <c r="DS99" s="168"/>
      <c r="DT99" s="168"/>
      <c r="DU99" s="168"/>
      <c r="DV99" s="168"/>
      <c r="DW99" s="168"/>
      <c r="DX99" s="168"/>
      <c r="DY99" s="166">
        <f t="shared" si="1564"/>
        <v>0</v>
      </c>
      <c r="DZ99" s="168"/>
      <c r="EA99" s="168"/>
      <c r="EB99" s="168"/>
      <c r="EC99" s="168"/>
      <c r="ED99" s="168"/>
      <c r="EE99" s="168"/>
      <c r="EF99" s="168"/>
      <c r="EG99" s="168"/>
      <c r="EH99" s="168"/>
      <c r="EI99" s="168"/>
      <c r="EJ99" s="168"/>
      <c r="EK99" s="168"/>
      <c r="EL99" s="168"/>
      <c r="EM99" s="168"/>
      <c r="EN99" s="168"/>
      <c r="EO99" s="168"/>
      <c r="EP99" s="168"/>
      <c r="EQ99" s="168"/>
      <c r="ER99" s="168"/>
      <c r="ES99" s="168"/>
      <c r="ET99" s="168"/>
      <c r="EU99" s="168"/>
      <c r="EV99" s="168"/>
      <c r="EW99" s="168"/>
      <c r="EX99" s="168"/>
      <c r="EY99" s="168"/>
      <c r="EZ99" s="168"/>
      <c r="FA99" s="168"/>
      <c r="FB99" s="168"/>
      <c r="FC99" s="168"/>
      <c r="FD99" s="166">
        <f t="shared" si="1555"/>
        <v>0</v>
      </c>
      <c r="FE99" s="168"/>
      <c r="FF99" s="168"/>
      <c r="FG99" s="168"/>
      <c r="FH99" s="168"/>
      <c r="FI99" s="168"/>
      <c r="FJ99" s="168"/>
      <c r="FK99" s="168"/>
      <c r="FL99" s="168"/>
      <c r="FM99" s="168"/>
      <c r="FN99" s="168"/>
      <c r="FO99" s="168"/>
      <c r="FP99" s="168"/>
      <c r="FQ99" s="168"/>
      <c r="FR99" s="168"/>
      <c r="FS99" s="168"/>
      <c r="FT99" s="168"/>
      <c r="FU99" s="168"/>
      <c r="FV99" s="168"/>
      <c r="FW99" s="168"/>
      <c r="FX99" s="168"/>
      <c r="FY99" s="168"/>
      <c r="FZ99" s="168"/>
      <c r="GA99" s="168"/>
      <c r="GB99" s="168"/>
      <c r="GC99" s="168"/>
      <c r="GD99" s="168"/>
      <c r="GE99" s="168"/>
      <c r="GF99" s="168"/>
      <c r="GG99" s="168"/>
      <c r="GH99" s="168"/>
      <c r="GI99" s="168"/>
      <c r="GJ99" s="166">
        <f t="shared" si="1565"/>
        <v>0</v>
      </c>
      <c r="GK99" s="168"/>
      <c r="GL99" s="168"/>
      <c r="GM99" s="168"/>
      <c r="GN99" s="168"/>
      <c r="GO99" s="168"/>
      <c r="GP99" s="168"/>
      <c r="GQ99" s="168"/>
      <c r="GR99" s="168"/>
      <c r="GS99" s="168"/>
      <c r="GT99" s="168"/>
      <c r="GU99" s="168"/>
      <c r="GV99" s="168"/>
      <c r="GW99" s="168"/>
      <c r="GX99" s="168"/>
      <c r="GY99" s="168"/>
      <c r="GZ99" s="168"/>
      <c r="HA99" s="168"/>
      <c r="HB99" s="168"/>
      <c r="HC99" s="168"/>
      <c r="HD99" s="168"/>
      <c r="HE99" s="168"/>
      <c r="HF99" s="168"/>
      <c r="HG99" s="168"/>
      <c r="HH99" s="168"/>
      <c r="HI99" s="168"/>
      <c r="HJ99" s="168"/>
      <c r="HK99" s="168"/>
      <c r="HL99" s="168"/>
      <c r="HM99" s="168"/>
      <c r="HN99" s="168"/>
      <c r="HO99" s="168"/>
      <c r="HP99" s="166">
        <f t="shared" si="1566"/>
        <v>0</v>
      </c>
      <c r="HQ99" s="168"/>
      <c r="HR99" s="168"/>
      <c r="HS99" s="168"/>
      <c r="HT99" s="168"/>
      <c r="HU99" s="168"/>
      <c r="HV99" s="168"/>
      <c r="HW99" s="168"/>
      <c r="HX99" s="168"/>
      <c r="HY99" s="168"/>
      <c r="HZ99" s="168"/>
      <c r="IA99" s="168"/>
      <c r="IB99" s="168"/>
      <c r="IC99" s="168"/>
      <c r="ID99" s="168"/>
      <c r="IE99" s="168"/>
      <c r="IF99" s="168"/>
      <c r="IG99" s="168"/>
      <c r="IH99" s="168"/>
      <c r="II99" s="168"/>
      <c r="IJ99" s="168"/>
      <c r="IK99" s="168"/>
      <c r="IL99" s="168"/>
      <c r="IM99" s="168"/>
      <c r="IN99" s="168"/>
      <c r="IO99" s="168"/>
      <c r="IP99" s="168"/>
      <c r="IQ99" s="168"/>
      <c r="IR99" s="168"/>
      <c r="IS99" s="168"/>
      <c r="IT99" s="168"/>
      <c r="IU99" s="166">
        <f t="shared" si="1556"/>
        <v>0</v>
      </c>
      <c r="IV99" s="168"/>
      <c r="IW99" s="168"/>
      <c r="IX99" s="168"/>
      <c r="IY99" s="168"/>
      <c r="IZ99" s="168"/>
      <c r="JA99" s="168"/>
      <c r="JB99" s="168"/>
      <c r="JC99" s="168"/>
      <c r="JD99" s="168"/>
      <c r="JE99" s="168"/>
      <c r="JF99" s="168"/>
      <c r="JG99" s="168"/>
      <c r="JH99" s="168"/>
      <c r="JI99" s="168"/>
      <c r="JJ99" s="168"/>
      <c r="JK99" s="168"/>
      <c r="JL99" s="168"/>
      <c r="JM99" s="168"/>
      <c r="JN99" s="168"/>
      <c r="JO99" s="168"/>
      <c r="JP99" s="168"/>
      <c r="JQ99" s="168"/>
      <c r="JR99" s="168"/>
      <c r="JS99" s="168"/>
      <c r="JT99" s="168"/>
      <c r="JU99" s="168"/>
      <c r="JV99" s="168"/>
      <c r="JW99" s="168"/>
      <c r="JX99" s="168"/>
      <c r="JY99" s="168"/>
      <c r="JZ99" s="168"/>
      <c r="KA99" s="166">
        <f t="shared" si="1567"/>
        <v>0</v>
      </c>
      <c r="KB99" s="168"/>
      <c r="KC99" s="168"/>
      <c r="KD99" s="168"/>
      <c r="KE99" s="168"/>
      <c r="KF99" s="168"/>
      <c r="KG99" s="168"/>
      <c r="KH99" s="168"/>
      <c r="KI99" s="168"/>
      <c r="KJ99" s="168"/>
      <c r="KK99" s="168"/>
      <c r="KL99" s="168"/>
      <c r="KM99" s="168"/>
      <c r="KN99" s="168"/>
      <c r="KO99" s="168"/>
      <c r="KP99" s="168"/>
      <c r="KQ99" s="168"/>
      <c r="KR99" s="168"/>
      <c r="KS99" s="168"/>
      <c r="KT99" s="168"/>
      <c r="KU99" s="168"/>
      <c r="KV99" s="168"/>
      <c r="KW99" s="168"/>
      <c r="KX99" s="168"/>
      <c r="KY99" s="168"/>
      <c r="KZ99" s="168"/>
      <c r="LA99" s="168"/>
      <c r="LB99" s="168"/>
      <c r="LC99" s="168"/>
      <c r="LD99" s="168"/>
      <c r="LE99" s="168"/>
      <c r="LF99" s="166">
        <f t="shared" si="1557"/>
        <v>0</v>
      </c>
      <c r="LG99" s="168"/>
      <c r="LH99" s="168"/>
      <c r="LI99" s="168"/>
      <c r="LJ99" s="168"/>
      <c r="LK99" s="168"/>
      <c r="LL99" s="168"/>
      <c r="LM99" s="168"/>
      <c r="LN99" s="168"/>
      <c r="LO99" s="168"/>
      <c r="LP99" s="168"/>
      <c r="LQ99" s="168"/>
      <c r="LR99" s="168"/>
      <c r="LS99" s="168"/>
      <c r="LT99" s="168"/>
      <c r="LU99" s="168"/>
      <c r="LV99" s="168"/>
      <c r="LW99" s="168"/>
      <c r="LX99" s="168"/>
      <c r="LY99" s="168"/>
      <c r="LZ99" s="168"/>
      <c r="MA99" s="168"/>
      <c r="MB99" s="168"/>
      <c r="MC99" s="168"/>
      <c r="MD99" s="168"/>
      <c r="ME99" s="168"/>
      <c r="MF99" s="168"/>
      <c r="MG99" s="168"/>
      <c r="MH99" s="168"/>
      <c r="MI99" s="168"/>
      <c r="MJ99" s="168"/>
      <c r="MK99" s="168"/>
      <c r="ML99" s="166">
        <f t="shared" si="1568"/>
        <v>0</v>
      </c>
      <c r="MM99" s="168"/>
      <c r="MN99" s="168"/>
      <c r="MO99" s="168"/>
      <c r="MP99" s="168"/>
      <c r="MQ99" s="168"/>
      <c r="MR99" s="168"/>
      <c r="MS99" s="168"/>
      <c r="MT99" s="168"/>
      <c r="MU99" s="168"/>
      <c r="MV99" s="168"/>
      <c r="MW99" s="168"/>
      <c r="MX99" s="168"/>
      <c r="MY99" s="168"/>
      <c r="MZ99" s="168"/>
      <c r="NA99" s="168"/>
      <c r="NB99" s="168"/>
      <c r="NC99" s="168"/>
      <c r="ND99" s="168"/>
      <c r="NE99" s="168"/>
      <c r="NF99" s="168"/>
      <c r="NG99" s="168"/>
      <c r="NH99" s="168"/>
      <c r="NI99" s="168"/>
      <c r="NJ99" s="168"/>
      <c r="NK99" s="168"/>
      <c r="NL99" s="168"/>
      <c r="NM99" s="168"/>
      <c r="NN99" s="168"/>
      <c r="NO99" s="168"/>
      <c r="NP99" s="168"/>
      <c r="NQ99" s="168"/>
      <c r="NR99" s="166">
        <f t="shared" si="1569"/>
        <v>0</v>
      </c>
      <c r="NS99" s="168"/>
      <c r="NT99" s="168"/>
      <c r="NU99" s="168"/>
      <c r="NV99" s="168"/>
      <c r="NW99" s="168"/>
      <c r="NX99" s="168"/>
      <c r="NY99" s="168"/>
      <c r="NZ99" s="168"/>
      <c r="OA99" s="168"/>
      <c r="OB99" s="168"/>
      <c r="OC99" s="168"/>
      <c r="OD99" s="168"/>
      <c r="OE99" s="168"/>
      <c r="OF99" s="168"/>
      <c r="OG99" s="168"/>
      <c r="OH99" s="168"/>
      <c r="OI99" s="168"/>
      <c r="OJ99" s="168"/>
      <c r="OK99" s="168"/>
      <c r="OL99" s="168"/>
      <c r="OM99" s="168"/>
      <c r="ON99" s="168"/>
      <c r="OO99" s="168"/>
      <c r="OP99" s="168"/>
      <c r="OQ99" s="168"/>
      <c r="OR99" s="168"/>
      <c r="OS99" s="168"/>
      <c r="OT99" s="168"/>
      <c r="OU99" s="166">
        <f t="shared" si="1558"/>
        <v>0</v>
      </c>
      <c r="OV99" s="168"/>
      <c r="OW99" s="168"/>
      <c r="OX99" s="168"/>
      <c r="OY99" s="168"/>
      <c r="OZ99" s="168"/>
      <c r="PA99" s="168"/>
      <c r="PB99" s="168"/>
      <c r="PC99" s="168"/>
      <c r="PD99" s="168"/>
      <c r="PE99" s="168"/>
      <c r="PF99" s="168"/>
      <c r="PG99" s="168"/>
      <c r="PH99" s="168"/>
      <c r="PI99" s="168"/>
      <c r="PJ99" s="168"/>
      <c r="PK99" s="168"/>
      <c r="PL99" s="168"/>
      <c r="PM99" s="168"/>
      <c r="PN99" s="168"/>
      <c r="PO99" s="168"/>
      <c r="PP99" s="168"/>
      <c r="PQ99" s="168"/>
      <c r="PR99" s="168"/>
      <c r="PS99" s="168"/>
      <c r="PT99" s="168"/>
      <c r="PU99" s="168"/>
      <c r="PV99" s="168"/>
      <c r="PW99" s="168"/>
      <c r="PX99" s="168"/>
      <c r="PY99" s="168"/>
      <c r="PZ99" s="168"/>
      <c r="QA99" s="166">
        <f t="shared" si="1570"/>
        <v>0</v>
      </c>
      <c r="QB99" s="168"/>
      <c r="QC99" s="168"/>
      <c r="QD99" s="168"/>
      <c r="QE99" s="168"/>
      <c r="QF99" s="168"/>
      <c r="QG99" s="168"/>
      <c r="QH99" s="168"/>
      <c r="QI99" s="168"/>
      <c r="QJ99" s="168"/>
      <c r="QK99" s="168"/>
      <c r="QL99" s="168"/>
      <c r="QM99" s="168"/>
      <c r="QN99" s="168"/>
      <c r="QO99" s="168"/>
      <c r="QP99" s="168"/>
      <c r="QQ99" s="168"/>
      <c r="QR99" s="168"/>
      <c r="QS99" s="168"/>
      <c r="QT99" s="168"/>
      <c r="QU99" s="168"/>
      <c r="QV99" s="168"/>
      <c r="QW99" s="168"/>
      <c r="QX99" s="168"/>
      <c r="QY99" s="168"/>
      <c r="QZ99" s="168"/>
      <c r="RA99" s="168"/>
      <c r="RB99" s="168"/>
      <c r="RC99" s="168"/>
      <c r="RD99" s="168"/>
      <c r="RE99" s="168"/>
      <c r="RF99" s="166">
        <f t="shared" si="1559"/>
        <v>0</v>
      </c>
      <c r="RG99" s="168"/>
      <c r="RH99" s="168"/>
      <c r="RI99" s="168"/>
      <c r="RJ99" s="168"/>
      <c r="RK99" s="168"/>
      <c r="RL99" s="168"/>
      <c r="RM99" s="168"/>
      <c r="RN99" s="168"/>
      <c r="RO99" s="168"/>
      <c r="RP99" s="168"/>
      <c r="RQ99" s="168"/>
      <c r="RR99" s="168"/>
      <c r="RS99" s="168"/>
      <c r="RT99" s="168"/>
      <c r="RU99" s="168"/>
      <c r="RV99" s="168"/>
      <c r="RW99" s="168"/>
      <c r="RX99" s="168"/>
      <c r="RY99" s="168"/>
      <c r="RZ99" s="168"/>
      <c r="SA99" s="168"/>
      <c r="SB99" s="168"/>
      <c r="SC99" s="168"/>
      <c r="SD99" s="168"/>
      <c r="SE99" s="168"/>
      <c r="SF99" s="168"/>
      <c r="SG99" s="168"/>
      <c r="SH99" s="168"/>
      <c r="SI99" s="168"/>
      <c r="SJ99" s="168"/>
      <c r="SK99" s="168"/>
      <c r="SL99" s="166">
        <f t="shared" si="1571"/>
        <v>0</v>
      </c>
      <c r="SM99" s="168"/>
      <c r="SN99" s="168"/>
      <c r="SO99" s="168"/>
      <c r="SP99" s="168"/>
      <c r="SQ99" s="168"/>
      <c r="SR99" s="168"/>
      <c r="SS99" s="168"/>
      <c r="ST99" s="168"/>
      <c r="SU99" s="168"/>
      <c r="SV99" s="168"/>
      <c r="SW99" s="168"/>
      <c r="SX99" s="168"/>
      <c r="SY99" s="168"/>
      <c r="SZ99" s="168"/>
      <c r="TA99" s="168"/>
      <c r="TB99" s="168"/>
      <c r="TC99" s="168"/>
      <c r="TD99" s="168"/>
      <c r="TE99" s="168"/>
      <c r="TF99" s="168"/>
      <c r="TG99" s="168"/>
      <c r="TH99" s="168"/>
      <c r="TI99" s="168"/>
      <c r="TJ99" s="168"/>
      <c r="TK99" s="168"/>
      <c r="TL99" s="168"/>
      <c r="TM99" s="168"/>
      <c r="TN99" s="168"/>
      <c r="TO99" s="168"/>
      <c r="TP99" s="168"/>
      <c r="TQ99" s="166">
        <f t="shared" si="1560"/>
        <v>0</v>
      </c>
      <c r="TR99" s="168"/>
      <c r="TS99" s="168"/>
      <c r="TT99" s="168"/>
      <c r="TU99" s="168"/>
      <c r="TV99" s="168"/>
      <c r="TW99" s="168"/>
      <c r="TX99" s="168"/>
      <c r="TY99" s="168"/>
      <c r="TZ99" s="168"/>
      <c r="UA99" s="168"/>
      <c r="UB99" s="168"/>
      <c r="UC99" s="168"/>
      <c r="UD99" s="168"/>
      <c r="UE99" s="168"/>
      <c r="UF99" s="168"/>
      <c r="UG99" s="168"/>
      <c r="UH99" s="168"/>
      <c r="UI99" s="168"/>
      <c r="UJ99" s="168"/>
      <c r="UK99" s="168"/>
      <c r="UL99" s="168"/>
      <c r="UM99" s="168"/>
      <c r="UN99" s="168"/>
      <c r="UO99" s="168"/>
      <c r="UP99" s="168"/>
      <c r="UQ99" s="168"/>
      <c r="UR99" s="168"/>
      <c r="US99" s="168"/>
      <c r="UT99" s="168"/>
      <c r="UU99" s="168"/>
      <c r="UV99" s="168"/>
      <c r="UW99" s="166">
        <f t="shared" si="1572"/>
        <v>0</v>
      </c>
      <c r="UX99" s="168"/>
      <c r="UY99" s="168"/>
      <c r="UZ99" s="168"/>
      <c r="VA99" s="168"/>
      <c r="VB99" s="168"/>
      <c r="VC99" s="168"/>
      <c r="VD99" s="168"/>
      <c r="VE99" s="168"/>
      <c r="VF99" s="168"/>
      <c r="VG99" s="168"/>
      <c r="VH99" s="168"/>
      <c r="VI99" s="168"/>
      <c r="VJ99" s="168"/>
      <c r="VK99" s="168"/>
      <c r="VL99" s="168"/>
      <c r="VM99" s="168"/>
      <c r="VN99" s="168"/>
      <c r="VO99" s="168"/>
      <c r="VP99" s="168"/>
      <c r="VQ99" s="168"/>
      <c r="VR99" s="168"/>
      <c r="VS99" s="168"/>
      <c r="VT99" s="168"/>
      <c r="VU99" s="168"/>
      <c r="VV99" s="168"/>
      <c r="VW99" s="168"/>
      <c r="VX99" s="168"/>
      <c r="VY99" s="168"/>
      <c r="VZ99" s="168"/>
      <c r="WA99" s="168"/>
      <c r="WB99" s="168"/>
      <c r="WC99" s="166">
        <f t="shared" si="1573"/>
        <v>0</v>
      </c>
    </row>
    <row r="100" spans="1:601" s="105" customFormat="1" ht="18" customHeight="1" outlineLevel="1">
      <c r="A100" s="154"/>
      <c r="B100" s="117" t="s">
        <v>167</v>
      </c>
      <c r="C100" s="62"/>
      <c r="D100" s="182">
        <f>SUMIFS('Listagem de Pagamentos Efet'!$J:$J,'Listagem de Pagamentos Efet'!$B:$B,'FLUXO DE CAIXA'!D$4,'Listagem de Pagamentos Efet'!$C:$C,'FLUXO DE CAIXA'!$B100)</f>
        <v>0</v>
      </c>
      <c r="E100" s="182">
        <f>SUMIFS('Listagem de Pagamentos Efet'!$J:$J,'Listagem de Pagamentos Efet'!$B:$B,'FLUXO DE CAIXA'!E$4,'Listagem de Pagamentos Efet'!$C:$C,'FLUXO DE CAIXA'!$B100)</f>
        <v>0</v>
      </c>
      <c r="F100" s="182">
        <f>SUMIFS('Listagem de Pagamentos Efet'!$J:$J,'Listagem de Pagamentos Efet'!$B:$B,'FLUXO DE CAIXA'!F$4,'Listagem de Pagamentos Efet'!$C:$C,'FLUXO DE CAIXA'!$B100)</f>
        <v>0</v>
      </c>
      <c r="G100" s="182">
        <f>SUMIFS('Listagem de Pagamentos Efet'!$J:$J,'Listagem de Pagamentos Efet'!$B:$B,'FLUXO DE CAIXA'!G$4,'Listagem de Pagamentos Efet'!$C:$C,'FLUXO DE CAIXA'!$B100)</f>
        <v>0</v>
      </c>
      <c r="H100" s="182">
        <f>SUMIFS('Listagem de Pagamentos Efet'!$J:$J,'Listagem de Pagamentos Efet'!$B:$B,'FLUXO DE CAIXA'!H$4,'Listagem de Pagamentos Efet'!$C:$C,'FLUXO DE CAIXA'!$B100)</f>
        <v>0</v>
      </c>
      <c r="I100" s="182">
        <f>SUMIFS('Listagem de Pagamentos Efet'!$J:$J,'Listagem de Pagamentos Efet'!$B:$B,'FLUXO DE CAIXA'!I$4,'Listagem de Pagamentos Efet'!$C:$C,'FLUXO DE CAIXA'!$B100)</f>
        <v>0</v>
      </c>
      <c r="J100" s="182">
        <f>SUMIFS('Listagem de Pagamentos Efet'!$J:$J,'Listagem de Pagamentos Efet'!$B:$B,'FLUXO DE CAIXA'!J$4,'Listagem de Pagamentos Efet'!$C:$C,'FLUXO DE CAIXA'!$B100)</f>
        <v>0</v>
      </c>
      <c r="K100" s="182">
        <f>SUMIFS('Listagem de Pagamentos Efet'!$J:$J,'Listagem de Pagamentos Efet'!$B:$B,'FLUXO DE CAIXA'!K$4,'Listagem de Pagamentos Efet'!$C:$C,'FLUXO DE CAIXA'!$B100)</f>
        <v>0</v>
      </c>
      <c r="L100" s="182">
        <f>SUMIFS('Listagem de Pagamentos Efet'!$J:$J,'Listagem de Pagamentos Efet'!$B:$B,'FLUXO DE CAIXA'!L$4,'Listagem de Pagamentos Efet'!$C:$C,'FLUXO DE CAIXA'!$B100)</f>
        <v>0</v>
      </c>
      <c r="M100" s="182">
        <f>SUMIFS('Listagem de Pagamentos Efet'!$J:$J,'Listagem de Pagamentos Efet'!$B:$B,'FLUXO DE CAIXA'!M$4,'Listagem de Pagamentos Efet'!$C:$C,'FLUXO DE CAIXA'!$B100)</f>
        <v>0</v>
      </c>
      <c r="N100" s="182">
        <f>SUMIFS('Listagem de Pagamentos Efet'!$J:$J,'Listagem de Pagamentos Efet'!$B:$B,'FLUXO DE CAIXA'!N$4,'Listagem de Pagamentos Efet'!$C:$C,'FLUXO DE CAIXA'!$B100)</f>
        <v>0</v>
      </c>
      <c r="O100" s="182">
        <f>SUMIFS('Listagem de Pagamentos Efet'!$J:$J,'Listagem de Pagamentos Efet'!$B:$B,'FLUXO DE CAIXA'!O$4,'Listagem de Pagamentos Efet'!$C:$C,'FLUXO DE CAIXA'!$B100)</f>
        <v>0</v>
      </c>
      <c r="P100" s="182">
        <f>SUMIFS('Listagem de Pagamentos Efet'!$J:$J,'Listagem de Pagamentos Efet'!$B:$B,'FLUXO DE CAIXA'!P$4,'Listagem de Pagamentos Efet'!$C:$C,'FLUXO DE CAIXA'!$B100)</f>
        <v>0</v>
      </c>
      <c r="Q100" s="182">
        <f>SUMIFS('Listagem de Pagamentos Efet'!$J:$J,'Listagem de Pagamentos Efet'!$B:$B,'FLUXO DE CAIXA'!Q$4,'Listagem de Pagamentos Efet'!$C:$C,'FLUXO DE CAIXA'!$B100)</f>
        <v>0</v>
      </c>
      <c r="R100" s="182">
        <f>SUMIFS('Listagem de Pagamentos Efet'!$J:$J,'Listagem de Pagamentos Efet'!$B:$B,'FLUXO DE CAIXA'!R$4,'Listagem de Pagamentos Efet'!$C:$C,'FLUXO DE CAIXA'!$B100)</f>
        <v>0</v>
      </c>
      <c r="S100" s="182">
        <f>SUMIFS('Listagem de Pagamentos Efet'!$J:$J,'Listagem de Pagamentos Efet'!$B:$B,'FLUXO DE CAIXA'!S$4,'Listagem de Pagamentos Efet'!$C:$C,'FLUXO DE CAIXA'!$B100)</f>
        <v>0</v>
      </c>
      <c r="T100" s="182">
        <f>SUMIFS('Listagem de Pagamentos Efet'!$J:$J,'Listagem de Pagamentos Efet'!$B:$B,'FLUXO DE CAIXA'!T$4,'Listagem de Pagamentos Efet'!$C:$C,'FLUXO DE CAIXA'!$B100)</f>
        <v>0</v>
      </c>
      <c r="U100" s="182">
        <f>SUMIFS('Listagem de Pagamentos Efet'!$J:$J,'Listagem de Pagamentos Efet'!$B:$B,'FLUXO DE CAIXA'!U$4,'Listagem de Pagamentos Efet'!$C:$C,'FLUXO DE CAIXA'!$B100)</f>
        <v>0</v>
      </c>
      <c r="V100" s="182">
        <f>SUMIFS('Listagem de Pagamentos Efet'!$J:$J,'Listagem de Pagamentos Efet'!$B:$B,'FLUXO DE CAIXA'!V$4,'Listagem de Pagamentos Efet'!$C:$C,'FLUXO DE CAIXA'!$B100)</f>
        <v>0</v>
      </c>
      <c r="W100" s="182">
        <f>SUMIFS('Listagem de Pagamentos Efet'!$J:$J,'Listagem de Pagamentos Efet'!$B:$B,'FLUXO DE CAIXA'!W$4,'Listagem de Pagamentos Efet'!$C:$C,'FLUXO DE CAIXA'!$B100)</f>
        <v>0</v>
      </c>
      <c r="X100" s="182">
        <f>SUMIFS('Listagem de Pagamentos Efet'!$J:$J,'Listagem de Pagamentos Efet'!$B:$B,'FLUXO DE CAIXA'!X$4,'Listagem de Pagamentos Efet'!$C:$C,'FLUXO DE CAIXA'!$B100)</f>
        <v>0</v>
      </c>
      <c r="Y100" s="182">
        <f>SUMIFS('Listagem de Pagamentos Efet'!$J:$J,'Listagem de Pagamentos Efet'!$B:$B,'FLUXO DE CAIXA'!Y$4,'Listagem de Pagamentos Efet'!$C:$C,'FLUXO DE CAIXA'!$B100)</f>
        <v>0</v>
      </c>
      <c r="Z100" s="182">
        <f>SUMIFS('Listagem de Pagamentos Efet'!$J:$J,'Listagem de Pagamentos Efet'!$B:$B,'FLUXO DE CAIXA'!Z$4,'Listagem de Pagamentos Efet'!$C:$C,'FLUXO DE CAIXA'!$B100)</f>
        <v>0</v>
      </c>
      <c r="AA100" s="182">
        <f>SUMIFS('Listagem de Pagamentos Efet'!$J:$J,'Listagem de Pagamentos Efet'!$B:$B,'FLUXO DE CAIXA'!AA$4,'Listagem de Pagamentos Efet'!$C:$C,'FLUXO DE CAIXA'!$B100)</f>
        <v>0</v>
      </c>
      <c r="AB100" s="182">
        <f>SUMIFS('Listagem de Pagamentos Efet'!$J:$J,'Listagem de Pagamentos Efet'!$B:$B,'FLUXO DE CAIXA'!AB$4,'Listagem de Pagamentos Efet'!$C:$C,'FLUXO DE CAIXA'!$B100)</f>
        <v>0</v>
      </c>
      <c r="AC100" s="182">
        <f>SUMIFS('Listagem de Pagamentos Efet'!$J:$J,'Listagem de Pagamentos Efet'!$B:$B,'FLUXO DE CAIXA'!AC$4,'Listagem de Pagamentos Efet'!$C:$C,'FLUXO DE CAIXA'!$B100)</f>
        <v>0</v>
      </c>
      <c r="AD100" s="182">
        <f>SUMIFS('Listagem de Pagamentos Efet'!$J:$J,'Listagem de Pagamentos Efet'!$B:$B,'FLUXO DE CAIXA'!AD$4,'Listagem de Pagamentos Efet'!$C:$C,'FLUXO DE CAIXA'!$B100)</f>
        <v>0</v>
      </c>
      <c r="AE100" s="106"/>
      <c r="AF100" s="106"/>
      <c r="AG100" s="106"/>
      <c r="AH100" s="166">
        <f t="shared" si="1561"/>
        <v>0</v>
      </c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  <c r="AZ100" s="168"/>
      <c r="BA100" s="168"/>
      <c r="BB100" s="168"/>
      <c r="BC100" s="168"/>
      <c r="BD100" s="168"/>
      <c r="BE100" s="168"/>
      <c r="BF100" s="168"/>
      <c r="BG100" s="168"/>
      <c r="BH100" s="168"/>
      <c r="BI100" s="168"/>
      <c r="BJ100" s="168"/>
      <c r="BK100" s="168"/>
      <c r="BL100" s="168"/>
      <c r="BM100" s="168"/>
      <c r="BN100" s="166">
        <f t="shared" si="1563"/>
        <v>0</v>
      </c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6">
        <f t="shared" si="1562"/>
        <v>0</v>
      </c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  <c r="DG100" s="168"/>
      <c r="DH100" s="168"/>
      <c r="DI100" s="168"/>
      <c r="DJ100" s="168"/>
      <c r="DK100" s="168"/>
      <c r="DL100" s="168"/>
      <c r="DM100" s="168"/>
      <c r="DN100" s="168"/>
      <c r="DO100" s="168"/>
      <c r="DP100" s="168"/>
      <c r="DQ100" s="168"/>
      <c r="DR100" s="168"/>
      <c r="DS100" s="168"/>
      <c r="DT100" s="168"/>
      <c r="DU100" s="168"/>
      <c r="DV100" s="168"/>
      <c r="DW100" s="168"/>
      <c r="DX100" s="168"/>
      <c r="DY100" s="166">
        <f t="shared" si="1564"/>
        <v>0</v>
      </c>
      <c r="DZ100" s="168"/>
      <c r="EA100" s="168"/>
      <c r="EB100" s="168"/>
      <c r="EC100" s="168"/>
      <c r="ED100" s="168"/>
      <c r="EE100" s="168"/>
      <c r="EF100" s="168"/>
      <c r="EG100" s="168"/>
      <c r="EH100" s="168"/>
      <c r="EI100" s="168"/>
      <c r="EJ100" s="168"/>
      <c r="EK100" s="168"/>
      <c r="EL100" s="168"/>
      <c r="EM100" s="168"/>
      <c r="EN100" s="168"/>
      <c r="EO100" s="168"/>
      <c r="EP100" s="168"/>
      <c r="EQ100" s="168"/>
      <c r="ER100" s="168"/>
      <c r="ES100" s="168"/>
      <c r="ET100" s="168"/>
      <c r="EU100" s="168"/>
      <c r="EV100" s="168"/>
      <c r="EW100" s="168"/>
      <c r="EX100" s="168"/>
      <c r="EY100" s="168"/>
      <c r="EZ100" s="168"/>
      <c r="FA100" s="168"/>
      <c r="FB100" s="168"/>
      <c r="FC100" s="168"/>
      <c r="FD100" s="166">
        <f t="shared" si="1555"/>
        <v>0</v>
      </c>
      <c r="FE100" s="168"/>
      <c r="FF100" s="168"/>
      <c r="FG100" s="168"/>
      <c r="FH100" s="168"/>
      <c r="FI100" s="168"/>
      <c r="FJ100" s="168"/>
      <c r="FK100" s="168"/>
      <c r="FL100" s="168"/>
      <c r="FM100" s="168"/>
      <c r="FN100" s="168"/>
      <c r="FO100" s="168"/>
      <c r="FP100" s="168"/>
      <c r="FQ100" s="168"/>
      <c r="FR100" s="168"/>
      <c r="FS100" s="168"/>
      <c r="FT100" s="168"/>
      <c r="FU100" s="168"/>
      <c r="FV100" s="168"/>
      <c r="FW100" s="168"/>
      <c r="FX100" s="168"/>
      <c r="FY100" s="168"/>
      <c r="FZ100" s="168"/>
      <c r="GA100" s="168"/>
      <c r="GB100" s="168"/>
      <c r="GC100" s="168"/>
      <c r="GD100" s="168"/>
      <c r="GE100" s="168"/>
      <c r="GF100" s="168"/>
      <c r="GG100" s="168"/>
      <c r="GH100" s="168"/>
      <c r="GI100" s="168"/>
      <c r="GJ100" s="166">
        <f t="shared" si="1565"/>
        <v>0</v>
      </c>
      <c r="GK100" s="168"/>
      <c r="GL100" s="168"/>
      <c r="GM100" s="168"/>
      <c r="GN100" s="168"/>
      <c r="GO100" s="168"/>
      <c r="GP100" s="168"/>
      <c r="GQ100" s="168"/>
      <c r="GR100" s="168"/>
      <c r="GS100" s="168"/>
      <c r="GT100" s="168"/>
      <c r="GU100" s="168"/>
      <c r="GV100" s="168"/>
      <c r="GW100" s="168"/>
      <c r="GX100" s="168"/>
      <c r="GY100" s="168"/>
      <c r="GZ100" s="168"/>
      <c r="HA100" s="168"/>
      <c r="HB100" s="168"/>
      <c r="HC100" s="168"/>
      <c r="HD100" s="168"/>
      <c r="HE100" s="168"/>
      <c r="HF100" s="168"/>
      <c r="HG100" s="168"/>
      <c r="HH100" s="168"/>
      <c r="HI100" s="168"/>
      <c r="HJ100" s="168"/>
      <c r="HK100" s="168"/>
      <c r="HL100" s="168"/>
      <c r="HM100" s="168"/>
      <c r="HN100" s="168"/>
      <c r="HO100" s="168"/>
      <c r="HP100" s="166">
        <f t="shared" si="1566"/>
        <v>0</v>
      </c>
      <c r="HQ100" s="168"/>
      <c r="HR100" s="168"/>
      <c r="HS100" s="168"/>
      <c r="HT100" s="168"/>
      <c r="HU100" s="168"/>
      <c r="HV100" s="168"/>
      <c r="HW100" s="168"/>
      <c r="HX100" s="168"/>
      <c r="HY100" s="168"/>
      <c r="HZ100" s="168"/>
      <c r="IA100" s="168"/>
      <c r="IB100" s="168"/>
      <c r="IC100" s="168"/>
      <c r="ID100" s="168"/>
      <c r="IE100" s="168"/>
      <c r="IF100" s="168"/>
      <c r="IG100" s="168"/>
      <c r="IH100" s="168"/>
      <c r="II100" s="168"/>
      <c r="IJ100" s="168"/>
      <c r="IK100" s="168"/>
      <c r="IL100" s="168"/>
      <c r="IM100" s="168"/>
      <c r="IN100" s="168"/>
      <c r="IO100" s="168"/>
      <c r="IP100" s="168"/>
      <c r="IQ100" s="168"/>
      <c r="IR100" s="168"/>
      <c r="IS100" s="168"/>
      <c r="IT100" s="168"/>
      <c r="IU100" s="166">
        <f t="shared" si="1556"/>
        <v>0</v>
      </c>
      <c r="IV100" s="168"/>
      <c r="IW100" s="168"/>
      <c r="IX100" s="168"/>
      <c r="IY100" s="168"/>
      <c r="IZ100" s="168"/>
      <c r="JA100" s="168"/>
      <c r="JB100" s="168"/>
      <c r="JC100" s="168"/>
      <c r="JD100" s="168"/>
      <c r="JE100" s="168"/>
      <c r="JF100" s="168"/>
      <c r="JG100" s="168"/>
      <c r="JH100" s="168"/>
      <c r="JI100" s="168"/>
      <c r="JJ100" s="168"/>
      <c r="JK100" s="168"/>
      <c r="JL100" s="168"/>
      <c r="JM100" s="168"/>
      <c r="JN100" s="168"/>
      <c r="JO100" s="168"/>
      <c r="JP100" s="168"/>
      <c r="JQ100" s="168"/>
      <c r="JR100" s="168"/>
      <c r="JS100" s="168"/>
      <c r="JT100" s="168"/>
      <c r="JU100" s="168"/>
      <c r="JV100" s="168"/>
      <c r="JW100" s="168"/>
      <c r="JX100" s="168"/>
      <c r="JY100" s="168"/>
      <c r="JZ100" s="168"/>
      <c r="KA100" s="166">
        <f t="shared" si="1567"/>
        <v>0</v>
      </c>
      <c r="KB100" s="168"/>
      <c r="KC100" s="168"/>
      <c r="KD100" s="168"/>
      <c r="KE100" s="168"/>
      <c r="KF100" s="168"/>
      <c r="KG100" s="168"/>
      <c r="KH100" s="168"/>
      <c r="KI100" s="168"/>
      <c r="KJ100" s="168"/>
      <c r="KK100" s="168"/>
      <c r="KL100" s="168"/>
      <c r="KM100" s="168"/>
      <c r="KN100" s="168"/>
      <c r="KO100" s="168"/>
      <c r="KP100" s="168"/>
      <c r="KQ100" s="168"/>
      <c r="KR100" s="168"/>
      <c r="KS100" s="168"/>
      <c r="KT100" s="168"/>
      <c r="KU100" s="168"/>
      <c r="KV100" s="168"/>
      <c r="KW100" s="168"/>
      <c r="KX100" s="168"/>
      <c r="KY100" s="168"/>
      <c r="KZ100" s="168"/>
      <c r="LA100" s="168"/>
      <c r="LB100" s="168"/>
      <c r="LC100" s="168"/>
      <c r="LD100" s="168"/>
      <c r="LE100" s="168"/>
      <c r="LF100" s="166">
        <f t="shared" si="1557"/>
        <v>0</v>
      </c>
      <c r="LG100" s="168"/>
      <c r="LH100" s="168"/>
      <c r="LI100" s="168"/>
      <c r="LJ100" s="168"/>
      <c r="LK100" s="168"/>
      <c r="LL100" s="168"/>
      <c r="LM100" s="168"/>
      <c r="LN100" s="168"/>
      <c r="LO100" s="168"/>
      <c r="LP100" s="168"/>
      <c r="LQ100" s="168"/>
      <c r="LR100" s="168"/>
      <c r="LS100" s="168"/>
      <c r="LT100" s="168"/>
      <c r="LU100" s="168"/>
      <c r="LV100" s="168"/>
      <c r="LW100" s="168"/>
      <c r="LX100" s="168"/>
      <c r="LY100" s="168"/>
      <c r="LZ100" s="168"/>
      <c r="MA100" s="168"/>
      <c r="MB100" s="168"/>
      <c r="MC100" s="168"/>
      <c r="MD100" s="168"/>
      <c r="ME100" s="168"/>
      <c r="MF100" s="168"/>
      <c r="MG100" s="168"/>
      <c r="MH100" s="168"/>
      <c r="MI100" s="168"/>
      <c r="MJ100" s="168"/>
      <c r="MK100" s="168"/>
      <c r="ML100" s="166">
        <f t="shared" si="1568"/>
        <v>0</v>
      </c>
      <c r="MM100" s="168"/>
      <c r="MN100" s="168"/>
      <c r="MO100" s="168"/>
      <c r="MP100" s="168"/>
      <c r="MQ100" s="168"/>
      <c r="MR100" s="168"/>
      <c r="MS100" s="168"/>
      <c r="MT100" s="168"/>
      <c r="MU100" s="168"/>
      <c r="MV100" s="168"/>
      <c r="MW100" s="168"/>
      <c r="MX100" s="168"/>
      <c r="MY100" s="168"/>
      <c r="MZ100" s="168"/>
      <c r="NA100" s="168"/>
      <c r="NB100" s="168"/>
      <c r="NC100" s="168"/>
      <c r="ND100" s="168"/>
      <c r="NE100" s="168"/>
      <c r="NF100" s="168"/>
      <c r="NG100" s="168"/>
      <c r="NH100" s="168"/>
      <c r="NI100" s="168"/>
      <c r="NJ100" s="168"/>
      <c r="NK100" s="168"/>
      <c r="NL100" s="168"/>
      <c r="NM100" s="168"/>
      <c r="NN100" s="168"/>
      <c r="NO100" s="168"/>
      <c r="NP100" s="168"/>
      <c r="NQ100" s="168"/>
      <c r="NR100" s="166">
        <f t="shared" si="1569"/>
        <v>0</v>
      </c>
      <c r="NS100" s="168"/>
      <c r="NT100" s="168"/>
      <c r="NU100" s="168"/>
      <c r="NV100" s="168"/>
      <c r="NW100" s="168"/>
      <c r="NX100" s="168"/>
      <c r="NY100" s="168"/>
      <c r="NZ100" s="168"/>
      <c r="OA100" s="168"/>
      <c r="OB100" s="168"/>
      <c r="OC100" s="168"/>
      <c r="OD100" s="168"/>
      <c r="OE100" s="168"/>
      <c r="OF100" s="168"/>
      <c r="OG100" s="168"/>
      <c r="OH100" s="168"/>
      <c r="OI100" s="168"/>
      <c r="OJ100" s="168"/>
      <c r="OK100" s="168"/>
      <c r="OL100" s="168"/>
      <c r="OM100" s="168"/>
      <c r="ON100" s="168"/>
      <c r="OO100" s="168"/>
      <c r="OP100" s="168"/>
      <c r="OQ100" s="168"/>
      <c r="OR100" s="168"/>
      <c r="OS100" s="168"/>
      <c r="OT100" s="168"/>
      <c r="OU100" s="166">
        <f t="shared" si="1558"/>
        <v>0</v>
      </c>
      <c r="OV100" s="168"/>
      <c r="OW100" s="168"/>
      <c r="OX100" s="168"/>
      <c r="OY100" s="168"/>
      <c r="OZ100" s="168"/>
      <c r="PA100" s="168"/>
      <c r="PB100" s="168"/>
      <c r="PC100" s="168"/>
      <c r="PD100" s="168"/>
      <c r="PE100" s="168"/>
      <c r="PF100" s="168"/>
      <c r="PG100" s="168"/>
      <c r="PH100" s="168"/>
      <c r="PI100" s="168"/>
      <c r="PJ100" s="168"/>
      <c r="PK100" s="168"/>
      <c r="PL100" s="168"/>
      <c r="PM100" s="168"/>
      <c r="PN100" s="168"/>
      <c r="PO100" s="168"/>
      <c r="PP100" s="168"/>
      <c r="PQ100" s="168"/>
      <c r="PR100" s="168"/>
      <c r="PS100" s="168"/>
      <c r="PT100" s="168"/>
      <c r="PU100" s="168"/>
      <c r="PV100" s="168"/>
      <c r="PW100" s="168"/>
      <c r="PX100" s="168"/>
      <c r="PY100" s="168"/>
      <c r="PZ100" s="168"/>
      <c r="QA100" s="166">
        <f t="shared" si="1570"/>
        <v>0</v>
      </c>
      <c r="QB100" s="168"/>
      <c r="QC100" s="168"/>
      <c r="QD100" s="168"/>
      <c r="QE100" s="168"/>
      <c r="QF100" s="168"/>
      <c r="QG100" s="168"/>
      <c r="QH100" s="168"/>
      <c r="QI100" s="168"/>
      <c r="QJ100" s="168"/>
      <c r="QK100" s="168"/>
      <c r="QL100" s="168"/>
      <c r="QM100" s="168"/>
      <c r="QN100" s="168"/>
      <c r="QO100" s="168"/>
      <c r="QP100" s="168"/>
      <c r="QQ100" s="168"/>
      <c r="QR100" s="168"/>
      <c r="QS100" s="168"/>
      <c r="QT100" s="168"/>
      <c r="QU100" s="168"/>
      <c r="QV100" s="168"/>
      <c r="QW100" s="168"/>
      <c r="QX100" s="168"/>
      <c r="QY100" s="168"/>
      <c r="QZ100" s="168"/>
      <c r="RA100" s="168"/>
      <c r="RB100" s="168"/>
      <c r="RC100" s="168"/>
      <c r="RD100" s="168"/>
      <c r="RE100" s="168"/>
      <c r="RF100" s="166">
        <f t="shared" si="1559"/>
        <v>0</v>
      </c>
      <c r="RG100" s="168"/>
      <c r="RH100" s="168"/>
      <c r="RI100" s="168"/>
      <c r="RJ100" s="168"/>
      <c r="RK100" s="168"/>
      <c r="RL100" s="168"/>
      <c r="RM100" s="168"/>
      <c r="RN100" s="168"/>
      <c r="RO100" s="168"/>
      <c r="RP100" s="168"/>
      <c r="RQ100" s="168"/>
      <c r="RR100" s="168"/>
      <c r="RS100" s="168"/>
      <c r="RT100" s="168"/>
      <c r="RU100" s="168"/>
      <c r="RV100" s="168"/>
      <c r="RW100" s="168"/>
      <c r="RX100" s="168"/>
      <c r="RY100" s="168"/>
      <c r="RZ100" s="168"/>
      <c r="SA100" s="168"/>
      <c r="SB100" s="168"/>
      <c r="SC100" s="168"/>
      <c r="SD100" s="168"/>
      <c r="SE100" s="168"/>
      <c r="SF100" s="168"/>
      <c r="SG100" s="168"/>
      <c r="SH100" s="168"/>
      <c r="SI100" s="168"/>
      <c r="SJ100" s="168"/>
      <c r="SK100" s="168"/>
      <c r="SL100" s="166">
        <f t="shared" si="1571"/>
        <v>0</v>
      </c>
      <c r="SM100" s="168"/>
      <c r="SN100" s="168"/>
      <c r="SO100" s="168"/>
      <c r="SP100" s="168"/>
      <c r="SQ100" s="168"/>
      <c r="SR100" s="168"/>
      <c r="SS100" s="168"/>
      <c r="ST100" s="168"/>
      <c r="SU100" s="168"/>
      <c r="SV100" s="168"/>
      <c r="SW100" s="168"/>
      <c r="SX100" s="168"/>
      <c r="SY100" s="168"/>
      <c r="SZ100" s="168"/>
      <c r="TA100" s="168"/>
      <c r="TB100" s="168"/>
      <c r="TC100" s="168"/>
      <c r="TD100" s="168"/>
      <c r="TE100" s="168"/>
      <c r="TF100" s="168"/>
      <c r="TG100" s="168"/>
      <c r="TH100" s="168"/>
      <c r="TI100" s="168"/>
      <c r="TJ100" s="168"/>
      <c r="TK100" s="168"/>
      <c r="TL100" s="168"/>
      <c r="TM100" s="168"/>
      <c r="TN100" s="168"/>
      <c r="TO100" s="168"/>
      <c r="TP100" s="168"/>
      <c r="TQ100" s="166">
        <f t="shared" si="1560"/>
        <v>0</v>
      </c>
      <c r="TR100" s="168"/>
      <c r="TS100" s="168"/>
      <c r="TT100" s="168"/>
      <c r="TU100" s="168"/>
      <c r="TV100" s="168"/>
      <c r="TW100" s="168"/>
      <c r="TX100" s="168"/>
      <c r="TY100" s="168"/>
      <c r="TZ100" s="168"/>
      <c r="UA100" s="168"/>
      <c r="UB100" s="168"/>
      <c r="UC100" s="168"/>
      <c r="UD100" s="168"/>
      <c r="UE100" s="168"/>
      <c r="UF100" s="168"/>
      <c r="UG100" s="168"/>
      <c r="UH100" s="168"/>
      <c r="UI100" s="168"/>
      <c r="UJ100" s="168"/>
      <c r="UK100" s="168"/>
      <c r="UL100" s="168"/>
      <c r="UM100" s="168"/>
      <c r="UN100" s="168"/>
      <c r="UO100" s="168"/>
      <c r="UP100" s="168"/>
      <c r="UQ100" s="168"/>
      <c r="UR100" s="168"/>
      <c r="US100" s="168"/>
      <c r="UT100" s="168"/>
      <c r="UU100" s="168"/>
      <c r="UV100" s="168"/>
      <c r="UW100" s="166">
        <f t="shared" si="1572"/>
        <v>0</v>
      </c>
      <c r="UX100" s="168"/>
      <c r="UY100" s="168"/>
      <c r="UZ100" s="168"/>
      <c r="VA100" s="168"/>
      <c r="VB100" s="168"/>
      <c r="VC100" s="168"/>
      <c r="VD100" s="168"/>
      <c r="VE100" s="168"/>
      <c r="VF100" s="168"/>
      <c r="VG100" s="168"/>
      <c r="VH100" s="168"/>
      <c r="VI100" s="168"/>
      <c r="VJ100" s="168"/>
      <c r="VK100" s="168"/>
      <c r="VL100" s="168"/>
      <c r="VM100" s="168"/>
      <c r="VN100" s="168"/>
      <c r="VO100" s="168"/>
      <c r="VP100" s="168"/>
      <c r="VQ100" s="168"/>
      <c r="VR100" s="168"/>
      <c r="VS100" s="168"/>
      <c r="VT100" s="168"/>
      <c r="VU100" s="168"/>
      <c r="VV100" s="168"/>
      <c r="VW100" s="168"/>
      <c r="VX100" s="168"/>
      <c r="VY100" s="168"/>
      <c r="VZ100" s="168"/>
      <c r="WA100" s="168"/>
      <c r="WB100" s="168"/>
      <c r="WC100" s="166">
        <f t="shared" si="1573"/>
        <v>0</v>
      </c>
    </row>
    <row r="101" spans="1:601" s="105" customFormat="1" ht="18" customHeight="1" outlineLevel="1">
      <c r="A101" s="154"/>
      <c r="B101" s="117" t="s">
        <v>74</v>
      </c>
      <c r="C101" s="62"/>
      <c r="D101" s="182">
        <f>SUMIFS('Listagem de Pagamentos Efet'!$J:$J,'Listagem de Pagamentos Efet'!$B:$B,'FLUXO DE CAIXA'!D$4,'Listagem de Pagamentos Efet'!$C:$C,'FLUXO DE CAIXA'!$B101)</f>
        <v>0</v>
      </c>
      <c r="E101" s="182">
        <f>SUMIFS('Listagem de Pagamentos Efet'!$J:$J,'Listagem de Pagamentos Efet'!$B:$B,'FLUXO DE CAIXA'!E$4,'Listagem de Pagamentos Efet'!$C:$C,'FLUXO DE CAIXA'!$B101)</f>
        <v>0</v>
      </c>
      <c r="F101" s="182">
        <f>SUMIFS('Listagem de Pagamentos Efet'!$J:$J,'Listagem de Pagamentos Efet'!$B:$B,'FLUXO DE CAIXA'!F$4,'Listagem de Pagamentos Efet'!$C:$C,'FLUXO DE CAIXA'!$B101)</f>
        <v>0</v>
      </c>
      <c r="G101" s="182">
        <f>SUMIFS('Listagem de Pagamentos Efet'!$J:$J,'Listagem de Pagamentos Efet'!$B:$B,'FLUXO DE CAIXA'!G$4,'Listagem de Pagamentos Efet'!$C:$C,'FLUXO DE CAIXA'!$B101)</f>
        <v>0</v>
      </c>
      <c r="H101" s="182">
        <f>SUMIFS('Listagem de Pagamentos Efet'!$J:$J,'Listagem de Pagamentos Efet'!$B:$B,'FLUXO DE CAIXA'!H$4,'Listagem de Pagamentos Efet'!$C:$C,'FLUXO DE CAIXA'!$B101)</f>
        <v>0</v>
      </c>
      <c r="I101" s="182">
        <f>SUMIFS('Listagem de Pagamentos Efet'!$J:$J,'Listagem de Pagamentos Efet'!$B:$B,'FLUXO DE CAIXA'!I$4,'Listagem de Pagamentos Efet'!$C:$C,'FLUXO DE CAIXA'!$B101)</f>
        <v>0</v>
      </c>
      <c r="J101" s="182">
        <f>SUMIFS('Listagem de Pagamentos Efet'!$J:$J,'Listagem de Pagamentos Efet'!$B:$B,'FLUXO DE CAIXA'!J$4,'Listagem de Pagamentos Efet'!$C:$C,'FLUXO DE CAIXA'!$B101)</f>
        <v>0</v>
      </c>
      <c r="K101" s="182">
        <f>SUMIFS('Listagem de Pagamentos Efet'!$J:$J,'Listagem de Pagamentos Efet'!$B:$B,'FLUXO DE CAIXA'!K$4,'Listagem de Pagamentos Efet'!$C:$C,'FLUXO DE CAIXA'!$B101)</f>
        <v>0</v>
      </c>
      <c r="L101" s="182">
        <f>SUMIFS('Listagem de Pagamentos Efet'!$J:$J,'Listagem de Pagamentos Efet'!$B:$B,'FLUXO DE CAIXA'!L$4,'Listagem de Pagamentos Efet'!$C:$C,'FLUXO DE CAIXA'!$B101)</f>
        <v>0</v>
      </c>
      <c r="M101" s="182">
        <f>SUMIFS('Listagem de Pagamentos Efet'!$J:$J,'Listagem de Pagamentos Efet'!$B:$B,'FLUXO DE CAIXA'!M$4,'Listagem de Pagamentos Efet'!$C:$C,'FLUXO DE CAIXA'!$B101)</f>
        <v>0</v>
      </c>
      <c r="N101" s="182">
        <f>SUMIFS('Listagem de Pagamentos Efet'!$J:$J,'Listagem de Pagamentos Efet'!$B:$B,'FLUXO DE CAIXA'!N$4,'Listagem de Pagamentos Efet'!$C:$C,'FLUXO DE CAIXA'!$B101)</f>
        <v>0</v>
      </c>
      <c r="O101" s="182">
        <f>SUMIFS('Listagem de Pagamentos Efet'!$J:$J,'Listagem de Pagamentos Efet'!$B:$B,'FLUXO DE CAIXA'!O$4,'Listagem de Pagamentos Efet'!$C:$C,'FLUXO DE CAIXA'!$B101)</f>
        <v>0</v>
      </c>
      <c r="P101" s="182">
        <f>SUMIFS('Listagem de Pagamentos Efet'!$J:$J,'Listagem de Pagamentos Efet'!$B:$B,'FLUXO DE CAIXA'!P$4,'Listagem de Pagamentos Efet'!$C:$C,'FLUXO DE CAIXA'!$B101)</f>
        <v>0</v>
      </c>
      <c r="Q101" s="182">
        <f>SUMIFS('Listagem de Pagamentos Efet'!$J:$J,'Listagem de Pagamentos Efet'!$B:$B,'FLUXO DE CAIXA'!Q$4,'Listagem de Pagamentos Efet'!$C:$C,'FLUXO DE CAIXA'!$B101)</f>
        <v>0</v>
      </c>
      <c r="R101" s="182">
        <f>SUMIFS('Listagem de Pagamentos Efet'!$J:$J,'Listagem de Pagamentos Efet'!$B:$B,'FLUXO DE CAIXA'!R$4,'Listagem de Pagamentos Efet'!$C:$C,'FLUXO DE CAIXA'!$B101)</f>
        <v>0</v>
      </c>
      <c r="S101" s="182">
        <f>SUMIFS('Listagem de Pagamentos Efet'!$J:$J,'Listagem de Pagamentos Efet'!$B:$B,'FLUXO DE CAIXA'!S$4,'Listagem de Pagamentos Efet'!$C:$C,'FLUXO DE CAIXA'!$B101)</f>
        <v>0</v>
      </c>
      <c r="T101" s="182">
        <f>SUMIFS('Listagem de Pagamentos Efet'!$J:$J,'Listagem de Pagamentos Efet'!$B:$B,'FLUXO DE CAIXA'!T$4,'Listagem de Pagamentos Efet'!$C:$C,'FLUXO DE CAIXA'!$B101)</f>
        <v>0</v>
      </c>
      <c r="U101" s="182">
        <f>SUMIFS('Listagem de Pagamentos Efet'!$J:$J,'Listagem de Pagamentos Efet'!$B:$B,'FLUXO DE CAIXA'!U$4,'Listagem de Pagamentos Efet'!$C:$C,'FLUXO DE CAIXA'!$B101)</f>
        <v>0</v>
      </c>
      <c r="V101" s="182">
        <f>SUMIFS('Listagem de Pagamentos Efet'!$J:$J,'Listagem de Pagamentos Efet'!$B:$B,'FLUXO DE CAIXA'!V$4,'Listagem de Pagamentos Efet'!$C:$C,'FLUXO DE CAIXA'!$B101)</f>
        <v>0</v>
      </c>
      <c r="W101" s="182">
        <f>SUMIFS('Listagem de Pagamentos Efet'!$J:$J,'Listagem de Pagamentos Efet'!$B:$B,'FLUXO DE CAIXA'!W$4,'Listagem de Pagamentos Efet'!$C:$C,'FLUXO DE CAIXA'!$B101)</f>
        <v>0</v>
      </c>
      <c r="X101" s="182">
        <f>SUMIFS('Listagem de Pagamentos Efet'!$J:$J,'Listagem de Pagamentos Efet'!$B:$B,'FLUXO DE CAIXA'!X$4,'Listagem de Pagamentos Efet'!$C:$C,'FLUXO DE CAIXA'!$B101)</f>
        <v>0</v>
      </c>
      <c r="Y101" s="182">
        <f>SUMIFS('Listagem de Pagamentos Efet'!$J:$J,'Listagem de Pagamentos Efet'!$B:$B,'FLUXO DE CAIXA'!Y$4,'Listagem de Pagamentos Efet'!$C:$C,'FLUXO DE CAIXA'!$B101)</f>
        <v>0</v>
      </c>
      <c r="Z101" s="182">
        <f>SUMIFS('Listagem de Pagamentos Efet'!$J:$J,'Listagem de Pagamentos Efet'!$B:$B,'FLUXO DE CAIXA'!Z$4,'Listagem de Pagamentos Efet'!$C:$C,'FLUXO DE CAIXA'!$B101)</f>
        <v>0</v>
      </c>
      <c r="AA101" s="182">
        <f>SUMIFS('Listagem de Pagamentos Efet'!$J:$J,'Listagem de Pagamentos Efet'!$B:$B,'FLUXO DE CAIXA'!AA$4,'Listagem de Pagamentos Efet'!$C:$C,'FLUXO DE CAIXA'!$B101)</f>
        <v>0</v>
      </c>
      <c r="AB101" s="182">
        <f>SUMIFS('Listagem de Pagamentos Efet'!$J:$J,'Listagem de Pagamentos Efet'!$B:$B,'FLUXO DE CAIXA'!AB$4,'Listagem de Pagamentos Efet'!$C:$C,'FLUXO DE CAIXA'!$B101)</f>
        <v>0</v>
      </c>
      <c r="AC101" s="182">
        <f>SUMIFS('Listagem de Pagamentos Efet'!$J:$J,'Listagem de Pagamentos Efet'!$B:$B,'FLUXO DE CAIXA'!AC$4,'Listagem de Pagamentos Efet'!$C:$C,'FLUXO DE CAIXA'!$B101)</f>
        <v>0</v>
      </c>
      <c r="AD101" s="182">
        <f>SUMIFS('Listagem de Pagamentos Efet'!$J:$J,'Listagem de Pagamentos Efet'!$B:$B,'FLUXO DE CAIXA'!AD$4,'Listagem de Pagamentos Efet'!$C:$C,'FLUXO DE CAIXA'!$B101)</f>
        <v>0</v>
      </c>
      <c r="AE101" s="106"/>
      <c r="AF101" s="106"/>
      <c r="AG101" s="106"/>
      <c r="AH101" s="166">
        <f t="shared" si="1561"/>
        <v>0</v>
      </c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  <c r="BA101" s="168"/>
      <c r="BB101" s="168"/>
      <c r="BC101" s="168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168"/>
      <c r="BN101" s="166">
        <f t="shared" si="1563"/>
        <v>0</v>
      </c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6">
        <f t="shared" si="1562"/>
        <v>0</v>
      </c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  <c r="DG101" s="168"/>
      <c r="DH101" s="168"/>
      <c r="DI101" s="168"/>
      <c r="DJ101" s="168"/>
      <c r="DK101" s="168"/>
      <c r="DL101" s="168"/>
      <c r="DM101" s="168"/>
      <c r="DN101" s="168"/>
      <c r="DO101" s="168"/>
      <c r="DP101" s="168"/>
      <c r="DQ101" s="168"/>
      <c r="DR101" s="168"/>
      <c r="DS101" s="168"/>
      <c r="DT101" s="168"/>
      <c r="DU101" s="168"/>
      <c r="DV101" s="168"/>
      <c r="DW101" s="168"/>
      <c r="DX101" s="168"/>
      <c r="DY101" s="166">
        <f t="shared" si="1564"/>
        <v>0</v>
      </c>
      <c r="DZ101" s="168"/>
      <c r="EA101" s="168"/>
      <c r="EB101" s="168"/>
      <c r="EC101" s="168"/>
      <c r="ED101" s="168"/>
      <c r="EE101" s="168"/>
      <c r="EF101" s="168"/>
      <c r="EG101" s="168"/>
      <c r="EH101" s="168"/>
      <c r="EI101" s="168"/>
      <c r="EJ101" s="168"/>
      <c r="EK101" s="168"/>
      <c r="EL101" s="168"/>
      <c r="EM101" s="168"/>
      <c r="EN101" s="168"/>
      <c r="EO101" s="168"/>
      <c r="EP101" s="168"/>
      <c r="EQ101" s="168"/>
      <c r="ER101" s="168"/>
      <c r="ES101" s="168"/>
      <c r="ET101" s="168"/>
      <c r="EU101" s="168"/>
      <c r="EV101" s="168"/>
      <c r="EW101" s="168"/>
      <c r="EX101" s="168"/>
      <c r="EY101" s="168"/>
      <c r="EZ101" s="168"/>
      <c r="FA101" s="168"/>
      <c r="FB101" s="168"/>
      <c r="FC101" s="168"/>
      <c r="FD101" s="166">
        <f t="shared" ref="FD101:FD102" si="1725">+SUM(DZ101:FC101)</f>
        <v>0</v>
      </c>
      <c r="FE101" s="168"/>
      <c r="FF101" s="168"/>
      <c r="FG101" s="168"/>
      <c r="FH101" s="168"/>
      <c r="FI101" s="168"/>
      <c r="FJ101" s="168"/>
      <c r="FK101" s="168"/>
      <c r="FL101" s="168"/>
      <c r="FM101" s="168"/>
      <c r="FN101" s="168"/>
      <c r="FO101" s="168"/>
      <c r="FP101" s="168"/>
      <c r="FQ101" s="168"/>
      <c r="FR101" s="168"/>
      <c r="FS101" s="168"/>
      <c r="FT101" s="168"/>
      <c r="FU101" s="168"/>
      <c r="FV101" s="168"/>
      <c r="FW101" s="168"/>
      <c r="FX101" s="168"/>
      <c r="FY101" s="168"/>
      <c r="FZ101" s="168"/>
      <c r="GA101" s="168"/>
      <c r="GB101" s="168"/>
      <c r="GC101" s="168"/>
      <c r="GD101" s="168"/>
      <c r="GE101" s="168"/>
      <c r="GF101" s="168"/>
      <c r="GG101" s="168"/>
      <c r="GH101" s="168"/>
      <c r="GI101" s="168"/>
      <c r="GJ101" s="166">
        <f t="shared" si="1565"/>
        <v>0</v>
      </c>
      <c r="GK101" s="168"/>
      <c r="GL101" s="168"/>
      <c r="GM101" s="168"/>
      <c r="GN101" s="168"/>
      <c r="GO101" s="168"/>
      <c r="GP101" s="168"/>
      <c r="GQ101" s="168"/>
      <c r="GR101" s="168"/>
      <c r="GS101" s="168"/>
      <c r="GT101" s="168"/>
      <c r="GU101" s="168"/>
      <c r="GV101" s="168"/>
      <c r="GW101" s="168"/>
      <c r="GX101" s="168"/>
      <c r="GY101" s="168"/>
      <c r="GZ101" s="168"/>
      <c r="HA101" s="168"/>
      <c r="HB101" s="168"/>
      <c r="HC101" s="168"/>
      <c r="HD101" s="168"/>
      <c r="HE101" s="168"/>
      <c r="HF101" s="168"/>
      <c r="HG101" s="168"/>
      <c r="HH101" s="168"/>
      <c r="HI101" s="168"/>
      <c r="HJ101" s="168"/>
      <c r="HK101" s="168"/>
      <c r="HL101" s="168"/>
      <c r="HM101" s="168"/>
      <c r="HN101" s="168"/>
      <c r="HO101" s="168"/>
      <c r="HP101" s="166">
        <f t="shared" si="1566"/>
        <v>0</v>
      </c>
      <c r="HQ101" s="168"/>
      <c r="HR101" s="168"/>
      <c r="HS101" s="168"/>
      <c r="HT101" s="168"/>
      <c r="HU101" s="168"/>
      <c r="HV101" s="168"/>
      <c r="HW101" s="168"/>
      <c r="HX101" s="168"/>
      <c r="HY101" s="168"/>
      <c r="HZ101" s="168"/>
      <c r="IA101" s="168"/>
      <c r="IB101" s="168"/>
      <c r="IC101" s="168"/>
      <c r="ID101" s="168"/>
      <c r="IE101" s="168"/>
      <c r="IF101" s="168"/>
      <c r="IG101" s="168"/>
      <c r="IH101" s="168"/>
      <c r="II101" s="168"/>
      <c r="IJ101" s="168"/>
      <c r="IK101" s="168"/>
      <c r="IL101" s="168"/>
      <c r="IM101" s="168"/>
      <c r="IN101" s="168"/>
      <c r="IO101" s="168"/>
      <c r="IP101" s="168"/>
      <c r="IQ101" s="168"/>
      <c r="IR101" s="168"/>
      <c r="IS101" s="168"/>
      <c r="IT101" s="168"/>
      <c r="IU101" s="166">
        <f t="shared" ref="IU101:IU102" si="1726">+SUM(HQ101:IT101)</f>
        <v>0</v>
      </c>
      <c r="IV101" s="168"/>
      <c r="IW101" s="168"/>
      <c r="IX101" s="168"/>
      <c r="IY101" s="168"/>
      <c r="IZ101" s="168"/>
      <c r="JA101" s="168"/>
      <c r="JB101" s="168"/>
      <c r="JC101" s="168"/>
      <c r="JD101" s="168"/>
      <c r="JE101" s="168"/>
      <c r="JF101" s="168"/>
      <c r="JG101" s="168"/>
      <c r="JH101" s="168"/>
      <c r="JI101" s="168"/>
      <c r="JJ101" s="168"/>
      <c r="JK101" s="168"/>
      <c r="JL101" s="168"/>
      <c r="JM101" s="168"/>
      <c r="JN101" s="168"/>
      <c r="JO101" s="168"/>
      <c r="JP101" s="168"/>
      <c r="JQ101" s="168"/>
      <c r="JR101" s="168"/>
      <c r="JS101" s="168"/>
      <c r="JT101" s="168"/>
      <c r="JU101" s="168"/>
      <c r="JV101" s="168"/>
      <c r="JW101" s="168"/>
      <c r="JX101" s="168"/>
      <c r="JY101" s="168"/>
      <c r="JZ101" s="168"/>
      <c r="KA101" s="166">
        <f t="shared" si="1567"/>
        <v>0</v>
      </c>
      <c r="KB101" s="168"/>
      <c r="KC101" s="168"/>
      <c r="KD101" s="168"/>
      <c r="KE101" s="168"/>
      <c r="KF101" s="168"/>
      <c r="KG101" s="168"/>
      <c r="KH101" s="168"/>
      <c r="KI101" s="168"/>
      <c r="KJ101" s="168"/>
      <c r="KK101" s="168"/>
      <c r="KL101" s="168"/>
      <c r="KM101" s="168"/>
      <c r="KN101" s="168"/>
      <c r="KO101" s="168"/>
      <c r="KP101" s="168"/>
      <c r="KQ101" s="168"/>
      <c r="KR101" s="168"/>
      <c r="KS101" s="168"/>
      <c r="KT101" s="168"/>
      <c r="KU101" s="168"/>
      <c r="KV101" s="168"/>
      <c r="KW101" s="168"/>
      <c r="KX101" s="168"/>
      <c r="KY101" s="168"/>
      <c r="KZ101" s="168"/>
      <c r="LA101" s="168"/>
      <c r="LB101" s="168"/>
      <c r="LC101" s="168"/>
      <c r="LD101" s="168"/>
      <c r="LE101" s="168"/>
      <c r="LF101" s="166">
        <f t="shared" ref="LF101:LF102" si="1727">+SUM(KB101:LE101)</f>
        <v>0</v>
      </c>
      <c r="LG101" s="168"/>
      <c r="LH101" s="168"/>
      <c r="LI101" s="168"/>
      <c r="LJ101" s="168"/>
      <c r="LK101" s="168"/>
      <c r="LL101" s="168"/>
      <c r="LM101" s="168"/>
      <c r="LN101" s="168"/>
      <c r="LO101" s="168"/>
      <c r="LP101" s="168"/>
      <c r="LQ101" s="168"/>
      <c r="LR101" s="168"/>
      <c r="LS101" s="168"/>
      <c r="LT101" s="168"/>
      <c r="LU101" s="168"/>
      <c r="LV101" s="168"/>
      <c r="LW101" s="168"/>
      <c r="LX101" s="168"/>
      <c r="LY101" s="168"/>
      <c r="LZ101" s="168"/>
      <c r="MA101" s="168"/>
      <c r="MB101" s="168"/>
      <c r="MC101" s="168"/>
      <c r="MD101" s="168"/>
      <c r="ME101" s="168"/>
      <c r="MF101" s="168"/>
      <c r="MG101" s="168"/>
      <c r="MH101" s="168"/>
      <c r="MI101" s="168"/>
      <c r="MJ101" s="168"/>
      <c r="MK101" s="168"/>
      <c r="ML101" s="166">
        <f t="shared" si="1568"/>
        <v>0</v>
      </c>
      <c r="MM101" s="168"/>
      <c r="MN101" s="168"/>
      <c r="MO101" s="168"/>
      <c r="MP101" s="168"/>
      <c r="MQ101" s="168"/>
      <c r="MR101" s="168"/>
      <c r="MS101" s="168"/>
      <c r="MT101" s="168"/>
      <c r="MU101" s="168"/>
      <c r="MV101" s="168"/>
      <c r="MW101" s="168"/>
      <c r="MX101" s="168"/>
      <c r="MY101" s="168"/>
      <c r="MZ101" s="168"/>
      <c r="NA101" s="168"/>
      <c r="NB101" s="168"/>
      <c r="NC101" s="168"/>
      <c r="ND101" s="168"/>
      <c r="NE101" s="168"/>
      <c r="NF101" s="168"/>
      <c r="NG101" s="168"/>
      <c r="NH101" s="168"/>
      <c r="NI101" s="168"/>
      <c r="NJ101" s="168"/>
      <c r="NK101" s="168"/>
      <c r="NL101" s="168"/>
      <c r="NM101" s="168"/>
      <c r="NN101" s="168"/>
      <c r="NO101" s="168"/>
      <c r="NP101" s="168"/>
      <c r="NQ101" s="168"/>
      <c r="NR101" s="166">
        <f t="shared" si="1569"/>
        <v>0</v>
      </c>
      <c r="NS101" s="168"/>
      <c r="NT101" s="168"/>
      <c r="NU101" s="168"/>
      <c r="NV101" s="168"/>
      <c r="NW101" s="168"/>
      <c r="NX101" s="168"/>
      <c r="NY101" s="168"/>
      <c r="NZ101" s="168"/>
      <c r="OA101" s="168"/>
      <c r="OB101" s="168"/>
      <c r="OC101" s="168"/>
      <c r="OD101" s="168"/>
      <c r="OE101" s="168"/>
      <c r="OF101" s="168"/>
      <c r="OG101" s="168"/>
      <c r="OH101" s="168"/>
      <c r="OI101" s="168"/>
      <c r="OJ101" s="168"/>
      <c r="OK101" s="168"/>
      <c r="OL101" s="168"/>
      <c r="OM101" s="168"/>
      <c r="ON101" s="168"/>
      <c r="OO101" s="168"/>
      <c r="OP101" s="168"/>
      <c r="OQ101" s="168"/>
      <c r="OR101" s="168"/>
      <c r="OS101" s="168"/>
      <c r="OT101" s="168"/>
      <c r="OU101" s="166">
        <f t="shared" ref="OU101:OU102" si="1728">+SUM(NS101:OT101)</f>
        <v>0</v>
      </c>
      <c r="OV101" s="168"/>
      <c r="OW101" s="168"/>
      <c r="OX101" s="168"/>
      <c r="OY101" s="168"/>
      <c r="OZ101" s="168"/>
      <c r="PA101" s="168"/>
      <c r="PB101" s="168"/>
      <c r="PC101" s="168"/>
      <c r="PD101" s="168"/>
      <c r="PE101" s="168"/>
      <c r="PF101" s="168"/>
      <c r="PG101" s="168"/>
      <c r="PH101" s="168"/>
      <c r="PI101" s="168"/>
      <c r="PJ101" s="168"/>
      <c r="PK101" s="168"/>
      <c r="PL101" s="168"/>
      <c r="PM101" s="168"/>
      <c r="PN101" s="168"/>
      <c r="PO101" s="168"/>
      <c r="PP101" s="168"/>
      <c r="PQ101" s="168"/>
      <c r="PR101" s="168"/>
      <c r="PS101" s="168"/>
      <c r="PT101" s="168"/>
      <c r="PU101" s="168"/>
      <c r="PV101" s="168"/>
      <c r="PW101" s="168"/>
      <c r="PX101" s="168"/>
      <c r="PY101" s="168"/>
      <c r="PZ101" s="168"/>
      <c r="QA101" s="166">
        <f t="shared" si="1570"/>
        <v>0</v>
      </c>
      <c r="QB101" s="168"/>
      <c r="QC101" s="168"/>
      <c r="QD101" s="168"/>
      <c r="QE101" s="168"/>
      <c r="QF101" s="168"/>
      <c r="QG101" s="168"/>
      <c r="QH101" s="168"/>
      <c r="QI101" s="168"/>
      <c r="QJ101" s="168"/>
      <c r="QK101" s="168"/>
      <c r="QL101" s="168"/>
      <c r="QM101" s="168"/>
      <c r="QN101" s="168"/>
      <c r="QO101" s="168"/>
      <c r="QP101" s="168"/>
      <c r="QQ101" s="168"/>
      <c r="QR101" s="168"/>
      <c r="QS101" s="168"/>
      <c r="QT101" s="168"/>
      <c r="QU101" s="168"/>
      <c r="QV101" s="168"/>
      <c r="QW101" s="168"/>
      <c r="QX101" s="168"/>
      <c r="QY101" s="168"/>
      <c r="QZ101" s="168"/>
      <c r="RA101" s="168"/>
      <c r="RB101" s="168"/>
      <c r="RC101" s="168"/>
      <c r="RD101" s="168"/>
      <c r="RE101" s="168"/>
      <c r="RF101" s="166">
        <f t="shared" ref="RF101:RF102" si="1729">+SUM(QB101:RE101)</f>
        <v>0</v>
      </c>
      <c r="RG101" s="168"/>
      <c r="RH101" s="168"/>
      <c r="RI101" s="168"/>
      <c r="RJ101" s="168"/>
      <c r="RK101" s="168"/>
      <c r="RL101" s="168"/>
      <c r="RM101" s="168"/>
      <c r="RN101" s="168"/>
      <c r="RO101" s="168"/>
      <c r="RP101" s="168"/>
      <c r="RQ101" s="168"/>
      <c r="RR101" s="168"/>
      <c r="RS101" s="168"/>
      <c r="RT101" s="168"/>
      <c r="RU101" s="168"/>
      <c r="RV101" s="168"/>
      <c r="RW101" s="168"/>
      <c r="RX101" s="168"/>
      <c r="RY101" s="168"/>
      <c r="RZ101" s="168"/>
      <c r="SA101" s="168"/>
      <c r="SB101" s="168"/>
      <c r="SC101" s="168"/>
      <c r="SD101" s="168"/>
      <c r="SE101" s="168"/>
      <c r="SF101" s="168"/>
      <c r="SG101" s="168"/>
      <c r="SH101" s="168"/>
      <c r="SI101" s="168"/>
      <c r="SJ101" s="168"/>
      <c r="SK101" s="168"/>
      <c r="SL101" s="166">
        <f t="shared" si="1571"/>
        <v>0</v>
      </c>
      <c r="SM101" s="168"/>
      <c r="SN101" s="168"/>
      <c r="SO101" s="168"/>
      <c r="SP101" s="168"/>
      <c r="SQ101" s="168"/>
      <c r="SR101" s="168"/>
      <c r="SS101" s="168"/>
      <c r="ST101" s="168"/>
      <c r="SU101" s="168"/>
      <c r="SV101" s="168"/>
      <c r="SW101" s="168"/>
      <c r="SX101" s="168"/>
      <c r="SY101" s="168"/>
      <c r="SZ101" s="168"/>
      <c r="TA101" s="168"/>
      <c r="TB101" s="168"/>
      <c r="TC101" s="168"/>
      <c r="TD101" s="168"/>
      <c r="TE101" s="168"/>
      <c r="TF101" s="168"/>
      <c r="TG101" s="168"/>
      <c r="TH101" s="168"/>
      <c r="TI101" s="168"/>
      <c r="TJ101" s="168"/>
      <c r="TK101" s="168"/>
      <c r="TL101" s="168"/>
      <c r="TM101" s="168"/>
      <c r="TN101" s="168"/>
      <c r="TO101" s="168"/>
      <c r="TP101" s="168"/>
      <c r="TQ101" s="166">
        <f t="shared" ref="TQ101:TQ102" si="1730">+SUM(SM101:TP101)</f>
        <v>0</v>
      </c>
      <c r="TR101" s="168"/>
      <c r="TS101" s="168"/>
      <c r="TT101" s="168"/>
      <c r="TU101" s="168"/>
      <c r="TV101" s="168"/>
      <c r="TW101" s="168"/>
      <c r="TX101" s="168"/>
      <c r="TY101" s="168"/>
      <c r="TZ101" s="168"/>
      <c r="UA101" s="168"/>
      <c r="UB101" s="168"/>
      <c r="UC101" s="168"/>
      <c r="UD101" s="168"/>
      <c r="UE101" s="168"/>
      <c r="UF101" s="168"/>
      <c r="UG101" s="168"/>
      <c r="UH101" s="168"/>
      <c r="UI101" s="168"/>
      <c r="UJ101" s="168"/>
      <c r="UK101" s="168"/>
      <c r="UL101" s="168"/>
      <c r="UM101" s="168"/>
      <c r="UN101" s="168"/>
      <c r="UO101" s="168"/>
      <c r="UP101" s="168"/>
      <c r="UQ101" s="168"/>
      <c r="UR101" s="168"/>
      <c r="US101" s="168"/>
      <c r="UT101" s="168"/>
      <c r="UU101" s="168"/>
      <c r="UV101" s="168"/>
      <c r="UW101" s="166">
        <f t="shared" si="1572"/>
        <v>0</v>
      </c>
      <c r="UX101" s="168"/>
      <c r="UY101" s="168"/>
      <c r="UZ101" s="168"/>
      <c r="VA101" s="168"/>
      <c r="VB101" s="168"/>
      <c r="VC101" s="168"/>
      <c r="VD101" s="168"/>
      <c r="VE101" s="168"/>
      <c r="VF101" s="168"/>
      <c r="VG101" s="168"/>
      <c r="VH101" s="168"/>
      <c r="VI101" s="168"/>
      <c r="VJ101" s="168"/>
      <c r="VK101" s="168"/>
      <c r="VL101" s="168"/>
      <c r="VM101" s="168"/>
      <c r="VN101" s="168"/>
      <c r="VO101" s="168"/>
      <c r="VP101" s="168"/>
      <c r="VQ101" s="168"/>
      <c r="VR101" s="168"/>
      <c r="VS101" s="168"/>
      <c r="VT101" s="168"/>
      <c r="VU101" s="168"/>
      <c r="VV101" s="168"/>
      <c r="VW101" s="168"/>
      <c r="VX101" s="168"/>
      <c r="VY101" s="168"/>
      <c r="VZ101" s="168"/>
      <c r="WA101" s="168"/>
      <c r="WB101" s="168"/>
      <c r="WC101" s="166">
        <f t="shared" si="1573"/>
        <v>0</v>
      </c>
    </row>
    <row r="102" spans="1:601" s="105" customFormat="1" ht="18" customHeight="1" outlineLevel="1">
      <c r="A102" s="154"/>
      <c r="B102" s="143" t="s">
        <v>168</v>
      </c>
      <c r="C102" s="62"/>
      <c r="D102" s="182">
        <f>SUMIFS('Listagem de Pagamentos Efet'!$J:$J,'Listagem de Pagamentos Efet'!$B:$B,'FLUXO DE CAIXA'!D$4,'Listagem de Pagamentos Efet'!$C:$C,'FLUXO DE CAIXA'!$B102)</f>
        <v>0</v>
      </c>
      <c r="E102" s="182">
        <f>SUMIFS('Listagem de Pagamentos Efet'!$J:$J,'Listagem de Pagamentos Efet'!$B:$B,'FLUXO DE CAIXA'!E$4,'Listagem de Pagamentos Efet'!$C:$C,'FLUXO DE CAIXA'!$B102)</f>
        <v>0</v>
      </c>
      <c r="F102" s="182">
        <f>SUMIFS('Listagem de Pagamentos Efet'!$J:$J,'Listagem de Pagamentos Efet'!$B:$B,'FLUXO DE CAIXA'!F$4,'Listagem de Pagamentos Efet'!$C:$C,'FLUXO DE CAIXA'!$B102)</f>
        <v>0</v>
      </c>
      <c r="G102" s="182">
        <f>SUMIFS('Listagem de Pagamentos Efet'!$J:$J,'Listagem de Pagamentos Efet'!$B:$B,'FLUXO DE CAIXA'!G$4,'Listagem de Pagamentos Efet'!$C:$C,'FLUXO DE CAIXA'!$B102)</f>
        <v>0</v>
      </c>
      <c r="H102" s="182">
        <f>SUMIFS('Listagem de Pagamentos Efet'!$J:$J,'Listagem de Pagamentos Efet'!$B:$B,'FLUXO DE CAIXA'!H$4,'Listagem de Pagamentos Efet'!$C:$C,'FLUXO DE CAIXA'!$B102)</f>
        <v>0</v>
      </c>
      <c r="I102" s="182">
        <f>SUMIFS('Listagem de Pagamentos Efet'!$J:$J,'Listagem de Pagamentos Efet'!$B:$B,'FLUXO DE CAIXA'!I$4,'Listagem de Pagamentos Efet'!$C:$C,'FLUXO DE CAIXA'!$B102)</f>
        <v>0</v>
      </c>
      <c r="J102" s="182">
        <f>SUMIFS('Listagem de Pagamentos Efet'!$J:$J,'Listagem de Pagamentos Efet'!$B:$B,'FLUXO DE CAIXA'!J$4,'Listagem de Pagamentos Efet'!$C:$C,'FLUXO DE CAIXA'!$B102)</f>
        <v>0</v>
      </c>
      <c r="K102" s="182">
        <f>SUMIFS('Listagem de Pagamentos Efet'!$J:$J,'Listagem de Pagamentos Efet'!$B:$B,'FLUXO DE CAIXA'!K$4,'Listagem de Pagamentos Efet'!$C:$C,'FLUXO DE CAIXA'!$B102)</f>
        <v>0</v>
      </c>
      <c r="L102" s="182">
        <f>SUMIFS('Listagem de Pagamentos Efet'!$J:$J,'Listagem de Pagamentos Efet'!$B:$B,'FLUXO DE CAIXA'!L$4,'Listagem de Pagamentos Efet'!$C:$C,'FLUXO DE CAIXA'!$B102)</f>
        <v>0</v>
      </c>
      <c r="M102" s="182">
        <f>SUMIFS('Listagem de Pagamentos Efet'!$J:$J,'Listagem de Pagamentos Efet'!$B:$B,'FLUXO DE CAIXA'!M$4,'Listagem de Pagamentos Efet'!$C:$C,'FLUXO DE CAIXA'!$B102)</f>
        <v>0</v>
      </c>
      <c r="N102" s="182">
        <f>SUMIFS('Listagem de Pagamentos Efet'!$J:$J,'Listagem de Pagamentos Efet'!$B:$B,'FLUXO DE CAIXA'!N$4,'Listagem de Pagamentos Efet'!$C:$C,'FLUXO DE CAIXA'!$B102)</f>
        <v>0</v>
      </c>
      <c r="O102" s="182">
        <f>SUMIFS('Listagem de Pagamentos Efet'!$J:$J,'Listagem de Pagamentos Efet'!$B:$B,'FLUXO DE CAIXA'!O$4,'Listagem de Pagamentos Efet'!$C:$C,'FLUXO DE CAIXA'!$B102)</f>
        <v>0</v>
      </c>
      <c r="P102" s="182">
        <f>SUMIFS('Listagem de Pagamentos Efet'!$J:$J,'Listagem de Pagamentos Efet'!$B:$B,'FLUXO DE CAIXA'!P$4,'Listagem de Pagamentos Efet'!$C:$C,'FLUXO DE CAIXA'!$B102)</f>
        <v>0</v>
      </c>
      <c r="Q102" s="182">
        <f>SUMIFS('Listagem de Pagamentos Efet'!$J:$J,'Listagem de Pagamentos Efet'!$B:$B,'FLUXO DE CAIXA'!Q$4,'Listagem de Pagamentos Efet'!$C:$C,'FLUXO DE CAIXA'!$B102)</f>
        <v>0</v>
      </c>
      <c r="R102" s="182">
        <f>SUMIFS('Listagem de Pagamentos Efet'!$J:$J,'Listagem de Pagamentos Efet'!$B:$B,'FLUXO DE CAIXA'!R$4,'Listagem de Pagamentos Efet'!$C:$C,'FLUXO DE CAIXA'!$B102)</f>
        <v>0</v>
      </c>
      <c r="S102" s="182">
        <f>SUMIFS('Listagem de Pagamentos Efet'!$J:$J,'Listagem de Pagamentos Efet'!$B:$B,'FLUXO DE CAIXA'!S$4,'Listagem de Pagamentos Efet'!$C:$C,'FLUXO DE CAIXA'!$B102)</f>
        <v>0</v>
      </c>
      <c r="T102" s="182">
        <f>SUMIFS('Listagem de Pagamentos Efet'!$J:$J,'Listagem de Pagamentos Efet'!$B:$B,'FLUXO DE CAIXA'!T$4,'Listagem de Pagamentos Efet'!$C:$C,'FLUXO DE CAIXA'!$B102)</f>
        <v>0</v>
      </c>
      <c r="U102" s="182">
        <f>SUMIFS('Listagem de Pagamentos Efet'!$J:$J,'Listagem de Pagamentos Efet'!$B:$B,'FLUXO DE CAIXA'!U$4,'Listagem de Pagamentos Efet'!$C:$C,'FLUXO DE CAIXA'!$B102)</f>
        <v>0</v>
      </c>
      <c r="V102" s="182">
        <f>SUMIFS('Listagem de Pagamentos Efet'!$J:$J,'Listagem de Pagamentos Efet'!$B:$B,'FLUXO DE CAIXA'!V$4,'Listagem de Pagamentos Efet'!$C:$C,'FLUXO DE CAIXA'!$B102)</f>
        <v>0</v>
      </c>
      <c r="W102" s="182">
        <f>SUMIFS('Listagem de Pagamentos Efet'!$J:$J,'Listagem de Pagamentos Efet'!$B:$B,'FLUXO DE CAIXA'!W$4,'Listagem de Pagamentos Efet'!$C:$C,'FLUXO DE CAIXA'!$B102)</f>
        <v>0</v>
      </c>
      <c r="X102" s="182">
        <f>SUMIFS('Listagem de Pagamentos Efet'!$J:$J,'Listagem de Pagamentos Efet'!$B:$B,'FLUXO DE CAIXA'!X$4,'Listagem de Pagamentos Efet'!$C:$C,'FLUXO DE CAIXA'!$B102)</f>
        <v>0</v>
      </c>
      <c r="Y102" s="182">
        <f>SUMIFS('Listagem de Pagamentos Efet'!$J:$J,'Listagem de Pagamentos Efet'!$B:$B,'FLUXO DE CAIXA'!Y$4,'Listagem de Pagamentos Efet'!$C:$C,'FLUXO DE CAIXA'!$B102)</f>
        <v>0</v>
      </c>
      <c r="Z102" s="182">
        <f>SUMIFS('Listagem de Pagamentos Efet'!$J:$J,'Listagem de Pagamentos Efet'!$B:$B,'FLUXO DE CAIXA'!Z$4,'Listagem de Pagamentos Efet'!$C:$C,'FLUXO DE CAIXA'!$B102)</f>
        <v>0</v>
      </c>
      <c r="AA102" s="182">
        <f>SUMIFS('Listagem de Pagamentos Efet'!$J:$J,'Listagem de Pagamentos Efet'!$B:$B,'FLUXO DE CAIXA'!AA$4,'Listagem de Pagamentos Efet'!$C:$C,'FLUXO DE CAIXA'!$B102)</f>
        <v>0</v>
      </c>
      <c r="AB102" s="182">
        <f>SUMIFS('Listagem de Pagamentos Efet'!$J:$J,'Listagem de Pagamentos Efet'!$B:$B,'FLUXO DE CAIXA'!AB$4,'Listagem de Pagamentos Efet'!$C:$C,'FLUXO DE CAIXA'!$B102)</f>
        <v>0</v>
      </c>
      <c r="AC102" s="182">
        <f>SUMIFS('Listagem de Pagamentos Efet'!$J:$J,'Listagem de Pagamentos Efet'!$B:$B,'FLUXO DE CAIXA'!AC$4,'Listagem de Pagamentos Efet'!$C:$C,'FLUXO DE CAIXA'!$B102)</f>
        <v>0</v>
      </c>
      <c r="AD102" s="182">
        <f>SUMIFS('Listagem de Pagamentos Efet'!$J:$J,'Listagem de Pagamentos Efet'!$B:$B,'FLUXO DE CAIXA'!AD$4,'Listagem de Pagamentos Efet'!$C:$C,'FLUXO DE CAIXA'!$B102)</f>
        <v>0</v>
      </c>
      <c r="AE102" s="106"/>
      <c r="AF102" s="106"/>
      <c r="AG102" s="106"/>
      <c r="AH102" s="166">
        <f t="shared" si="1561"/>
        <v>0</v>
      </c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6">
        <f t="shared" si="1563"/>
        <v>0</v>
      </c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6">
        <f t="shared" si="1562"/>
        <v>0</v>
      </c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  <c r="DG102" s="168"/>
      <c r="DH102" s="168"/>
      <c r="DI102" s="168"/>
      <c r="DJ102" s="168"/>
      <c r="DK102" s="168"/>
      <c r="DL102" s="168"/>
      <c r="DM102" s="168"/>
      <c r="DN102" s="168"/>
      <c r="DO102" s="168"/>
      <c r="DP102" s="168"/>
      <c r="DQ102" s="168"/>
      <c r="DR102" s="168"/>
      <c r="DS102" s="168"/>
      <c r="DT102" s="168"/>
      <c r="DU102" s="168"/>
      <c r="DV102" s="168"/>
      <c r="DW102" s="168"/>
      <c r="DX102" s="168"/>
      <c r="DY102" s="166">
        <f t="shared" si="1564"/>
        <v>0</v>
      </c>
      <c r="DZ102" s="168"/>
      <c r="EA102" s="168"/>
      <c r="EB102" s="168"/>
      <c r="EC102" s="168"/>
      <c r="ED102" s="168"/>
      <c r="EE102" s="168"/>
      <c r="EF102" s="168"/>
      <c r="EG102" s="168"/>
      <c r="EH102" s="168"/>
      <c r="EI102" s="168"/>
      <c r="EJ102" s="168"/>
      <c r="EK102" s="168"/>
      <c r="EL102" s="168"/>
      <c r="EM102" s="168"/>
      <c r="EN102" s="168"/>
      <c r="EO102" s="168"/>
      <c r="EP102" s="168"/>
      <c r="EQ102" s="168"/>
      <c r="ER102" s="168"/>
      <c r="ES102" s="168"/>
      <c r="ET102" s="168"/>
      <c r="EU102" s="168"/>
      <c r="EV102" s="168"/>
      <c r="EW102" s="168"/>
      <c r="EX102" s="168"/>
      <c r="EY102" s="168"/>
      <c r="EZ102" s="168"/>
      <c r="FA102" s="168"/>
      <c r="FB102" s="168"/>
      <c r="FC102" s="168"/>
      <c r="FD102" s="166">
        <f t="shared" si="1725"/>
        <v>0</v>
      </c>
      <c r="FE102" s="168"/>
      <c r="FF102" s="168"/>
      <c r="FG102" s="168"/>
      <c r="FH102" s="168"/>
      <c r="FI102" s="168"/>
      <c r="FJ102" s="168"/>
      <c r="FK102" s="168"/>
      <c r="FL102" s="168"/>
      <c r="FM102" s="168"/>
      <c r="FN102" s="168"/>
      <c r="FO102" s="168"/>
      <c r="FP102" s="168"/>
      <c r="FQ102" s="168"/>
      <c r="FR102" s="168"/>
      <c r="FS102" s="168"/>
      <c r="FT102" s="168"/>
      <c r="FU102" s="168"/>
      <c r="FV102" s="168"/>
      <c r="FW102" s="168"/>
      <c r="FX102" s="168"/>
      <c r="FY102" s="168"/>
      <c r="FZ102" s="168"/>
      <c r="GA102" s="168"/>
      <c r="GB102" s="168"/>
      <c r="GC102" s="168"/>
      <c r="GD102" s="168"/>
      <c r="GE102" s="168"/>
      <c r="GF102" s="168"/>
      <c r="GG102" s="168"/>
      <c r="GH102" s="168"/>
      <c r="GI102" s="168"/>
      <c r="GJ102" s="166">
        <f t="shared" si="1565"/>
        <v>0</v>
      </c>
      <c r="GK102" s="168"/>
      <c r="GL102" s="168"/>
      <c r="GM102" s="168"/>
      <c r="GN102" s="168"/>
      <c r="GO102" s="168"/>
      <c r="GP102" s="168"/>
      <c r="GQ102" s="168"/>
      <c r="GR102" s="168"/>
      <c r="GS102" s="168"/>
      <c r="GT102" s="168"/>
      <c r="GU102" s="168"/>
      <c r="GV102" s="168"/>
      <c r="GW102" s="168"/>
      <c r="GX102" s="168"/>
      <c r="GY102" s="168"/>
      <c r="GZ102" s="168"/>
      <c r="HA102" s="168"/>
      <c r="HB102" s="168"/>
      <c r="HC102" s="168"/>
      <c r="HD102" s="168"/>
      <c r="HE102" s="168"/>
      <c r="HF102" s="168"/>
      <c r="HG102" s="168"/>
      <c r="HH102" s="168"/>
      <c r="HI102" s="168"/>
      <c r="HJ102" s="168"/>
      <c r="HK102" s="168"/>
      <c r="HL102" s="168"/>
      <c r="HM102" s="168"/>
      <c r="HN102" s="168"/>
      <c r="HO102" s="168"/>
      <c r="HP102" s="166">
        <f t="shared" si="1566"/>
        <v>0</v>
      </c>
      <c r="HQ102" s="168"/>
      <c r="HR102" s="168"/>
      <c r="HS102" s="168"/>
      <c r="HT102" s="168"/>
      <c r="HU102" s="168"/>
      <c r="HV102" s="168"/>
      <c r="HW102" s="168"/>
      <c r="HX102" s="168"/>
      <c r="HY102" s="168"/>
      <c r="HZ102" s="168"/>
      <c r="IA102" s="168"/>
      <c r="IB102" s="168"/>
      <c r="IC102" s="168"/>
      <c r="ID102" s="168"/>
      <c r="IE102" s="168"/>
      <c r="IF102" s="168"/>
      <c r="IG102" s="168"/>
      <c r="IH102" s="168"/>
      <c r="II102" s="168"/>
      <c r="IJ102" s="168"/>
      <c r="IK102" s="168"/>
      <c r="IL102" s="168"/>
      <c r="IM102" s="168"/>
      <c r="IN102" s="168"/>
      <c r="IO102" s="168"/>
      <c r="IP102" s="168"/>
      <c r="IQ102" s="168"/>
      <c r="IR102" s="168"/>
      <c r="IS102" s="168"/>
      <c r="IT102" s="168"/>
      <c r="IU102" s="166">
        <f t="shared" si="1726"/>
        <v>0</v>
      </c>
      <c r="IV102" s="168"/>
      <c r="IW102" s="168"/>
      <c r="IX102" s="168"/>
      <c r="IY102" s="168"/>
      <c r="IZ102" s="168"/>
      <c r="JA102" s="168"/>
      <c r="JB102" s="168"/>
      <c r="JC102" s="168"/>
      <c r="JD102" s="168"/>
      <c r="JE102" s="168"/>
      <c r="JF102" s="168"/>
      <c r="JG102" s="168"/>
      <c r="JH102" s="168"/>
      <c r="JI102" s="168"/>
      <c r="JJ102" s="168"/>
      <c r="JK102" s="168"/>
      <c r="JL102" s="168"/>
      <c r="JM102" s="168"/>
      <c r="JN102" s="168"/>
      <c r="JO102" s="168"/>
      <c r="JP102" s="168"/>
      <c r="JQ102" s="168"/>
      <c r="JR102" s="168"/>
      <c r="JS102" s="168"/>
      <c r="JT102" s="168"/>
      <c r="JU102" s="168"/>
      <c r="JV102" s="168"/>
      <c r="JW102" s="168"/>
      <c r="JX102" s="168"/>
      <c r="JY102" s="168"/>
      <c r="JZ102" s="168"/>
      <c r="KA102" s="166">
        <f t="shared" si="1567"/>
        <v>0</v>
      </c>
      <c r="KB102" s="168"/>
      <c r="KC102" s="168"/>
      <c r="KD102" s="168"/>
      <c r="KE102" s="168"/>
      <c r="KF102" s="168"/>
      <c r="KG102" s="168"/>
      <c r="KH102" s="168"/>
      <c r="KI102" s="168"/>
      <c r="KJ102" s="168"/>
      <c r="KK102" s="168"/>
      <c r="KL102" s="168"/>
      <c r="KM102" s="168"/>
      <c r="KN102" s="168"/>
      <c r="KO102" s="168"/>
      <c r="KP102" s="168"/>
      <c r="KQ102" s="168"/>
      <c r="KR102" s="168"/>
      <c r="KS102" s="168"/>
      <c r="KT102" s="168"/>
      <c r="KU102" s="168"/>
      <c r="KV102" s="168"/>
      <c r="KW102" s="168"/>
      <c r="KX102" s="168"/>
      <c r="KY102" s="168"/>
      <c r="KZ102" s="168"/>
      <c r="LA102" s="168"/>
      <c r="LB102" s="168"/>
      <c r="LC102" s="168"/>
      <c r="LD102" s="168"/>
      <c r="LE102" s="168"/>
      <c r="LF102" s="166">
        <f t="shared" si="1727"/>
        <v>0</v>
      </c>
      <c r="LG102" s="168"/>
      <c r="LH102" s="168"/>
      <c r="LI102" s="168"/>
      <c r="LJ102" s="168"/>
      <c r="LK102" s="168"/>
      <c r="LL102" s="168"/>
      <c r="LM102" s="168"/>
      <c r="LN102" s="168"/>
      <c r="LO102" s="168"/>
      <c r="LP102" s="168"/>
      <c r="LQ102" s="168"/>
      <c r="LR102" s="168"/>
      <c r="LS102" s="168"/>
      <c r="LT102" s="168"/>
      <c r="LU102" s="168"/>
      <c r="LV102" s="168"/>
      <c r="LW102" s="168"/>
      <c r="LX102" s="168"/>
      <c r="LY102" s="168"/>
      <c r="LZ102" s="168"/>
      <c r="MA102" s="168"/>
      <c r="MB102" s="168"/>
      <c r="MC102" s="168"/>
      <c r="MD102" s="168"/>
      <c r="ME102" s="168"/>
      <c r="MF102" s="168"/>
      <c r="MG102" s="168"/>
      <c r="MH102" s="168"/>
      <c r="MI102" s="168"/>
      <c r="MJ102" s="168"/>
      <c r="MK102" s="168"/>
      <c r="ML102" s="166">
        <f t="shared" si="1568"/>
        <v>0</v>
      </c>
      <c r="MM102" s="168"/>
      <c r="MN102" s="168"/>
      <c r="MO102" s="168"/>
      <c r="MP102" s="168"/>
      <c r="MQ102" s="168"/>
      <c r="MR102" s="168"/>
      <c r="MS102" s="168"/>
      <c r="MT102" s="168"/>
      <c r="MU102" s="168"/>
      <c r="MV102" s="168"/>
      <c r="MW102" s="168"/>
      <c r="MX102" s="168"/>
      <c r="MY102" s="168"/>
      <c r="MZ102" s="168"/>
      <c r="NA102" s="168"/>
      <c r="NB102" s="168"/>
      <c r="NC102" s="168"/>
      <c r="ND102" s="168"/>
      <c r="NE102" s="168"/>
      <c r="NF102" s="168"/>
      <c r="NG102" s="168"/>
      <c r="NH102" s="168"/>
      <c r="NI102" s="168"/>
      <c r="NJ102" s="168"/>
      <c r="NK102" s="168"/>
      <c r="NL102" s="168"/>
      <c r="NM102" s="168"/>
      <c r="NN102" s="168"/>
      <c r="NO102" s="168"/>
      <c r="NP102" s="168"/>
      <c r="NQ102" s="168"/>
      <c r="NR102" s="166">
        <f t="shared" si="1569"/>
        <v>0</v>
      </c>
      <c r="NS102" s="168"/>
      <c r="NT102" s="168"/>
      <c r="NU102" s="168"/>
      <c r="NV102" s="168"/>
      <c r="NW102" s="168"/>
      <c r="NX102" s="168"/>
      <c r="NY102" s="168"/>
      <c r="NZ102" s="168"/>
      <c r="OA102" s="168"/>
      <c r="OB102" s="168"/>
      <c r="OC102" s="168"/>
      <c r="OD102" s="168"/>
      <c r="OE102" s="168"/>
      <c r="OF102" s="168"/>
      <c r="OG102" s="168"/>
      <c r="OH102" s="168"/>
      <c r="OI102" s="168"/>
      <c r="OJ102" s="168"/>
      <c r="OK102" s="168"/>
      <c r="OL102" s="168"/>
      <c r="OM102" s="168"/>
      <c r="ON102" s="168"/>
      <c r="OO102" s="168"/>
      <c r="OP102" s="168"/>
      <c r="OQ102" s="168"/>
      <c r="OR102" s="168"/>
      <c r="OS102" s="168"/>
      <c r="OT102" s="168"/>
      <c r="OU102" s="166">
        <f t="shared" si="1728"/>
        <v>0</v>
      </c>
      <c r="OV102" s="168"/>
      <c r="OW102" s="168"/>
      <c r="OX102" s="168"/>
      <c r="OY102" s="168"/>
      <c r="OZ102" s="168"/>
      <c r="PA102" s="168"/>
      <c r="PB102" s="168"/>
      <c r="PC102" s="168"/>
      <c r="PD102" s="168"/>
      <c r="PE102" s="168"/>
      <c r="PF102" s="168"/>
      <c r="PG102" s="168"/>
      <c r="PH102" s="168"/>
      <c r="PI102" s="168"/>
      <c r="PJ102" s="168"/>
      <c r="PK102" s="168"/>
      <c r="PL102" s="168"/>
      <c r="PM102" s="168"/>
      <c r="PN102" s="168"/>
      <c r="PO102" s="168"/>
      <c r="PP102" s="168"/>
      <c r="PQ102" s="168"/>
      <c r="PR102" s="168"/>
      <c r="PS102" s="168"/>
      <c r="PT102" s="168"/>
      <c r="PU102" s="168"/>
      <c r="PV102" s="168"/>
      <c r="PW102" s="168"/>
      <c r="PX102" s="168"/>
      <c r="PY102" s="168"/>
      <c r="PZ102" s="168"/>
      <c r="QA102" s="166">
        <f t="shared" si="1570"/>
        <v>0</v>
      </c>
      <c r="QB102" s="168"/>
      <c r="QC102" s="168"/>
      <c r="QD102" s="168"/>
      <c r="QE102" s="168"/>
      <c r="QF102" s="168"/>
      <c r="QG102" s="168"/>
      <c r="QH102" s="168"/>
      <c r="QI102" s="168"/>
      <c r="QJ102" s="168"/>
      <c r="QK102" s="168"/>
      <c r="QL102" s="168"/>
      <c r="QM102" s="168"/>
      <c r="QN102" s="168"/>
      <c r="QO102" s="168"/>
      <c r="QP102" s="168"/>
      <c r="QQ102" s="168"/>
      <c r="QR102" s="168"/>
      <c r="QS102" s="168"/>
      <c r="QT102" s="168"/>
      <c r="QU102" s="168"/>
      <c r="QV102" s="168"/>
      <c r="QW102" s="168"/>
      <c r="QX102" s="168"/>
      <c r="QY102" s="168"/>
      <c r="QZ102" s="168"/>
      <c r="RA102" s="168"/>
      <c r="RB102" s="168"/>
      <c r="RC102" s="168"/>
      <c r="RD102" s="168"/>
      <c r="RE102" s="168"/>
      <c r="RF102" s="166">
        <f t="shared" si="1729"/>
        <v>0</v>
      </c>
      <c r="RG102" s="168"/>
      <c r="RH102" s="168"/>
      <c r="RI102" s="168"/>
      <c r="RJ102" s="168"/>
      <c r="RK102" s="168"/>
      <c r="RL102" s="168"/>
      <c r="RM102" s="168"/>
      <c r="RN102" s="168"/>
      <c r="RO102" s="168"/>
      <c r="RP102" s="168"/>
      <c r="RQ102" s="168"/>
      <c r="RR102" s="168"/>
      <c r="RS102" s="168"/>
      <c r="RT102" s="168"/>
      <c r="RU102" s="168"/>
      <c r="RV102" s="168"/>
      <c r="RW102" s="168"/>
      <c r="RX102" s="168"/>
      <c r="RY102" s="168"/>
      <c r="RZ102" s="168"/>
      <c r="SA102" s="168"/>
      <c r="SB102" s="168"/>
      <c r="SC102" s="168"/>
      <c r="SD102" s="168"/>
      <c r="SE102" s="168"/>
      <c r="SF102" s="168"/>
      <c r="SG102" s="168"/>
      <c r="SH102" s="168"/>
      <c r="SI102" s="168"/>
      <c r="SJ102" s="168"/>
      <c r="SK102" s="168"/>
      <c r="SL102" s="166">
        <f t="shared" si="1571"/>
        <v>0</v>
      </c>
      <c r="SM102" s="168"/>
      <c r="SN102" s="168"/>
      <c r="SO102" s="168"/>
      <c r="SP102" s="168"/>
      <c r="SQ102" s="168"/>
      <c r="SR102" s="168"/>
      <c r="SS102" s="168"/>
      <c r="ST102" s="168"/>
      <c r="SU102" s="168"/>
      <c r="SV102" s="168"/>
      <c r="SW102" s="168"/>
      <c r="SX102" s="168"/>
      <c r="SY102" s="168"/>
      <c r="SZ102" s="168"/>
      <c r="TA102" s="168"/>
      <c r="TB102" s="168"/>
      <c r="TC102" s="168"/>
      <c r="TD102" s="168"/>
      <c r="TE102" s="168"/>
      <c r="TF102" s="168"/>
      <c r="TG102" s="168"/>
      <c r="TH102" s="168"/>
      <c r="TI102" s="168"/>
      <c r="TJ102" s="168"/>
      <c r="TK102" s="168"/>
      <c r="TL102" s="168"/>
      <c r="TM102" s="168"/>
      <c r="TN102" s="168"/>
      <c r="TO102" s="168"/>
      <c r="TP102" s="168"/>
      <c r="TQ102" s="166">
        <f t="shared" si="1730"/>
        <v>0</v>
      </c>
      <c r="TR102" s="168"/>
      <c r="TS102" s="168"/>
      <c r="TT102" s="168"/>
      <c r="TU102" s="168"/>
      <c r="TV102" s="168"/>
      <c r="TW102" s="168"/>
      <c r="TX102" s="168"/>
      <c r="TY102" s="168"/>
      <c r="TZ102" s="168"/>
      <c r="UA102" s="168"/>
      <c r="UB102" s="168"/>
      <c r="UC102" s="168"/>
      <c r="UD102" s="168"/>
      <c r="UE102" s="168"/>
      <c r="UF102" s="168"/>
      <c r="UG102" s="168"/>
      <c r="UH102" s="168"/>
      <c r="UI102" s="168"/>
      <c r="UJ102" s="168"/>
      <c r="UK102" s="168"/>
      <c r="UL102" s="168"/>
      <c r="UM102" s="168"/>
      <c r="UN102" s="168"/>
      <c r="UO102" s="168"/>
      <c r="UP102" s="168"/>
      <c r="UQ102" s="168"/>
      <c r="UR102" s="168"/>
      <c r="US102" s="168"/>
      <c r="UT102" s="168"/>
      <c r="UU102" s="168"/>
      <c r="UV102" s="168"/>
      <c r="UW102" s="166">
        <f t="shared" si="1572"/>
        <v>0</v>
      </c>
      <c r="UX102" s="168"/>
      <c r="UY102" s="168"/>
      <c r="UZ102" s="168"/>
      <c r="VA102" s="168"/>
      <c r="VB102" s="168"/>
      <c r="VC102" s="168"/>
      <c r="VD102" s="168"/>
      <c r="VE102" s="168"/>
      <c r="VF102" s="168"/>
      <c r="VG102" s="168"/>
      <c r="VH102" s="168"/>
      <c r="VI102" s="168"/>
      <c r="VJ102" s="168"/>
      <c r="VK102" s="168"/>
      <c r="VL102" s="168"/>
      <c r="VM102" s="168"/>
      <c r="VN102" s="168"/>
      <c r="VO102" s="168"/>
      <c r="VP102" s="168"/>
      <c r="VQ102" s="168"/>
      <c r="VR102" s="168"/>
      <c r="VS102" s="168"/>
      <c r="VT102" s="168"/>
      <c r="VU102" s="168"/>
      <c r="VV102" s="168"/>
      <c r="VW102" s="168"/>
      <c r="VX102" s="168"/>
      <c r="VY102" s="168"/>
      <c r="VZ102" s="168"/>
      <c r="WA102" s="168"/>
      <c r="WB102" s="168"/>
      <c r="WC102" s="166">
        <f t="shared" si="1573"/>
        <v>0</v>
      </c>
    </row>
    <row r="103" spans="1:601" s="105" customFormat="1" ht="18" customHeight="1">
      <c r="A103" s="154"/>
      <c r="B103" s="97" t="s">
        <v>7</v>
      </c>
      <c r="C103" s="97"/>
      <c r="D103" s="103">
        <f>SUM(D104:D116)</f>
        <v>0</v>
      </c>
      <c r="E103" s="103">
        <f t="shared" ref="E103:BR103" si="1731">SUM(E104:E116)</f>
        <v>0</v>
      </c>
      <c r="F103" s="103">
        <f t="shared" si="1731"/>
        <v>0</v>
      </c>
      <c r="G103" s="103">
        <f t="shared" si="1731"/>
        <v>0</v>
      </c>
      <c r="H103" s="103">
        <f t="shared" si="1731"/>
        <v>0</v>
      </c>
      <c r="I103" s="103">
        <f t="shared" si="1731"/>
        <v>0</v>
      </c>
      <c r="J103" s="103">
        <f t="shared" si="1731"/>
        <v>0</v>
      </c>
      <c r="K103" s="103">
        <f t="shared" si="1731"/>
        <v>0</v>
      </c>
      <c r="L103" s="103">
        <f t="shared" si="1731"/>
        <v>0</v>
      </c>
      <c r="M103" s="103">
        <f t="shared" si="1731"/>
        <v>0</v>
      </c>
      <c r="N103" s="103">
        <f t="shared" si="1731"/>
        <v>0</v>
      </c>
      <c r="O103" s="103">
        <f t="shared" si="1731"/>
        <v>0</v>
      </c>
      <c r="P103" s="103">
        <f t="shared" si="1731"/>
        <v>0</v>
      </c>
      <c r="Q103" s="103">
        <f t="shared" si="1731"/>
        <v>0</v>
      </c>
      <c r="R103" s="103">
        <f t="shared" si="1731"/>
        <v>0</v>
      </c>
      <c r="S103" s="103">
        <f t="shared" si="1731"/>
        <v>0</v>
      </c>
      <c r="T103" s="103">
        <f t="shared" si="1731"/>
        <v>0</v>
      </c>
      <c r="U103" s="103">
        <f t="shared" si="1731"/>
        <v>0</v>
      </c>
      <c r="V103" s="103">
        <f t="shared" si="1731"/>
        <v>0</v>
      </c>
      <c r="W103" s="103">
        <f t="shared" si="1731"/>
        <v>0</v>
      </c>
      <c r="X103" s="103">
        <f t="shared" si="1731"/>
        <v>0</v>
      </c>
      <c r="Y103" s="103">
        <f t="shared" si="1731"/>
        <v>0</v>
      </c>
      <c r="Z103" s="103">
        <f t="shared" si="1731"/>
        <v>0</v>
      </c>
      <c r="AA103" s="103">
        <f t="shared" si="1731"/>
        <v>0</v>
      </c>
      <c r="AB103" s="103">
        <f t="shared" si="1731"/>
        <v>0</v>
      </c>
      <c r="AC103" s="103">
        <f t="shared" si="1731"/>
        <v>0</v>
      </c>
      <c r="AD103" s="103">
        <f t="shared" si="1731"/>
        <v>0</v>
      </c>
      <c r="AE103" s="103">
        <f t="shared" si="1731"/>
        <v>0</v>
      </c>
      <c r="AF103" s="103"/>
      <c r="AG103" s="103"/>
      <c r="AH103" s="177">
        <f t="shared" si="1731"/>
        <v>0</v>
      </c>
      <c r="AI103" s="171">
        <f t="shared" si="1731"/>
        <v>0</v>
      </c>
      <c r="AJ103" s="171">
        <f t="shared" si="1731"/>
        <v>0</v>
      </c>
      <c r="AK103" s="171">
        <f t="shared" si="1731"/>
        <v>0</v>
      </c>
      <c r="AL103" s="171">
        <f t="shared" si="1731"/>
        <v>0</v>
      </c>
      <c r="AM103" s="171">
        <f t="shared" si="1731"/>
        <v>0</v>
      </c>
      <c r="AN103" s="171">
        <f t="shared" si="1731"/>
        <v>0</v>
      </c>
      <c r="AO103" s="171">
        <f t="shared" si="1731"/>
        <v>0</v>
      </c>
      <c r="AP103" s="171">
        <f t="shared" si="1731"/>
        <v>0</v>
      </c>
      <c r="AQ103" s="171">
        <f t="shared" si="1731"/>
        <v>0</v>
      </c>
      <c r="AR103" s="171">
        <f t="shared" si="1731"/>
        <v>0</v>
      </c>
      <c r="AS103" s="171">
        <f t="shared" si="1731"/>
        <v>0</v>
      </c>
      <c r="AT103" s="171">
        <f t="shared" si="1731"/>
        <v>0</v>
      </c>
      <c r="AU103" s="171">
        <f t="shared" si="1731"/>
        <v>0</v>
      </c>
      <c r="AV103" s="171">
        <f t="shared" si="1731"/>
        <v>0</v>
      </c>
      <c r="AW103" s="171">
        <f t="shared" si="1731"/>
        <v>0</v>
      </c>
      <c r="AX103" s="171">
        <f t="shared" si="1731"/>
        <v>0</v>
      </c>
      <c r="AY103" s="171">
        <f t="shared" si="1731"/>
        <v>0</v>
      </c>
      <c r="AZ103" s="171">
        <f t="shared" si="1731"/>
        <v>0</v>
      </c>
      <c r="BA103" s="171">
        <f t="shared" si="1731"/>
        <v>0</v>
      </c>
      <c r="BB103" s="171">
        <f t="shared" si="1731"/>
        <v>0</v>
      </c>
      <c r="BC103" s="171">
        <f t="shared" si="1731"/>
        <v>0</v>
      </c>
      <c r="BD103" s="171">
        <f t="shared" si="1731"/>
        <v>0</v>
      </c>
      <c r="BE103" s="171">
        <f t="shared" si="1731"/>
        <v>0</v>
      </c>
      <c r="BF103" s="171">
        <f t="shared" si="1731"/>
        <v>0</v>
      </c>
      <c r="BG103" s="171">
        <f t="shared" si="1731"/>
        <v>0</v>
      </c>
      <c r="BH103" s="171">
        <f t="shared" si="1731"/>
        <v>0</v>
      </c>
      <c r="BI103" s="171">
        <f t="shared" si="1731"/>
        <v>0</v>
      </c>
      <c r="BJ103" s="171">
        <f t="shared" si="1731"/>
        <v>0</v>
      </c>
      <c r="BK103" s="171">
        <f t="shared" si="1731"/>
        <v>0</v>
      </c>
      <c r="BL103" s="171">
        <f t="shared" si="1731"/>
        <v>0</v>
      </c>
      <c r="BM103" s="171">
        <f t="shared" si="1731"/>
        <v>0</v>
      </c>
      <c r="BN103" s="177">
        <f t="shared" si="1731"/>
        <v>0</v>
      </c>
      <c r="BO103" s="171">
        <f t="shared" si="1731"/>
        <v>0</v>
      </c>
      <c r="BP103" s="171">
        <f t="shared" si="1731"/>
        <v>0</v>
      </c>
      <c r="BQ103" s="171">
        <f t="shared" si="1731"/>
        <v>0</v>
      </c>
      <c r="BR103" s="171">
        <f t="shared" si="1731"/>
        <v>0</v>
      </c>
      <c r="BS103" s="171">
        <f t="shared" ref="BS103:ED103" si="1732">SUM(BS104:BS116)</f>
        <v>0</v>
      </c>
      <c r="BT103" s="171">
        <f t="shared" si="1732"/>
        <v>0</v>
      </c>
      <c r="BU103" s="171">
        <f t="shared" si="1732"/>
        <v>0</v>
      </c>
      <c r="BV103" s="171">
        <f t="shared" si="1732"/>
        <v>0</v>
      </c>
      <c r="BW103" s="171">
        <f t="shared" si="1732"/>
        <v>0</v>
      </c>
      <c r="BX103" s="171">
        <f t="shared" si="1732"/>
        <v>0</v>
      </c>
      <c r="BY103" s="171">
        <f t="shared" si="1732"/>
        <v>0</v>
      </c>
      <c r="BZ103" s="171">
        <f t="shared" si="1732"/>
        <v>0</v>
      </c>
      <c r="CA103" s="171">
        <f t="shared" si="1732"/>
        <v>0</v>
      </c>
      <c r="CB103" s="171">
        <f t="shared" si="1732"/>
        <v>0</v>
      </c>
      <c r="CC103" s="171">
        <f t="shared" si="1732"/>
        <v>0</v>
      </c>
      <c r="CD103" s="171">
        <f t="shared" si="1732"/>
        <v>0</v>
      </c>
      <c r="CE103" s="171">
        <f t="shared" si="1732"/>
        <v>0</v>
      </c>
      <c r="CF103" s="171">
        <f t="shared" si="1732"/>
        <v>0</v>
      </c>
      <c r="CG103" s="171">
        <f t="shared" si="1732"/>
        <v>0</v>
      </c>
      <c r="CH103" s="171">
        <f t="shared" si="1732"/>
        <v>0</v>
      </c>
      <c r="CI103" s="171">
        <f t="shared" si="1732"/>
        <v>0</v>
      </c>
      <c r="CJ103" s="171">
        <f t="shared" si="1732"/>
        <v>0</v>
      </c>
      <c r="CK103" s="171">
        <f t="shared" si="1732"/>
        <v>0</v>
      </c>
      <c r="CL103" s="171">
        <f t="shared" si="1732"/>
        <v>0</v>
      </c>
      <c r="CM103" s="171">
        <f t="shared" si="1732"/>
        <v>0</v>
      </c>
      <c r="CN103" s="171">
        <f t="shared" si="1732"/>
        <v>0</v>
      </c>
      <c r="CO103" s="171">
        <f t="shared" si="1732"/>
        <v>0</v>
      </c>
      <c r="CP103" s="171">
        <f t="shared" si="1732"/>
        <v>0</v>
      </c>
      <c r="CQ103" s="171">
        <f t="shared" si="1732"/>
        <v>0</v>
      </c>
      <c r="CR103" s="171">
        <f t="shared" si="1732"/>
        <v>0</v>
      </c>
      <c r="CS103" s="177">
        <f t="shared" si="1732"/>
        <v>0</v>
      </c>
      <c r="CT103" s="171">
        <f t="shared" si="1732"/>
        <v>0</v>
      </c>
      <c r="CU103" s="171">
        <f t="shared" si="1732"/>
        <v>0</v>
      </c>
      <c r="CV103" s="171">
        <f t="shared" si="1732"/>
        <v>0</v>
      </c>
      <c r="CW103" s="171">
        <f t="shared" si="1732"/>
        <v>0</v>
      </c>
      <c r="CX103" s="171">
        <f t="shared" si="1732"/>
        <v>0</v>
      </c>
      <c r="CY103" s="171">
        <f t="shared" si="1732"/>
        <v>0</v>
      </c>
      <c r="CZ103" s="171">
        <f t="shared" si="1732"/>
        <v>0</v>
      </c>
      <c r="DA103" s="171">
        <f t="shared" si="1732"/>
        <v>0</v>
      </c>
      <c r="DB103" s="171">
        <f t="shared" si="1732"/>
        <v>0</v>
      </c>
      <c r="DC103" s="171">
        <f t="shared" si="1732"/>
        <v>0</v>
      </c>
      <c r="DD103" s="171">
        <f t="shared" si="1732"/>
        <v>0</v>
      </c>
      <c r="DE103" s="171">
        <f t="shared" si="1732"/>
        <v>0</v>
      </c>
      <c r="DF103" s="171">
        <f t="shared" si="1732"/>
        <v>0</v>
      </c>
      <c r="DG103" s="171">
        <f t="shared" si="1732"/>
        <v>0</v>
      </c>
      <c r="DH103" s="171">
        <f t="shared" si="1732"/>
        <v>0</v>
      </c>
      <c r="DI103" s="171">
        <f t="shared" si="1732"/>
        <v>0</v>
      </c>
      <c r="DJ103" s="171">
        <f t="shared" si="1732"/>
        <v>0</v>
      </c>
      <c r="DK103" s="171">
        <f t="shared" si="1732"/>
        <v>0</v>
      </c>
      <c r="DL103" s="171">
        <f t="shared" si="1732"/>
        <v>0</v>
      </c>
      <c r="DM103" s="171">
        <f t="shared" si="1732"/>
        <v>0</v>
      </c>
      <c r="DN103" s="171">
        <f t="shared" si="1732"/>
        <v>0</v>
      </c>
      <c r="DO103" s="171">
        <f t="shared" si="1732"/>
        <v>0</v>
      </c>
      <c r="DP103" s="171">
        <f t="shared" si="1732"/>
        <v>0</v>
      </c>
      <c r="DQ103" s="171">
        <f t="shared" si="1732"/>
        <v>0</v>
      </c>
      <c r="DR103" s="171">
        <f t="shared" si="1732"/>
        <v>0</v>
      </c>
      <c r="DS103" s="171">
        <f t="shared" si="1732"/>
        <v>0</v>
      </c>
      <c r="DT103" s="171">
        <f t="shared" si="1732"/>
        <v>0</v>
      </c>
      <c r="DU103" s="171">
        <f t="shared" si="1732"/>
        <v>0</v>
      </c>
      <c r="DV103" s="171">
        <f t="shared" si="1732"/>
        <v>0</v>
      </c>
      <c r="DW103" s="171">
        <f t="shared" si="1732"/>
        <v>0</v>
      </c>
      <c r="DX103" s="171">
        <f t="shared" si="1732"/>
        <v>0</v>
      </c>
      <c r="DY103" s="177">
        <f t="shared" si="1732"/>
        <v>0</v>
      </c>
      <c r="DZ103" s="171">
        <f t="shared" si="1732"/>
        <v>0</v>
      </c>
      <c r="EA103" s="171">
        <f t="shared" si="1732"/>
        <v>0</v>
      </c>
      <c r="EB103" s="171">
        <f t="shared" si="1732"/>
        <v>0</v>
      </c>
      <c r="EC103" s="171">
        <f t="shared" si="1732"/>
        <v>0</v>
      </c>
      <c r="ED103" s="171">
        <f t="shared" si="1732"/>
        <v>0</v>
      </c>
      <c r="EE103" s="171">
        <f t="shared" ref="EE103:GP103" si="1733">SUM(EE104:EE116)</f>
        <v>0</v>
      </c>
      <c r="EF103" s="171">
        <f t="shared" si="1733"/>
        <v>0</v>
      </c>
      <c r="EG103" s="171">
        <f t="shared" si="1733"/>
        <v>0</v>
      </c>
      <c r="EH103" s="171">
        <f t="shared" si="1733"/>
        <v>0</v>
      </c>
      <c r="EI103" s="171">
        <f t="shared" si="1733"/>
        <v>0</v>
      </c>
      <c r="EJ103" s="171">
        <f t="shared" si="1733"/>
        <v>0</v>
      </c>
      <c r="EK103" s="171">
        <f t="shared" si="1733"/>
        <v>0</v>
      </c>
      <c r="EL103" s="171">
        <f t="shared" si="1733"/>
        <v>0</v>
      </c>
      <c r="EM103" s="171">
        <f t="shared" si="1733"/>
        <v>0</v>
      </c>
      <c r="EN103" s="171">
        <f t="shared" si="1733"/>
        <v>0</v>
      </c>
      <c r="EO103" s="171">
        <f t="shared" si="1733"/>
        <v>0</v>
      </c>
      <c r="EP103" s="171">
        <f t="shared" si="1733"/>
        <v>0</v>
      </c>
      <c r="EQ103" s="171">
        <f t="shared" si="1733"/>
        <v>0</v>
      </c>
      <c r="ER103" s="171">
        <f t="shared" si="1733"/>
        <v>0</v>
      </c>
      <c r="ES103" s="171">
        <f t="shared" si="1733"/>
        <v>0</v>
      </c>
      <c r="ET103" s="171">
        <f t="shared" si="1733"/>
        <v>0</v>
      </c>
      <c r="EU103" s="171">
        <f t="shared" si="1733"/>
        <v>0</v>
      </c>
      <c r="EV103" s="171">
        <f t="shared" si="1733"/>
        <v>0</v>
      </c>
      <c r="EW103" s="171">
        <f t="shared" si="1733"/>
        <v>0</v>
      </c>
      <c r="EX103" s="171">
        <f t="shared" si="1733"/>
        <v>0</v>
      </c>
      <c r="EY103" s="171">
        <f t="shared" si="1733"/>
        <v>0</v>
      </c>
      <c r="EZ103" s="171">
        <f t="shared" si="1733"/>
        <v>0</v>
      </c>
      <c r="FA103" s="171">
        <f t="shared" si="1733"/>
        <v>0</v>
      </c>
      <c r="FB103" s="171">
        <f t="shared" si="1733"/>
        <v>0</v>
      </c>
      <c r="FC103" s="171">
        <f t="shared" si="1733"/>
        <v>0</v>
      </c>
      <c r="FD103" s="177">
        <f t="shared" si="1733"/>
        <v>0</v>
      </c>
      <c r="FE103" s="171">
        <f t="shared" si="1733"/>
        <v>0</v>
      </c>
      <c r="FF103" s="171">
        <f t="shared" si="1733"/>
        <v>0</v>
      </c>
      <c r="FG103" s="171">
        <f t="shared" si="1733"/>
        <v>0</v>
      </c>
      <c r="FH103" s="171">
        <f t="shared" si="1733"/>
        <v>0</v>
      </c>
      <c r="FI103" s="171">
        <f t="shared" si="1733"/>
        <v>0</v>
      </c>
      <c r="FJ103" s="171">
        <f t="shared" si="1733"/>
        <v>0</v>
      </c>
      <c r="FK103" s="171">
        <f t="shared" si="1733"/>
        <v>0</v>
      </c>
      <c r="FL103" s="171">
        <f t="shared" si="1733"/>
        <v>0</v>
      </c>
      <c r="FM103" s="171">
        <f t="shared" si="1733"/>
        <v>0</v>
      </c>
      <c r="FN103" s="171">
        <f t="shared" si="1733"/>
        <v>0</v>
      </c>
      <c r="FO103" s="171">
        <f t="shared" si="1733"/>
        <v>0</v>
      </c>
      <c r="FP103" s="171">
        <f t="shared" si="1733"/>
        <v>0</v>
      </c>
      <c r="FQ103" s="171">
        <f t="shared" si="1733"/>
        <v>0</v>
      </c>
      <c r="FR103" s="171">
        <f t="shared" si="1733"/>
        <v>0</v>
      </c>
      <c r="FS103" s="171">
        <f t="shared" si="1733"/>
        <v>0</v>
      </c>
      <c r="FT103" s="171">
        <f t="shared" si="1733"/>
        <v>0</v>
      </c>
      <c r="FU103" s="171">
        <f t="shared" si="1733"/>
        <v>0</v>
      </c>
      <c r="FV103" s="171">
        <f t="shared" si="1733"/>
        <v>0</v>
      </c>
      <c r="FW103" s="171">
        <f t="shared" si="1733"/>
        <v>0</v>
      </c>
      <c r="FX103" s="171">
        <f t="shared" si="1733"/>
        <v>0</v>
      </c>
      <c r="FY103" s="171">
        <f t="shared" si="1733"/>
        <v>0</v>
      </c>
      <c r="FZ103" s="171">
        <f t="shared" si="1733"/>
        <v>0</v>
      </c>
      <c r="GA103" s="171">
        <f t="shared" si="1733"/>
        <v>0</v>
      </c>
      <c r="GB103" s="171">
        <f t="shared" si="1733"/>
        <v>0</v>
      </c>
      <c r="GC103" s="171">
        <f t="shared" si="1733"/>
        <v>0</v>
      </c>
      <c r="GD103" s="171">
        <f t="shared" si="1733"/>
        <v>0</v>
      </c>
      <c r="GE103" s="171">
        <f t="shared" si="1733"/>
        <v>0</v>
      </c>
      <c r="GF103" s="171">
        <f t="shared" si="1733"/>
        <v>0</v>
      </c>
      <c r="GG103" s="171">
        <f t="shared" si="1733"/>
        <v>0</v>
      </c>
      <c r="GH103" s="171">
        <f t="shared" si="1733"/>
        <v>0</v>
      </c>
      <c r="GI103" s="171">
        <f t="shared" si="1733"/>
        <v>0</v>
      </c>
      <c r="GJ103" s="177">
        <f t="shared" si="1733"/>
        <v>0</v>
      </c>
      <c r="GK103" s="171">
        <f t="shared" si="1733"/>
        <v>0</v>
      </c>
      <c r="GL103" s="171">
        <f t="shared" si="1733"/>
        <v>0</v>
      </c>
      <c r="GM103" s="171">
        <f t="shared" si="1733"/>
        <v>0</v>
      </c>
      <c r="GN103" s="171">
        <f t="shared" si="1733"/>
        <v>0</v>
      </c>
      <c r="GO103" s="171">
        <f t="shared" si="1733"/>
        <v>0</v>
      </c>
      <c r="GP103" s="171">
        <f t="shared" si="1733"/>
        <v>0</v>
      </c>
      <c r="GQ103" s="171">
        <f t="shared" ref="GQ103:JB103" si="1734">SUM(GQ104:GQ116)</f>
        <v>0</v>
      </c>
      <c r="GR103" s="171">
        <f t="shared" si="1734"/>
        <v>0</v>
      </c>
      <c r="GS103" s="171">
        <f t="shared" si="1734"/>
        <v>0</v>
      </c>
      <c r="GT103" s="171">
        <f t="shared" si="1734"/>
        <v>0</v>
      </c>
      <c r="GU103" s="171">
        <f t="shared" si="1734"/>
        <v>0</v>
      </c>
      <c r="GV103" s="171">
        <f t="shared" si="1734"/>
        <v>0</v>
      </c>
      <c r="GW103" s="171">
        <f t="shared" si="1734"/>
        <v>0</v>
      </c>
      <c r="GX103" s="171">
        <f t="shared" si="1734"/>
        <v>0</v>
      </c>
      <c r="GY103" s="171">
        <f t="shared" si="1734"/>
        <v>0</v>
      </c>
      <c r="GZ103" s="171">
        <f t="shared" si="1734"/>
        <v>0</v>
      </c>
      <c r="HA103" s="171">
        <f t="shared" si="1734"/>
        <v>0</v>
      </c>
      <c r="HB103" s="171">
        <f t="shared" si="1734"/>
        <v>0</v>
      </c>
      <c r="HC103" s="171">
        <f t="shared" si="1734"/>
        <v>0</v>
      </c>
      <c r="HD103" s="171">
        <f t="shared" si="1734"/>
        <v>0</v>
      </c>
      <c r="HE103" s="171">
        <f t="shared" si="1734"/>
        <v>0</v>
      </c>
      <c r="HF103" s="171">
        <f t="shared" si="1734"/>
        <v>0</v>
      </c>
      <c r="HG103" s="171">
        <f t="shared" si="1734"/>
        <v>0</v>
      </c>
      <c r="HH103" s="171">
        <f t="shared" si="1734"/>
        <v>0</v>
      </c>
      <c r="HI103" s="171">
        <f t="shared" si="1734"/>
        <v>0</v>
      </c>
      <c r="HJ103" s="171">
        <f t="shared" si="1734"/>
        <v>0</v>
      </c>
      <c r="HK103" s="171">
        <f t="shared" si="1734"/>
        <v>0</v>
      </c>
      <c r="HL103" s="171">
        <f t="shared" si="1734"/>
        <v>0</v>
      </c>
      <c r="HM103" s="171">
        <f t="shared" si="1734"/>
        <v>0</v>
      </c>
      <c r="HN103" s="171">
        <f t="shared" si="1734"/>
        <v>0</v>
      </c>
      <c r="HO103" s="171">
        <f t="shared" si="1734"/>
        <v>0</v>
      </c>
      <c r="HP103" s="177">
        <f t="shared" si="1734"/>
        <v>0</v>
      </c>
      <c r="HQ103" s="171">
        <f t="shared" si="1734"/>
        <v>0</v>
      </c>
      <c r="HR103" s="171">
        <f t="shared" si="1734"/>
        <v>0</v>
      </c>
      <c r="HS103" s="171">
        <f t="shared" si="1734"/>
        <v>0</v>
      </c>
      <c r="HT103" s="171">
        <f t="shared" si="1734"/>
        <v>0</v>
      </c>
      <c r="HU103" s="171">
        <f t="shared" si="1734"/>
        <v>0</v>
      </c>
      <c r="HV103" s="171">
        <f t="shared" si="1734"/>
        <v>0</v>
      </c>
      <c r="HW103" s="171">
        <f t="shared" si="1734"/>
        <v>0</v>
      </c>
      <c r="HX103" s="171">
        <f t="shared" si="1734"/>
        <v>0</v>
      </c>
      <c r="HY103" s="171">
        <f t="shared" si="1734"/>
        <v>0</v>
      </c>
      <c r="HZ103" s="171">
        <f t="shared" si="1734"/>
        <v>0</v>
      </c>
      <c r="IA103" s="171">
        <f t="shared" si="1734"/>
        <v>0</v>
      </c>
      <c r="IB103" s="171">
        <f t="shared" si="1734"/>
        <v>0</v>
      </c>
      <c r="IC103" s="171">
        <f t="shared" si="1734"/>
        <v>0</v>
      </c>
      <c r="ID103" s="171">
        <f t="shared" si="1734"/>
        <v>0</v>
      </c>
      <c r="IE103" s="171">
        <f t="shared" si="1734"/>
        <v>0</v>
      </c>
      <c r="IF103" s="171">
        <f t="shared" si="1734"/>
        <v>0</v>
      </c>
      <c r="IG103" s="171">
        <f t="shared" si="1734"/>
        <v>0</v>
      </c>
      <c r="IH103" s="171">
        <f t="shared" si="1734"/>
        <v>0</v>
      </c>
      <c r="II103" s="171">
        <f t="shared" si="1734"/>
        <v>0</v>
      </c>
      <c r="IJ103" s="171">
        <f t="shared" si="1734"/>
        <v>0</v>
      </c>
      <c r="IK103" s="171">
        <f t="shared" si="1734"/>
        <v>0</v>
      </c>
      <c r="IL103" s="171">
        <f t="shared" si="1734"/>
        <v>0</v>
      </c>
      <c r="IM103" s="171">
        <f t="shared" si="1734"/>
        <v>0</v>
      </c>
      <c r="IN103" s="171">
        <f t="shared" si="1734"/>
        <v>0</v>
      </c>
      <c r="IO103" s="171">
        <f t="shared" si="1734"/>
        <v>0</v>
      </c>
      <c r="IP103" s="171">
        <f t="shared" si="1734"/>
        <v>0</v>
      </c>
      <c r="IQ103" s="171">
        <f t="shared" si="1734"/>
        <v>0</v>
      </c>
      <c r="IR103" s="171">
        <f t="shared" si="1734"/>
        <v>0</v>
      </c>
      <c r="IS103" s="171">
        <f t="shared" si="1734"/>
        <v>0</v>
      </c>
      <c r="IT103" s="171">
        <f t="shared" si="1734"/>
        <v>0</v>
      </c>
      <c r="IU103" s="177">
        <f t="shared" si="1734"/>
        <v>0</v>
      </c>
      <c r="IV103" s="171">
        <f t="shared" si="1734"/>
        <v>0</v>
      </c>
      <c r="IW103" s="171">
        <f t="shared" si="1734"/>
        <v>0</v>
      </c>
      <c r="IX103" s="171">
        <f t="shared" si="1734"/>
        <v>0</v>
      </c>
      <c r="IY103" s="171">
        <f t="shared" si="1734"/>
        <v>0</v>
      </c>
      <c r="IZ103" s="171">
        <f t="shared" si="1734"/>
        <v>0</v>
      </c>
      <c r="JA103" s="171">
        <f t="shared" si="1734"/>
        <v>0</v>
      </c>
      <c r="JB103" s="171">
        <f t="shared" si="1734"/>
        <v>0</v>
      </c>
      <c r="JC103" s="171">
        <f t="shared" ref="JC103:LN103" si="1735">SUM(JC104:JC116)</f>
        <v>0</v>
      </c>
      <c r="JD103" s="171">
        <f t="shared" si="1735"/>
        <v>0</v>
      </c>
      <c r="JE103" s="171">
        <f t="shared" si="1735"/>
        <v>0</v>
      </c>
      <c r="JF103" s="171">
        <f t="shared" si="1735"/>
        <v>0</v>
      </c>
      <c r="JG103" s="171">
        <f t="shared" si="1735"/>
        <v>0</v>
      </c>
      <c r="JH103" s="171">
        <f t="shared" si="1735"/>
        <v>0</v>
      </c>
      <c r="JI103" s="171">
        <f t="shared" si="1735"/>
        <v>0</v>
      </c>
      <c r="JJ103" s="171">
        <f t="shared" si="1735"/>
        <v>0</v>
      </c>
      <c r="JK103" s="171">
        <f t="shared" si="1735"/>
        <v>0</v>
      </c>
      <c r="JL103" s="171">
        <f t="shared" si="1735"/>
        <v>0</v>
      </c>
      <c r="JM103" s="171">
        <f t="shared" si="1735"/>
        <v>0</v>
      </c>
      <c r="JN103" s="171">
        <f t="shared" si="1735"/>
        <v>0</v>
      </c>
      <c r="JO103" s="171">
        <f t="shared" si="1735"/>
        <v>0</v>
      </c>
      <c r="JP103" s="171">
        <f t="shared" si="1735"/>
        <v>0</v>
      </c>
      <c r="JQ103" s="171">
        <f t="shared" si="1735"/>
        <v>0</v>
      </c>
      <c r="JR103" s="171">
        <f t="shared" si="1735"/>
        <v>0</v>
      </c>
      <c r="JS103" s="171">
        <f t="shared" si="1735"/>
        <v>0</v>
      </c>
      <c r="JT103" s="171">
        <f t="shared" si="1735"/>
        <v>0</v>
      </c>
      <c r="JU103" s="171">
        <f t="shared" si="1735"/>
        <v>0</v>
      </c>
      <c r="JV103" s="171">
        <f t="shared" si="1735"/>
        <v>0</v>
      </c>
      <c r="JW103" s="171">
        <f t="shared" si="1735"/>
        <v>0</v>
      </c>
      <c r="JX103" s="171">
        <f t="shared" si="1735"/>
        <v>0</v>
      </c>
      <c r="JY103" s="171">
        <f t="shared" si="1735"/>
        <v>0</v>
      </c>
      <c r="JZ103" s="171">
        <f t="shared" si="1735"/>
        <v>0</v>
      </c>
      <c r="KA103" s="177">
        <f t="shared" si="1735"/>
        <v>0</v>
      </c>
      <c r="KB103" s="171">
        <f t="shared" si="1735"/>
        <v>0</v>
      </c>
      <c r="KC103" s="171">
        <f t="shared" si="1735"/>
        <v>0</v>
      </c>
      <c r="KD103" s="171">
        <f t="shared" si="1735"/>
        <v>0</v>
      </c>
      <c r="KE103" s="171">
        <f t="shared" si="1735"/>
        <v>0</v>
      </c>
      <c r="KF103" s="171">
        <f t="shared" si="1735"/>
        <v>0</v>
      </c>
      <c r="KG103" s="171">
        <f t="shared" si="1735"/>
        <v>0</v>
      </c>
      <c r="KH103" s="171">
        <f t="shared" si="1735"/>
        <v>0</v>
      </c>
      <c r="KI103" s="171">
        <f t="shared" si="1735"/>
        <v>0</v>
      </c>
      <c r="KJ103" s="171">
        <f t="shared" si="1735"/>
        <v>0</v>
      </c>
      <c r="KK103" s="171">
        <f t="shared" si="1735"/>
        <v>0</v>
      </c>
      <c r="KL103" s="171">
        <f t="shared" si="1735"/>
        <v>0</v>
      </c>
      <c r="KM103" s="171">
        <f t="shared" si="1735"/>
        <v>0</v>
      </c>
      <c r="KN103" s="171">
        <f t="shared" si="1735"/>
        <v>0</v>
      </c>
      <c r="KO103" s="171">
        <f t="shared" si="1735"/>
        <v>0</v>
      </c>
      <c r="KP103" s="171">
        <f t="shared" si="1735"/>
        <v>0</v>
      </c>
      <c r="KQ103" s="171">
        <f t="shared" si="1735"/>
        <v>0</v>
      </c>
      <c r="KR103" s="171">
        <f t="shared" si="1735"/>
        <v>0</v>
      </c>
      <c r="KS103" s="171">
        <f t="shared" si="1735"/>
        <v>0</v>
      </c>
      <c r="KT103" s="171">
        <f t="shared" si="1735"/>
        <v>0</v>
      </c>
      <c r="KU103" s="171">
        <f t="shared" si="1735"/>
        <v>0</v>
      </c>
      <c r="KV103" s="171">
        <f t="shared" si="1735"/>
        <v>0</v>
      </c>
      <c r="KW103" s="171">
        <f t="shared" si="1735"/>
        <v>0</v>
      </c>
      <c r="KX103" s="171">
        <f t="shared" si="1735"/>
        <v>0</v>
      </c>
      <c r="KY103" s="171">
        <f t="shared" si="1735"/>
        <v>0</v>
      </c>
      <c r="KZ103" s="171">
        <f t="shared" si="1735"/>
        <v>0</v>
      </c>
      <c r="LA103" s="171">
        <f t="shared" si="1735"/>
        <v>0</v>
      </c>
      <c r="LB103" s="171">
        <f t="shared" si="1735"/>
        <v>0</v>
      </c>
      <c r="LC103" s="171">
        <f t="shared" si="1735"/>
        <v>0</v>
      </c>
      <c r="LD103" s="171">
        <f t="shared" si="1735"/>
        <v>0</v>
      </c>
      <c r="LE103" s="171">
        <f t="shared" si="1735"/>
        <v>0</v>
      </c>
      <c r="LF103" s="177">
        <f t="shared" si="1735"/>
        <v>0</v>
      </c>
      <c r="LG103" s="171">
        <f t="shared" si="1735"/>
        <v>0</v>
      </c>
      <c r="LH103" s="171">
        <f t="shared" si="1735"/>
        <v>0</v>
      </c>
      <c r="LI103" s="171">
        <f t="shared" si="1735"/>
        <v>0</v>
      </c>
      <c r="LJ103" s="171">
        <f t="shared" si="1735"/>
        <v>0</v>
      </c>
      <c r="LK103" s="171">
        <f t="shared" si="1735"/>
        <v>0</v>
      </c>
      <c r="LL103" s="171">
        <f t="shared" si="1735"/>
        <v>0</v>
      </c>
      <c r="LM103" s="171">
        <f t="shared" si="1735"/>
        <v>0</v>
      </c>
      <c r="LN103" s="171">
        <f t="shared" si="1735"/>
        <v>0</v>
      </c>
      <c r="LO103" s="171">
        <f t="shared" ref="LO103:NZ103" si="1736">SUM(LO104:LO116)</f>
        <v>0</v>
      </c>
      <c r="LP103" s="171">
        <f t="shared" si="1736"/>
        <v>0</v>
      </c>
      <c r="LQ103" s="171">
        <f t="shared" si="1736"/>
        <v>0</v>
      </c>
      <c r="LR103" s="171">
        <f t="shared" si="1736"/>
        <v>0</v>
      </c>
      <c r="LS103" s="171">
        <f t="shared" si="1736"/>
        <v>0</v>
      </c>
      <c r="LT103" s="171">
        <f t="shared" si="1736"/>
        <v>0</v>
      </c>
      <c r="LU103" s="171">
        <f t="shared" si="1736"/>
        <v>0</v>
      </c>
      <c r="LV103" s="171">
        <f t="shared" si="1736"/>
        <v>0</v>
      </c>
      <c r="LW103" s="171">
        <f t="shared" si="1736"/>
        <v>0</v>
      </c>
      <c r="LX103" s="171">
        <f t="shared" si="1736"/>
        <v>0</v>
      </c>
      <c r="LY103" s="171">
        <f t="shared" si="1736"/>
        <v>0</v>
      </c>
      <c r="LZ103" s="171">
        <f t="shared" si="1736"/>
        <v>0</v>
      </c>
      <c r="MA103" s="171">
        <f t="shared" si="1736"/>
        <v>0</v>
      </c>
      <c r="MB103" s="171">
        <f t="shared" si="1736"/>
        <v>0</v>
      </c>
      <c r="MC103" s="171">
        <f t="shared" si="1736"/>
        <v>0</v>
      </c>
      <c r="MD103" s="171">
        <f t="shared" si="1736"/>
        <v>0</v>
      </c>
      <c r="ME103" s="171">
        <f t="shared" si="1736"/>
        <v>0</v>
      </c>
      <c r="MF103" s="171">
        <f t="shared" si="1736"/>
        <v>0</v>
      </c>
      <c r="MG103" s="171">
        <f t="shared" si="1736"/>
        <v>0</v>
      </c>
      <c r="MH103" s="171">
        <f t="shared" si="1736"/>
        <v>0</v>
      </c>
      <c r="MI103" s="171">
        <f t="shared" si="1736"/>
        <v>0</v>
      </c>
      <c r="MJ103" s="171">
        <f t="shared" si="1736"/>
        <v>0</v>
      </c>
      <c r="MK103" s="171">
        <f t="shared" si="1736"/>
        <v>0</v>
      </c>
      <c r="ML103" s="177">
        <f t="shared" si="1736"/>
        <v>0</v>
      </c>
      <c r="MM103" s="171">
        <f t="shared" si="1736"/>
        <v>0</v>
      </c>
      <c r="MN103" s="171">
        <f t="shared" si="1736"/>
        <v>0</v>
      </c>
      <c r="MO103" s="171">
        <f t="shared" si="1736"/>
        <v>0</v>
      </c>
      <c r="MP103" s="171">
        <f t="shared" si="1736"/>
        <v>0</v>
      </c>
      <c r="MQ103" s="171">
        <f t="shared" si="1736"/>
        <v>0</v>
      </c>
      <c r="MR103" s="171">
        <f t="shared" si="1736"/>
        <v>0</v>
      </c>
      <c r="MS103" s="171">
        <f t="shared" si="1736"/>
        <v>0</v>
      </c>
      <c r="MT103" s="171">
        <f t="shared" si="1736"/>
        <v>0</v>
      </c>
      <c r="MU103" s="171">
        <f t="shared" si="1736"/>
        <v>0</v>
      </c>
      <c r="MV103" s="171">
        <f t="shared" si="1736"/>
        <v>0</v>
      </c>
      <c r="MW103" s="171">
        <f t="shared" si="1736"/>
        <v>0</v>
      </c>
      <c r="MX103" s="171">
        <f t="shared" si="1736"/>
        <v>0</v>
      </c>
      <c r="MY103" s="171">
        <f t="shared" si="1736"/>
        <v>0</v>
      </c>
      <c r="MZ103" s="171">
        <f t="shared" si="1736"/>
        <v>0</v>
      </c>
      <c r="NA103" s="171">
        <f t="shared" si="1736"/>
        <v>0</v>
      </c>
      <c r="NB103" s="171">
        <f t="shared" si="1736"/>
        <v>0</v>
      </c>
      <c r="NC103" s="171">
        <f t="shared" si="1736"/>
        <v>0</v>
      </c>
      <c r="ND103" s="171">
        <f t="shared" si="1736"/>
        <v>0</v>
      </c>
      <c r="NE103" s="171">
        <f t="shared" si="1736"/>
        <v>0</v>
      </c>
      <c r="NF103" s="171">
        <f t="shared" si="1736"/>
        <v>0</v>
      </c>
      <c r="NG103" s="171">
        <f t="shared" si="1736"/>
        <v>0</v>
      </c>
      <c r="NH103" s="171">
        <f t="shared" si="1736"/>
        <v>0</v>
      </c>
      <c r="NI103" s="171">
        <f t="shared" si="1736"/>
        <v>0</v>
      </c>
      <c r="NJ103" s="171">
        <f t="shared" si="1736"/>
        <v>0</v>
      </c>
      <c r="NK103" s="171">
        <f t="shared" si="1736"/>
        <v>0</v>
      </c>
      <c r="NL103" s="171">
        <f t="shared" si="1736"/>
        <v>0</v>
      </c>
      <c r="NM103" s="171">
        <f t="shared" si="1736"/>
        <v>0</v>
      </c>
      <c r="NN103" s="171">
        <f t="shared" si="1736"/>
        <v>0</v>
      </c>
      <c r="NO103" s="171">
        <f t="shared" si="1736"/>
        <v>0</v>
      </c>
      <c r="NP103" s="171">
        <f t="shared" si="1736"/>
        <v>0</v>
      </c>
      <c r="NQ103" s="171">
        <f t="shared" si="1736"/>
        <v>0</v>
      </c>
      <c r="NR103" s="177">
        <f t="shared" si="1736"/>
        <v>0</v>
      </c>
      <c r="NS103" s="171">
        <f t="shared" si="1736"/>
        <v>0</v>
      </c>
      <c r="NT103" s="171">
        <f t="shared" si="1736"/>
        <v>0</v>
      </c>
      <c r="NU103" s="171">
        <f t="shared" si="1736"/>
        <v>0</v>
      </c>
      <c r="NV103" s="171">
        <f t="shared" si="1736"/>
        <v>0</v>
      </c>
      <c r="NW103" s="171">
        <f t="shared" si="1736"/>
        <v>0</v>
      </c>
      <c r="NX103" s="171">
        <f t="shared" si="1736"/>
        <v>0</v>
      </c>
      <c r="NY103" s="171">
        <f t="shared" si="1736"/>
        <v>0</v>
      </c>
      <c r="NZ103" s="171">
        <f t="shared" si="1736"/>
        <v>0</v>
      </c>
      <c r="OA103" s="171">
        <f t="shared" ref="OA103:QL103" si="1737">SUM(OA104:OA116)</f>
        <v>0</v>
      </c>
      <c r="OB103" s="171">
        <f t="shared" si="1737"/>
        <v>0</v>
      </c>
      <c r="OC103" s="171">
        <f t="shared" si="1737"/>
        <v>0</v>
      </c>
      <c r="OD103" s="171">
        <f t="shared" si="1737"/>
        <v>0</v>
      </c>
      <c r="OE103" s="171">
        <f t="shared" si="1737"/>
        <v>0</v>
      </c>
      <c r="OF103" s="171">
        <f t="shared" si="1737"/>
        <v>0</v>
      </c>
      <c r="OG103" s="171">
        <f t="shared" si="1737"/>
        <v>0</v>
      </c>
      <c r="OH103" s="171">
        <f t="shared" si="1737"/>
        <v>0</v>
      </c>
      <c r="OI103" s="171">
        <f t="shared" si="1737"/>
        <v>0</v>
      </c>
      <c r="OJ103" s="171">
        <f t="shared" si="1737"/>
        <v>0</v>
      </c>
      <c r="OK103" s="171">
        <f t="shared" si="1737"/>
        <v>0</v>
      </c>
      <c r="OL103" s="171">
        <f t="shared" si="1737"/>
        <v>0</v>
      </c>
      <c r="OM103" s="171">
        <f t="shared" si="1737"/>
        <v>0</v>
      </c>
      <c r="ON103" s="171">
        <f t="shared" si="1737"/>
        <v>0</v>
      </c>
      <c r="OO103" s="171">
        <f t="shared" si="1737"/>
        <v>0</v>
      </c>
      <c r="OP103" s="171">
        <f t="shared" si="1737"/>
        <v>0</v>
      </c>
      <c r="OQ103" s="171">
        <f t="shared" si="1737"/>
        <v>0</v>
      </c>
      <c r="OR103" s="171">
        <f t="shared" si="1737"/>
        <v>0</v>
      </c>
      <c r="OS103" s="171">
        <f t="shared" si="1737"/>
        <v>0</v>
      </c>
      <c r="OT103" s="171">
        <f t="shared" si="1737"/>
        <v>0</v>
      </c>
      <c r="OU103" s="177">
        <f t="shared" si="1737"/>
        <v>0</v>
      </c>
      <c r="OV103" s="171">
        <f t="shared" si="1737"/>
        <v>0</v>
      </c>
      <c r="OW103" s="171">
        <f t="shared" si="1737"/>
        <v>0</v>
      </c>
      <c r="OX103" s="171">
        <f t="shared" si="1737"/>
        <v>0</v>
      </c>
      <c r="OY103" s="171">
        <f t="shared" si="1737"/>
        <v>0</v>
      </c>
      <c r="OZ103" s="171">
        <f t="shared" si="1737"/>
        <v>0</v>
      </c>
      <c r="PA103" s="171">
        <f t="shared" si="1737"/>
        <v>0</v>
      </c>
      <c r="PB103" s="171">
        <f t="shared" si="1737"/>
        <v>0</v>
      </c>
      <c r="PC103" s="171">
        <f t="shared" si="1737"/>
        <v>0</v>
      </c>
      <c r="PD103" s="171">
        <f t="shared" si="1737"/>
        <v>0</v>
      </c>
      <c r="PE103" s="171">
        <f t="shared" si="1737"/>
        <v>0</v>
      </c>
      <c r="PF103" s="171">
        <f t="shared" si="1737"/>
        <v>0</v>
      </c>
      <c r="PG103" s="171">
        <f t="shared" si="1737"/>
        <v>0</v>
      </c>
      <c r="PH103" s="171">
        <f t="shared" si="1737"/>
        <v>0</v>
      </c>
      <c r="PI103" s="171">
        <f t="shared" si="1737"/>
        <v>0</v>
      </c>
      <c r="PJ103" s="171">
        <f t="shared" si="1737"/>
        <v>0</v>
      </c>
      <c r="PK103" s="171">
        <f t="shared" si="1737"/>
        <v>0</v>
      </c>
      <c r="PL103" s="171">
        <f t="shared" si="1737"/>
        <v>0</v>
      </c>
      <c r="PM103" s="171">
        <f t="shared" si="1737"/>
        <v>0</v>
      </c>
      <c r="PN103" s="171">
        <f t="shared" si="1737"/>
        <v>0</v>
      </c>
      <c r="PO103" s="171">
        <f t="shared" si="1737"/>
        <v>0</v>
      </c>
      <c r="PP103" s="171">
        <f t="shared" si="1737"/>
        <v>0</v>
      </c>
      <c r="PQ103" s="171">
        <f t="shared" si="1737"/>
        <v>0</v>
      </c>
      <c r="PR103" s="171">
        <f t="shared" si="1737"/>
        <v>0</v>
      </c>
      <c r="PS103" s="171">
        <f t="shared" si="1737"/>
        <v>0</v>
      </c>
      <c r="PT103" s="171">
        <f t="shared" si="1737"/>
        <v>0</v>
      </c>
      <c r="PU103" s="171">
        <f t="shared" si="1737"/>
        <v>0</v>
      </c>
      <c r="PV103" s="171">
        <f t="shared" si="1737"/>
        <v>0</v>
      </c>
      <c r="PW103" s="171">
        <f t="shared" si="1737"/>
        <v>0</v>
      </c>
      <c r="PX103" s="171">
        <f t="shared" si="1737"/>
        <v>0</v>
      </c>
      <c r="PY103" s="171">
        <f t="shared" si="1737"/>
        <v>0</v>
      </c>
      <c r="PZ103" s="171">
        <f t="shared" si="1737"/>
        <v>0</v>
      </c>
      <c r="QA103" s="177">
        <f t="shared" si="1737"/>
        <v>0</v>
      </c>
      <c r="QB103" s="171">
        <f t="shared" si="1737"/>
        <v>0</v>
      </c>
      <c r="QC103" s="171">
        <f t="shared" si="1737"/>
        <v>0</v>
      </c>
      <c r="QD103" s="171">
        <f t="shared" si="1737"/>
        <v>0</v>
      </c>
      <c r="QE103" s="171">
        <f t="shared" si="1737"/>
        <v>0</v>
      </c>
      <c r="QF103" s="171">
        <f t="shared" si="1737"/>
        <v>0</v>
      </c>
      <c r="QG103" s="171">
        <f t="shared" si="1737"/>
        <v>0</v>
      </c>
      <c r="QH103" s="171">
        <f t="shared" si="1737"/>
        <v>0</v>
      </c>
      <c r="QI103" s="171">
        <f t="shared" si="1737"/>
        <v>0</v>
      </c>
      <c r="QJ103" s="171">
        <f t="shared" si="1737"/>
        <v>0</v>
      </c>
      <c r="QK103" s="171">
        <f t="shared" si="1737"/>
        <v>0</v>
      </c>
      <c r="QL103" s="171">
        <f t="shared" si="1737"/>
        <v>0</v>
      </c>
      <c r="QM103" s="171">
        <f t="shared" ref="QM103:SX103" si="1738">SUM(QM104:QM116)</f>
        <v>0</v>
      </c>
      <c r="QN103" s="171">
        <f t="shared" si="1738"/>
        <v>0</v>
      </c>
      <c r="QO103" s="171">
        <f t="shared" si="1738"/>
        <v>0</v>
      </c>
      <c r="QP103" s="171">
        <f t="shared" si="1738"/>
        <v>0</v>
      </c>
      <c r="QQ103" s="171">
        <f t="shared" si="1738"/>
        <v>0</v>
      </c>
      <c r="QR103" s="171">
        <f t="shared" si="1738"/>
        <v>0</v>
      </c>
      <c r="QS103" s="171">
        <f t="shared" si="1738"/>
        <v>0</v>
      </c>
      <c r="QT103" s="171">
        <f t="shared" si="1738"/>
        <v>0</v>
      </c>
      <c r="QU103" s="171">
        <f t="shared" si="1738"/>
        <v>0</v>
      </c>
      <c r="QV103" s="171">
        <f t="shared" si="1738"/>
        <v>0</v>
      </c>
      <c r="QW103" s="171">
        <f t="shared" si="1738"/>
        <v>0</v>
      </c>
      <c r="QX103" s="171">
        <f t="shared" si="1738"/>
        <v>0</v>
      </c>
      <c r="QY103" s="171">
        <f t="shared" si="1738"/>
        <v>0</v>
      </c>
      <c r="QZ103" s="171">
        <f t="shared" si="1738"/>
        <v>0</v>
      </c>
      <c r="RA103" s="171">
        <f t="shared" si="1738"/>
        <v>0</v>
      </c>
      <c r="RB103" s="171">
        <f t="shared" si="1738"/>
        <v>0</v>
      </c>
      <c r="RC103" s="171">
        <f t="shared" si="1738"/>
        <v>0</v>
      </c>
      <c r="RD103" s="171">
        <f t="shared" si="1738"/>
        <v>0</v>
      </c>
      <c r="RE103" s="171">
        <f t="shared" si="1738"/>
        <v>0</v>
      </c>
      <c r="RF103" s="177">
        <f t="shared" si="1738"/>
        <v>0</v>
      </c>
      <c r="RG103" s="171">
        <f t="shared" si="1738"/>
        <v>0</v>
      </c>
      <c r="RH103" s="171">
        <f t="shared" si="1738"/>
        <v>0</v>
      </c>
      <c r="RI103" s="171">
        <f t="shared" si="1738"/>
        <v>0</v>
      </c>
      <c r="RJ103" s="171">
        <f t="shared" si="1738"/>
        <v>0</v>
      </c>
      <c r="RK103" s="171">
        <f t="shared" si="1738"/>
        <v>0</v>
      </c>
      <c r="RL103" s="171">
        <f t="shared" si="1738"/>
        <v>0</v>
      </c>
      <c r="RM103" s="171">
        <f t="shared" si="1738"/>
        <v>0</v>
      </c>
      <c r="RN103" s="171">
        <f t="shared" si="1738"/>
        <v>0</v>
      </c>
      <c r="RO103" s="171">
        <f t="shared" si="1738"/>
        <v>0</v>
      </c>
      <c r="RP103" s="171">
        <f t="shared" si="1738"/>
        <v>0</v>
      </c>
      <c r="RQ103" s="171">
        <f t="shared" si="1738"/>
        <v>0</v>
      </c>
      <c r="RR103" s="171">
        <f t="shared" si="1738"/>
        <v>0</v>
      </c>
      <c r="RS103" s="171">
        <f t="shared" si="1738"/>
        <v>0</v>
      </c>
      <c r="RT103" s="171">
        <f t="shared" si="1738"/>
        <v>0</v>
      </c>
      <c r="RU103" s="171">
        <f t="shared" si="1738"/>
        <v>0</v>
      </c>
      <c r="RV103" s="171">
        <f t="shared" si="1738"/>
        <v>0</v>
      </c>
      <c r="RW103" s="171">
        <f t="shared" si="1738"/>
        <v>0</v>
      </c>
      <c r="RX103" s="171">
        <f t="shared" si="1738"/>
        <v>0</v>
      </c>
      <c r="RY103" s="171">
        <f t="shared" si="1738"/>
        <v>0</v>
      </c>
      <c r="RZ103" s="171">
        <f t="shared" si="1738"/>
        <v>0</v>
      </c>
      <c r="SA103" s="171">
        <f t="shared" si="1738"/>
        <v>0</v>
      </c>
      <c r="SB103" s="171">
        <f t="shared" si="1738"/>
        <v>0</v>
      </c>
      <c r="SC103" s="171">
        <f t="shared" si="1738"/>
        <v>0</v>
      </c>
      <c r="SD103" s="171">
        <f t="shared" si="1738"/>
        <v>0</v>
      </c>
      <c r="SE103" s="171">
        <f t="shared" si="1738"/>
        <v>0</v>
      </c>
      <c r="SF103" s="171">
        <f t="shared" si="1738"/>
        <v>0</v>
      </c>
      <c r="SG103" s="171">
        <f t="shared" si="1738"/>
        <v>0</v>
      </c>
      <c r="SH103" s="171">
        <f t="shared" si="1738"/>
        <v>0</v>
      </c>
      <c r="SI103" s="171">
        <f t="shared" si="1738"/>
        <v>0</v>
      </c>
      <c r="SJ103" s="171">
        <f t="shared" si="1738"/>
        <v>0</v>
      </c>
      <c r="SK103" s="171">
        <f t="shared" si="1738"/>
        <v>0</v>
      </c>
      <c r="SL103" s="177">
        <f t="shared" si="1738"/>
        <v>0</v>
      </c>
      <c r="SM103" s="171">
        <f t="shared" si="1738"/>
        <v>0</v>
      </c>
      <c r="SN103" s="171">
        <f t="shared" si="1738"/>
        <v>0</v>
      </c>
      <c r="SO103" s="171">
        <f t="shared" si="1738"/>
        <v>0</v>
      </c>
      <c r="SP103" s="171">
        <f t="shared" si="1738"/>
        <v>0</v>
      </c>
      <c r="SQ103" s="171">
        <f t="shared" si="1738"/>
        <v>0</v>
      </c>
      <c r="SR103" s="171">
        <f t="shared" si="1738"/>
        <v>0</v>
      </c>
      <c r="SS103" s="171">
        <f t="shared" si="1738"/>
        <v>0</v>
      </c>
      <c r="ST103" s="171">
        <f t="shared" si="1738"/>
        <v>0</v>
      </c>
      <c r="SU103" s="171">
        <f t="shared" si="1738"/>
        <v>0</v>
      </c>
      <c r="SV103" s="171">
        <f t="shared" si="1738"/>
        <v>0</v>
      </c>
      <c r="SW103" s="171">
        <f t="shared" si="1738"/>
        <v>0</v>
      </c>
      <c r="SX103" s="171">
        <f t="shared" si="1738"/>
        <v>0</v>
      </c>
      <c r="SY103" s="171">
        <f t="shared" ref="SY103:VJ103" si="1739">SUM(SY104:SY116)</f>
        <v>0</v>
      </c>
      <c r="SZ103" s="171">
        <f t="shared" si="1739"/>
        <v>0</v>
      </c>
      <c r="TA103" s="171">
        <f t="shared" si="1739"/>
        <v>0</v>
      </c>
      <c r="TB103" s="171">
        <f t="shared" si="1739"/>
        <v>0</v>
      </c>
      <c r="TC103" s="171">
        <f t="shared" si="1739"/>
        <v>0</v>
      </c>
      <c r="TD103" s="171">
        <f t="shared" si="1739"/>
        <v>0</v>
      </c>
      <c r="TE103" s="171">
        <f t="shared" si="1739"/>
        <v>0</v>
      </c>
      <c r="TF103" s="171">
        <f t="shared" si="1739"/>
        <v>0</v>
      </c>
      <c r="TG103" s="171">
        <f t="shared" si="1739"/>
        <v>0</v>
      </c>
      <c r="TH103" s="171">
        <f t="shared" si="1739"/>
        <v>0</v>
      </c>
      <c r="TI103" s="171">
        <f t="shared" si="1739"/>
        <v>0</v>
      </c>
      <c r="TJ103" s="171">
        <f t="shared" si="1739"/>
        <v>0</v>
      </c>
      <c r="TK103" s="171">
        <f t="shared" si="1739"/>
        <v>0</v>
      </c>
      <c r="TL103" s="171">
        <f t="shared" si="1739"/>
        <v>0</v>
      </c>
      <c r="TM103" s="171">
        <f t="shared" si="1739"/>
        <v>0</v>
      </c>
      <c r="TN103" s="171">
        <f t="shared" si="1739"/>
        <v>0</v>
      </c>
      <c r="TO103" s="171">
        <f t="shared" si="1739"/>
        <v>0</v>
      </c>
      <c r="TP103" s="171">
        <f t="shared" si="1739"/>
        <v>0</v>
      </c>
      <c r="TQ103" s="177">
        <f t="shared" si="1739"/>
        <v>0</v>
      </c>
      <c r="TR103" s="171">
        <f t="shared" si="1739"/>
        <v>0</v>
      </c>
      <c r="TS103" s="171">
        <f t="shared" si="1739"/>
        <v>0</v>
      </c>
      <c r="TT103" s="171">
        <f t="shared" si="1739"/>
        <v>0</v>
      </c>
      <c r="TU103" s="171">
        <f t="shared" si="1739"/>
        <v>0</v>
      </c>
      <c r="TV103" s="171">
        <f t="shared" si="1739"/>
        <v>0</v>
      </c>
      <c r="TW103" s="171">
        <f t="shared" si="1739"/>
        <v>0</v>
      </c>
      <c r="TX103" s="171">
        <f t="shared" si="1739"/>
        <v>0</v>
      </c>
      <c r="TY103" s="171">
        <f t="shared" si="1739"/>
        <v>0</v>
      </c>
      <c r="TZ103" s="171">
        <f t="shared" si="1739"/>
        <v>0</v>
      </c>
      <c r="UA103" s="171">
        <f t="shared" si="1739"/>
        <v>0</v>
      </c>
      <c r="UB103" s="171">
        <f t="shared" si="1739"/>
        <v>0</v>
      </c>
      <c r="UC103" s="171">
        <f t="shared" si="1739"/>
        <v>0</v>
      </c>
      <c r="UD103" s="171">
        <f t="shared" si="1739"/>
        <v>0</v>
      </c>
      <c r="UE103" s="171">
        <f t="shared" si="1739"/>
        <v>0</v>
      </c>
      <c r="UF103" s="171">
        <f t="shared" si="1739"/>
        <v>0</v>
      </c>
      <c r="UG103" s="171">
        <f t="shared" si="1739"/>
        <v>0</v>
      </c>
      <c r="UH103" s="171">
        <f t="shared" si="1739"/>
        <v>0</v>
      </c>
      <c r="UI103" s="171">
        <f t="shared" si="1739"/>
        <v>0</v>
      </c>
      <c r="UJ103" s="171">
        <f t="shared" si="1739"/>
        <v>0</v>
      </c>
      <c r="UK103" s="171">
        <f t="shared" si="1739"/>
        <v>0</v>
      </c>
      <c r="UL103" s="171">
        <f t="shared" si="1739"/>
        <v>0</v>
      </c>
      <c r="UM103" s="171">
        <f t="shared" si="1739"/>
        <v>0</v>
      </c>
      <c r="UN103" s="171">
        <f t="shared" si="1739"/>
        <v>0</v>
      </c>
      <c r="UO103" s="171">
        <f t="shared" si="1739"/>
        <v>0</v>
      </c>
      <c r="UP103" s="171">
        <f t="shared" si="1739"/>
        <v>0</v>
      </c>
      <c r="UQ103" s="171">
        <f t="shared" si="1739"/>
        <v>0</v>
      </c>
      <c r="UR103" s="171">
        <f t="shared" si="1739"/>
        <v>0</v>
      </c>
      <c r="US103" s="171">
        <f t="shared" si="1739"/>
        <v>0</v>
      </c>
      <c r="UT103" s="171">
        <f t="shared" si="1739"/>
        <v>0</v>
      </c>
      <c r="UU103" s="171">
        <f t="shared" si="1739"/>
        <v>0</v>
      </c>
      <c r="UV103" s="171">
        <f t="shared" si="1739"/>
        <v>0</v>
      </c>
      <c r="UW103" s="177">
        <f t="shared" si="1739"/>
        <v>0</v>
      </c>
      <c r="UX103" s="171">
        <f t="shared" si="1739"/>
        <v>0</v>
      </c>
      <c r="UY103" s="171">
        <f t="shared" si="1739"/>
        <v>0</v>
      </c>
      <c r="UZ103" s="171">
        <f t="shared" si="1739"/>
        <v>0</v>
      </c>
      <c r="VA103" s="171">
        <f t="shared" si="1739"/>
        <v>0</v>
      </c>
      <c r="VB103" s="171">
        <f t="shared" si="1739"/>
        <v>0</v>
      </c>
      <c r="VC103" s="171">
        <f t="shared" si="1739"/>
        <v>0</v>
      </c>
      <c r="VD103" s="171">
        <f t="shared" si="1739"/>
        <v>0</v>
      </c>
      <c r="VE103" s="171">
        <f t="shared" si="1739"/>
        <v>0</v>
      </c>
      <c r="VF103" s="171">
        <f t="shared" si="1739"/>
        <v>0</v>
      </c>
      <c r="VG103" s="171">
        <f t="shared" si="1739"/>
        <v>0</v>
      </c>
      <c r="VH103" s="171">
        <f t="shared" si="1739"/>
        <v>0</v>
      </c>
      <c r="VI103" s="171">
        <f t="shared" si="1739"/>
        <v>0</v>
      </c>
      <c r="VJ103" s="171">
        <f t="shared" si="1739"/>
        <v>0</v>
      </c>
      <c r="VK103" s="171">
        <f t="shared" ref="VK103:WC103" si="1740">SUM(VK104:VK116)</f>
        <v>0</v>
      </c>
      <c r="VL103" s="171">
        <f t="shared" si="1740"/>
        <v>0</v>
      </c>
      <c r="VM103" s="171">
        <f t="shared" si="1740"/>
        <v>0</v>
      </c>
      <c r="VN103" s="171">
        <f t="shared" si="1740"/>
        <v>0</v>
      </c>
      <c r="VO103" s="171">
        <f t="shared" si="1740"/>
        <v>0</v>
      </c>
      <c r="VP103" s="171">
        <f t="shared" si="1740"/>
        <v>0</v>
      </c>
      <c r="VQ103" s="171">
        <f t="shared" si="1740"/>
        <v>0</v>
      </c>
      <c r="VR103" s="171">
        <f t="shared" si="1740"/>
        <v>0</v>
      </c>
      <c r="VS103" s="171">
        <f t="shared" si="1740"/>
        <v>0</v>
      </c>
      <c r="VT103" s="171">
        <f t="shared" si="1740"/>
        <v>0</v>
      </c>
      <c r="VU103" s="171">
        <f t="shared" si="1740"/>
        <v>0</v>
      </c>
      <c r="VV103" s="171">
        <f t="shared" si="1740"/>
        <v>0</v>
      </c>
      <c r="VW103" s="171">
        <f t="shared" si="1740"/>
        <v>0</v>
      </c>
      <c r="VX103" s="171">
        <f t="shared" si="1740"/>
        <v>0</v>
      </c>
      <c r="VY103" s="171">
        <f t="shared" si="1740"/>
        <v>0</v>
      </c>
      <c r="VZ103" s="171">
        <f t="shared" si="1740"/>
        <v>0</v>
      </c>
      <c r="WA103" s="171">
        <f t="shared" si="1740"/>
        <v>0</v>
      </c>
      <c r="WB103" s="171">
        <f t="shared" si="1740"/>
        <v>0</v>
      </c>
      <c r="WC103" s="177">
        <f t="shared" si="1740"/>
        <v>0</v>
      </c>
    </row>
    <row r="104" spans="1:601" s="105" customFormat="1" ht="18" customHeight="1" outlineLevel="1">
      <c r="A104" s="154"/>
      <c r="B104" s="117" t="s">
        <v>169</v>
      </c>
      <c r="C104" s="62"/>
      <c r="D104" s="182">
        <f>SUMIFS('Listagem de Pagamentos Efet'!$J:$J,'Listagem de Pagamentos Efet'!$B:$B,'FLUXO DE CAIXA'!D$4,'Listagem de Pagamentos Efet'!$C:$C,'FLUXO DE CAIXA'!$B104)</f>
        <v>0</v>
      </c>
      <c r="E104" s="182">
        <f>SUMIFS('Listagem de Pagamentos Efet'!$J:$J,'Listagem de Pagamentos Efet'!$B:$B,'FLUXO DE CAIXA'!E$4,'Listagem de Pagamentos Efet'!$C:$C,'FLUXO DE CAIXA'!$B104)</f>
        <v>0</v>
      </c>
      <c r="F104" s="182">
        <f>SUMIFS('Listagem de Pagamentos Efet'!$J:$J,'Listagem de Pagamentos Efet'!$B:$B,'FLUXO DE CAIXA'!F$4,'Listagem de Pagamentos Efet'!$C:$C,'FLUXO DE CAIXA'!$B104)</f>
        <v>0</v>
      </c>
      <c r="G104" s="182">
        <f>SUMIFS('Listagem de Pagamentos Efet'!$J:$J,'Listagem de Pagamentos Efet'!$B:$B,'FLUXO DE CAIXA'!G$4,'Listagem de Pagamentos Efet'!$C:$C,'FLUXO DE CAIXA'!$B104)</f>
        <v>0</v>
      </c>
      <c r="H104" s="182">
        <f>SUMIFS('Listagem de Pagamentos Efet'!$J:$J,'Listagem de Pagamentos Efet'!$B:$B,'FLUXO DE CAIXA'!H$4,'Listagem de Pagamentos Efet'!$C:$C,'FLUXO DE CAIXA'!$B104)</f>
        <v>0</v>
      </c>
      <c r="I104" s="182">
        <f>SUMIFS('Listagem de Pagamentos Efet'!$J:$J,'Listagem de Pagamentos Efet'!$B:$B,'FLUXO DE CAIXA'!I$4,'Listagem de Pagamentos Efet'!$C:$C,'FLUXO DE CAIXA'!$B104)</f>
        <v>0</v>
      </c>
      <c r="J104" s="182">
        <f>SUMIFS('Listagem de Pagamentos Efet'!$J:$J,'Listagem de Pagamentos Efet'!$B:$B,'FLUXO DE CAIXA'!J$4,'Listagem de Pagamentos Efet'!$C:$C,'FLUXO DE CAIXA'!$B104)</f>
        <v>0</v>
      </c>
      <c r="K104" s="182">
        <f>SUMIFS('Listagem de Pagamentos Efet'!$J:$J,'Listagem de Pagamentos Efet'!$B:$B,'FLUXO DE CAIXA'!K$4,'Listagem de Pagamentos Efet'!$C:$C,'FLUXO DE CAIXA'!$B104)</f>
        <v>0</v>
      </c>
      <c r="L104" s="182">
        <f>SUMIFS('Listagem de Pagamentos Efet'!$J:$J,'Listagem de Pagamentos Efet'!$B:$B,'FLUXO DE CAIXA'!L$4,'Listagem de Pagamentos Efet'!$C:$C,'FLUXO DE CAIXA'!$B104)</f>
        <v>0</v>
      </c>
      <c r="M104" s="182">
        <f>SUMIFS('Listagem de Pagamentos Efet'!$J:$J,'Listagem de Pagamentos Efet'!$B:$B,'FLUXO DE CAIXA'!M$4,'Listagem de Pagamentos Efet'!$C:$C,'FLUXO DE CAIXA'!$B104)</f>
        <v>0</v>
      </c>
      <c r="N104" s="182">
        <f>SUMIFS('Listagem de Pagamentos Efet'!$J:$J,'Listagem de Pagamentos Efet'!$B:$B,'FLUXO DE CAIXA'!N$4,'Listagem de Pagamentos Efet'!$C:$C,'FLUXO DE CAIXA'!$B104)</f>
        <v>0</v>
      </c>
      <c r="O104" s="182">
        <f>SUMIFS('Listagem de Pagamentos Efet'!$J:$J,'Listagem de Pagamentos Efet'!$B:$B,'FLUXO DE CAIXA'!O$4,'Listagem de Pagamentos Efet'!$C:$C,'FLUXO DE CAIXA'!$B104)</f>
        <v>0</v>
      </c>
      <c r="P104" s="182">
        <f>SUMIFS('Listagem de Pagamentos Efet'!$J:$J,'Listagem de Pagamentos Efet'!$B:$B,'FLUXO DE CAIXA'!P$4,'Listagem de Pagamentos Efet'!$C:$C,'FLUXO DE CAIXA'!$B104)</f>
        <v>0</v>
      </c>
      <c r="Q104" s="182">
        <f>SUMIFS('Listagem de Pagamentos Efet'!$J:$J,'Listagem de Pagamentos Efet'!$B:$B,'FLUXO DE CAIXA'!Q$4,'Listagem de Pagamentos Efet'!$C:$C,'FLUXO DE CAIXA'!$B104)</f>
        <v>0</v>
      </c>
      <c r="R104" s="182">
        <f>SUMIFS('Listagem de Pagamentos Efet'!$J:$J,'Listagem de Pagamentos Efet'!$B:$B,'FLUXO DE CAIXA'!R$4,'Listagem de Pagamentos Efet'!$C:$C,'FLUXO DE CAIXA'!$B104)</f>
        <v>0</v>
      </c>
      <c r="S104" s="182">
        <f>SUMIFS('Listagem de Pagamentos Efet'!$J:$J,'Listagem de Pagamentos Efet'!$B:$B,'FLUXO DE CAIXA'!S$4,'Listagem de Pagamentos Efet'!$C:$C,'FLUXO DE CAIXA'!$B104)</f>
        <v>0</v>
      </c>
      <c r="T104" s="182">
        <f>SUMIFS('Listagem de Pagamentos Efet'!$J:$J,'Listagem de Pagamentos Efet'!$B:$B,'FLUXO DE CAIXA'!T$4,'Listagem de Pagamentos Efet'!$C:$C,'FLUXO DE CAIXA'!$B104)</f>
        <v>0</v>
      </c>
      <c r="U104" s="182">
        <f>SUMIFS('Listagem de Pagamentos Efet'!$J:$J,'Listagem de Pagamentos Efet'!$B:$B,'FLUXO DE CAIXA'!U$4,'Listagem de Pagamentos Efet'!$C:$C,'FLUXO DE CAIXA'!$B104)</f>
        <v>0</v>
      </c>
      <c r="V104" s="182">
        <f>SUMIFS('Listagem de Pagamentos Efet'!$J:$J,'Listagem de Pagamentos Efet'!$B:$B,'FLUXO DE CAIXA'!V$4,'Listagem de Pagamentos Efet'!$C:$C,'FLUXO DE CAIXA'!$B104)</f>
        <v>0</v>
      </c>
      <c r="W104" s="182">
        <f>SUMIFS('Listagem de Pagamentos Efet'!$J:$J,'Listagem de Pagamentos Efet'!$B:$B,'FLUXO DE CAIXA'!W$4,'Listagem de Pagamentos Efet'!$C:$C,'FLUXO DE CAIXA'!$B104)</f>
        <v>0</v>
      </c>
      <c r="X104" s="182">
        <f>SUMIFS('Listagem de Pagamentos Efet'!$J:$J,'Listagem de Pagamentos Efet'!$B:$B,'FLUXO DE CAIXA'!X$4,'Listagem de Pagamentos Efet'!$C:$C,'FLUXO DE CAIXA'!$B104)</f>
        <v>0</v>
      </c>
      <c r="Y104" s="182">
        <f>SUMIFS('Listagem de Pagamentos Efet'!$J:$J,'Listagem de Pagamentos Efet'!$B:$B,'FLUXO DE CAIXA'!Y$4,'Listagem de Pagamentos Efet'!$C:$C,'FLUXO DE CAIXA'!$B104)</f>
        <v>0</v>
      </c>
      <c r="Z104" s="182">
        <f>SUMIFS('Listagem de Pagamentos Efet'!$J:$J,'Listagem de Pagamentos Efet'!$B:$B,'FLUXO DE CAIXA'!Z$4,'Listagem de Pagamentos Efet'!$C:$C,'FLUXO DE CAIXA'!$B104)</f>
        <v>0</v>
      </c>
      <c r="AA104" s="182">
        <f>SUMIFS('Listagem de Pagamentos Efet'!$J:$J,'Listagem de Pagamentos Efet'!$B:$B,'FLUXO DE CAIXA'!AA$4,'Listagem de Pagamentos Efet'!$C:$C,'FLUXO DE CAIXA'!$B104)</f>
        <v>0</v>
      </c>
      <c r="AB104" s="182">
        <f>SUMIFS('Listagem de Pagamentos Efet'!$J:$J,'Listagem de Pagamentos Efet'!$B:$B,'FLUXO DE CAIXA'!AB$4,'Listagem de Pagamentos Efet'!$C:$C,'FLUXO DE CAIXA'!$B104)</f>
        <v>0</v>
      </c>
      <c r="AC104" s="182">
        <f>SUMIFS('Listagem de Pagamentos Efet'!$J:$J,'Listagem de Pagamentos Efet'!$B:$B,'FLUXO DE CAIXA'!AC$4,'Listagem de Pagamentos Efet'!$C:$C,'FLUXO DE CAIXA'!$B104)</f>
        <v>0</v>
      </c>
      <c r="AD104" s="182">
        <f>SUMIFS('Listagem de Pagamentos Efet'!$J:$J,'Listagem de Pagamentos Efet'!$B:$B,'FLUXO DE CAIXA'!AD$4,'Listagem de Pagamentos Efet'!$C:$C,'FLUXO DE CAIXA'!$B104)</f>
        <v>0</v>
      </c>
      <c r="AE104" s="106"/>
      <c r="AF104" s="106"/>
      <c r="AG104" s="106"/>
      <c r="AH104" s="166">
        <f t="shared" ref="AH104:AH120" si="1741">+SUM(D104:AE104)</f>
        <v>0</v>
      </c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6">
        <f t="shared" si="1563"/>
        <v>0</v>
      </c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6">
        <f t="shared" si="1562"/>
        <v>0</v>
      </c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  <c r="DG104" s="168"/>
      <c r="DH104" s="168"/>
      <c r="DI104" s="168"/>
      <c r="DJ104" s="168"/>
      <c r="DK104" s="168"/>
      <c r="DL104" s="168"/>
      <c r="DM104" s="168"/>
      <c r="DN104" s="168"/>
      <c r="DO104" s="168"/>
      <c r="DP104" s="168"/>
      <c r="DQ104" s="168"/>
      <c r="DR104" s="168"/>
      <c r="DS104" s="168"/>
      <c r="DT104" s="168"/>
      <c r="DU104" s="168"/>
      <c r="DV104" s="168"/>
      <c r="DW104" s="168"/>
      <c r="DX104" s="168"/>
      <c r="DY104" s="166">
        <f t="shared" si="1564"/>
        <v>0</v>
      </c>
      <c r="DZ104" s="168"/>
      <c r="EA104" s="168"/>
      <c r="EB104" s="168"/>
      <c r="EC104" s="168"/>
      <c r="ED104" s="168"/>
      <c r="EE104" s="168"/>
      <c r="EF104" s="168"/>
      <c r="EG104" s="168"/>
      <c r="EH104" s="168"/>
      <c r="EI104" s="168"/>
      <c r="EJ104" s="168"/>
      <c r="EK104" s="168"/>
      <c r="EL104" s="168"/>
      <c r="EM104" s="168"/>
      <c r="EN104" s="168"/>
      <c r="EO104" s="168"/>
      <c r="EP104" s="168"/>
      <c r="EQ104" s="168"/>
      <c r="ER104" s="168"/>
      <c r="ES104" s="168"/>
      <c r="ET104" s="168"/>
      <c r="EU104" s="168"/>
      <c r="EV104" s="168"/>
      <c r="EW104" s="168"/>
      <c r="EX104" s="168"/>
      <c r="EY104" s="168"/>
      <c r="EZ104" s="168"/>
      <c r="FA104" s="168"/>
      <c r="FB104" s="168"/>
      <c r="FC104" s="168"/>
      <c r="FD104" s="166">
        <f t="shared" ref="FD104:FD120" si="1742">+SUM(DZ104:FC104)</f>
        <v>0</v>
      </c>
      <c r="FE104" s="168"/>
      <c r="FF104" s="168"/>
      <c r="FG104" s="168"/>
      <c r="FH104" s="168"/>
      <c r="FI104" s="168"/>
      <c r="FJ104" s="168"/>
      <c r="FK104" s="168"/>
      <c r="FL104" s="168"/>
      <c r="FM104" s="168"/>
      <c r="FN104" s="168"/>
      <c r="FO104" s="168"/>
      <c r="FP104" s="168"/>
      <c r="FQ104" s="168"/>
      <c r="FR104" s="168"/>
      <c r="FS104" s="168"/>
      <c r="FT104" s="168"/>
      <c r="FU104" s="168"/>
      <c r="FV104" s="168"/>
      <c r="FW104" s="168"/>
      <c r="FX104" s="168"/>
      <c r="FY104" s="168"/>
      <c r="FZ104" s="168"/>
      <c r="GA104" s="168"/>
      <c r="GB104" s="168"/>
      <c r="GC104" s="168"/>
      <c r="GD104" s="168"/>
      <c r="GE104" s="168"/>
      <c r="GF104" s="168"/>
      <c r="GG104" s="168"/>
      <c r="GH104" s="168"/>
      <c r="GI104" s="168"/>
      <c r="GJ104" s="166">
        <f t="shared" si="1565"/>
        <v>0</v>
      </c>
      <c r="GK104" s="168"/>
      <c r="GL104" s="168"/>
      <c r="GM104" s="168"/>
      <c r="GN104" s="168"/>
      <c r="GO104" s="168"/>
      <c r="GP104" s="168"/>
      <c r="GQ104" s="168"/>
      <c r="GR104" s="168"/>
      <c r="GS104" s="168"/>
      <c r="GT104" s="168"/>
      <c r="GU104" s="168"/>
      <c r="GV104" s="168"/>
      <c r="GW104" s="168"/>
      <c r="GX104" s="168"/>
      <c r="GY104" s="168"/>
      <c r="GZ104" s="168"/>
      <c r="HA104" s="168"/>
      <c r="HB104" s="168"/>
      <c r="HC104" s="168"/>
      <c r="HD104" s="168"/>
      <c r="HE104" s="168"/>
      <c r="HF104" s="168"/>
      <c r="HG104" s="168"/>
      <c r="HH104" s="168"/>
      <c r="HI104" s="168"/>
      <c r="HJ104" s="168"/>
      <c r="HK104" s="168"/>
      <c r="HL104" s="168"/>
      <c r="HM104" s="168"/>
      <c r="HN104" s="168"/>
      <c r="HO104" s="168"/>
      <c r="HP104" s="166">
        <f t="shared" si="1566"/>
        <v>0</v>
      </c>
      <c r="HQ104" s="168"/>
      <c r="HR104" s="168"/>
      <c r="HS104" s="168"/>
      <c r="HT104" s="168"/>
      <c r="HU104" s="168"/>
      <c r="HV104" s="168"/>
      <c r="HW104" s="168"/>
      <c r="HX104" s="168"/>
      <c r="HY104" s="168"/>
      <c r="HZ104" s="168"/>
      <c r="IA104" s="168"/>
      <c r="IB104" s="168"/>
      <c r="IC104" s="168"/>
      <c r="ID104" s="168"/>
      <c r="IE104" s="168"/>
      <c r="IF104" s="168"/>
      <c r="IG104" s="168"/>
      <c r="IH104" s="168"/>
      <c r="II104" s="168"/>
      <c r="IJ104" s="168"/>
      <c r="IK104" s="168"/>
      <c r="IL104" s="168"/>
      <c r="IM104" s="168"/>
      <c r="IN104" s="168"/>
      <c r="IO104" s="168"/>
      <c r="IP104" s="168"/>
      <c r="IQ104" s="168"/>
      <c r="IR104" s="168"/>
      <c r="IS104" s="168"/>
      <c r="IT104" s="168"/>
      <c r="IU104" s="166">
        <f t="shared" ref="IU104:IU120" si="1743">+SUM(HQ104:IT104)</f>
        <v>0</v>
      </c>
      <c r="IV104" s="168"/>
      <c r="IW104" s="168"/>
      <c r="IX104" s="168"/>
      <c r="IY104" s="168"/>
      <c r="IZ104" s="168"/>
      <c r="JA104" s="168"/>
      <c r="JB104" s="168"/>
      <c r="JC104" s="168"/>
      <c r="JD104" s="168"/>
      <c r="JE104" s="168"/>
      <c r="JF104" s="168"/>
      <c r="JG104" s="168"/>
      <c r="JH104" s="168"/>
      <c r="JI104" s="168"/>
      <c r="JJ104" s="168"/>
      <c r="JK104" s="168"/>
      <c r="JL104" s="168"/>
      <c r="JM104" s="168"/>
      <c r="JN104" s="168"/>
      <c r="JO104" s="168"/>
      <c r="JP104" s="168"/>
      <c r="JQ104" s="168"/>
      <c r="JR104" s="168"/>
      <c r="JS104" s="168"/>
      <c r="JT104" s="168"/>
      <c r="JU104" s="168"/>
      <c r="JV104" s="168"/>
      <c r="JW104" s="168"/>
      <c r="JX104" s="168"/>
      <c r="JY104" s="168"/>
      <c r="JZ104" s="168"/>
      <c r="KA104" s="166">
        <f t="shared" si="1567"/>
        <v>0</v>
      </c>
      <c r="KB104" s="168"/>
      <c r="KC104" s="168"/>
      <c r="KD104" s="168"/>
      <c r="KE104" s="168"/>
      <c r="KF104" s="168"/>
      <c r="KG104" s="168"/>
      <c r="KH104" s="168"/>
      <c r="KI104" s="168"/>
      <c r="KJ104" s="168"/>
      <c r="KK104" s="168"/>
      <c r="KL104" s="168"/>
      <c r="KM104" s="168"/>
      <c r="KN104" s="168"/>
      <c r="KO104" s="168"/>
      <c r="KP104" s="168"/>
      <c r="KQ104" s="168"/>
      <c r="KR104" s="168"/>
      <c r="KS104" s="168"/>
      <c r="KT104" s="168"/>
      <c r="KU104" s="168"/>
      <c r="KV104" s="168"/>
      <c r="KW104" s="168"/>
      <c r="KX104" s="168"/>
      <c r="KY104" s="168"/>
      <c r="KZ104" s="168"/>
      <c r="LA104" s="168"/>
      <c r="LB104" s="168"/>
      <c r="LC104" s="168"/>
      <c r="LD104" s="168"/>
      <c r="LE104" s="168"/>
      <c r="LF104" s="166">
        <f t="shared" ref="LF104:LF120" si="1744">+SUM(KB104:LE104)</f>
        <v>0</v>
      </c>
      <c r="LG104" s="168"/>
      <c r="LH104" s="168"/>
      <c r="LI104" s="168"/>
      <c r="LJ104" s="168"/>
      <c r="LK104" s="168"/>
      <c r="LL104" s="168"/>
      <c r="LM104" s="168"/>
      <c r="LN104" s="168"/>
      <c r="LO104" s="168"/>
      <c r="LP104" s="168"/>
      <c r="LQ104" s="168"/>
      <c r="LR104" s="168"/>
      <c r="LS104" s="168"/>
      <c r="LT104" s="168"/>
      <c r="LU104" s="168"/>
      <c r="LV104" s="168"/>
      <c r="LW104" s="168"/>
      <c r="LX104" s="168"/>
      <c r="LY104" s="168"/>
      <c r="LZ104" s="168"/>
      <c r="MA104" s="168"/>
      <c r="MB104" s="168"/>
      <c r="MC104" s="168"/>
      <c r="MD104" s="168"/>
      <c r="ME104" s="168"/>
      <c r="MF104" s="168"/>
      <c r="MG104" s="168"/>
      <c r="MH104" s="168"/>
      <c r="MI104" s="168"/>
      <c r="MJ104" s="168"/>
      <c r="MK104" s="168"/>
      <c r="ML104" s="166">
        <f t="shared" si="1568"/>
        <v>0</v>
      </c>
      <c r="MM104" s="168"/>
      <c r="MN104" s="168"/>
      <c r="MO104" s="168"/>
      <c r="MP104" s="168"/>
      <c r="MQ104" s="168"/>
      <c r="MR104" s="168"/>
      <c r="MS104" s="168"/>
      <c r="MT104" s="168"/>
      <c r="MU104" s="168"/>
      <c r="MV104" s="168"/>
      <c r="MW104" s="168"/>
      <c r="MX104" s="168"/>
      <c r="MY104" s="168"/>
      <c r="MZ104" s="168"/>
      <c r="NA104" s="168"/>
      <c r="NB104" s="168"/>
      <c r="NC104" s="168"/>
      <c r="ND104" s="168"/>
      <c r="NE104" s="168"/>
      <c r="NF104" s="168"/>
      <c r="NG104" s="168"/>
      <c r="NH104" s="168"/>
      <c r="NI104" s="168"/>
      <c r="NJ104" s="168"/>
      <c r="NK104" s="168"/>
      <c r="NL104" s="168"/>
      <c r="NM104" s="168"/>
      <c r="NN104" s="168"/>
      <c r="NO104" s="168"/>
      <c r="NP104" s="168"/>
      <c r="NQ104" s="168"/>
      <c r="NR104" s="166">
        <f t="shared" si="1569"/>
        <v>0</v>
      </c>
      <c r="NS104" s="168"/>
      <c r="NT104" s="168"/>
      <c r="NU104" s="168"/>
      <c r="NV104" s="168"/>
      <c r="NW104" s="168"/>
      <c r="NX104" s="168"/>
      <c r="NY104" s="168"/>
      <c r="NZ104" s="168"/>
      <c r="OA104" s="168"/>
      <c r="OB104" s="168"/>
      <c r="OC104" s="168"/>
      <c r="OD104" s="168"/>
      <c r="OE104" s="168"/>
      <c r="OF104" s="168"/>
      <c r="OG104" s="168"/>
      <c r="OH104" s="168"/>
      <c r="OI104" s="168"/>
      <c r="OJ104" s="168"/>
      <c r="OK104" s="168"/>
      <c r="OL104" s="168"/>
      <c r="OM104" s="168"/>
      <c r="ON104" s="168"/>
      <c r="OO104" s="168"/>
      <c r="OP104" s="168"/>
      <c r="OQ104" s="168"/>
      <c r="OR104" s="168"/>
      <c r="OS104" s="168"/>
      <c r="OT104" s="168"/>
      <c r="OU104" s="166">
        <f t="shared" ref="OU104:OU120" si="1745">+SUM(NS104:OT104)</f>
        <v>0</v>
      </c>
      <c r="OV104" s="168"/>
      <c r="OW104" s="168"/>
      <c r="OX104" s="168"/>
      <c r="OY104" s="168"/>
      <c r="OZ104" s="168"/>
      <c r="PA104" s="168"/>
      <c r="PB104" s="168"/>
      <c r="PC104" s="168"/>
      <c r="PD104" s="168"/>
      <c r="PE104" s="168"/>
      <c r="PF104" s="168"/>
      <c r="PG104" s="168"/>
      <c r="PH104" s="168"/>
      <c r="PI104" s="168"/>
      <c r="PJ104" s="168"/>
      <c r="PK104" s="168"/>
      <c r="PL104" s="168"/>
      <c r="PM104" s="168"/>
      <c r="PN104" s="168"/>
      <c r="PO104" s="168"/>
      <c r="PP104" s="168"/>
      <c r="PQ104" s="168"/>
      <c r="PR104" s="168"/>
      <c r="PS104" s="168"/>
      <c r="PT104" s="168"/>
      <c r="PU104" s="168"/>
      <c r="PV104" s="168"/>
      <c r="PW104" s="168"/>
      <c r="PX104" s="168"/>
      <c r="PY104" s="168"/>
      <c r="PZ104" s="168"/>
      <c r="QA104" s="166">
        <f t="shared" si="1570"/>
        <v>0</v>
      </c>
      <c r="QB104" s="168"/>
      <c r="QC104" s="168"/>
      <c r="QD104" s="168"/>
      <c r="QE104" s="168"/>
      <c r="QF104" s="168"/>
      <c r="QG104" s="168"/>
      <c r="QH104" s="168"/>
      <c r="QI104" s="168"/>
      <c r="QJ104" s="168"/>
      <c r="QK104" s="168"/>
      <c r="QL104" s="168"/>
      <c r="QM104" s="168"/>
      <c r="QN104" s="168"/>
      <c r="QO104" s="168"/>
      <c r="QP104" s="168"/>
      <c r="QQ104" s="168"/>
      <c r="QR104" s="168"/>
      <c r="QS104" s="168"/>
      <c r="QT104" s="168"/>
      <c r="QU104" s="168"/>
      <c r="QV104" s="168"/>
      <c r="QW104" s="168"/>
      <c r="QX104" s="168"/>
      <c r="QY104" s="168"/>
      <c r="QZ104" s="168"/>
      <c r="RA104" s="168"/>
      <c r="RB104" s="168"/>
      <c r="RC104" s="168"/>
      <c r="RD104" s="168"/>
      <c r="RE104" s="168"/>
      <c r="RF104" s="166">
        <f t="shared" ref="RF104:RF120" si="1746">+SUM(QB104:RE104)</f>
        <v>0</v>
      </c>
      <c r="RG104" s="168"/>
      <c r="RH104" s="168"/>
      <c r="RI104" s="168"/>
      <c r="RJ104" s="168"/>
      <c r="RK104" s="168"/>
      <c r="RL104" s="168"/>
      <c r="RM104" s="168"/>
      <c r="RN104" s="168"/>
      <c r="RO104" s="168"/>
      <c r="RP104" s="168"/>
      <c r="RQ104" s="168"/>
      <c r="RR104" s="168"/>
      <c r="RS104" s="168"/>
      <c r="RT104" s="168"/>
      <c r="RU104" s="168"/>
      <c r="RV104" s="168"/>
      <c r="RW104" s="168"/>
      <c r="RX104" s="168"/>
      <c r="RY104" s="168"/>
      <c r="RZ104" s="168"/>
      <c r="SA104" s="168"/>
      <c r="SB104" s="168"/>
      <c r="SC104" s="168"/>
      <c r="SD104" s="168"/>
      <c r="SE104" s="168"/>
      <c r="SF104" s="168"/>
      <c r="SG104" s="168"/>
      <c r="SH104" s="168"/>
      <c r="SI104" s="168"/>
      <c r="SJ104" s="168"/>
      <c r="SK104" s="168"/>
      <c r="SL104" s="166">
        <f t="shared" si="1571"/>
        <v>0</v>
      </c>
      <c r="SM104" s="168"/>
      <c r="SN104" s="168"/>
      <c r="SO104" s="168"/>
      <c r="SP104" s="168"/>
      <c r="SQ104" s="168"/>
      <c r="SR104" s="168"/>
      <c r="SS104" s="168"/>
      <c r="ST104" s="168"/>
      <c r="SU104" s="168"/>
      <c r="SV104" s="168"/>
      <c r="SW104" s="168"/>
      <c r="SX104" s="168"/>
      <c r="SY104" s="168"/>
      <c r="SZ104" s="168"/>
      <c r="TA104" s="168"/>
      <c r="TB104" s="168"/>
      <c r="TC104" s="168"/>
      <c r="TD104" s="168"/>
      <c r="TE104" s="168"/>
      <c r="TF104" s="168"/>
      <c r="TG104" s="168"/>
      <c r="TH104" s="168"/>
      <c r="TI104" s="168"/>
      <c r="TJ104" s="168"/>
      <c r="TK104" s="168"/>
      <c r="TL104" s="168"/>
      <c r="TM104" s="168"/>
      <c r="TN104" s="168"/>
      <c r="TO104" s="168"/>
      <c r="TP104" s="168"/>
      <c r="TQ104" s="166">
        <f t="shared" ref="TQ104:TQ120" si="1747">+SUM(SM104:TP104)</f>
        <v>0</v>
      </c>
      <c r="TR104" s="168"/>
      <c r="TS104" s="168"/>
      <c r="TT104" s="168"/>
      <c r="TU104" s="168"/>
      <c r="TV104" s="168"/>
      <c r="TW104" s="168"/>
      <c r="TX104" s="168"/>
      <c r="TY104" s="168"/>
      <c r="TZ104" s="168"/>
      <c r="UA104" s="168"/>
      <c r="UB104" s="168"/>
      <c r="UC104" s="168"/>
      <c r="UD104" s="168"/>
      <c r="UE104" s="168"/>
      <c r="UF104" s="168"/>
      <c r="UG104" s="168"/>
      <c r="UH104" s="168"/>
      <c r="UI104" s="168"/>
      <c r="UJ104" s="168"/>
      <c r="UK104" s="168"/>
      <c r="UL104" s="168"/>
      <c r="UM104" s="168"/>
      <c r="UN104" s="168"/>
      <c r="UO104" s="168"/>
      <c r="UP104" s="168"/>
      <c r="UQ104" s="168"/>
      <c r="UR104" s="168"/>
      <c r="US104" s="168"/>
      <c r="UT104" s="168"/>
      <c r="UU104" s="168"/>
      <c r="UV104" s="168"/>
      <c r="UW104" s="166">
        <f t="shared" si="1572"/>
        <v>0</v>
      </c>
      <c r="UX104" s="168"/>
      <c r="UY104" s="168"/>
      <c r="UZ104" s="168"/>
      <c r="VA104" s="168"/>
      <c r="VB104" s="168"/>
      <c r="VC104" s="168"/>
      <c r="VD104" s="168"/>
      <c r="VE104" s="168"/>
      <c r="VF104" s="168"/>
      <c r="VG104" s="168"/>
      <c r="VH104" s="168"/>
      <c r="VI104" s="168"/>
      <c r="VJ104" s="168"/>
      <c r="VK104" s="168"/>
      <c r="VL104" s="168"/>
      <c r="VM104" s="168"/>
      <c r="VN104" s="168"/>
      <c r="VO104" s="168"/>
      <c r="VP104" s="168"/>
      <c r="VQ104" s="168"/>
      <c r="VR104" s="168"/>
      <c r="VS104" s="168"/>
      <c r="VT104" s="168"/>
      <c r="VU104" s="168"/>
      <c r="VV104" s="168"/>
      <c r="VW104" s="168"/>
      <c r="VX104" s="168"/>
      <c r="VY104" s="168"/>
      <c r="VZ104" s="168"/>
      <c r="WA104" s="168"/>
      <c r="WB104" s="168"/>
      <c r="WC104" s="166">
        <f t="shared" si="1573"/>
        <v>0</v>
      </c>
    </row>
    <row r="105" spans="1:601" s="105" customFormat="1" ht="18" customHeight="1" outlineLevel="1">
      <c r="A105" s="154"/>
      <c r="B105" s="117" t="s">
        <v>170</v>
      </c>
      <c r="C105" s="84"/>
      <c r="D105" s="182">
        <f>SUMIFS('Listagem de Pagamentos Efet'!$J:$J,'Listagem de Pagamentos Efet'!$B:$B,'FLUXO DE CAIXA'!D$4,'Listagem de Pagamentos Efet'!$C:$C,'FLUXO DE CAIXA'!$B105)</f>
        <v>0</v>
      </c>
      <c r="E105" s="182">
        <f>SUMIFS('Listagem de Pagamentos Efet'!$J:$J,'Listagem de Pagamentos Efet'!$B:$B,'FLUXO DE CAIXA'!E$4,'Listagem de Pagamentos Efet'!$C:$C,'FLUXO DE CAIXA'!$B105)</f>
        <v>0</v>
      </c>
      <c r="F105" s="182">
        <f>SUMIFS('Listagem de Pagamentos Efet'!$J:$J,'Listagem de Pagamentos Efet'!$B:$B,'FLUXO DE CAIXA'!F$4,'Listagem de Pagamentos Efet'!$C:$C,'FLUXO DE CAIXA'!$B105)</f>
        <v>0</v>
      </c>
      <c r="G105" s="182">
        <f>SUMIFS('Listagem de Pagamentos Efet'!$J:$J,'Listagem de Pagamentos Efet'!$B:$B,'FLUXO DE CAIXA'!G$4,'Listagem de Pagamentos Efet'!$C:$C,'FLUXO DE CAIXA'!$B105)</f>
        <v>0</v>
      </c>
      <c r="H105" s="182">
        <f>SUMIFS('Listagem de Pagamentos Efet'!$J:$J,'Listagem de Pagamentos Efet'!$B:$B,'FLUXO DE CAIXA'!H$4,'Listagem de Pagamentos Efet'!$C:$C,'FLUXO DE CAIXA'!$B105)</f>
        <v>0</v>
      </c>
      <c r="I105" s="182">
        <f>SUMIFS('Listagem de Pagamentos Efet'!$J:$J,'Listagem de Pagamentos Efet'!$B:$B,'FLUXO DE CAIXA'!I$4,'Listagem de Pagamentos Efet'!$C:$C,'FLUXO DE CAIXA'!$B105)</f>
        <v>0</v>
      </c>
      <c r="J105" s="182">
        <f>SUMIFS('Listagem de Pagamentos Efet'!$J:$J,'Listagem de Pagamentos Efet'!$B:$B,'FLUXO DE CAIXA'!J$4,'Listagem de Pagamentos Efet'!$C:$C,'FLUXO DE CAIXA'!$B105)</f>
        <v>0</v>
      </c>
      <c r="K105" s="182">
        <f>SUMIFS('Listagem de Pagamentos Efet'!$J:$J,'Listagem de Pagamentos Efet'!$B:$B,'FLUXO DE CAIXA'!K$4,'Listagem de Pagamentos Efet'!$C:$C,'FLUXO DE CAIXA'!$B105)</f>
        <v>0</v>
      </c>
      <c r="L105" s="182">
        <f>SUMIFS('Listagem de Pagamentos Efet'!$J:$J,'Listagem de Pagamentos Efet'!$B:$B,'FLUXO DE CAIXA'!L$4,'Listagem de Pagamentos Efet'!$C:$C,'FLUXO DE CAIXA'!$B105)</f>
        <v>0</v>
      </c>
      <c r="M105" s="182">
        <f>SUMIFS('Listagem de Pagamentos Efet'!$J:$J,'Listagem de Pagamentos Efet'!$B:$B,'FLUXO DE CAIXA'!M$4,'Listagem de Pagamentos Efet'!$C:$C,'FLUXO DE CAIXA'!$B105)</f>
        <v>0</v>
      </c>
      <c r="N105" s="182">
        <f>SUMIFS('Listagem de Pagamentos Efet'!$J:$J,'Listagem de Pagamentos Efet'!$B:$B,'FLUXO DE CAIXA'!N$4,'Listagem de Pagamentos Efet'!$C:$C,'FLUXO DE CAIXA'!$B105)</f>
        <v>0</v>
      </c>
      <c r="O105" s="182">
        <f>SUMIFS('Listagem de Pagamentos Efet'!$J:$J,'Listagem de Pagamentos Efet'!$B:$B,'FLUXO DE CAIXA'!O$4,'Listagem de Pagamentos Efet'!$C:$C,'FLUXO DE CAIXA'!$B105)</f>
        <v>0</v>
      </c>
      <c r="P105" s="182">
        <f>SUMIFS('Listagem de Pagamentos Efet'!$J:$J,'Listagem de Pagamentos Efet'!$B:$B,'FLUXO DE CAIXA'!P$4,'Listagem de Pagamentos Efet'!$C:$C,'FLUXO DE CAIXA'!$B105)</f>
        <v>0</v>
      </c>
      <c r="Q105" s="182">
        <f>SUMIFS('Listagem de Pagamentos Efet'!$J:$J,'Listagem de Pagamentos Efet'!$B:$B,'FLUXO DE CAIXA'!Q$4,'Listagem de Pagamentos Efet'!$C:$C,'FLUXO DE CAIXA'!$B105)</f>
        <v>0</v>
      </c>
      <c r="R105" s="182">
        <f>SUMIFS('Listagem de Pagamentos Efet'!$J:$J,'Listagem de Pagamentos Efet'!$B:$B,'FLUXO DE CAIXA'!R$4,'Listagem de Pagamentos Efet'!$C:$C,'FLUXO DE CAIXA'!$B105)</f>
        <v>0</v>
      </c>
      <c r="S105" s="182">
        <f>SUMIFS('Listagem de Pagamentos Efet'!$J:$J,'Listagem de Pagamentos Efet'!$B:$B,'FLUXO DE CAIXA'!S$4,'Listagem de Pagamentos Efet'!$C:$C,'FLUXO DE CAIXA'!$B105)</f>
        <v>0</v>
      </c>
      <c r="T105" s="182">
        <f>SUMIFS('Listagem de Pagamentos Efet'!$J:$J,'Listagem de Pagamentos Efet'!$B:$B,'FLUXO DE CAIXA'!T$4,'Listagem de Pagamentos Efet'!$C:$C,'FLUXO DE CAIXA'!$B105)</f>
        <v>0</v>
      </c>
      <c r="U105" s="182">
        <f>SUMIFS('Listagem de Pagamentos Efet'!$J:$J,'Listagem de Pagamentos Efet'!$B:$B,'FLUXO DE CAIXA'!U$4,'Listagem de Pagamentos Efet'!$C:$C,'FLUXO DE CAIXA'!$B105)</f>
        <v>0</v>
      </c>
      <c r="V105" s="182">
        <f>SUMIFS('Listagem de Pagamentos Efet'!$J:$J,'Listagem de Pagamentos Efet'!$B:$B,'FLUXO DE CAIXA'!V$4,'Listagem de Pagamentos Efet'!$C:$C,'FLUXO DE CAIXA'!$B105)</f>
        <v>0</v>
      </c>
      <c r="W105" s="182">
        <f>SUMIFS('Listagem de Pagamentos Efet'!$J:$J,'Listagem de Pagamentos Efet'!$B:$B,'FLUXO DE CAIXA'!W$4,'Listagem de Pagamentos Efet'!$C:$C,'FLUXO DE CAIXA'!$B105)</f>
        <v>0</v>
      </c>
      <c r="X105" s="182">
        <f>SUMIFS('Listagem de Pagamentos Efet'!$J:$J,'Listagem de Pagamentos Efet'!$B:$B,'FLUXO DE CAIXA'!X$4,'Listagem de Pagamentos Efet'!$C:$C,'FLUXO DE CAIXA'!$B105)</f>
        <v>0</v>
      </c>
      <c r="Y105" s="182">
        <f>SUMIFS('Listagem de Pagamentos Efet'!$J:$J,'Listagem de Pagamentos Efet'!$B:$B,'FLUXO DE CAIXA'!Y$4,'Listagem de Pagamentos Efet'!$C:$C,'FLUXO DE CAIXA'!$B105)</f>
        <v>0</v>
      </c>
      <c r="Z105" s="182">
        <f>SUMIFS('Listagem de Pagamentos Efet'!$J:$J,'Listagem de Pagamentos Efet'!$B:$B,'FLUXO DE CAIXA'!Z$4,'Listagem de Pagamentos Efet'!$C:$C,'FLUXO DE CAIXA'!$B105)</f>
        <v>0</v>
      </c>
      <c r="AA105" s="182">
        <f>SUMIFS('Listagem de Pagamentos Efet'!$J:$J,'Listagem de Pagamentos Efet'!$B:$B,'FLUXO DE CAIXA'!AA$4,'Listagem de Pagamentos Efet'!$C:$C,'FLUXO DE CAIXA'!$B105)</f>
        <v>0</v>
      </c>
      <c r="AB105" s="182">
        <f>SUMIFS('Listagem de Pagamentos Efet'!$J:$J,'Listagem de Pagamentos Efet'!$B:$B,'FLUXO DE CAIXA'!AB$4,'Listagem de Pagamentos Efet'!$C:$C,'FLUXO DE CAIXA'!$B105)</f>
        <v>0</v>
      </c>
      <c r="AC105" s="182">
        <f>SUMIFS('Listagem de Pagamentos Efet'!$J:$J,'Listagem de Pagamentos Efet'!$B:$B,'FLUXO DE CAIXA'!AC$4,'Listagem de Pagamentos Efet'!$C:$C,'FLUXO DE CAIXA'!$B105)</f>
        <v>0</v>
      </c>
      <c r="AD105" s="182">
        <f>SUMIFS('Listagem de Pagamentos Efet'!$J:$J,'Listagem de Pagamentos Efet'!$B:$B,'FLUXO DE CAIXA'!AD$4,'Listagem de Pagamentos Efet'!$C:$C,'FLUXO DE CAIXA'!$B105)</f>
        <v>0</v>
      </c>
      <c r="AE105" s="106"/>
      <c r="AF105" s="106"/>
      <c r="AG105" s="106"/>
      <c r="AH105" s="166">
        <f t="shared" si="1741"/>
        <v>0</v>
      </c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  <c r="BA105" s="168"/>
      <c r="BB105" s="168"/>
      <c r="BC105" s="168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  <c r="BN105" s="166">
        <f t="shared" si="1563"/>
        <v>0</v>
      </c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6">
        <f t="shared" si="1562"/>
        <v>0</v>
      </c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  <c r="DG105" s="168"/>
      <c r="DH105" s="168"/>
      <c r="DI105" s="168"/>
      <c r="DJ105" s="168"/>
      <c r="DK105" s="168"/>
      <c r="DL105" s="168"/>
      <c r="DM105" s="168"/>
      <c r="DN105" s="168"/>
      <c r="DO105" s="168"/>
      <c r="DP105" s="168"/>
      <c r="DQ105" s="168"/>
      <c r="DR105" s="168"/>
      <c r="DS105" s="168"/>
      <c r="DT105" s="168"/>
      <c r="DU105" s="168"/>
      <c r="DV105" s="168"/>
      <c r="DW105" s="168"/>
      <c r="DX105" s="168"/>
      <c r="DY105" s="166">
        <f t="shared" si="1564"/>
        <v>0</v>
      </c>
      <c r="DZ105" s="168"/>
      <c r="EA105" s="168"/>
      <c r="EB105" s="168"/>
      <c r="EC105" s="168"/>
      <c r="ED105" s="168"/>
      <c r="EE105" s="168"/>
      <c r="EF105" s="168"/>
      <c r="EG105" s="168"/>
      <c r="EH105" s="168"/>
      <c r="EI105" s="168"/>
      <c r="EJ105" s="168"/>
      <c r="EK105" s="168"/>
      <c r="EL105" s="168"/>
      <c r="EM105" s="168"/>
      <c r="EN105" s="168"/>
      <c r="EO105" s="168"/>
      <c r="EP105" s="168"/>
      <c r="EQ105" s="168"/>
      <c r="ER105" s="168"/>
      <c r="ES105" s="168"/>
      <c r="ET105" s="168"/>
      <c r="EU105" s="168"/>
      <c r="EV105" s="168"/>
      <c r="EW105" s="168"/>
      <c r="EX105" s="168"/>
      <c r="EY105" s="168"/>
      <c r="EZ105" s="168"/>
      <c r="FA105" s="168"/>
      <c r="FB105" s="168"/>
      <c r="FC105" s="168"/>
      <c r="FD105" s="166">
        <f t="shared" si="1742"/>
        <v>0</v>
      </c>
      <c r="FE105" s="168"/>
      <c r="FF105" s="168"/>
      <c r="FG105" s="168"/>
      <c r="FH105" s="168"/>
      <c r="FI105" s="168"/>
      <c r="FJ105" s="168"/>
      <c r="FK105" s="168"/>
      <c r="FL105" s="168"/>
      <c r="FM105" s="168"/>
      <c r="FN105" s="168"/>
      <c r="FO105" s="168"/>
      <c r="FP105" s="168"/>
      <c r="FQ105" s="168"/>
      <c r="FR105" s="168"/>
      <c r="FS105" s="168"/>
      <c r="FT105" s="168"/>
      <c r="FU105" s="168"/>
      <c r="FV105" s="168"/>
      <c r="FW105" s="168"/>
      <c r="FX105" s="168"/>
      <c r="FY105" s="168"/>
      <c r="FZ105" s="168"/>
      <c r="GA105" s="168"/>
      <c r="GB105" s="168"/>
      <c r="GC105" s="168"/>
      <c r="GD105" s="168"/>
      <c r="GE105" s="168"/>
      <c r="GF105" s="168"/>
      <c r="GG105" s="168"/>
      <c r="GH105" s="168"/>
      <c r="GI105" s="168"/>
      <c r="GJ105" s="166">
        <f t="shared" si="1565"/>
        <v>0</v>
      </c>
      <c r="GK105" s="168"/>
      <c r="GL105" s="168"/>
      <c r="GM105" s="168"/>
      <c r="GN105" s="168"/>
      <c r="GO105" s="168"/>
      <c r="GP105" s="168"/>
      <c r="GQ105" s="168"/>
      <c r="GR105" s="168"/>
      <c r="GS105" s="168"/>
      <c r="GT105" s="168"/>
      <c r="GU105" s="168"/>
      <c r="GV105" s="168"/>
      <c r="GW105" s="168"/>
      <c r="GX105" s="168"/>
      <c r="GY105" s="168"/>
      <c r="GZ105" s="168"/>
      <c r="HA105" s="168"/>
      <c r="HB105" s="168"/>
      <c r="HC105" s="168"/>
      <c r="HD105" s="168"/>
      <c r="HE105" s="168"/>
      <c r="HF105" s="168"/>
      <c r="HG105" s="168"/>
      <c r="HH105" s="168"/>
      <c r="HI105" s="168"/>
      <c r="HJ105" s="168"/>
      <c r="HK105" s="168"/>
      <c r="HL105" s="168"/>
      <c r="HM105" s="168"/>
      <c r="HN105" s="168"/>
      <c r="HO105" s="168"/>
      <c r="HP105" s="166">
        <f t="shared" si="1566"/>
        <v>0</v>
      </c>
      <c r="HQ105" s="168"/>
      <c r="HR105" s="168"/>
      <c r="HS105" s="168"/>
      <c r="HT105" s="168"/>
      <c r="HU105" s="168"/>
      <c r="HV105" s="168"/>
      <c r="HW105" s="168"/>
      <c r="HX105" s="168"/>
      <c r="HY105" s="168"/>
      <c r="HZ105" s="168"/>
      <c r="IA105" s="168"/>
      <c r="IB105" s="168"/>
      <c r="IC105" s="168"/>
      <c r="ID105" s="168"/>
      <c r="IE105" s="168"/>
      <c r="IF105" s="168"/>
      <c r="IG105" s="168"/>
      <c r="IH105" s="168"/>
      <c r="II105" s="168"/>
      <c r="IJ105" s="168"/>
      <c r="IK105" s="168"/>
      <c r="IL105" s="168"/>
      <c r="IM105" s="168"/>
      <c r="IN105" s="168"/>
      <c r="IO105" s="168"/>
      <c r="IP105" s="168"/>
      <c r="IQ105" s="168"/>
      <c r="IR105" s="168"/>
      <c r="IS105" s="168"/>
      <c r="IT105" s="168"/>
      <c r="IU105" s="166">
        <f t="shared" si="1743"/>
        <v>0</v>
      </c>
      <c r="IV105" s="168"/>
      <c r="IW105" s="168"/>
      <c r="IX105" s="168"/>
      <c r="IY105" s="168"/>
      <c r="IZ105" s="168"/>
      <c r="JA105" s="168"/>
      <c r="JB105" s="168"/>
      <c r="JC105" s="168"/>
      <c r="JD105" s="168"/>
      <c r="JE105" s="168"/>
      <c r="JF105" s="168"/>
      <c r="JG105" s="168"/>
      <c r="JH105" s="168"/>
      <c r="JI105" s="168"/>
      <c r="JJ105" s="168"/>
      <c r="JK105" s="168"/>
      <c r="JL105" s="168"/>
      <c r="JM105" s="168"/>
      <c r="JN105" s="168"/>
      <c r="JO105" s="168"/>
      <c r="JP105" s="168"/>
      <c r="JQ105" s="168"/>
      <c r="JR105" s="168"/>
      <c r="JS105" s="168"/>
      <c r="JT105" s="168"/>
      <c r="JU105" s="168"/>
      <c r="JV105" s="168"/>
      <c r="JW105" s="168"/>
      <c r="JX105" s="168"/>
      <c r="JY105" s="168"/>
      <c r="JZ105" s="168"/>
      <c r="KA105" s="166">
        <f t="shared" si="1567"/>
        <v>0</v>
      </c>
      <c r="KB105" s="168"/>
      <c r="KC105" s="168"/>
      <c r="KD105" s="168"/>
      <c r="KE105" s="168"/>
      <c r="KF105" s="168"/>
      <c r="KG105" s="168"/>
      <c r="KH105" s="168"/>
      <c r="KI105" s="168"/>
      <c r="KJ105" s="168"/>
      <c r="KK105" s="168"/>
      <c r="KL105" s="168"/>
      <c r="KM105" s="168"/>
      <c r="KN105" s="168"/>
      <c r="KO105" s="168"/>
      <c r="KP105" s="168"/>
      <c r="KQ105" s="168"/>
      <c r="KR105" s="168"/>
      <c r="KS105" s="168"/>
      <c r="KT105" s="168"/>
      <c r="KU105" s="168"/>
      <c r="KV105" s="168"/>
      <c r="KW105" s="168"/>
      <c r="KX105" s="168"/>
      <c r="KY105" s="168"/>
      <c r="KZ105" s="168"/>
      <c r="LA105" s="168"/>
      <c r="LB105" s="168"/>
      <c r="LC105" s="168"/>
      <c r="LD105" s="168"/>
      <c r="LE105" s="168"/>
      <c r="LF105" s="166">
        <f t="shared" si="1744"/>
        <v>0</v>
      </c>
      <c r="LG105" s="168"/>
      <c r="LH105" s="168"/>
      <c r="LI105" s="168"/>
      <c r="LJ105" s="168"/>
      <c r="LK105" s="168"/>
      <c r="LL105" s="168"/>
      <c r="LM105" s="168"/>
      <c r="LN105" s="168"/>
      <c r="LO105" s="168"/>
      <c r="LP105" s="168"/>
      <c r="LQ105" s="168"/>
      <c r="LR105" s="168"/>
      <c r="LS105" s="168"/>
      <c r="LT105" s="168"/>
      <c r="LU105" s="168"/>
      <c r="LV105" s="168"/>
      <c r="LW105" s="168"/>
      <c r="LX105" s="168"/>
      <c r="LY105" s="168"/>
      <c r="LZ105" s="168"/>
      <c r="MA105" s="168"/>
      <c r="MB105" s="168"/>
      <c r="MC105" s="168"/>
      <c r="MD105" s="168"/>
      <c r="ME105" s="168"/>
      <c r="MF105" s="168"/>
      <c r="MG105" s="168"/>
      <c r="MH105" s="168"/>
      <c r="MI105" s="168"/>
      <c r="MJ105" s="168"/>
      <c r="MK105" s="168"/>
      <c r="ML105" s="166">
        <f t="shared" si="1568"/>
        <v>0</v>
      </c>
      <c r="MM105" s="168"/>
      <c r="MN105" s="168"/>
      <c r="MO105" s="168"/>
      <c r="MP105" s="168"/>
      <c r="MQ105" s="168"/>
      <c r="MR105" s="168"/>
      <c r="MS105" s="168"/>
      <c r="MT105" s="168"/>
      <c r="MU105" s="168"/>
      <c r="MV105" s="168"/>
      <c r="MW105" s="168"/>
      <c r="MX105" s="168"/>
      <c r="MY105" s="168"/>
      <c r="MZ105" s="168"/>
      <c r="NA105" s="168"/>
      <c r="NB105" s="168"/>
      <c r="NC105" s="168"/>
      <c r="ND105" s="168"/>
      <c r="NE105" s="168"/>
      <c r="NF105" s="168"/>
      <c r="NG105" s="168"/>
      <c r="NH105" s="168"/>
      <c r="NI105" s="168"/>
      <c r="NJ105" s="168"/>
      <c r="NK105" s="168"/>
      <c r="NL105" s="168"/>
      <c r="NM105" s="168"/>
      <c r="NN105" s="168"/>
      <c r="NO105" s="168"/>
      <c r="NP105" s="168"/>
      <c r="NQ105" s="168"/>
      <c r="NR105" s="166">
        <f t="shared" si="1569"/>
        <v>0</v>
      </c>
      <c r="NS105" s="168"/>
      <c r="NT105" s="168"/>
      <c r="NU105" s="168"/>
      <c r="NV105" s="168"/>
      <c r="NW105" s="168"/>
      <c r="NX105" s="168"/>
      <c r="NY105" s="168"/>
      <c r="NZ105" s="168"/>
      <c r="OA105" s="168"/>
      <c r="OB105" s="168"/>
      <c r="OC105" s="168"/>
      <c r="OD105" s="168"/>
      <c r="OE105" s="168"/>
      <c r="OF105" s="168"/>
      <c r="OG105" s="168"/>
      <c r="OH105" s="168"/>
      <c r="OI105" s="168"/>
      <c r="OJ105" s="168"/>
      <c r="OK105" s="168"/>
      <c r="OL105" s="168"/>
      <c r="OM105" s="168"/>
      <c r="ON105" s="168"/>
      <c r="OO105" s="168"/>
      <c r="OP105" s="168"/>
      <c r="OQ105" s="168"/>
      <c r="OR105" s="168"/>
      <c r="OS105" s="168"/>
      <c r="OT105" s="168"/>
      <c r="OU105" s="166">
        <f t="shared" si="1745"/>
        <v>0</v>
      </c>
      <c r="OV105" s="168"/>
      <c r="OW105" s="168"/>
      <c r="OX105" s="168"/>
      <c r="OY105" s="168"/>
      <c r="OZ105" s="168"/>
      <c r="PA105" s="168"/>
      <c r="PB105" s="168"/>
      <c r="PC105" s="168"/>
      <c r="PD105" s="168"/>
      <c r="PE105" s="168"/>
      <c r="PF105" s="168"/>
      <c r="PG105" s="168"/>
      <c r="PH105" s="168"/>
      <c r="PI105" s="168"/>
      <c r="PJ105" s="168"/>
      <c r="PK105" s="168"/>
      <c r="PL105" s="168"/>
      <c r="PM105" s="168"/>
      <c r="PN105" s="168"/>
      <c r="PO105" s="168"/>
      <c r="PP105" s="168"/>
      <c r="PQ105" s="168"/>
      <c r="PR105" s="168"/>
      <c r="PS105" s="168"/>
      <c r="PT105" s="168"/>
      <c r="PU105" s="168"/>
      <c r="PV105" s="168"/>
      <c r="PW105" s="168"/>
      <c r="PX105" s="168"/>
      <c r="PY105" s="168"/>
      <c r="PZ105" s="168"/>
      <c r="QA105" s="166">
        <f t="shared" si="1570"/>
        <v>0</v>
      </c>
      <c r="QB105" s="168"/>
      <c r="QC105" s="168"/>
      <c r="QD105" s="168"/>
      <c r="QE105" s="168"/>
      <c r="QF105" s="168"/>
      <c r="QG105" s="168"/>
      <c r="QH105" s="168"/>
      <c r="QI105" s="168"/>
      <c r="QJ105" s="168"/>
      <c r="QK105" s="168"/>
      <c r="QL105" s="168"/>
      <c r="QM105" s="168"/>
      <c r="QN105" s="168"/>
      <c r="QO105" s="168"/>
      <c r="QP105" s="168"/>
      <c r="QQ105" s="168"/>
      <c r="QR105" s="168"/>
      <c r="QS105" s="168"/>
      <c r="QT105" s="168"/>
      <c r="QU105" s="168"/>
      <c r="QV105" s="168"/>
      <c r="QW105" s="168"/>
      <c r="QX105" s="168"/>
      <c r="QY105" s="168"/>
      <c r="QZ105" s="168"/>
      <c r="RA105" s="168"/>
      <c r="RB105" s="168"/>
      <c r="RC105" s="168"/>
      <c r="RD105" s="168"/>
      <c r="RE105" s="168"/>
      <c r="RF105" s="166">
        <f t="shared" si="1746"/>
        <v>0</v>
      </c>
      <c r="RG105" s="168"/>
      <c r="RH105" s="168"/>
      <c r="RI105" s="168"/>
      <c r="RJ105" s="168"/>
      <c r="RK105" s="168"/>
      <c r="RL105" s="168"/>
      <c r="RM105" s="168"/>
      <c r="RN105" s="168"/>
      <c r="RO105" s="168"/>
      <c r="RP105" s="168"/>
      <c r="RQ105" s="168"/>
      <c r="RR105" s="168"/>
      <c r="RS105" s="168"/>
      <c r="RT105" s="168"/>
      <c r="RU105" s="168"/>
      <c r="RV105" s="168"/>
      <c r="RW105" s="168"/>
      <c r="RX105" s="168"/>
      <c r="RY105" s="168"/>
      <c r="RZ105" s="168"/>
      <c r="SA105" s="168"/>
      <c r="SB105" s="168"/>
      <c r="SC105" s="168"/>
      <c r="SD105" s="168"/>
      <c r="SE105" s="168"/>
      <c r="SF105" s="168"/>
      <c r="SG105" s="168"/>
      <c r="SH105" s="168"/>
      <c r="SI105" s="168"/>
      <c r="SJ105" s="168"/>
      <c r="SK105" s="168"/>
      <c r="SL105" s="166">
        <f t="shared" si="1571"/>
        <v>0</v>
      </c>
      <c r="SM105" s="168"/>
      <c r="SN105" s="168"/>
      <c r="SO105" s="168"/>
      <c r="SP105" s="168"/>
      <c r="SQ105" s="168"/>
      <c r="SR105" s="168"/>
      <c r="SS105" s="168"/>
      <c r="ST105" s="168"/>
      <c r="SU105" s="168"/>
      <c r="SV105" s="168"/>
      <c r="SW105" s="168"/>
      <c r="SX105" s="168"/>
      <c r="SY105" s="168"/>
      <c r="SZ105" s="168"/>
      <c r="TA105" s="168"/>
      <c r="TB105" s="168"/>
      <c r="TC105" s="168"/>
      <c r="TD105" s="168"/>
      <c r="TE105" s="168"/>
      <c r="TF105" s="168"/>
      <c r="TG105" s="168"/>
      <c r="TH105" s="168"/>
      <c r="TI105" s="168"/>
      <c r="TJ105" s="168"/>
      <c r="TK105" s="168"/>
      <c r="TL105" s="168"/>
      <c r="TM105" s="168"/>
      <c r="TN105" s="168"/>
      <c r="TO105" s="168"/>
      <c r="TP105" s="168"/>
      <c r="TQ105" s="166">
        <f t="shared" si="1747"/>
        <v>0</v>
      </c>
      <c r="TR105" s="168"/>
      <c r="TS105" s="168"/>
      <c r="TT105" s="168"/>
      <c r="TU105" s="168"/>
      <c r="TV105" s="168"/>
      <c r="TW105" s="168"/>
      <c r="TX105" s="168"/>
      <c r="TY105" s="168"/>
      <c r="TZ105" s="168"/>
      <c r="UA105" s="168"/>
      <c r="UB105" s="168"/>
      <c r="UC105" s="168"/>
      <c r="UD105" s="168"/>
      <c r="UE105" s="168"/>
      <c r="UF105" s="168"/>
      <c r="UG105" s="168"/>
      <c r="UH105" s="168"/>
      <c r="UI105" s="168"/>
      <c r="UJ105" s="168"/>
      <c r="UK105" s="168"/>
      <c r="UL105" s="168"/>
      <c r="UM105" s="168"/>
      <c r="UN105" s="168"/>
      <c r="UO105" s="168"/>
      <c r="UP105" s="168"/>
      <c r="UQ105" s="168"/>
      <c r="UR105" s="168"/>
      <c r="US105" s="168"/>
      <c r="UT105" s="168"/>
      <c r="UU105" s="168"/>
      <c r="UV105" s="168"/>
      <c r="UW105" s="166">
        <f t="shared" si="1572"/>
        <v>0</v>
      </c>
      <c r="UX105" s="168"/>
      <c r="UY105" s="168"/>
      <c r="UZ105" s="168"/>
      <c r="VA105" s="168"/>
      <c r="VB105" s="168"/>
      <c r="VC105" s="168"/>
      <c r="VD105" s="168"/>
      <c r="VE105" s="168"/>
      <c r="VF105" s="168"/>
      <c r="VG105" s="168"/>
      <c r="VH105" s="168"/>
      <c r="VI105" s="168"/>
      <c r="VJ105" s="168"/>
      <c r="VK105" s="168"/>
      <c r="VL105" s="168"/>
      <c r="VM105" s="168"/>
      <c r="VN105" s="168"/>
      <c r="VO105" s="168"/>
      <c r="VP105" s="168"/>
      <c r="VQ105" s="168"/>
      <c r="VR105" s="168"/>
      <c r="VS105" s="168"/>
      <c r="VT105" s="168"/>
      <c r="VU105" s="168"/>
      <c r="VV105" s="168"/>
      <c r="VW105" s="168"/>
      <c r="VX105" s="168"/>
      <c r="VY105" s="168"/>
      <c r="VZ105" s="168"/>
      <c r="WA105" s="168"/>
      <c r="WB105" s="168"/>
      <c r="WC105" s="166">
        <f t="shared" si="1573"/>
        <v>0</v>
      </c>
    </row>
    <row r="106" spans="1:601" s="105" customFormat="1" ht="18" customHeight="1" outlineLevel="1">
      <c r="A106" s="154"/>
      <c r="B106" s="117" t="s">
        <v>171</v>
      </c>
      <c r="C106" s="62"/>
      <c r="D106" s="182">
        <f>SUMIFS('Listagem de Pagamentos Efet'!$J:$J,'Listagem de Pagamentos Efet'!$B:$B,'FLUXO DE CAIXA'!D$4,'Listagem de Pagamentos Efet'!$C:$C,'FLUXO DE CAIXA'!$B106)</f>
        <v>0</v>
      </c>
      <c r="E106" s="182">
        <f>SUMIFS('Listagem de Pagamentos Efet'!$J:$J,'Listagem de Pagamentos Efet'!$B:$B,'FLUXO DE CAIXA'!E$4,'Listagem de Pagamentos Efet'!$C:$C,'FLUXO DE CAIXA'!$B106)</f>
        <v>0</v>
      </c>
      <c r="F106" s="182">
        <f>SUMIFS('Listagem de Pagamentos Efet'!$J:$J,'Listagem de Pagamentos Efet'!$B:$B,'FLUXO DE CAIXA'!F$4,'Listagem de Pagamentos Efet'!$C:$C,'FLUXO DE CAIXA'!$B106)</f>
        <v>0</v>
      </c>
      <c r="G106" s="182">
        <f>SUMIFS('Listagem de Pagamentos Efet'!$J:$J,'Listagem de Pagamentos Efet'!$B:$B,'FLUXO DE CAIXA'!G$4,'Listagem de Pagamentos Efet'!$C:$C,'FLUXO DE CAIXA'!$B106)</f>
        <v>0</v>
      </c>
      <c r="H106" s="182">
        <f>SUMIFS('Listagem de Pagamentos Efet'!$J:$J,'Listagem de Pagamentos Efet'!$B:$B,'FLUXO DE CAIXA'!H$4,'Listagem de Pagamentos Efet'!$C:$C,'FLUXO DE CAIXA'!$B106)</f>
        <v>0</v>
      </c>
      <c r="I106" s="182">
        <f>SUMIFS('Listagem de Pagamentos Efet'!$J:$J,'Listagem de Pagamentos Efet'!$B:$B,'FLUXO DE CAIXA'!I$4,'Listagem de Pagamentos Efet'!$C:$C,'FLUXO DE CAIXA'!$B106)</f>
        <v>0</v>
      </c>
      <c r="J106" s="182">
        <f>SUMIFS('Listagem de Pagamentos Efet'!$J:$J,'Listagem de Pagamentos Efet'!$B:$B,'FLUXO DE CAIXA'!J$4,'Listagem de Pagamentos Efet'!$C:$C,'FLUXO DE CAIXA'!$B106)</f>
        <v>0</v>
      </c>
      <c r="K106" s="182">
        <f>SUMIFS('Listagem de Pagamentos Efet'!$J:$J,'Listagem de Pagamentos Efet'!$B:$B,'FLUXO DE CAIXA'!K$4,'Listagem de Pagamentos Efet'!$C:$C,'FLUXO DE CAIXA'!$B106)</f>
        <v>0</v>
      </c>
      <c r="L106" s="182">
        <f>SUMIFS('Listagem de Pagamentos Efet'!$J:$J,'Listagem de Pagamentos Efet'!$B:$B,'FLUXO DE CAIXA'!L$4,'Listagem de Pagamentos Efet'!$C:$C,'FLUXO DE CAIXA'!$B106)</f>
        <v>0</v>
      </c>
      <c r="M106" s="182">
        <f>SUMIFS('Listagem de Pagamentos Efet'!$J:$J,'Listagem de Pagamentos Efet'!$B:$B,'FLUXO DE CAIXA'!M$4,'Listagem de Pagamentos Efet'!$C:$C,'FLUXO DE CAIXA'!$B106)</f>
        <v>0</v>
      </c>
      <c r="N106" s="182">
        <f>SUMIFS('Listagem de Pagamentos Efet'!$J:$J,'Listagem de Pagamentos Efet'!$B:$B,'FLUXO DE CAIXA'!N$4,'Listagem de Pagamentos Efet'!$C:$C,'FLUXO DE CAIXA'!$B106)</f>
        <v>0</v>
      </c>
      <c r="O106" s="182">
        <f>SUMIFS('Listagem de Pagamentos Efet'!$J:$J,'Listagem de Pagamentos Efet'!$B:$B,'FLUXO DE CAIXA'!O$4,'Listagem de Pagamentos Efet'!$C:$C,'FLUXO DE CAIXA'!$B106)</f>
        <v>0</v>
      </c>
      <c r="P106" s="182">
        <f>SUMIFS('Listagem de Pagamentos Efet'!$J:$J,'Listagem de Pagamentos Efet'!$B:$B,'FLUXO DE CAIXA'!P$4,'Listagem de Pagamentos Efet'!$C:$C,'FLUXO DE CAIXA'!$B106)</f>
        <v>0</v>
      </c>
      <c r="Q106" s="182">
        <f>SUMIFS('Listagem de Pagamentos Efet'!$J:$J,'Listagem de Pagamentos Efet'!$B:$B,'FLUXO DE CAIXA'!Q$4,'Listagem de Pagamentos Efet'!$C:$C,'FLUXO DE CAIXA'!$B106)</f>
        <v>0</v>
      </c>
      <c r="R106" s="182">
        <f>SUMIFS('Listagem de Pagamentos Efet'!$J:$J,'Listagem de Pagamentos Efet'!$B:$B,'FLUXO DE CAIXA'!R$4,'Listagem de Pagamentos Efet'!$C:$C,'FLUXO DE CAIXA'!$B106)</f>
        <v>0</v>
      </c>
      <c r="S106" s="182">
        <f>SUMIFS('Listagem de Pagamentos Efet'!$J:$J,'Listagem de Pagamentos Efet'!$B:$B,'FLUXO DE CAIXA'!S$4,'Listagem de Pagamentos Efet'!$C:$C,'FLUXO DE CAIXA'!$B106)</f>
        <v>0</v>
      </c>
      <c r="T106" s="182">
        <f>SUMIFS('Listagem de Pagamentos Efet'!$J:$J,'Listagem de Pagamentos Efet'!$B:$B,'FLUXO DE CAIXA'!T$4,'Listagem de Pagamentos Efet'!$C:$C,'FLUXO DE CAIXA'!$B106)</f>
        <v>0</v>
      </c>
      <c r="U106" s="182">
        <f>SUMIFS('Listagem de Pagamentos Efet'!$J:$J,'Listagem de Pagamentos Efet'!$B:$B,'FLUXO DE CAIXA'!U$4,'Listagem de Pagamentos Efet'!$C:$C,'FLUXO DE CAIXA'!$B106)</f>
        <v>0</v>
      </c>
      <c r="V106" s="182">
        <f>SUMIFS('Listagem de Pagamentos Efet'!$J:$J,'Listagem de Pagamentos Efet'!$B:$B,'FLUXO DE CAIXA'!V$4,'Listagem de Pagamentos Efet'!$C:$C,'FLUXO DE CAIXA'!$B106)</f>
        <v>0</v>
      </c>
      <c r="W106" s="182">
        <f>SUMIFS('Listagem de Pagamentos Efet'!$J:$J,'Listagem de Pagamentos Efet'!$B:$B,'FLUXO DE CAIXA'!W$4,'Listagem de Pagamentos Efet'!$C:$C,'FLUXO DE CAIXA'!$B106)</f>
        <v>0</v>
      </c>
      <c r="X106" s="182">
        <f>SUMIFS('Listagem de Pagamentos Efet'!$J:$J,'Listagem de Pagamentos Efet'!$B:$B,'FLUXO DE CAIXA'!X$4,'Listagem de Pagamentos Efet'!$C:$C,'FLUXO DE CAIXA'!$B106)</f>
        <v>0</v>
      </c>
      <c r="Y106" s="182">
        <f>SUMIFS('Listagem de Pagamentos Efet'!$J:$J,'Listagem de Pagamentos Efet'!$B:$B,'FLUXO DE CAIXA'!Y$4,'Listagem de Pagamentos Efet'!$C:$C,'FLUXO DE CAIXA'!$B106)</f>
        <v>0</v>
      </c>
      <c r="Z106" s="182">
        <f>SUMIFS('Listagem de Pagamentos Efet'!$J:$J,'Listagem de Pagamentos Efet'!$B:$B,'FLUXO DE CAIXA'!Z$4,'Listagem de Pagamentos Efet'!$C:$C,'FLUXO DE CAIXA'!$B106)</f>
        <v>0</v>
      </c>
      <c r="AA106" s="182">
        <f>SUMIFS('Listagem de Pagamentos Efet'!$J:$J,'Listagem de Pagamentos Efet'!$B:$B,'FLUXO DE CAIXA'!AA$4,'Listagem de Pagamentos Efet'!$C:$C,'FLUXO DE CAIXA'!$B106)</f>
        <v>0</v>
      </c>
      <c r="AB106" s="182">
        <f>SUMIFS('Listagem de Pagamentos Efet'!$J:$J,'Listagem de Pagamentos Efet'!$B:$B,'FLUXO DE CAIXA'!AB$4,'Listagem de Pagamentos Efet'!$C:$C,'FLUXO DE CAIXA'!$B106)</f>
        <v>0</v>
      </c>
      <c r="AC106" s="182">
        <f>SUMIFS('Listagem de Pagamentos Efet'!$J:$J,'Listagem de Pagamentos Efet'!$B:$B,'FLUXO DE CAIXA'!AC$4,'Listagem de Pagamentos Efet'!$C:$C,'FLUXO DE CAIXA'!$B106)</f>
        <v>0</v>
      </c>
      <c r="AD106" s="182">
        <f>SUMIFS('Listagem de Pagamentos Efet'!$J:$J,'Listagem de Pagamentos Efet'!$B:$B,'FLUXO DE CAIXA'!AD$4,'Listagem de Pagamentos Efet'!$C:$C,'FLUXO DE CAIXA'!$B106)</f>
        <v>0</v>
      </c>
      <c r="AE106" s="106"/>
      <c r="AF106" s="106"/>
      <c r="AG106" s="106"/>
      <c r="AH106" s="166">
        <f t="shared" si="1741"/>
        <v>0</v>
      </c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6">
        <f t="shared" si="1563"/>
        <v>0</v>
      </c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6">
        <f t="shared" si="1562"/>
        <v>0</v>
      </c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  <c r="DG106" s="168"/>
      <c r="DH106" s="168"/>
      <c r="DI106" s="168"/>
      <c r="DJ106" s="168"/>
      <c r="DK106" s="168"/>
      <c r="DL106" s="168"/>
      <c r="DM106" s="168"/>
      <c r="DN106" s="168"/>
      <c r="DO106" s="168"/>
      <c r="DP106" s="168"/>
      <c r="DQ106" s="168"/>
      <c r="DR106" s="168"/>
      <c r="DS106" s="168"/>
      <c r="DT106" s="168"/>
      <c r="DU106" s="168"/>
      <c r="DV106" s="168"/>
      <c r="DW106" s="168"/>
      <c r="DX106" s="168"/>
      <c r="DY106" s="166">
        <f t="shared" si="1564"/>
        <v>0</v>
      </c>
      <c r="DZ106" s="168"/>
      <c r="EA106" s="168"/>
      <c r="EB106" s="168"/>
      <c r="EC106" s="168"/>
      <c r="ED106" s="168"/>
      <c r="EE106" s="168"/>
      <c r="EF106" s="168"/>
      <c r="EG106" s="168"/>
      <c r="EH106" s="168"/>
      <c r="EI106" s="168"/>
      <c r="EJ106" s="168"/>
      <c r="EK106" s="168"/>
      <c r="EL106" s="168"/>
      <c r="EM106" s="168"/>
      <c r="EN106" s="168"/>
      <c r="EO106" s="168"/>
      <c r="EP106" s="168"/>
      <c r="EQ106" s="168"/>
      <c r="ER106" s="168"/>
      <c r="ES106" s="168"/>
      <c r="ET106" s="168"/>
      <c r="EU106" s="168"/>
      <c r="EV106" s="168"/>
      <c r="EW106" s="168"/>
      <c r="EX106" s="168"/>
      <c r="EY106" s="168"/>
      <c r="EZ106" s="168"/>
      <c r="FA106" s="168"/>
      <c r="FB106" s="168"/>
      <c r="FC106" s="168"/>
      <c r="FD106" s="166">
        <f t="shared" si="1742"/>
        <v>0</v>
      </c>
      <c r="FE106" s="168"/>
      <c r="FF106" s="168"/>
      <c r="FG106" s="168"/>
      <c r="FH106" s="168"/>
      <c r="FI106" s="168"/>
      <c r="FJ106" s="168"/>
      <c r="FK106" s="168"/>
      <c r="FL106" s="168"/>
      <c r="FM106" s="168"/>
      <c r="FN106" s="168"/>
      <c r="FO106" s="168"/>
      <c r="FP106" s="168"/>
      <c r="FQ106" s="168"/>
      <c r="FR106" s="168"/>
      <c r="FS106" s="168"/>
      <c r="FT106" s="168"/>
      <c r="FU106" s="168"/>
      <c r="FV106" s="168"/>
      <c r="FW106" s="168"/>
      <c r="FX106" s="168"/>
      <c r="FY106" s="168"/>
      <c r="FZ106" s="168"/>
      <c r="GA106" s="168"/>
      <c r="GB106" s="168"/>
      <c r="GC106" s="168"/>
      <c r="GD106" s="168"/>
      <c r="GE106" s="168"/>
      <c r="GF106" s="168"/>
      <c r="GG106" s="168"/>
      <c r="GH106" s="168"/>
      <c r="GI106" s="168"/>
      <c r="GJ106" s="166">
        <f t="shared" si="1565"/>
        <v>0</v>
      </c>
      <c r="GK106" s="168"/>
      <c r="GL106" s="168"/>
      <c r="GM106" s="168"/>
      <c r="GN106" s="168"/>
      <c r="GO106" s="168"/>
      <c r="GP106" s="168"/>
      <c r="GQ106" s="168"/>
      <c r="GR106" s="168"/>
      <c r="GS106" s="168"/>
      <c r="GT106" s="168"/>
      <c r="GU106" s="168"/>
      <c r="GV106" s="168"/>
      <c r="GW106" s="168"/>
      <c r="GX106" s="168"/>
      <c r="GY106" s="168"/>
      <c r="GZ106" s="168"/>
      <c r="HA106" s="168"/>
      <c r="HB106" s="168"/>
      <c r="HC106" s="168"/>
      <c r="HD106" s="168"/>
      <c r="HE106" s="168"/>
      <c r="HF106" s="168"/>
      <c r="HG106" s="168"/>
      <c r="HH106" s="168"/>
      <c r="HI106" s="168"/>
      <c r="HJ106" s="168"/>
      <c r="HK106" s="168"/>
      <c r="HL106" s="168"/>
      <c r="HM106" s="168"/>
      <c r="HN106" s="168"/>
      <c r="HO106" s="168"/>
      <c r="HP106" s="166">
        <f t="shared" si="1566"/>
        <v>0</v>
      </c>
      <c r="HQ106" s="168"/>
      <c r="HR106" s="168"/>
      <c r="HS106" s="168"/>
      <c r="HT106" s="168"/>
      <c r="HU106" s="168"/>
      <c r="HV106" s="168"/>
      <c r="HW106" s="168"/>
      <c r="HX106" s="168"/>
      <c r="HY106" s="168"/>
      <c r="HZ106" s="168"/>
      <c r="IA106" s="168"/>
      <c r="IB106" s="168"/>
      <c r="IC106" s="168"/>
      <c r="ID106" s="168"/>
      <c r="IE106" s="168"/>
      <c r="IF106" s="168"/>
      <c r="IG106" s="168"/>
      <c r="IH106" s="168"/>
      <c r="II106" s="168"/>
      <c r="IJ106" s="168"/>
      <c r="IK106" s="168"/>
      <c r="IL106" s="168"/>
      <c r="IM106" s="168"/>
      <c r="IN106" s="168"/>
      <c r="IO106" s="168"/>
      <c r="IP106" s="168"/>
      <c r="IQ106" s="168"/>
      <c r="IR106" s="168"/>
      <c r="IS106" s="168"/>
      <c r="IT106" s="168"/>
      <c r="IU106" s="166">
        <f t="shared" si="1743"/>
        <v>0</v>
      </c>
      <c r="IV106" s="168"/>
      <c r="IW106" s="168"/>
      <c r="IX106" s="168"/>
      <c r="IY106" s="168"/>
      <c r="IZ106" s="168"/>
      <c r="JA106" s="168"/>
      <c r="JB106" s="168"/>
      <c r="JC106" s="168"/>
      <c r="JD106" s="168"/>
      <c r="JE106" s="168"/>
      <c r="JF106" s="168"/>
      <c r="JG106" s="168"/>
      <c r="JH106" s="168"/>
      <c r="JI106" s="168"/>
      <c r="JJ106" s="168"/>
      <c r="JK106" s="168"/>
      <c r="JL106" s="168"/>
      <c r="JM106" s="168"/>
      <c r="JN106" s="168"/>
      <c r="JO106" s="168"/>
      <c r="JP106" s="168"/>
      <c r="JQ106" s="168"/>
      <c r="JR106" s="168"/>
      <c r="JS106" s="168"/>
      <c r="JT106" s="168"/>
      <c r="JU106" s="168"/>
      <c r="JV106" s="168"/>
      <c r="JW106" s="168"/>
      <c r="JX106" s="168"/>
      <c r="JY106" s="168"/>
      <c r="JZ106" s="168"/>
      <c r="KA106" s="166">
        <f t="shared" si="1567"/>
        <v>0</v>
      </c>
      <c r="KB106" s="168"/>
      <c r="KC106" s="168"/>
      <c r="KD106" s="168"/>
      <c r="KE106" s="168"/>
      <c r="KF106" s="168"/>
      <c r="KG106" s="168"/>
      <c r="KH106" s="168"/>
      <c r="KI106" s="168"/>
      <c r="KJ106" s="168"/>
      <c r="KK106" s="168"/>
      <c r="KL106" s="168"/>
      <c r="KM106" s="168"/>
      <c r="KN106" s="168"/>
      <c r="KO106" s="168"/>
      <c r="KP106" s="168"/>
      <c r="KQ106" s="168"/>
      <c r="KR106" s="168"/>
      <c r="KS106" s="168"/>
      <c r="KT106" s="168"/>
      <c r="KU106" s="168"/>
      <c r="KV106" s="168"/>
      <c r="KW106" s="168"/>
      <c r="KX106" s="168"/>
      <c r="KY106" s="168"/>
      <c r="KZ106" s="168"/>
      <c r="LA106" s="168"/>
      <c r="LB106" s="168"/>
      <c r="LC106" s="168"/>
      <c r="LD106" s="168"/>
      <c r="LE106" s="168"/>
      <c r="LF106" s="166">
        <f t="shared" si="1744"/>
        <v>0</v>
      </c>
      <c r="LG106" s="168"/>
      <c r="LH106" s="168"/>
      <c r="LI106" s="168"/>
      <c r="LJ106" s="168"/>
      <c r="LK106" s="168"/>
      <c r="LL106" s="168"/>
      <c r="LM106" s="168"/>
      <c r="LN106" s="168"/>
      <c r="LO106" s="168"/>
      <c r="LP106" s="168"/>
      <c r="LQ106" s="168"/>
      <c r="LR106" s="168"/>
      <c r="LS106" s="168"/>
      <c r="LT106" s="168"/>
      <c r="LU106" s="168"/>
      <c r="LV106" s="168"/>
      <c r="LW106" s="168"/>
      <c r="LX106" s="168"/>
      <c r="LY106" s="168"/>
      <c r="LZ106" s="168"/>
      <c r="MA106" s="168"/>
      <c r="MB106" s="168"/>
      <c r="MC106" s="168"/>
      <c r="MD106" s="168"/>
      <c r="ME106" s="168"/>
      <c r="MF106" s="168"/>
      <c r="MG106" s="168"/>
      <c r="MH106" s="168"/>
      <c r="MI106" s="168"/>
      <c r="MJ106" s="168"/>
      <c r="MK106" s="168"/>
      <c r="ML106" s="166">
        <f t="shared" si="1568"/>
        <v>0</v>
      </c>
      <c r="MM106" s="168"/>
      <c r="MN106" s="168"/>
      <c r="MO106" s="168"/>
      <c r="MP106" s="168"/>
      <c r="MQ106" s="168"/>
      <c r="MR106" s="168"/>
      <c r="MS106" s="168"/>
      <c r="MT106" s="168"/>
      <c r="MU106" s="168"/>
      <c r="MV106" s="168"/>
      <c r="MW106" s="168"/>
      <c r="MX106" s="168"/>
      <c r="MY106" s="168"/>
      <c r="MZ106" s="168"/>
      <c r="NA106" s="168"/>
      <c r="NB106" s="168"/>
      <c r="NC106" s="168"/>
      <c r="ND106" s="168"/>
      <c r="NE106" s="168"/>
      <c r="NF106" s="168"/>
      <c r="NG106" s="168"/>
      <c r="NH106" s="168"/>
      <c r="NI106" s="168"/>
      <c r="NJ106" s="168"/>
      <c r="NK106" s="168"/>
      <c r="NL106" s="168"/>
      <c r="NM106" s="168"/>
      <c r="NN106" s="168"/>
      <c r="NO106" s="168"/>
      <c r="NP106" s="168"/>
      <c r="NQ106" s="168"/>
      <c r="NR106" s="166">
        <f t="shared" si="1569"/>
        <v>0</v>
      </c>
      <c r="NS106" s="168"/>
      <c r="NT106" s="168"/>
      <c r="NU106" s="168"/>
      <c r="NV106" s="168"/>
      <c r="NW106" s="168"/>
      <c r="NX106" s="168"/>
      <c r="NY106" s="168"/>
      <c r="NZ106" s="168"/>
      <c r="OA106" s="168"/>
      <c r="OB106" s="168"/>
      <c r="OC106" s="168"/>
      <c r="OD106" s="168"/>
      <c r="OE106" s="168"/>
      <c r="OF106" s="168"/>
      <c r="OG106" s="168"/>
      <c r="OH106" s="168"/>
      <c r="OI106" s="168"/>
      <c r="OJ106" s="168"/>
      <c r="OK106" s="168"/>
      <c r="OL106" s="168"/>
      <c r="OM106" s="168"/>
      <c r="ON106" s="168"/>
      <c r="OO106" s="168"/>
      <c r="OP106" s="168"/>
      <c r="OQ106" s="168"/>
      <c r="OR106" s="168"/>
      <c r="OS106" s="168"/>
      <c r="OT106" s="168"/>
      <c r="OU106" s="166">
        <f t="shared" si="1745"/>
        <v>0</v>
      </c>
      <c r="OV106" s="168"/>
      <c r="OW106" s="168"/>
      <c r="OX106" s="168"/>
      <c r="OY106" s="168"/>
      <c r="OZ106" s="168"/>
      <c r="PA106" s="168"/>
      <c r="PB106" s="168"/>
      <c r="PC106" s="168"/>
      <c r="PD106" s="168"/>
      <c r="PE106" s="168"/>
      <c r="PF106" s="168"/>
      <c r="PG106" s="168"/>
      <c r="PH106" s="168"/>
      <c r="PI106" s="168"/>
      <c r="PJ106" s="168"/>
      <c r="PK106" s="168"/>
      <c r="PL106" s="168"/>
      <c r="PM106" s="168"/>
      <c r="PN106" s="168"/>
      <c r="PO106" s="168"/>
      <c r="PP106" s="168"/>
      <c r="PQ106" s="168"/>
      <c r="PR106" s="168"/>
      <c r="PS106" s="168"/>
      <c r="PT106" s="168"/>
      <c r="PU106" s="168"/>
      <c r="PV106" s="168"/>
      <c r="PW106" s="168"/>
      <c r="PX106" s="168"/>
      <c r="PY106" s="168"/>
      <c r="PZ106" s="168"/>
      <c r="QA106" s="166">
        <f t="shared" si="1570"/>
        <v>0</v>
      </c>
      <c r="QB106" s="168"/>
      <c r="QC106" s="168"/>
      <c r="QD106" s="168"/>
      <c r="QE106" s="168"/>
      <c r="QF106" s="168"/>
      <c r="QG106" s="168"/>
      <c r="QH106" s="168"/>
      <c r="QI106" s="168"/>
      <c r="QJ106" s="168"/>
      <c r="QK106" s="168"/>
      <c r="QL106" s="168"/>
      <c r="QM106" s="168"/>
      <c r="QN106" s="168"/>
      <c r="QO106" s="168"/>
      <c r="QP106" s="168"/>
      <c r="QQ106" s="168"/>
      <c r="QR106" s="168"/>
      <c r="QS106" s="168"/>
      <c r="QT106" s="168"/>
      <c r="QU106" s="168"/>
      <c r="QV106" s="168"/>
      <c r="QW106" s="168"/>
      <c r="QX106" s="168"/>
      <c r="QY106" s="168"/>
      <c r="QZ106" s="168"/>
      <c r="RA106" s="168"/>
      <c r="RB106" s="168"/>
      <c r="RC106" s="168"/>
      <c r="RD106" s="168"/>
      <c r="RE106" s="168"/>
      <c r="RF106" s="166">
        <f t="shared" si="1746"/>
        <v>0</v>
      </c>
      <c r="RG106" s="168"/>
      <c r="RH106" s="168"/>
      <c r="RI106" s="168"/>
      <c r="RJ106" s="168"/>
      <c r="RK106" s="168"/>
      <c r="RL106" s="168"/>
      <c r="RM106" s="168"/>
      <c r="RN106" s="168"/>
      <c r="RO106" s="168"/>
      <c r="RP106" s="168"/>
      <c r="RQ106" s="168"/>
      <c r="RR106" s="168"/>
      <c r="RS106" s="168"/>
      <c r="RT106" s="168"/>
      <c r="RU106" s="168"/>
      <c r="RV106" s="168"/>
      <c r="RW106" s="168"/>
      <c r="RX106" s="168"/>
      <c r="RY106" s="168"/>
      <c r="RZ106" s="168"/>
      <c r="SA106" s="168"/>
      <c r="SB106" s="168"/>
      <c r="SC106" s="168"/>
      <c r="SD106" s="168"/>
      <c r="SE106" s="168"/>
      <c r="SF106" s="168"/>
      <c r="SG106" s="168"/>
      <c r="SH106" s="168"/>
      <c r="SI106" s="168"/>
      <c r="SJ106" s="168"/>
      <c r="SK106" s="168"/>
      <c r="SL106" s="166">
        <f t="shared" si="1571"/>
        <v>0</v>
      </c>
      <c r="SM106" s="168"/>
      <c r="SN106" s="168"/>
      <c r="SO106" s="168"/>
      <c r="SP106" s="168"/>
      <c r="SQ106" s="168"/>
      <c r="SR106" s="168"/>
      <c r="SS106" s="168"/>
      <c r="ST106" s="168"/>
      <c r="SU106" s="168"/>
      <c r="SV106" s="168"/>
      <c r="SW106" s="168"/>
      <c r="SX106" s="168"/>
      <c r="SY106" s="168"/>
      <c r="SZ106" s="168"/>
      <c r="TA106" s="168"/>
      <c r="TB106" s="168"/>
      <c r="TC106" s="168"/>
      <c r="TD106" s="168"/>
      <c r="TE106" s="168"/>
      <c r="TF106" s="168"/>
      <c r="TG106" s="168"/>
      <c r="TH106" s="168"/>
      <c r="TI106" s="168"/>
      <c r="TJ106" s="168"/>
      <c r="TK106" s="168"/>
      <c r="TL106" s="168"/>
      <c r="TM106" s="168"/>
      <c r="TN106" s="168"/>
      <c r="TO106" s="168"/>
      <c r="TP106" s="168"/>
      <c r="TQ106" s="166">
        <f t="shared" si="1747"/>
        <v>0</v>
      </c>
      <c r="TR106" s="168"/>
      <c r="TS106" s="168"/>
      <c r="TT106" s="168"/>
      <c r="TU106" s="168"/>
      <c r="TV106" s="168"/>
      <c r="TW106" s="168"/>
      <c r="TX106" s="168"/>
      <c r="TY106" s="168"/>
      <c r="TZ106" s="168"/>
      <c r="UA106" s="168"/>
      <c r="UB106" s="168"/>
      <c r="UC106" s="168"/>
      <c r="UD106" s="168"/>
      <c r="UE106" s="168"/>
      <c r="UF106" s="168"/>
      <c r="UG106" s="168"/>
      <c r="UH106" s="168"/>
      <c r="UI106" s="168"/>
      <c r="UJ106" s="168"/>
      <c r="UK106" s="168"/>
      <c r="UL106" s="168"/>
      <c r="UM106" s="168"/>
      <c r="UN106" s="168"/>
      <c r="UO106" s="168"/>
      <c r="UP106" s="168"/>
      <c r="UQ106" s="168"/>
      <c r="UR106" s="168"/>
      <c r="US106" s="168"/>
      <c r="UT106" s="168"/>
      <c r="UU106" s="168"/>
      <c r="UV106" s="168"/>
      <c r="UW106" s="166">
        <f t="shared" si="1572"/>
        <v>0</v>
      </c>
      <c r="UX106" s="168"/>
      <c r="UY106" s="168"/>
      <c r="UZ106" s="168"/>
      <c r="VA106" s="168"/>
      <c r="VB106" s="168"/>
      <c r="VC106" s="168"/>
      <c r="VD106" s="168"/>
      <c r="VE106" s="168"/>
      <c r="VF106" s="168"/>
      <c r="VG106" s="168"/>
      <c r="VH106" s="168"/>
      <c r="VI106" s="168"/>
      <c r="VJ106" s="168"/>
      <c r="VK106" s="168"/>
      <c r="VL106" s="168"/>
      <c r="VM106" s="168"/>
      <c r="VN106" s="168"/>
      <c r="VO106" s="168"/>
      <c r="VP106" s="168"/>
      <c r="VQ106" s="168"/>
      <c r="VR106" s="168"/>
      <c r="VS106" s="168"/>
      <c r="VT106" s="168"/>
      <c r="VU106" s="168"/>
      <c r="VV106" s="168"/>
      <c r="VW106" s="168"/>
      <c r="VX106" s="168"/>
      <c r="VY106" s="168"/>
      <c r="VZ106" s="168"/>
      <c r="WA106" s="168"/>
      <c r="WB106" s="168"/>
      <c r="WC106" s="166">
        <f t="shared" si="1573"/>
        <v>0</v>
      </c>
    </row>
    <row r="107" spans="1:601" s="105" customFormat="1" ht="18" customHeight="1" outlineLevel="1">
      <c r="A107" s="154"/>
      <c r="B107" s="117" t="s">
        <v>172</v>
      </c>
      <c r="C107" s="62"/>
      <c r="D107" s="182">
        <f>SUMIFS('Listagem de Pagamentos Efet'!$J:$J,'Listagem de Pagamentos Efet'!$B:$B,'FLUXO DE CAIXA'!D$4,'Listagem de Pagamentos Efet'!$C:$C,'FLUXO DE CAIXA'!$B107)</f>
        <v>0</v>
      </c>
      <c r="E107" s="182">
        <f>SUMIFS('Listagem de Pagamentos Efet'!$J:$J,'Listagem de Pagamentos Efet'!$B:$B,'FLUXO DE CAIXA'!E$4,'Listagem de Pagamentos Efet'!$C:$C,'FLUXO DE CAIXA'!$B107)</f>
        <v>0</v>
      </c>
      <c r="F107" s="182">
        <f>SUMIFS('Listagem de Pagamentos Efet'!$J:$J,'Listagem de Pagamentos Efet'!$B:$B,'FLUXO DE CAIXA'!F$4,'Listagem de Pagamentos Efet'!$C:$C,'FLUXO DE CAIXA'!$B107)</f>
        <v>0</v>
      </c>
      <c r="G107" s="182">
        <f>SUMIFS('Listagem de Pagamentos Efet'!$J:$J,'Listagem de Pagamentos Efet'!$B:$B,'FLUXO DE CAIXA'!G$4,'Listagem de Pagamentos Efet'!$C:$C,'FLUXO DE CAIXA'!$B107)</f>
        <v>0</v>
      </c>
      <c r="H107" s="182">
        <f>SUMIFS('Listagem de Pagamentos Efet'!$J:$J,'Listagem de Pagamentos Efet'!$B:$B,'FLUXO DE CAIXA'!H$4,'Listagem de Pagamentos Efet'!$C:$C,'FLUXO DE CAIXA'!$B107)</f>
        <v>0</v>
      </c>
      <c r="I107" s="182">
        <f>SUMIFS('Listagem de Pagamentos Efet'!$J:$J,'Listagem de Pagamentos Efet'!$B:$B,'FLUXO DE CAIXA'!I$4,'Listagem de Pagamentos Efet'!$C:$C,'FLUXO DE CAIXA'!$B107)</f>
        <v>0</v>
      </c>
      <c r="J107" s="182">
        <f>SUMIFS('Listagem de Pagamentos Efet'!$J:$J,'Listagem de Pagamentos Efet'!$B:$B,'FLUXO DE CAIXA'!J$4,'Listagem de Pagamentos Efet'!$C:$C,'FLUXO DE CAIXA'!$B107)</f>
        <v>0</v>
      </c>
      <c r="K107" s="182">
        <f>SUMIFS('Listagem de Pagamentos Efet'!$J:$J,'Listagem de Pagamentos Efet'!$B:$B,'FLUXO DE CAIXA'!K$4,'Listagem de Pagamentos Efet'!$C:$C,'FLUXO DE CAIXA'!$B107)</f>
        <v>0</v>
      </c>
      <c r="L107" s="182">
        <f>SUMIFS('Listagem de Pagamentos Efet'!$J:$J,'Listagem de Pagamentos Efet'!$B:$B,'FLUXO DE CAIXA'!L$4,'Listagem de Pagamentos Efet'!$C:$C,'FLUXO DE CAIXA'!$B107)</f>
        <v>0</v>
      </c>
      <c r="M107" s="182">
        <f>SUMIFS('Listagem de Pagamentos Efet'!$J:$J,'Listagem de Pagamentos Efet'!$B:$B,'FLUXO DE CAIXA'!M$4,'Listagem de Pagamentos Efet'!$C:$C,'FLUXO DE CAIXA'!$B107)</f>
        <v>0</v>
      </c>
      <c r="N107" s="182">
        <f>SUMIFS('Listagem de Pagamentos Efet'!$J:$J,'Listagem de Pagamentos Efet'!$B:$B,'FLUXO DE CAIXA'!N$4,'Listagem de Pagamentos Efet'!$C:$C,'FLUXO DE CAIXA'!$B107)</f>
        <v>0</v>
      </c>
      <c r="O107" s="182">
        <f>SUMIFS('Listagem de Pagamentos Efet'!$J:$J,'Listagem de Pagamentos Efet'!$B:$B,'FLUXO DE CAIXA'!O$4,'Listagem de Pagamentos Efet'!$C:$C,'FLUXO DE CAIXA'!$B107)</f>
        <v>0</v>
      </c>
      <c r="P107" s="182">
        <f>SUMIFS('Listagem de Pagamentos Efet'!$J:$J,'Listagem de Pagamentos Efet'!$B:$B,'FLUXO DE CAIXA'!P$4,'Listagem de Pagamentos Efet'!$C:$C,'FLUXO DE CAIXA'!$B107)</f>
        <v>0</v>
      </c>
      <c r="Q107" s="182">
        <f>SUMIFS('Listagem de Pagamentos Efet'!$J:$J,'Listagem de Pagamentos Efet'!$B:$B,'FLUXO DE CAIXA'!Q$4,'Listagem de Pagamentos Efet'!$C:$C,'FLUXO DE CAIXA'!$B107)</f>
        <v>0</v>
      </c>
      <c r="R107" s="182">
        <f>SUMIFS('Listagem de Pagamentos Efet'!$J:$J,'Listagem de Pagamentos Efet'!$B:$B,'FLUXO DE CAIXA'!R$4,'Listagem de Pagamentos Efet'!$C:$C,'FLUXO DE CAIXA'!$B107)</f>
        <v>0</v>
      </c>
      <c r="S107" s="182">
        <f>SUMIFS('Listagem de Pagamentos Efet'!$J:$J,'Listagem de Pagamentos Efet'!$B:$B,'FLUXO DE CAIXA'!S$4,'Listagem de Pagamentos Efet'!$C:$C,'FLUXO DE CAIXA'!$B107)</f>
        <v>0</v>
      </c>
      <c r="T107" s="182">
        <f>SUMIFS('Listagem de Pagamentos Efet'!$J:$J,'Listagem de Pagamentos Efet'!$B:$B,'FLUXO DE CAIXA'!T$4,'Listagem de Pagamentos Efet'!$C:$C,'FLUXO DE CAIXA'!$B107)</f>
        <v>0</v>
      </c>
      <c r="U107" s="182">
        <f>SUMIFS('Listagem de Pagamentos Efet'!$J:$J,'Listagem de Pagamentos Efet'!$B:$B,'FLUXO DE CAIXA'!U$4,'Listagem de Pagamentos Efet'!$C:$C,'FLUXO DE CAIXA'!$B107)</f>
        <v>0</v>
      </c>
      <c r="V107" s="182">
        <f>SUMIFS('Listagem de Pagamentos Efet'!$J:$J,'Listagem de Pagamentos Efet'!$B:$B,'FLUXO DE CAIXA'!V$4,'Listagem de Pagamentos Efet'!$C:$C,'FLUXO DE CAIXA'!$B107)</f>
        <v>0</v>
      </c>
      <c r="W107" s="182">
        <f>SUMIFS('Listagem de Pagamentos Efet'!$J:$J,'Listagem de Pagamentos Efet'!$B:$B,'FLUXO DE CAIXA'!W$4,'Listagem de Pagamentos Efet'!$C:$C,'FLUXO DE CAIXA'!$B107)</f>
        <v>0</v>
      </c>
      <c r="X107" s="182">
        <f>SUMIFS('Listagem de Pagamentos Efet'!$J:$J,'Listagem de Pagamentos Efet'!$B:$B,'FLUXO DE CAIXA'!X$4,'Listagem de Pagamentos Efet'!$C:$C,'FLUXO DE CAIXA'!$B107)</f>
        <v>0</v>
      </c>
      <c r="Y107" s="182">
        <f>SUMIFS('Listagem de Pagamentos Efet'!$J:$J,'Listagem de Pagamentos Efet'!$B:$B,'FLUXO DE CAIXA'!Y$4,'Listagem de Pagamentos Efet'!$C:$C,'FLUXO DE CAIXA'!$B107)</f>
        <v>0</v>
      </c>
      <c r="Z107" s="182">
        <f>SUMIFS('Listagem de Pagamentos Efet'!$J:$J,'Listagem de Pagamentos Efet'!$B:$B,'FLUXO DE CAIXA'!Z$4,'Listagem de Pagamentos Efet'!$C:$C,'FLUXO DE CAIXA'!$B107)</f>
        <v>0</v>
      </c>
      <c r="AA107" s="182">
        <f>SUMIFS('Listagem de Pagamentos Efet'!$J:$J,'Listagem de Pagamentos Efet'!$B:$B,'FLUXO DE CAIXA'!AA$4,'Listagem de Pagamentos Efet'!$C:$C,'FLUXO DE CAIXA'!$B107)</f>
        <v>0</v>
      </c>
      <c r="AB107" s="182">
        <f>SUMIFS('Listagem de Pagamentos Efet'!$J:$J,'Listagem de Pagamentos Efet'!$B:$B,'FLUXO DE CAIXA'!AB$4,'Listagem de Pagamentos Efet'!$C:$C,'FLUXO DE CAIXA'!$B107)</f>
        <v>0</v>
      </c>
      <c r="AC107" s="182">
        <f>SUMIFS('Listagem de Pagamentos Efet'!$J:$J,'Listagem de Pagamentos Efet'!$B:$B,'FLUXO DE CAIXA'!AC$4,'Listagem de Pagamentos Efet'!$C:$C,'FLUXO DE CAIXA'!$B107)</f>
        <v>0</v>
      </c>
      <c r="AD107" s="182">
        <f>SUMIFS('Listagem de Pagamentos Efet'!$J:$J,'Listagem de Pagamentos Efet'!$B:$B,'FLUXO DE CAIXA'!AD$4,'Listagem de Pagamentos Efet'!$C:$C,'FLUXO DE CAIXA'!$B107)</f>
        <v>0</v>
      </c>
      <c r="AE107" s="106"/>
      <c r="AF107" s="106"/>
      <c r="AG107" s="106"/>
      <c r="AH107" s="166">
        <f t="shared" si="1741"/>
        <v>0</v>
      </c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  <c r="BN107" s="166">
        <f t="shared" si="1563"/>
        <v>0</v>
      </c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6">
        <f t="shared" si="1562"/>
        <v>0</v>
      </c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  <c r="DG107" s="168"/>
      <c r="DH107" s="168"/>
      <c r="DI107" s="168"/>
      <c r="DJ107" s="168"/>
      <c r="DK107" s="168"/>
      <c r="DL107" s="168"/>
      <c r="DM107" s="168"/>
      <c r="DN107" s="168"/>
      <c r="DO107" s="168"/>
      <c r="DP107" s="168"/>
      <c r="DQ107" s="168"/>
      <c r="DR107" s="168"/>
      <c r="DS107" s="168"/>
      <c r="DT107" s="168"/>
      <c r="DU107" s="168"/>
      <c r="DV107" s="168"/>
      <c r="DW107" s="168"/>
      <c r="DX107" s="168"/>
      <c r="DY107" s="166">
        <f t="shared" si="1564"/>
        <v>0</v>
      </c>
      <c r="DZ107" s="168"/>
      <c r="EA107" s="168"/>
      <c r="EB107" s="168"/>
      <c r="EC107" s="168"/>
      <c r="ED107" s="168"/>
      <c r="EE107" s="168"/>
      <c r="EF107" s="168"/>
      <c r="EG107" s="168"/>
      <c r="EH107" s="168"/>
      <c r="EI107" s="168"/>
      <c r="EJ107" s="168"/>
      <c r="EK107" s="168"/>
      <c r="EL107" s="168"/>
      <c r="EM107" s="168"/>
      <c r="EN107" s="168"/>
      <c r="EO107" s="168"/>
      <c r="EP107" s="168"/>
      <c r="EQ107" s="168"/>
      <c r="ER107" s="168"/>
      <c r="ES107" s="168"/>
      <c r="ET107" s="168"/>
      <c r="EU107" s="168"/>
      <c r="EV107" s="168"/>
      <c r="EW107" s="168"/>
      <c r="EX107" s="168"/>
      <c r="EY107" s="168"/>
      <c r="EZ107" s="168"/>
      <c r="FA107" s="168"/>
      <c r="FB107" s="168"/>
      <c r="FC107" s="168"/>
      <c r="FD107" s="166">
        <f t="shared" si="1742"/>
        <v>0</v>
      </c>
      <c r="FE107" s="168"/>
      <c r="FF107" s="168"/>
      <c r="FG107" s="168"/>
      <c r="FH107" s="168"/>
      <c r="FI107" s="168"/>
      <c r="FJ107" s="168"/>
      <c r="FK107" s="168"/>
      <c r="FL107" s="168"/>
      <c r="FM107" s="168"/>
      <c r="FN107" s="168"/>
      <c r="FO107" s="168"/>
      <c r="FP107" s="168"/>
      <c r="FQ107" s="168"/>
      <c r="FR107" s="168"/>
      <c r="FS107" s="168"/>
      <c r="FT107" s="168"/>
      <c r="FU107" s="168"/>
      <c r="FV107" s="168"/>
      <c r="FW107" s="168"/>
      <c r="FX107" s="168"/>
      <c r="FY107" s="168"/>
      <c r="FZ107" s="168"/>
      <c r="GA107" s="168"/>
      <c r="GB107" s="168"/>
      <c r="GC107" s="168"/>
      <c r="GD107" s="168"/>
      <c r="GE107" s="168"/>
      <c r="GF107" s="168"/>
      <c r="GG107" s="168"/>
      <c r="GH107" s="168"/>
      <c r="GI107" s="168"/>
      <c r="GJ107" s="166">
        <f t="shared" si="1565"/>
        <v>0</v>
      </c>
      <c r="GK107" s="168"/>
      <c r="GL107" s="168"/>
      <c r="GM107" s="168"/>
      <c r="GN107" s="168"/>
      <c r="GO107" s="168"/>
      <c r="GP107" s="168"/>
      <c r="GQ107" s="168"/>
      <c r="GR107" s="168"/>
      <c r="GS107" s="168"/>
      <c r="GT107" s="168"/>
      <c r="GU107" s="168"/>
      <c r="GV107" s="168"/>
      <c r="GW107" s="168"/>
      <c r="GX107" s="168"/>
      <c r="GY107" s="168"/>
      <c r="GZ107" s="168"/>
      <c r="HA107" s="168"/>
      <c r="HB107" s="168"/>
      <c r="HC107" s="168"/>
      <c r="HD107" s="168"/>
      <c r="HE107" s="168"/>
      <c r="HF107" s="168"/>
      <c r="HG107" s="168"/>
      <c r="HH107" s="168"/>
      <c r="HI107" s="168"/>
      <c r="HJ107" s="168"/>
      <c r="HK107" s="168"/>
      <c r="HL107" s="168"/>
      <c r="HM107" s="168"/>
      <c r="HN107" s="168"/>
      <c r="HO107" s="168"/>
      <c r="HP107" s="166">
        <f t="shared" si="1566"/>
        <v>0</v>
      </c>
      <c r="HQ107" s="168"/>
      <c r="HR107" s="168"/>
      <c r="HS107" s="168"/>
      <c r="HT107" s="168"/>
      <c r="HU107" s="168"/>
      <c r="HV107" s="168"/>
      <c r="HW107" s="168"/>
      <c r="HX107" s="168"/>
      <c r="HY107" s="168"/>
      <c r="HZ107" s="168"/>
      <c r="IA107" s="168"/>
      <c r="IB107" s="168"/>
      <c r="IC107" s="168"/>
      <c r="ID107" s="168"/>
      <c r="IE107" s="168"/>
      <c r="IF107" s="168"/>
      <c r="IG107" s="168"/>
      <c r="IH107" s="168"/>
      <c r="II107" s="168"/>
      <c r="IJ107" s="168"/>
      <c r="IK107" s="168"/>
      <c r="IL107" s="168"/>
      <c r="IM107" s="168"/>
      <c r="IN107" s="168"/>
      <c r="IO107" s="168"/>
      <c r="IP107" s="168"/>
      <c r="IQ107" s="168"/>
      <c r="IR107" s="168"/>
      <c r="IS107" s="168"/>
      <c r="IT107" s="168"/>
      <c r="IU107" s="166">
        <f t="shared" si="1743"/>
        <v>0</v>
      </c>
      <c r="IV107" s="168"/>
      <c r="IW107" s="168"/>
      <c r="IX107" s="168"/>
      <c r="IY107" s="168"/>
      <c r="IZ107" s="168"/>
      <c r="JA107" s="168"/>
      <c r="JB107" s="168"/>
      <c r="JC107" s="168"/>
      <c r="JD107" s="168"/>
      <c r="JE107" s="168"/>
      <c r="JF107" s="168"/>
      <c r="JG107" s="168"/>
      <c r="JH107" s="168"/>
      <c r="JI107" s="168"/>
      <c r="JJ107" s="168"/>
      <c r="JK107" s="168"/>
      <c r="JL107" s="168"/>
      <c r="JM107" s="168"/>
      <c r="JN107" s="168"/>
      <c r="JO107" s="168"/>
      <c r="JP107" s="168"/>
      <c r="JQ107" s="168"/>
      <c r="JR107" s="168"/>
      <c r="JS107" s="168"/>
      <c r="JT107" s="168"/>
      <c r="JU107" s="168"/>
      <c r="JV107" s="168"/>
      <c r="JW107" s="168"/>
      <c r="JX107" s="168"/>
      <c r="JY107" s="168"/>
      <c r="JZ107" s="168"/>
      <c r="KA107" s="166">
        <f t="shared" si="1567"/>
        <v>0</v>
      </c>
      <c r="KB107" s="168"/>
      <c r="KC107" s="168"/>
      <c r="KD107" s="168"/>
      <c r="KE107" s="168"/>
      <c r="KF107" s="168"/>
      <c r="KG107" s="168"/>
      <c r="KH107" s="168"/>
      <c r="KI107" s="168"/>
      <c r="KJ107" s="168"/>
      <c r="KK107" s="168"/>
      <c r="KL107" s="168"/>
      <c r="KM107" s="168"/>
      <c r="KN107" s="168"/>
      <c r="KO107" s="168"/>
      <c r="KP107" s="168"/>
      <c r="KQ107" s="168"/>
      <c r="KR107" s="168"/>
      <c r="KS107" s="168"/>
      <c r="KT107" s="168"/>
      <c r="KU107" s="168"/>
      <c r="KV107" s="168"/>
      <c r="KW107" s="168"/>
      <c r="KX107" s="168"/>
      <c r="KY107" s="168"/>
      <c r="KZ107" s="168"/>
      <c r="LA107" s="168"/>
      <c r="LB107" s="168"/>
      <c r="LC107" s="168"/>
      <c r="LD107" s="168"/>
      <c r="LE107" s="168"/>
      <c r="LF107" s="166">
        <f t="shared" si="1744"/>
        <v>0</v>
      </c>
      <c r="LG107" s="168"/>
      <c r="LH107" s="168"/>
      <c r="LI107" s="168"/>
      <c r="LJ107" s="168"/>
      <c r="LK107" s="168"/>
      <c r="LL107" s="168"/>
      <c r="LM107" s="168"/>
      <c r="LN107" s="168"/>
      <c r="LO107" s="168"/>
      <c r="LP107" s="168"/>
      <c r="LQ107" s="168"/>
      <c r="LR107" s="168"/>
      <c r="LS107" s="168"/>
      <c r="LT107" s="168"/>
      <c r="LU107" s="168"/>
      <c r="LV107" s="168"/>
      <c r="LW107" s="168"/>
      <c r="LX107" s="168"/>
      <c r="LY107" s="168"/>
      <c r="LZ107" s="168"/>
      <c r="MA107" s="168"/>
      <c r="MB107" s="168"/>
      <c r="MC107" s="168"/>
      <c r="MD107" s="168"/>
      <c r="ME107" s="168"/>
      <c r="MF107" s="168"/>
      <c r="MG107" s="168"/>
      <c r="MH107" s="168"/>
      <c r="MI107" s="168"/>
      <c r="MJ107" s="168"/>
      <c r="MK107" s="168"/>
      <c r="ML107" s="166">
        <f t="shared" si="1568"/>
        <v>0</v>
      </c>
      <c r="MM107" s="168"/>
      <c r="MN107" s="168"/>
      <c r="MO107" s="168"/>
      <c r="MP107" s="168"/>
      <c r="MQ107" s="168"/>
      <c r="MR107" s="168"/>
      <c r="MS107" s="168"/>
      <c r="MT107" s="168"/>
      <c r="MU107" s="168"/>
      <c r="MV107" s="168"/>
      <c r="MW107" s="168"/>
      <c r="MX107" s="168"/>
      <c r="MY107" s="168"/>
      <c r="MZ107" s="168"/>
      <c r="NA107" s="168"/>
      <c r="NB107" s="168"/>
      <c r="NC107" s="168"/>
      <c r="ND107" s="168"/>
      <c r="NE107" s="168"/>
      <c r="NF107" s="168"/>
      <c r="NG107" s="168"/>
      <c r="NH107" s="168"/>
      <c r="NI107" s="168"/>
      <c r="NJ107" s="168"/>
      <c r="NK107" s="168"/>
      <c r="NL107" s="168"/>
      <c r="NM107" s="168"/>
      <c r="NN107" s="168"/>
      <c r="NO107" s="168"/>
      <c r="NP107" s="168"/>
      <c r="NQ107" s="168"/>
      <c r="NR107" s="166">
        <f t="shared" si="1569"/>
        <v>0</v>
      </c>
      <c r="NS107" s="168"/>
      <c r="NT107" s="168"/>
      <c r="NU107" s="168"/>
      <c r="NV107" s="168"/>
      <c r="NW107" s="168"/>
      <c r="NX107" s="168"/>
      <c r="NY107" s="168"/>
      <c r="NZ107" s="168"/>
      <c r="OA107" s="168"/>
      <c r="OB107" s="168"/>
      <c r="OC107" s="168"/>
      <c r="OD107" s="168"/>
      <c r="OE107" s="168"/>
      <c r="OF107" s="168"/>
      <c r="OG107" s="168"/>
      <c r="OH107" s="168"/>
      <c r="OI107" s="168"/>
      <c r="OJ107" s="168"/>
      <c r="OK107" s="168"/>
      <c r="OL107" s="168"/>
      <c r="OM107" s="168"/>
      <c r="ON107" s="168"/>
      <c r="OO107" s="168"/>
      <c r="OP107" s="168"/>
      <c r="OQ107" s="168"/>
      <c r="OR107" s="168"/>
      <c r="OS107" s="168"/>
      <c r="OT107" s="168"/>
      <c r="OU107" s="166">
        <f t="shared" si="1745"/>
        <v>0</v>
      </c>
      <c r="OV107" s="168"/>
      <c r="OW107" s="168"/>
      <c r="OX107" s="168"/>
      <c r="OY107" s="168"/>
      <c r="OZ107" s="168"/>
      <c r="PA107" s="168"/>
      <c r="PB107" s="168"/>
      <c r="PC107" s="168"/>
      <c r="PD107" s="168"/>
      <c r="PE107" s="168"/>
      <c r="PF107" s="168"/>
      <c r="PG107" s="168"/>
      <c r="PH107" s="168"/>
      <c r="PI107" s="168"/>
      <c r="PJ107" s="168"/>
      <c r="PK107" s="168"/>
      <c r="PL107" s="168"/>
      <c r="PM107" s="168"/>
      <c r="PN107" s="168"/>
      <c r="PO107" s="168"/>
      <c r="PP107" s="168"/>
      <c r="PQ107" s="168"/>
      <c r="PR107" s="168"/>
      <c r="PS107" s="168"/>
      <c r="PT107" s="168"/>
      <c r="PU107" s="168"/>
      <c r="PV107" s="168"/>
      <c r="PW107" s="168"/>
      <c r="PX107" s="168"/>
      <c r="PY107" s="168"/>
      <c r="PZ107" s="168"/>
      <c r="QA107" s="166">
        <f t="shared" si="1570"/>
        <v>0</v>
      </c>
      <c r="QB107" s="168"/>
      <c r="QC107" s="168"/>
      <c r="QD107" s="168"/>
      <c r="QE107" s="168"/>
      <c r="QF107" s="168"/>
      <c r="QG107" s="168"/>
      <c r="QH107" s="168"/>
      <c r="QI107" s="168"/>
      <c r="QJ107" s="168"/>
      <c r="QK107" s="168"/>
      <c r="QL107" s="168"/>
      <c r="QM107" s="168"/>
      <c r="QN107" s="168"/>
      <c r="QO107" s="168"/>
      <c r="QP107" s="168"/>
      <c r="QQ107" s="168"/>
      <c r="QR107" s="168"/>
      <c r="QS107" s="168"/>
      <c r="QT107" s="168"/>
      <c r="QU107" s="168"/>
      <c r="QV107" s="168"/>
      <c r="QW107" s="168"/>
      <c r="QX107" s="168"/>
      <c r="QY107" s="168"/>
      <c r="QZ107" s="168"/>
      <c r="RA107" s="168"/>
      <c r="RB107" s="168"/>
      <c r="RC107" s="168"/>
      <c r="RD107" s="168"/>
      <c r="RE107" s="168"/>
      <c r="RF107" s="166">
        <f t="shared" si="1746"/>
        <v>0</v>
      </c>
      <c r="RG107" s="168"/>
      <c r="RH107" s="168"/>
      <c r="RI107" s="168"/>
      <c r="RJ107" s="168"/>
      <c r="RK107" s="168"/>
      <c r="RL107" s="168"/>
      <c r="RM107" s="168"/>
      <c r="RN107" s="168"/>
      <c r="RO107" s="168"/>
      <c r="RP107" s="168"/>
      <c r="RQ107" s="168"/>
      <c r="RR107" s="168"/>
      <c r="RS107" s="168"/>
      <c r="RT107" s="168"/>
      <c r="RU107" s="168"/>
      <c r="RV107" s="168"/>
      <c r="RW107" s="168"/>
      <c r="RX107" s="168"/>
      <c r="RY107" s="168"/>
      <c r="RZ107" s="168"/>
      <c r="SA107" s="168"/>
      <c r="SB107" s="168"/>
      <c r="SC107" s="168"/>
      <c r="SD107" s="168"/>
      <c r="SE107" s="168"/>
      <c r="SF107" s="168"/>
      <c r="SG107" s="168"/>
      <c r="SH107" s="168"/>
      <c r="SI107" s="168"/>
      <c r="SJ107" s="168"/>
      <c r="SK107" s="168"/>
      <c r="SL107" s="166">
        <f t="shared" si="1571"/>
        <v>0</v>
      </c>
      <c r="SM107" s="168"/>
      <c r="SN107" s="168"/>
      <c r="SO107" s="168"/>
      <c r="SP107" s="168"/>
      <c r="SQ107" s="168"/>
      <c r="SR107" s="168"/>
      <c r="SS107" s="168"/>
      <c r="ST107" s="168"/>
      <c r="SU107" s="168"/>
      <c r="SV107" s="168"/>
      <c r="SW107" s="168"/>
      <c r="SX107" s="168"/>
      <c r="SY107" s="168"/>
      <c r="SZ107" s="168"/>
      <c r="TA107" s="168"/>
      <c r="TB107" s="168"/>
      <c r="TC107" s="168"/>
      <c r="TD107" s="168"/>
      <c r="TE107" s="168"/>
      <c r="TF107" s="168"/>
      <c r="TG107" s="168"/>
      <c r="TH107" s="168"/>
      <c r="TI107" s="168"/>
      <c r="TJ107" s="168"/>
      <c r="TK107" s="168"/>
      <c r="TL107" s="168"/>
      <c r="TM107" s="168"/>
      <c r="TN107" s="168"/>
      <c r="TO107" s="168"/>
      <c r="TP107" s="168"/>
      <c r="TQ107" s="166">
        <f t="shared" si="1747"/>
        <v>0</v>
      </c>
      <c r="TR107" s="168"/>
      <c r="TS107" s="168"/>
      <c r="TT107" s="168"/>
      <c r="TU107" s="168"/>
      <c r="TV107" s="168"/>
      <c r="TW107" s="168"/>
      <c r="TX107" s="168"/>
      <c r="TY107" s="168"/>
      <c r="TZ107" s="168"/>
      <c r="UA107" s="168"/>
      <c r="UB107" s="168"/>
      <c r="UC107" s="168"/>
      <c r="UD107" s="168"/>
      <c r="UE107" s="168"/>
      <c r="UF107" s="168"/>
      <c r="UG107" s="168"/>
      <c r="UH107" s="168"/>
      <c r="UI107" s="168"/>
      <c r="UJ107" s="168"/>
      <c r="UK107" s="168"/>
      <c r="UL107" s="168"/>
      <c r="UM107" s="168"/>
      <c r="UN107" s="168"/>
      <c r="UO107" s="168"/>
      <c r="UP107" s="168"/>
      <c r="UQ107" s="168"/>
      <c r="UR107" s="168"/>
      <c r="US107" s="168"/>
      <c r="UT107" s="168"/>
      <c r="UU107" s="168"/>
      <c r="UV107" s="168"/>
      <c r="UW107" s="166">
        <f t="shared" si="1572"/>
        <v>0</v>
      </c>
      <c r="UX107" s="168"/>
      <c r="UY107" s="168"/>
      <c r="UZ107" s="168"/>
      <c r="VA107" s="168"/>
      <c r="VB107" s="168"/>
      <c r="VC107" s="168"/>
      <c r="VD107" s="168"/>
      <c r="VE107" s="168"/>
      <c r="VF107" s="168"/>
      <c r="VG107" s="168"/>
      <c r="VH107" s="168"/>
      <c r="VI107" s="168"/>
      <c r="VJ107" s="168"/>
      <c r="VK107" s="168"/>
      <c r="VL107" s="168"/>
      <c r="VM107" s="168"/>
      <c r="VN107" s="168"/>
      <c r="VO107" s="168"/>
      <c r="VP107" s="168"/>
      <c r="VQ107" s="168"/>
      <c r="VR107" s="168"/>
      <c r="VS107" s="168"/>
      <c r="VT107" s="168"/>
      <c r="VU107" s="168"/>
      <c r="VV107" s="168"/>
      <c r="VW107" s="168"/>
      <c r="VX107" s="168"/>
      <c r="VY107" s="168"/>
      <c r="VZ107" s="168"/>
      <c r="WA107" s="168"/>
      <c r="WB107" s="168"/>
      <c r="WC107" s="166">
        <f t="shared" si="1573"/>
        <v>0</v>
      </c>
    </row>
    <row r="108" spans="1:601" s="105" customFormat="1" ht="18" customHeight="1" outlineLevel="1">
      <c r="A108" s="154"/>
      <c r="B108" s="117" t="s">
        <v>173</v>
      </c>
      <c r="C108" s="62"/>
      <c r="D108" s="182">
        <f>SUMIFS('Listagem de Pagamentos Efet'!$J:$J,'Listagem de Pagamentos Efet'!$B:$B,'FLUXO DE CAIXA'!D$4,'Listagem de Pagamentos Efet'!$C:$C,'FLUXO DE CAIXA'!$B108)</f>
        <v>0</v>
      </c>
      <c r="E108" s="182">
        <f>SUMIFS('Listagem de Pagamentos Efet'!$J:$J,'Listagem de Pagamentos Efet'!$B:$B,'FLUXO DE CAIXA'!E$4,'Listagem de Pagamentos Efet'!$C:$C,'FLUXO DE CAIXA'!$B108)</f>
        <v>0</v>
      </c>
      <c r="F108" s="182">
        <f>SUMIFS('Listagem de Pagamentos Efet'!$J:$J,'Listagem de Pagamentos Efet'!$B:$B,'FLUXO DE CAIXA'!F$4,'Listagem de Pagamentos Efet'!$C:$C,'FLUXO DE CAIXA'!$B108)</f>
        <v>0</v>
      </c>
      <c r="G108" s="182">
        <f>SUMIFS('Listagem de Pagamentos Efet'!$J:$J,'Listagem de Pagamentos Efet'!$B:$B,'FLUXO DE CAIXA'!G$4,'Listagem de Pagamentos Efet'!$C:$C,'FLUXO DE CAIXA'!$B108)</f>
        <v>0</v>
      </c>
      <c r="H108" s="182">
        <f>SUMIFS('Listagem de Pagamentos Efet'!$J:$J,'Listagem de Pagamentos Efet'!$B:$B,'FLUXO DE CAIXA'!H$4,'Listagem de Pagamentos Efet'!$C:$C,'FLUXO DE CAIXA'!$B108)</f>
        <v>0</v>
      </c>
      <c r="I108" s="182">
        <f>SUMIFS('Listagem de Pagamentos Efet'!$J:$J,'Listagem de Pagamentos Efet'!$B:$B,'FLUXO DE CAIXA'!I$4,'Listagem de Pagamentos Efet'!$C:$C,'FLUXO DE CAIXA'!$B108)</f>
        <v>0</v>
      </c>
      <c r="J108" s="182">
        <f>SUMIFS('Listagem de Pagamentos Efet'!$J:$J,'Listagem de Pagamentos Efet'!$B:$B,'FLUXO DE CAIXA'!J$4,'Listagem de Pagamentos Efet'!$C:$C,'FLUXO DE CAIXA'!$B108)</f>
        <v>0</v>
      </c>
      <c r="K108" s="182">
        <f>SUMIFS('Listagem de Pagamentos Efet'!$J:$J,'Listagem de Pagamentos Efet'!$B:$B,'FLUXO DE CAIXA'!K$4,'Listagem de Pagamentos Efet'!$C:$C,'FLUXO DE CAIXA'!$B108)</f>
        <v>0</v>
      </c>
      <c r="L108" s="182">
        <f>SUMIFS('Listagem de Pagamentos Efet'!$J:$J,'Listagem de Pagamentos Efet'!$B:$B,'FLUXO DE CAIXA'!L$4,'Listagem de Pagamentos Efet'!$C:$C,'FLUXO DE CAIXA'!$B108)</f>
        <v>0</v>
      </c>
      <c r="M108" s="182">
        <f>SUMIFS('Listagem de Pagamentos Efet'!$J:$J,'Listagem de Pagamentos Efet'!$B:$B,'FLUXO DE CAIXA'!M$4,'Listagem de Pagamentos Efet'!$C:$C,'FLUXO DE CAIXA'!$B108)</f>
        <v>0</v>
      </c>
      <c r="N108" s="182">
        <f>SUMIFS('Listagem de Pagamentos Efet'!$J:$J,'Listagem de Pagamentos Efet'!$B:$B,'FLUXO DE CAIXA'!N$4,'Listagem de Pagamentos Efet'!$C:$C,'FLUXO DE CAIXA'!$B108)</f>
        <v>0</v>
      </c>
      <c r="O108" s="182">
        <f>SUMIFS('Listagem de Pagamentos Efet'!$J:$J,'Listagem de Pagamentos Efet'!$B:$B,'FLUXO DE CAIXA'!O$4,'Listagem de Pagamentos Efet'!$C:$C,'FLUXO DE CAIXA'!$B108)</f>
        <v>0</v>
      </c>
      <c r="P108" s="182">
        <f>SUMIFS('Listagem de Pagamentos Efet'!$J:$J,'Listagem de Pagamentos Efet'!$B:$B,'FLUXO DE CAIXA'!P$4,'Listagem de Pagamentos Efet'!$C:$C,'FLUXO DE CAIXA'!$B108)</f>
        <v>0</v>
      </c>
      <c r="Q108" s="182">
        <f>SUMIFS('Listagem de Pagamentos Efet'!$J:$J,'Listagem de Pagamentos Efet'!$B:$B,'FLUXO DE CAIXA'!Q$4,'Listagem de Pagamentos Efet'!$C:$C,'FLUXO DE CAIXA'!$B108)</f>
        <v>0</v>
      </c>
      <c r="R108" s="182">
        <f>SUMIFS('Listagem de Pagamentos Efet'!$J:$J,'Listagem de Pagamentos Efet'!$B:$B,'FLUXO DE CAIXA'!R$4,'Listagem de Pagamentos Efet'!$C:$C,'FLUXO DE CAIXA'!$B108)</f>
        <v>0</v>
      </c>
      <c r="S108" s="182">
        <f>SUMIFS('Listagem de Pagamentos Efet'!$J:$J,'Listagem de Pagamentos Efet'!$B:$B,'FLUXO DE CAIXA'!S$4,'Listagem de Pagamentos Efet'!$C:$C,'FLUXO DE CAIXA'!$B108)</f>
        <v>0</v>
      </c>
      <c r="T108" s="182">
        <f>SUMIFS('Listagem de Pagamentos Efet'!$J:$J,'Listagem de Pagamentos Efet'!$B:$B,'FLUXO DE CAIXA'!T$4,'Listagem de Pagamentos Efet'!$C:$C,'FLUXO DE CAIXA'!$B108)</f>
        <v>0</v>
      </c>
      <c r="U108" s="182">
        <f>SUMIFS('Listagem de Pagamentos Efet'!$J:$J,'Listagem de Pagamentos Efet'!$B:$B,'FLUXO DE CAIXA'!U$4,'Listagem de Pagamentos Efet'!$C:$C,'FLUXO DE CAIXA'!$B108)</f>
        <v>0</v>
      </c>
      <c r="V108" s="182">
        <f>SUMIFS('Listagem de Pagamentos Efet'!$J:$J,'Listagem de Pagamentos Efet'!$B:$B,'FLUXO DE CAIXA'!V$4,'Listagem de Pagamentos Efet'!$C:$C,'FLUXO DE CAIXA'!$B108)</f>
        <v>0</v>
      </c>
      <c r="W108" s="182">
        <f>SUMIFS('Listagem de Pagamentos Efet'!$J:$J,'Listagem de Pagamentos Efet'!$B:$B,'FLUXO DE CAIXA'!W$4,'Listagem de Pagamentos Efet'!$C:$C,'FLUXO DE CAIXA'!$B108)</f>
        <v>0</v>
      </c>
      <c r="X108" s="182">
        <f>SUMIFS('Listagem de Pagamentos Efet'!$J:$J,'Listagem de Pagamentos Efet'!$B:$B,'FLUXO DE CAIXA'!X$4,'Listagem de Pagamentos Efet'!$C:$C,'FLUXO DE CAIXA'!$B108)</f>
        <v>0</v>
      </c>
      <c r="Y108" s="182">
        <f>SUMIFS('Listagem de Pagamentos Efet'!$J:$J,'Listagem de Pagamentos Efet'!$B:$B,'FLUXO DE CAIXA'!Y$4,'Listagem de Pagamentos Efet'!$C:$C,'FLUXO DE CAIXA'!$B108)</f>
        <v>0</v>
      </c>
      <c r="Z108" s="182">
        <f>SUMIFS('Listagem de Pagamentos Efet'!$J:$J,'Listagem de Pagamentos Efet'!$B:$B,'FLUXO DE CAIXA'!Z$4,'Listagem de Pagamentos Efet'!$C:$C,'FLUXO DE CAIXA'!$B108)</f>
        <v>0</v>
      </c>
      <c r="AA108" s="182">
        <f>SUMIFS('Listagem de Pagamentos Efet'!$J:$J,'Listagem de Pagamentos Efet'!$B:$B,'FLUXO DE CAIXA'!AA$4,'Listagem de Pagamentos Efet'!$C:$C,'FLUXO DE CAIXA'!$B108)</f>
        <v>0</v>
      </c>
      <c r="AB108" s="182">
        <f>SUMIFS('Listagem de Pagamentos Efet'!$J:$J,'Listagem de Pagamentos Efet'!$B:$B,'FLUXO DE CAIXA'!AB$4,'Listagem de Pagamentos Efet'!$C:$C,'FLUXO DE CAIXA'!$B108)</f>
        <v>0</v>
      </c>
      <c r="AC108" s="182">
        <f>SUMIFS('Listagem de Pagamentos Efet'!$J:$J,'Listagem de Pagamentos Efet'!$B:$B,'FLUXO DE CAIXA'!AC$4,'Listagem de Pagamentos Efet'!$C:$C,'FLUXO DE CAIXA'!$B108)</f>
        <v>0</v>
      </c>
      <c r="AD108" s="182">
        <f>SUMIFS('Listagem de Pagamentos Efet'!$J:$J,'Listagem de Pagamentos Efet'!$B:$B,'FLUXO DE CAIXA'!AD$4,'Listagem de Pagamentos Efet'!$C:$C,'FLUXO DE CAIXA'!$B108)</f>
        <v>0</v>
      </c>
      <c r="AE108" s="106"/>
      <c r="AF108" s="106"/>
      <c r="AG108" s="106"/>
      <c r="AH108" s="166">
        <f t="shared" si="1741"/>
        <v>0</v>
      </c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168"/>
      <c r="AY108" s="168"/>
      <c r="AZ108" s="168"/>
      <c r="BA108" s="168"/>
      <c r="BB108" s="168"/>
      <c r="BC108" s="168"/>
      <c r="BD108" s="168"/>
      <c r="BE108" s="168"/>
      <c r="BF108" s="168">
        <f>+DRE!$G$106</f>
        <v>0</v>
      </c>
      <c r="BG108" s="168"/>
      <c r="BH108" s="168"/>
      <c r="BI108" s="168"/>
      <c r="BJ108" s="168"/>
      <c r="BK108" s="168"/>
      <c r="BL108" s="168"/>
      <c r="BM108" s="168"/>
      <c r="BN108" s="166">
        <f t="shared" si="1563"/>
        <v>0</v>
      </c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>
        <f>+DRE!$G$106</f>
        <v>0</v>
      </c>
      <c r="CM108" s="168"/>
      <c r="CN108" s="168"/>
      <c r="CO108" s="168"/>
      <c r="CP108" s="168"/>
      <c r="CQ108" s="168"/>
      <c r="CR108" s="168"/>
      <c r="CS108" s="166">
        <f t="shared" si="1562"/>
        <v>0</v>
      </c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  <c r="DG108" s="168"/>
      <c r="DH108" s="168"/>
      <c r="DI108" s="168"/>
      <c r="DJ108" s="168"/>
      <c r="DK108" s="168"/>
      <c r="DL108" s="168"/>
      <c r="DM108" s="168"/>
      <c r="DN108" s="168"/>
      <c r="DO108" s="168"/>
      <c r="DP108" s="168"/>
      <c r="DQ108" s="168">
        <f>+DRE!$G$106</f>
        <v>0</v>
      </c>
      <c r="DR108" s="168"/>
      <c r="DS108" s="168"/>
      <c r="DT108" s="168"/>
      <c r="DU108" s="168"/>
      <c r="DV108" s="168"/>
      <c r="DW108" s="168"/>
      <c r="DX108" s="168"/>
      <c r="DY108" s="166">
        <f t="shared" si="1564"/>
        <v>0</v>
      </c>
      <c r="DZ108" s="168"/>
      <c r="EA108" s="168"/>
      <c r="EB108" s="168"/>
      <c r="EC108" s="168"/>
      <c r="ED108" s="168"/>
      <c r="EE108" s="168"/>
      <c r="EF108" s="168"/>
      <c r="EG108" s="168"/>
      <c r="EH108" s="168"/>
      <c r="EI108" s="168"/>
      <c r="EJ108" s="168"/>
      <c r="EK108" s="168"/>
      <c r="EL108" s="168"/>
      <c r="EM108" s="168"/>
      <c r="EN108" s="168"/>
      <c r="EO108" s="168"/>
      <c r="EP108" s="168"/>
      <c r="EQ108" s="168"/>
      <c r="ER108" s="168"/>
      <c r="ES108" s="168"/>
      <c r="ET108" s="168"/>
      <c r="EU108" s="168"/>
      <c r="EV108" s="168"/>
      <c r="EW108" s="168">
        <f>+DRE!$G$106</f>
        <v>0</v>
      </c>
      <c r="EX108" s="168"/>
      <c r="EY108" s="168"/>
      <c r="EZ108" s="168"/>
      <c r="FA108" s="168"/>
      <c r="FB108" s="168"/>
      <c r="FC108" s="168"/>
      <c r="FD108" s="166">
        <f t="shared" si="1742"/>
        <v>0</v>
      </c>
      <c r="FE108" s="168"/>
      <c r="FF108" s="168"/>
      <c r="FG108" s="168"/>
      <c r="FH108" s="168"/>
      <c r="FI108" s="168"/>
      <c r="FJ108" s="168"/>
      <c r="FK108" s="168"/>
      <c r="FL108" s="168"/>
      <c r="FM108" s="168"/>
      <c r="FN108" s="168"/>
      <c r="FO108" s="168"/>
      <c r="FP108" s="168"/>
      <c r="FQ108" s="168"/>
      <c r="FR108" s="168"/>
      <c r="FS108" s="168"/>
      <c r="FT108" s="168"/>
      <c r="FU108" s="168"/>
      <c r="FV108" s="168"/>
      <c r="FW108" s="168"/>
      <c r="FX108" s="168"/>
      <c r="FY108" s="168"/>
      <c r="FZ108" s="168"/>
      <c r="GA108" s="168"/>
      <c r="GB108" s="168">
        <f>+DRE!$G$106</f>
        <v>0</v>
      </c>
      <c r="GC108" s="168"/>
      <c r="GD108" s="168"/>
      <c r="GE108" s="168"/>
      <c r="GF108" s="168"/>
      <c r="GG108" s="168"/>
      <c r="GH108" s="168"/>
      <c r="GI108" s="168"/>
      <c r="GJ108" s="166">
        <f t="shared" si="1565"/>
        <v>0</v>
      </c>
      <c r="GK108" s="168"/>
      <c r="GL108" s="168"/>
      <c r="GM108" s="168"/>
      <c r="GN108" s="168"/>
      <c r="GO108" s="168"/>
      <c r="GP108" s="168"/>
      <c r="GQ108" s="168"/>
      <c r="GR108" s="168"/>
      <c r="GS108" s="168"/>
      <c r="GT108" s="168"/>
      <c r="GU108" s="168"/>
      <c r="GV108" s="168"/>
      <c r="GW108" s="168"/>
      <c r="GX108" s="168"/>
      <c r="GY108" s="168"/>
      <c r="GZ108" s="168"/>
      <c r="HA108" s="168"/>
      <c r="HB108" s="168"/>
      <c r="HC108" s="168"/>
      <c r="HD108" s="168"/>
      <c r="HE108" s="168"/>
      <c r="HF108" s="168"/>
      <c r="HG108" s="168"/>
      <c r="HH108" s="168">
        <f>+DRE!$G$106</f>
        <v>0</v>
      </c>
      <c r="HI108" s="168"/>
      <c r="HJ108" s="168"/>
      <c r="HK108" s="168"/>
      <c r="HL108" s="168"/>
      <c r="HM108" s="168"/>
      <c r="HN108" s="168"/>
      <c r="HO108" s="168"/>
      <c r="HP108" s="166">
        <f t="shared" si="1566"/>
        <v>0</v>
      </c>
      <c r="HQ108" s="168"/>
      <c r="HR108" s="168"/>
      <c r="HS108" s="168"/>
      <c r="HT108" s="168"/>
      <c r="HU108" s="168"/>
      <c r="HV108" s="168"/>
      <c r="HW108" s="168"/>
      <c r="HX108" s="168"/>
      <c r="HY108" s="168"/>
      <c r="HZ108" s="168"/>
      <c r="IA108" s="168"/>
      <c r="IB108" s="168"/>
      <c r="IC108" s="168"/>
      <c r="ID108" s="168"/>
      <c r="IE108" s="168"/>
      <c r="IF108" s="168"/>
      <c r="IG108" s="168"/>
      <c r="IH108" s="168"/>
      <c r="II108" s="168"/>
      <c r="IJ108" s="168"/>
      <c r="IK108" s="168"/>
      <c r="IL108" s="168"/>
      <c r="IM108" s="168"/>
      <c r="IN108" s="168">
        <f>+DRE!$G$106</f>
        <v>0</v>
      </c>
      <c r="IO108" s="168"/>
      <c r="IP108" s="168"/>
      <c r="IQ108" s="168"/>
      <c r="IR108" s="168"/>
      <c r="IS108" s="168"/>
      <c r="IT108" s="168"/>
      <c r="IU108" s="166">
        <f t="shared" si="1743"/>
        <v>0</v>
      </c>
      <c r="IV108" s="168"/>
      <c r="IW108" s="168"/>
      <c r="IX108" s="168"/>
      <c r="IY108" s="168"/>
      <c r="IZ108" s="168"/>
      <c r="JA108" s="168"/>
      <c r="JB108" s="168"/>
      <c r="JC108" s="168"/>
      <c r="JD108" s="168"/>
      <c r="JE108" s="168"/>
      <c r="JF108" s="168"/>
      <c r="JG108" s="168"/>
      <c r="JH108" s="168"/>
      <c r="JI108" s="168"/>
      <c r="JJ108" s="168"/>
      <c r="JK108" s="168"/>
      <c r="JL108" s="168"/>
      <c r="JM108" s="168"/>
      <c r="JN108" s="168"/>
      <c r="JO108" s="168"/>
      <c r="JP108" s="168"/>
      <c r="JQ108" s="168"/>
      <c r="JR108" s="168"/>
      <c r="JS108" s="168">
        <f>+DRE!$G$106</f>
        <v>0</v>
      </c>
      <c r="JT108" s="168"/>
      <c r="JU108" s="168"/>
      <c r="JV108" s="168"/>
      <c r="JW108" s="168"/>
      <c r="JX108" s="168"/>
      <c r="JY108" s="168"/>
      <c r="JZ108" s="168"/>
      <c r="KA108" s="166">
        <f t="shared" si="1567"/>
        <v>0</v>
      </c>
      <c r="KB108" s="168"/>
      <c r="KC108" s="168"/>
      <c r="KD108" s="168"/>
      <c r="KE108" s="168"/>
      <c r="KF108" s="168"/>
      <c r="KG108" s="168"/>
      <c r="KH108" s="168"/>
      <c r="KI108" s="168"/>
      <c r="KJ108" s="168"/>
      <c r="KK108" s="168"/>
      <c r="KL108" s="168"/>
      <c r="KM108" s="168"/>
      <c r="KN108" s="168"/>
      <c r="KO108" s="168"/>
      <c r="KP108" s="168"/>
      <c r="KQ108" s="168"/>
      <c r="KR108" s="168"/>
      <c r="KS108" s="168"/>
      <c r="KT108" s="168"/>
      <c r="KU108" s="168"/>
      <c r="KV108" s="168"/>
      <c r="KW108" s="168"/>
      <c r="KX108" s="168"/>
      <c r="KY108" s="168">
        <f>+DRE!$G$106</f>
        <v>0</v>
      </c>
      <c r="KZ108" s="168"/>
      <c r="LA108" s="168"/>
      <c r="LB108" s="168"/>
      <c r="LC108" s="168"/>
      <c r="LD108" s="168"/>
      <c r="LE108" s="168"/>
      <c r="LF108" s="166">
        <f t="shared" si="1744"/>
        <v>0</v>
      </c>
      <c r="LG108" s="168"/>
      <c r="LH108" s="168"/>
      <c r="LI108" s="168"/>
      <c r="LJ108" s="168"/>
      <c r="LK108" s="168"/>
      <c r="LL108" s="168"/>
      <c r="LM108" s="168"/>
      <c r="LN108" s="168"/>
      <c r="LO108" s="168"/>
      <c r="LP108" s="168"/>
      <c r="LQ108" s="168"/>
      <c r="LR108" s="168"/>
      <c r="LS108" s="168"/>
      <c r="LT108" s="168"/>
      <c r="LU108" s="168"/>
      <c r="LV108" s="168"/>
      <c r="LW108" s="168"/>
      <c r="LX108" s="168"/>
      <c r="LY108" s="168"/>
      <c r="LZ108" s="168"/>
      <c r="MA108" s="168"/>
      <c r="MB108" s="168"/>
      <c r="MC108" s="168"/>
      <c r="MD108" s="168">
        <f>+DRE!$G$106</f>
        <v>0</v>
      </c>
      <c r="ME108" s="168"/>
      <c r="MF108" s="168"/>
      <c r="MG108" s="168"/>
      <c r="MH108" s="168"/>
      <c r="MI108" s="168"/>
      <c r="MJ108" s="168"/>
      <c r="MK108" s="168"/>
      <c r="ML108" s="166">
        <f t="shared" si="1568"/>
        <v>0</v>
      </c>
      <c r="MM108" s="168"/>
      <c r="MN108" s="168"/>
      <c r="MO108" s="168"/>
      <c r="MP108" s="168"/>
      <c r="MQ108" s="168"/>
      <c r="MR108" s="168"/>
      <c r="MS108" s="168"/>
      <c r="MT108" s="168"/>
      <c r="MU108" s="168"/>
      <c r="MV108" s="168"/>
      <c r="MW108" s="168"/>
      <c r="MX108" s="168"/>
      <c r="MY108" s="168"/>
      <c r="MZ108" s="168"/>
      <c r="NA108" s="168"/>
      <c r="NB108" s="168"/>
      <c r="NC108" s="168"/>
      <c r="ND108" s="168"/>
      <c r="NE108" s="168"/>
      <c r="NF108" s="168"/>
      <c r="NG108" s="168"/>
      <c r="NH108" s="168"/>
      <c r="NI108" s="168"/>
      <c r="NJ108" s="168">
        <f>+DRE!$G$106</f>
        <v>0</v>
      </c>
      <c r="NK108" s="168"/>
      <c r="NL108" s="168"/>
      <c r="NM108" s="168"/>
      <c r="NN108" s="168"/>
      <c r="NO108" s="168"/>
      <c r="NP108" s="168"/>
      <c r="NQ108" s="168"/>
      <c r="NR108" s="166">
        <f t="shared" si="1569"/>
        <v>0</v>
      </c>
      <c r="NS108" s="168"/>
      <c r="NT108" s="168"/>
      <c r="NU108" s="168"/>
      <c r="NV108" s="168"/>
      <c r="NW108" s="168"/>
      <c r="NX108" s="168"/>
      <c r="NY108" s="168"/>
      <c r="NZ108" s="168"/>
      <c r="OA108" s="168"/>
      <c r="OB108" s="168"/>
      <c r="OC108" s="168"/>
      <c r="OD108" s="168"/>
      <c r="OE108" s="168"/>
      <c r="OF108" s="168"/>
      <c r="OG108" s="168"/>
      <c r="OH108" s="168"/>
      <c r="OI108" s="168"/>
      <c r="OJ108" s="168"/>
      <c r="OK108" s="168"/>
      <c r="OL108" s="168"/>
      <c r="OM108" s="168"/>
      <c r="ON108" s="168"/>
      <c r="OO108" s="168"/>
      <c r="OP108" s="168">
        <f>+DRE!$G$106</f>
        <v>0</v>
      </c>
      <c r="OQ108" s="168"/>
      <c r="OR108" s="168"/>
      <c r="OS108" s="168"/>
      <c r="OT108" s="168"/>
      <c r="OU108" s="166">
        <f t="shared" si="1745"/>
        <v>0</v>
      </c>
      <c r="OV108" s="168"/>
      <c r="OW108" s="168"/>
      <c r="OX108" s="168"/>
      <c r="OY108" s="168"/>
      <c r="OZ108" s="168"/>
      <c r="PA108" s="168"/>
      <c r="PB108" s="168"/>
      <c r="PC108" s="168"/>
      <c r="PD108" s="168"/>
      <c r="PE108" s="168"/>
      <c r="PF108" s="168"/>
      <c r="PG108" s="168"/>
      <c r="PH108" s="168"/>
      <c r="PI108" s="168"/>
      <c r="PJ108" s="168"/>
      <c r="PK108" s="168"/>
      <c r="PL108" s="168"/>
      <c r="PM108" s="168"/>
      <c r="PN108" s="168"/>
      <c r="PO108" s="168"/>
      <c r="PP108" s="168"/>
      <c r="PQ108" s="168"/>
      <c r="PR108" s="168"/>
      <c r="PS108" s="168">
        <f>+DRE!$G$106</f>
        <v>0</v>
      </c>
      <c r="PT108" s="168"/>
      <c r="PU108" s="168"/>
      <c r="PV108" s="168"/>
      <c r="PW108" s="168"/>
      <c r="PX108" s="168"/>
      <c r="PY108" s="168"/>
      <c r="PZ108" s="168"/>
      <c r="QA108" s="166">
        <f t="shared" si="1570"/>
        <v>0</v>
      </c>
      <c r="QB108" s="168"/>
      <c r="QC108" s="168"/>
      <c r="QD108" s="168"/>
      <c r="QE108" s="168"/>
      <c r="QF108" s="168"/>
      <c r="QG108" s="168"/>
      <c r="QH108" s="168"/>
      <c r="QI108" s="168"/>
      <c r="QJ108" s="168"/>
      <c r="QK108" s="168"/>
      <c r="QL108" s="168"/>
      <c r="QM108" s="168"/>
      <c r="QN108" s="168"/>
      <c r="QO108" s="168"/>
      <c r="QP108" s="168"/>
      <c r="QQ108" s="168"/>
      <c r="QR108" s="168"/>
      <c r="QS108" s="168"/>
      <c r="QT108" s="168"/>
      <c r="QU108" s="168"/>
      <c r="QV108" s="168"/>
      <c r="QW108" s="168"/>
      <c r="QX108" s="168"/>
      <c r="QY108" s="168">
        <f>+DRE!$G$106</f>
        <v>0</v>
      </c>
      <c r="QZ108" s="168"/>
      <c r="RA108" s="168"/>
      <c r="RB108" s="168"/>
      <c r="RC108" s="168"/>
      <c r="RD108" s="168"/>
      <c r="RE108" s="168"/>
      <c r="RF108" s="166">
        <f t="shared" si="1746"/>
        <v>0</v>
      </c>
      <c r="RG108" s="168"/>
      <c r="RH108" s="168"/>
      <c r="RI108" s="168"/>
      <c r="RJ108" s="168"/>
      <c r="RK108" s="168"/>
      <c r="RL108" s="168"/>
      <c r="RM108" s="168"/>
      <c r="RN108" s="168"/>
      <c r="RO108" s="168"/>
      <c r="RP108" s="168"/>
      <c r="RQ108" s="168"/>
      <c r="RR108" s="168"/>
      <c r="RS108" s="168"/>
      <c r="RT108" s="168"/>
      <c r="RU108" s="168"/>
      <c r="RV108" s="168"/>
      <c r="RW108" s="168"/>
      <c r="RX108" s="168"/>
      <c r="RY108" s="168"/>
      <c r="RZ108" s="168"/>
      <c r="SA108" s="168"/>
      <c r="SB108" s="168"/>
      <c r="SC108" s="168"/>
      <c r="SD108" s="168">
        <f>+DRE!$G$106</f>
        <v>0</v>
      </c>
      <c r="SE108" s="168"/>
      <c r="SF108" s="168"/>
      <c r="SG108" s="168"/>
      <c r="SH108" s="168"/>
      <c r="SI108" s="168"/>
      <c r="SJ108" s="168"/>
      <c r="SK108" s="168"/>
      <c r="SL108" s="166">
        <f t="shared" si="1571"/>
        <v>0</v>
      </c>
      <c r="SM108" s="168"/>
      <c r="SN108" s="168"/>
      <c r="SO108" s="168"/>
      <c r="SP108" s="168"/>
      <c r="SQ108" s="168"/>
      <c r="SR108" s="168"/>
      <c r="SS108" s="168"/>
      <c r="ST108" s="168"/>
      <c r="SU108" s="168"/>
      <c r="SV108" s="168"/>
      <c r="SW108" s="168"/>
      <c r="SX108" s="168"/>
      <c r="SY108" s="168"/>
      <c r="SZ108" s="168"/>
      <c r="TA108" s="168"/>
      <c r="TB108" s="168"/>
      <c r="TC108" s="168"/>
      <c r="TD108" s="168"/>
      <c r="TE108" s="168"/>
      <c r="TF108" s="168"/>
      <c r="TG108" s="168"/>
      <c r="TH108" s="168"/>
      <c r="TI108" s="168"/>
      <c r="TJ108" s="168">
        <f>+DRE!$G$106</f>
        <v>0</v>
      </c>
      <c r="TK108" s="168"/>
      <c r="TL108" s="168"/>
      <c r="TM108" s="168"/>
      <c r="TN108" s="168"/>
      <c r="TO108" s="168"/>
      <c r="TP108" s="168"/>
      <c r="TQ108" s="166">
        <f t="shared" si="1747"/>
        <v>0</v>
      </c>
      <c r="TR108" s="168"/>
      <c r="TS108" s="168"/>
      <c r="TT108" s="168"/>
      <c r="TU108" s="168"/>
      <c r="TV108" s="168"/>
      <c r="TW108" s="168"/>
      <c r="TX108" s="168"/>
      <c r="TY108" s="168"/>
      <c r="TZ108" s="168"/>
      <c r="UA108" s="168"/>
      <c r="UB108" s="168"/>
      <c r="UC108" s="168"/>
      <c r="UD108" s="168"/>
      <c r="UE108" s="168"/>
      <c r="UF108" s="168"/>
      <c r="UG108" s="168"/>
      <c r="UH108" s="168"/>
      <c r="UI108" s="168"/>
      <c r="UJ108" s="168"/>
      <c r="UK108" s="168"/>
      <c r="UL108" s="168"/>
      <c r="UM108" s="168"/>
      <c r="UN108" s="168"/>
      <c r="UO108" s="168">
        <f>+DRE!$G$106</f>
        <v>0</v>
      </c>
      <c r="UP108" s="168"/>
      <c r="UQ108" s="168"/>
      <c r="UR108" s="168"/>
      <c r="US108" s="168"/>
      <c r="UT108" s="168"/>
      <c r="UU108" s="168"/>
      <c r="UV108" s="168"/>
      <c r="UW108" s="166">
        <f t="shared" si="1572"/>
        <v>0</v>
      </c>
      <c r="UX108" s="168"/>
      <c r="UY108" s="168"/>
      <c r="UZ108" s="168"/>
      <c r="VA108" s="168"/>
      <c r="VB108" s="168"/>
      <c r="VC108" s="168"/>
      <c r="VD108" s="168"/>
      <c r="VE108" s="168"/>
      <c r="VF108" s="168"/>
      <c r="VG108" s="168"/>
      <c r="VH108" s="168"/>
      <c r="VI108" s="168"/>
      <c r="VJ108" s="168"/>
      <c r="VK108" s="168"/>
      <c r="VL108" s="168"/>
      <c r="VM108" s="168"/>
      <c r="VN108" s="168"/>
      <c r="VO108" s="168"/>
      <c r="VP108" s="168"/>
      <c r="VQ108" s="168"/>
      <c r="VR108" s="168"/>
      <c r="VS108" s="168"/>
      <c r="VT108" s="168"/>
      <c r="VU108" s="168">
        <f>+DRE!$G$106</f>
        <v>0</v>
      </c>
      <c r="VV108" s="168"/>
      <c r="VW108" s="168"/>
      <c r="VX108" s="168"/>
      <c r="VY108" s="168"/>
      <c r="VZ108" s="168"/>
      <c r="WA108" s="168"/>
      <c r="WB108" s="168"/>
      <c r="WC108" s="166">
        <f t="shared" si="1573"/>
        <v>0</v>
      </c>
    </row>
    <row r="109" spans="1:601" s="105" customFormat="1" ht="18" customHeight="1" outlineLevel="1">
      <c r="A109" s="154"/>
      <c r="B109" s="117" t="s">
        <v>174</v>
      </c>
      <c r="C109" s="62"/>
      <c r="D109" s="182">
        <f>SUMIFS('Listagem de Pagamentos Efet'!$J:$J,'Listagem de Pagamentos Efet'!$B:$B,'FLUXO DE CAIXA'!D$4,'Listagem de Pagamentos Efet'!$C:$C,'FLUXO DE CAIXA'!$B109)</f>
        <v>0</v>
      </c>
      <c r="E109" s="182">
        <f>SUMIFS('Listagem de Pagamentos Efet'!$J:$J,'Listagem de Pagamentos Efet'!$B:$B,'FLUXO DE CAIXA'!E$4,'Listagem de Pagamentos Efet'!$C:$C,'FLUXO DE CAIXA'!$B109)</f>
        <v>0</v>
      </c>
      <c r="F109" s="182">
        <f>SUMIFS('Listagem de Pagamentos Efet'!$J:$J,'Listagem de Pagamentos Efet'!$B:$B,'FLUXO DE CAIXA'!F$4,'Listagem de Pagamentos Efet'!$C:$C,'FLUXO DE CAIXA'!$B109)</f>
        <v>0</v>
      </c>
      <c r="G109" s="182">
        <f>SUMIFS('Listagem de Pagamentos Efet'!$J:$J,'Listagem de Pagamentos Efet'!$B:$B,'FLUXO DE CAIXA'!G$4,'Listagem de Pagamentos Efet'!$C:$C,'FLUXO DE CAIXA'!$B109)</f>
        <v>0</v>
      </c>
      <c r="H109" s="182">
        <f>SUMIFS('Listagem de Pagamentos Efet'!$J:$J,'Listagem de Pagamentos Efet'!$B:$B,'FLUXO DE CAIXA'!H$4,'Listagem de Pagamentos Efet'!$C:$C,'FLUXO DE CAIXA'!$B109)</f>
        <v>0</v>
      </c>
      <c r="I109" s="182">
        <f>SUMIFS('Listagem de Pagamentos Efet'!$J:$J,'Listagem de Pagamentos Efet'!$B:$B,'FLUXO DE CAIXA'!I$4,'Listagem de Pagamentos Efet'!$C:$C,'FLUXO DE CAIXA'!$B109)</f>
        <v>0</v>
      </c>
      <c r="J109" s="182">
        <f>SUMIFS('Listagem de Pagamentos Efet'!$J:$J,'Listagem de Pagamentos Efet'!$B:$B,'FLUXO DE CAIXA'!J$4,'Listagem de Pagamentos Efet'!$C:$C,'FLUXO DE CAIXA'!$B109)</f>
        <v>0</v>
      </c>
      <c r="K109" s="182">
        <f>SUMIFS('Listagem de Pagamentos Efet'!$J:$J,'Listagem de Pagamentos Efet'!$B:$B,'FLUXO DE CAIXA'!K$4,'Listagem de Pagamentos Efet'!$C:$C,'FLUXO DE CAIXA'!$B109)</f>
        <v>0</v>
      </c>
      <c r="L109" s="182">
        <f>SUMIFS('Listagem de Pagamentos Efet'!$J:$J,'Listagem de Pagamentos Efet'!$B:$B,'FLUXO DE CAIXA'!L$4,'Listagem de Pagamentos Efet'!$C:$C,'FLUXO DE CAIXA'!$B109)</f>
        <v>0</v>
      </c>
      <c r="M109" s="182">
        <f>SUMIFS('Listagem de Pagamentos Efet'!$J:$J,'Listagem de Pagamentos Efet'!$B:$B,'FLUXO DE CAIXA'!M$4,'Listagem de Pagamentos Efet'!$C:$C,'FLUXO DE CAIXA'!$B109)</f>
        <v>0</v>
      </c>
      <c r="N109" s="182">
        <f>SUMIFS('Listagem de Pagamentos Efet'!$J:$J,'Listagem de Pagamentos Efet'!$B:$B,'FLUXO DE CAIXA'!N$4,'Listagem de Pagamentos Efet'!$C:$C,'FLUXO DE CAIXA'!$B109)</f>
        <v>0</v>
      </c>
      <c r="O109" s="182">
        <f>SUMIFS('Listagem de Pagamentos Efet'!$J:$J,'Listagem de Pagamentos Efet'!$B:$B,'FLUXO DE CAIXA'!O$4,'Listagem de Pagamentos Efet'!$C:$C,'FLUXO DE CAIXA'!$B109)</f>
        <v>0</v>
      </c>
      <c r="P109" s="182">
        <f>SUMIFS('Listagem de Pagamentos Efet'!$J:$J,'Listagem de Pagamentos Efet'!$B:$B,'FLUXO DE CAIXA'!P$4,'Listagem de Pagamentos Efet'!$C:$C,'FLUXO DE CAIXA'!$B109)</f>
        <v>0</v>
      </c>
      <c r="Q109" s="182">
        <f>SUMIFS('Listagem de Pagamentos Efet'!$J:$J,'Listagem de Pagamentos Efet'!$B:$B,'FLUXO DE CAIXA'!Q$4,'Listagem de Pagamentos Efet'!$C:$C,'FLUXO DE CAIXA'!$B109)</f>
        <v>0</v>
      </c>
      <c r="R109" s="182">
        <f>SUMIFS('Listagem de Pagamentos Efet'!$J:$J,'Listagem de Pagamentos Efet'!$B:$B,'FLUXO DE CAIXA'!R$4,'Listagem de Pagamentos Efet'!$C:$C,'FLUXO DE CAIXA'!$B109)</f>
        <v>0</v>
      </c>
      <c r="S109" s="182">
        <f>SUMIFS('Listagem de Pagamentos Efet'!$J:$J,'Listagem de Pagamentos Efet'!$B:$B,'FLUXO DE CAIXA'!S$4,'Listagem de Pagamentos Efet'!$C:$C,'FLUXO DE CAIXA'!$B109)</f>
        <v>0</v>
      </c>
      <c r="T109" s="182">
        <f>SUMIFS('Listagem de Pagamentos Efet'!$J:$J,'Listagem de Pagamentos Efet'!$B:$B,'FLUXO DE CAIXA'!T$4,'Listagem de Pagamentos Efet'!$C:$C,'FLUXO DE CAIXA'!$B109)</f>
        <v>0</v>
      </c>
      <c r="U109" s="182">
        <f>SUMIFS('Listagem de Pagamentos Efet'!$J:$J,'Listagem de Pagamentos Efet'!$B:$B,'FLUXO DE CAIXA'!U$4,'Listagem de Pagamentos Efet'!$C:$C,'FLUXO DE CAIXA'!$B109)</f>
        <v>0</v>
      </c>
      <c r="V109" s="182">
        <f>SUMIFS('Listagem de Pagamentos Efet'!$J:$J,'Listagem de Pagamentos Efet'!$B:$B,'FLUXO DE CAIXA'!V$4,'Listagem de Pagamentos Efet'!$C:$C,'FLUXO DE CAIXA'!$B109)</f>
        <v>0</v>
      </c>
      <c r="W109" s="182">
        <f>SUMIFS('Listagem de Pagamentos Efet'!$J:$J,'Listagem de Pagamentos Efet'!$B:$B,'FLUXO DE CAIXA'!W$4,'Listagem de Pagamentos Efet'!$C:$C,'FLUXO DE CAIXA'!$B109)</f>
        <v>0</v>
      </c>
      <c r="X109" s="182">
        <f>SUMIFS('Listagem de Pagamentos Efet'!$J:$J,'Listagem de Pagamentos Efet'!$B:$B,'FLUXO DE CAIXA'!X$4,'Listagem de Pagamentos Efet'!$C:$C,'FLUXO DE CAIXA'!$B109)</f>
        <v>0</v>
      </c>
      <c r="Y109" s="182">
        <f>SUMIFS('Listagem de Pagamentos Efet'!$J:$J,'Listagem de Pagamentos Efet'!$B:$B,'FLUXO DE CAIXA'!Y$4,'Listagem de Pagamentos Efet'!$C:$C,'FLUXO DE CAIXA'!$B109)</f>
        <v>0</v>
      </c>
      <c r="Z109" s="182">
        <f>SUMIFS('Listagem de Pagamentos Efet'!$J:$J,'Listagem de Pagamentos Efet'!$B:$B,'FLUXO DE CAIXA'!Z$4,'Listagem de Pagamentos Efet'!$C:$C,'FLUXO DE CAIXA'!$B109)</f>
        <v>0</v>
      </c>
      <c r="AA109" s="182">
        <f>SUMIFS('Listagem de Pagamentos Efet'!$J:$J,'Listagem de Pagamentos Efet'!$B:$B,'FLUXO DE CAIXA'!AA$4,'Listagem de Pagamentos Efet'!$C:$C,'FLUXO DE CAIXA'!$B109)</f>
        <v>0</v>
      </c>
      <c r="AB109" s="182">
        <f>SUMIFS('Listagem de Pagamentos Efet'!$J:$J,'Listagem de Pagamentos Efet'!$B:$B,'FLUXO DE CAIXA'!AB$4,'Listagem de Pagamentos Efet'!$C:$C,'FLUXO DE CAIXA'!$B109)</f>
        <v>0</v>
      </c>
      <c r="AC109" s="182">
        <f>SUMIFS('Listagem de Pagamentos Efet'!$J:$J,'Listagem de Pagamentos Efet'!$B:$B,'FLUXO DE CAIXA'!AC$4,'Listagem de Pagamentos Efet'!$C:$C,'FLUXO DE CAIXA'!$B109)</f>
        <v>0</v>
      </c>
      <c r="AD109" s="182">
        <f>SUMIFS('Listagem de Pagamentos Efet'!$J:$J,'Listagem de Pagamentos Efet'!$B:$B,'FLUXO DE CAIXA'!AD$4,'Listagem de Pagamentos Efet'!$C:$C,'FLUXO DE CAIXA'!$B109)</f>
        <v>0</v>
      </c>
      <c r="AE109" s="106"/>
      <c r="AF109" s="106"/>
      <c r="AG109" s="106"/>
      <c r="AH109" s="166">
        <f t="shared" si="1741"/>
        <v>0</v>
      </c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6">
        <f t="shared" si="1563"/>
        <v>0</v>
      </c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6">
        <f t="shared" si="1562"/>
        <v>0</v>
      </c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6">
        <f t="shared" si="1564"/>
        <v>0</v>
      </c>
      <c r="DZ109" s="168"/>
      <c r="EA109" s="168"/>
      <c r="EB109" s="168"/>
      <c r="EC109" s="168"/>
      <c r="ED109" s="168"/>
      <c r="EE109" s="168"/>
      <c r="EF109" s="168"/>
      <c r="EG109" s="168"/>
      <c r="EH109" s="168"/>
      <c r="EI109" s="168"/>
      <c r="EJ109" s="168"/>
      <c r="EK109" s="168"/>
      <c r="EL109" s="168"/>
      <c r="EM109" s="168"/>
      <c r="EN109" s="168"/>
      <c r="EO109" s="168"/>
      <c r="EP109" s="168"/>
      <c r="EQ109" s="168"/>
      <c r="ER109" s="168"/>
      <c r="ES109" s="168"/>
      <c r="ET109" s="168"/>
      <c r="EU109" s="168"/>
      <c r="EV109" s="168"/>
      <c r="EW109" s="168"/>
      <c r="EX109" s="168"/>
      <c r="EY109" s="168"/>
      <c r="EZ109" s="168"/>
      <c r="FA109" s="168"/>
      <c r="FB109" s="168"/>
      <c r="FC109" s="168"/>
      <c r="FD109" s="166">
        <f t="shared" si="1742"/>
        <v>0</v>
      </c>
      <c r="FE109" s="168"/>
      <c r="FF109" s="168"/>
      <c r="FG109" s="168"/>
      <c r="FH109" s="168"/>
      <c r="FI109" s="168"/>
      <c r="FJ109" s="168"/>
      <c r="FK109" s="168"/>
      <c r="FL109" s="168"/>
      <c r="FM109" s="168"/>
      <c r="FN109" s="168"/>
      <c r="FO109" s="168"/>
      <c r="FP109" s="168"/>
      <c r="FQ109" s="168"/>
      <c r="FR109" s="168"/>
      <c r="FS109" s="168"/>
      <c r="FT109" s="168"/>
      <c r="FU109" s="168"/>
      <c r="FV109" s="168"/>
      <c r="FW109" s="168"/>
      <c r="FX109" s="168"/>
      <c r="FY109" s="168"/>
      <c r="FZ109" s="168"/>
      <c r="GA109" s="168"/>
      <c r="GB109" s="168"/>
      <c r="GC109" s="168"/>
      <c r="GD109" s="168"/>
      <c r="GE109" s="168"/>
      <c r="GF109" s="168"/>
      <c r="GG109" s="168"/>
      <c r="GH109" s="168"/>
      <c r="GI109" s="168"/>
      <c r="GJ109" s="166">
        <f t="shared" si="1565"/>
        <v>0</v>
      </c>
      <c r="GK109" s="168"/>
      <c r="GL109" s="168"/>
      <c r="GM109" s="168"/>
      <c r="GN109" s="168"/>
      <c r="GO109" s="168"/>
      <c r="GP109" s="168"/>
      <c r="GQ109" s="168"/>
      <c r="GR109" s="168"/>
      <c r="GS109" s="168"/>
      <c r="GT109" s="168"/>
      <c r="GU109" s="168"/>
      <c r="GV109" s="168"/>
      <c r="GW109" s="168"/>
      <c r="GX109" s="168"/>
      <c r="GY109" s="168"/>
      <c r="GZ109" s="168"/>
      <c r="HA109" s="168"/>
      <c r="HB109" s="168"/>
      <c r="HC109" s="168"/>
      <c r="HD109" s="168"/>
      <c r="HE109" s="168"/>
      <c r="HF109" s="168"/>
      <c r="HG109" s="168"/>
      <c r="HH109" s="168"/>
      <c r="HI109" s="168"/>
      <c r="HJ109" s="168"/>
      <c r="HK109" s="168"/>
      <c r="HL109" s="168"/>
      <c r="HM109" s="168"/>
      <c r="HN109" s="168"/>
      <c r="HO109" s="168"/>
      <c r="HP109" s="166">
        <f t="shared" si="1566"/>
        <v>0</v>
      </c>
      <c r="HQ109" s="168"/>
      <c r="HR109" s="168"/>
      <c r="HS109" s="168"/>
      <c r="HT109" s="168"/>
      <c r="HU109" s="168"/>
      <c r="HV109" s="168"/>
      <c r="HW109" s="168"/>
      <c r="HX109" s="168"/>
      <c r="HY109" s="168"/>
      <c r="HZ109" s="168"/>
      <c r="IA109" s="168"/>
      <c r="IB109" s="168"/>
      <c r="IC109" s="168"/>
      <c r="ID109" s="168"/>
      <c r="IE109" s="168"/>
      <c r="IF109" s="168"/>
      <c r="IG109" s="168"/>
      <c r="IH109" s="168"/>
      <c r="II109" s="168"/>
      <c r="IJ109" s="168"/>
      <c r="IK109" s="168"/>
      <c r="IL109" s="168"/>
      <c r="IM109" s="168"/>
      <c r="IN109" s="168"/>
      <c r="IO109" s="168"/>
      <c r="IP109" s="168"/>
      <c r="IQ109" s="168"/>
      <c r="IR109" s="168"/>
      <c r="IS109" s="168"/>
      <c r="IT109" s="168"/>
      <c r="IU109" s="166">
        <f t="shared" si="1743"/>
        <v>0</v>
      </c>
      <c r="IV109" s="168"/>
      <c r="IW109" s="168"/>
      <c r="IX109" s="168"/>
      <c r="IY109" s="168"/>
      <c r="IZ109" s="168"/>
      <c r="JA109" s="168"/>
      <c r="JB109" s="168"/>
      <c r="JC109" s="168"/>
      <c r="JD109" s="168"/>
      <c r="JE109" s="168"/>
      <c r="JF109" s="168"/>
      <c r="JG109" s="168"/>
      <c r="JH109" s="168"/>
      <c r="JI109" s="168"/>
      <c r="JJ109" s="168"/>
      <c r="JK109" s="168"/>
      <c r="JL109" s="168"/>
      <c r="JM109" s="168"/>
      <c r="JN109" s="168"/>
      <c r="JO109" s="168"/>
      <c r="JP109" s="168"/>
      <c r="JQ109" s="168"/>
      <c r="JR109" s="168"/>
      <c r="JS109" s="168"/>
      <c r="JT109" s="168"/>
      <c r="JU109" s="168"/>
      <c r="JV109" s="168"/>
      <c r="JW109" s="168"/>
      <c r="JX109" s="168"/>
      <c r="JY109" s="168"/>
      <c r="JZ109" s="168"/>
      <c r="KA109" s="166">
        <f t="shared" si="1567"/>
        <v>0</v>
      </c>
      <c r="KB109" s="168"/>
      <c r="KC109" s="168"/>
      <c r="KD109" s="168"/>
      <c r="KE109" s="168"/>
      <c r="KF109" s="168"/>
      <c r="KG109" s="168"/>
      <c r="KH109" s="168"/>
      <c r="KI109" s="168"/>
      <c r="KJ109" s="168"/>
      <c r="KK109" s="168"/>
      <c r="KL109" s="168"/>
      <c r="KM109" s="168"/>
      <c r="KN109" s="168"/>
      <c r="KO109" s="168"/>
      <c r="KP109" s="168"/>
      <c r="KQ109" s="168"/>
      <c r="KR109" s="168"/>
      <c r="KS109" s="168"/>
      <c r="KT109" s="168"/>
      <c r="KU109" s="168"/>
      <c r="KV109" s="168"/>
      <c r="KW109" s="168"/>
      <c r="KX109" s="168"/>
      <c r="KY109" s="168"/>
      <c r="KZ109" s="168"/>
      <c r="LA109" s="168"/>
      <c r="LB109" s="168"/>
      <c r="LC109" s="168"/>
      <c r="LD109" s="168"/>
      <c r="LE109" s="168"/>
      <c r="LF109" s="166">
        <f t="shared" si="1744"/>
        <v>0</v>
      </c>
      <c r="LG109" s="168"/>
      <c r="LH109" s="168"/>
      <c r="LI109" s="168"/>
      <c r="LJ109" s="168"/>
      <c r="LK109" s="168"/>
      <c r="LL109" s="168"/>
      <c r="LM109" s="168"/>
      <c r="LN109" s="168"/>
      <c r="LO109" s="168"/>
      <c r="LP109" s="168"/>
      <c r="LQ109" s="168"/>
      <c r="LR109" s="168"/>
      <c r="LS109" s="168"/>
      <c r="LT109" s="168"/>
      <c r="LU109" s="168"/>
      <c r="LV109" s="168"/>
      <c r="LW109" s="168"/>
      <c r="LX109" s="168"/>
      <c r="LY109" s="168"/>
      <c r="LZ109" s="168"/>
      <c r="MA109" s="168"/>
      <c r="MB109" s="168"/>
      <c r="MC109" s="168"/>
      <c r="MD109" s="168"/>
      <c r="ME109" s="168"/>
      <c r="MF109" s="168"/>
      <c r="MG109" s="168"/>
      <c r="MH109" s="168"/>
      <c r="MI109" s="168"/>
      <c r="MJ109" s="168"/>
      <c r="MK109" s="168"/>
      <c r="ML109" s="166">
        <f t="shared" si="1568"/>
        <v>0</v>
      </c>
      <c r="MM109" s="168"/>
      <c r="MN109" s="168"/>
      <c r="MO109" s="168"/>
      <c r="MP109" s="168"/>
      <c r="MQ109" s="168"/>
      <c r="MR109" s="168"/>
      <c r="MS109" s="168"/>
      <c r="MT109" s="168"/>
      <c r="MU109" s="168"/>
      <c r="MV109" s="168"/>
      <c r="MW109" s="168"/>
      <c r="MX109" s="168"/>
      <c r="MY109" s="168"/>
      <c r="MZ109" s="168"/>
      <c r="NA109" s="168"/>
      <c r="NB109" s="168"/>
      <c r="NC109" s="168"/>
      <c r="ND109" s="168"/>
      <c r="NE109" s="168"/>
      <c r="NF109" s="168"/>
      <c r="NG109" s="168"/>
      <c r="NH109" s="168"/>
      <c r="NI109" s="168"/>
      <c r="NJ109" s="168"/>
      <c r="NK109" s="168"/>
      <c r="NL109" s="168"/>
      <c r="NM109" s="168"/>
      <c r="NN109" s="168"/>
      <c r="NO109" s="168"/>
      <c r="NP109" s="168"/>
      <c r="NQ109" s="168"/>
      <c r="NR109" s="166">
        <f t="shared" si="1569"/>
        <v>0</v>
      </c>
      <c r="NS109" s="168"/>
      <c r="NT109" s="168"/>
      <c r="NU109" s="168"/>
      <c r="NV109" s="168"/>
      <c r="NW109" s="168"/>
      <c r="NX109" s="168"/>
      <c r="NY109" s="168"/>
      <c r="NZ109" s="168"/>
      <c r="OA109" s="168"/>
      <c r="OB109" s="168"/>
      <c r="OC109" s="168"/>
      <c r="OD109" s="168"/>
      <c r="OE109" s="168"/>
      <c r="OF109" s="168"/>
      <c r="OG109" s="168"/>
      <c r="OH109" s="168"/>
      <c r="OI109" s="168"/>
      <c r="OJ109" s="168"/>
      <c r="OK109" s="168"/>
      <c r="OL109" s="168"/>
      <c r="OM109" s="168"/>
      <c r="ON109" s="168"/>
      <c r="OO109" s="168"/>
      <c r="OP109" s="168"/>
      <c r="OQ109" s="168"/>
      <c r="OR109" s="168"/>
      <c r="OS109" s="168"/>
      <c r="OT109" s="168"/>
      <c r="OU109" s="166">
        <f t="shared" si="1745"/>
        <v>0</v>
      </c>
      <c r="OV109" s="168"/>
      <c r="OW109" s="168"/>
      <c r="OX109" s="168"/>
      <c r="OY109" s="168"/>
      <c r="OZ109" s="168"/>
      <c r="PA109" s="168"/>
      <c r="PB109" s="168"/>
      <c r="PC109" s="168"/>
      <c r="PD109" s="168"/>
      <c r="PE109" s="168"/>
      <c r="PF109" s="168"/>
      <c r="PG109" s="168"/>
      <c r="PH109" s="168"/>
      <c r="PI109" s="168"/>
      <c r="PJ109" s="168"/>
      <c r="PK109" s="168"/>
      <c r="PL109" s="168"/>
      <c r="PM109" s="168"/>
      <c r="PN109" s="168"/>
      <c r="PO109" s="168"/>
      <c r="PP109" s="168"/>
      <c r="PQ109" s="168"/>
      <c r="PR109" s="168"/>
      <c r="PS109" s="168"/>
      <c r="PT109" s="168"/>
      <c r="PU109" s="168"/>
      <c r="PV109" s="168"/>
      <c r="PW109" s="168"/>
      <c r="PX109" s="168"/>
      <c r="PY109" s="168"/>
      <c r="PZ109" s="168"/>
      <c r="QA109" s="166">
        <f t="shared" si="1570"/>
        <v>0</v>
      </c>
      <c r="QB109" s="168"/>
      <c r="QC109" s="168"/>
      <c r="QD109" s="168"/>
      <c r="QE109" s="168"/>
      <c r="QF109" s="168"/>
      <c r="QG109" s="168"/>
      <c r="QH109" s="168"/>
      <c r="QI109" s="168"/>
      <c r="QJ109" s="168"/>
      <c r="QK109" s="168"/>
      <c r="QL109" s="168"/>
      <c r="QM109" s="168"/>
      <c r="QN109" s="168"/>
      <c r="QO109" s="168"/>
      <c r="QP109" s="168"/>
      <c r="QQ109" s="168"/>
      <c r="QR109" s="168"/>
      <c r="QS109" s="168"/>
      <c r="QT109" s="168"/>
      <c r="QU109" s="168"/>
      <c r="QV109" s="168"/>
      <c r="QW109" s="168"/>
      <c r="QX109" s="168"/>
      <c r="QY109" s="168"/>
      <c r="QZ109" s="168"/>
      <c r="RA109" s="168"/>
      <c r="RB109" s="168"/>
      <c r="RC109" s="168"/>
      <c r="RD109" s="168"/>
      <c r="RE109" s="168"/>
      <c r="RF109" s="166">
        <f t="shared" si="1746"/>
        <v>0</v>
      </c>
      <c r="RG109" s="168"/>
      <c r="RH109" s="168"/>
      <c r="RI109" s="168"/>
      <c r="RJ109" s="168"/>
      <c r="RK109" s="168"/>
      <c r="RL109" s="168"/>
      <c r="RM109" s="168"/>
      <c r="RN109" s="168"/>
      <c r="RO109" s="168"/>
      <c r="RP109" s="168"/>
      <c r="RQ109" s="168"/>
      <c r="RR109" s="168"/>
      <c r="RS109" s="168"/>
      <c r="RT109" s="168"/>
      <c r="RU109" s="168"/>
      <c r="RV109" s="168"/>
      <c r="RW109" s="168"/>
      <c r="RX109" s="168"/>
      <c r="RY109" s="168"/>
      <c r="RZ109" s="168"/>
      <c r="SA109" s="168"/>
      <c r="SB109" s="168"/>
      <c r="SC109" s="168"/>
      <c r="SD109" s="168"/>
      <c r="SE109" s="168"/>
      <c r="SF109" s="168"/>
      <c r="SG109" s="168"/>
      <c r="SH109" s="168"/>
      <c r="SI109" s="168"/>
      <c r="SJ109" s="168"/>
      <c r="SK109" s="168"/>
      <c r="SL109" s="166">
        <f t="shared" si="1571"/>
        <v>0</v>
      </c>
      <c r="SM109" s="168"/>
      <c r="SN109" s="168"/>
      <c r="SO109" s="168"/>
      <c r="SP109" s="168"/>
      <c r="SQ109" s="168"/>
      <c r="SR109" s="168"/>
      <c r="SS109" s="168"/>
      <c r="ST109" s="168"/>
      <c r="SU109" s="168"/>
      <c r="SV109" s="168"/>
      <c r="SW109" s="168"/>
      <c r="SX109" s="168"/>
      <c r="SY109" s="168"/>
      <c r="SZ109" s="168"/>
      <c r="TA109" s="168"/>
      <c r="TB109" s="168"/>
      <c r="TC109" s="168"/>
      <c r="TD109" s="168"/>
      <c r="TE109" s="168"/>
      <c r="TF109" s="168"/>
      <c r="TG109" s="168"/>
      <c r="TH109" s="168"/>
      <c r="TI109" s="168"/>
      <c r="TJ109" s="168"/>
      <c r="TK109" s="168"/>
      <c r="TL109" s="168"/>
      <c r="TM109" s="168"/>
      <c r="TN109" s="168"/>
      <c r="TO109" s="168"/>
      <c r="TP109" s="168"/>
      <c r="TQ109" s="166">
        <f t="shared" si="1747"/>
        <v>0</v>
      </c>
      <c r="TR109" s="168"/>
      <c r="TS109" s="168"/>
      <c r="TT109" s="168"/>
      <c r="TU109" s="168"/>
      <c r="TV109" s="168"/>
      <c r="TW109" s="168"/>
      <c r="TX109" s="168"/>
      <c r="TY109" s="168"/>
      <c r="TZ109" s="168"/>
      <c r="UA109" s="168"/>
      <c r="UB109" s="168"/>
      <c r="UC109" s="168"/>
      <c r="UD109" s="168"/>
      <c r="UE109" s="168"/>
      <c r="UF109" s="168"/>
      <c r="UG109" s="168"/>
      <c r="UH109" s="168"/>
      <c r="UI109" s="168"/>
      <c r="UJ109" s="168"/>
      <c r="UK109" s="168"/>
      <c r="UL109" s="168"/>
      <c r="UM109" s="168"/>
      <c r="UN109" s="168"/>
      <c r="UO109" s="168"/>
      <c r="UP109" s="168"/>
      <c r="UQ109" s="168"/>
      <c r="UR109" s="168"/>
      <c r="US109" s="168"/>
      <c r="UT109" s="168"/>
      <c r="UU109" s="168"/>
      <c r="UV109" s="168"/>
      <c r="UW109" s="166">
        <f t="shared" si="1572"/>
        <v>0</v>
      </c>
      <c r="UX109" s="168"/>
      <c r="UY109" s="168"/>
      <c r="UZ109" s="168"/>
      <c r="VA109" s="168"/>
      <c r="VB109" s="168"/>
      <c r="VC109" s="168"/>
      <c r="VD109" s="168"/>
      <c r="VE109" s="168"/>
      <c r="VF109" s="168"/>
      <c r="VG109" s="168"/>
      <c r="VH109" s="168"/>
      <c r="VI109" s="168"/>
      <c r="VJ109" s="168"/>
      <c r="VK109" s="168"/>
      <c r="VL109" s="168"/>
      <c r="VM109" s="168"/>
      <c r="VN109" s="168"/>
      <c r="VO109" s="168"/>
      <c r="VP109" s="168"/>
      <c r="VQ109" s="168"/>
      <c r="VR109" s="168"/>
      <c r="VS109" s="168"/>
      <c r="VT109" s="168"/>
      <c r="VU109" s="168"/>
      <c r="VV109" s="168"/>
      <c r="VW109" s="168"/>
      <c r="VX109" s="168"/>
      <c r="VY109" s="168"/>
      <c r="VZ109" s="168"/>
      <c r="WA109" s="168"/>
      <c r="WB109" s="168"/>
      <c r="WC109" s="166">
        <f t="shared" si="1573"/>
        <v>0</v>
      </c>
    </row>
    <row r="110" spans="1:601" s="105" customFormat="1" ht="18" customHeight="1" outlineLevel="1">
      <c r="A110" s="154"/>
      <c r="B110" s="117" t="s">
        <v>121</v>
      </c>
      <c r="C110" s="62"/>
      <c r="D110" s="182">
        <f>SUMIFS('Listagem de Pagamentos Efet'!$J:$J,'Listagem de Pagamentos Efet'!$B:$B,'FLUXO DE CAIXA'!D$4,'Listagem de Pagamentos Efet'!$C:$C,'FLUXO DE CAIXA'!$B110)</f>
        <v>0</v>
      </c>
      <c r="E110" s="182">
        <f>SUMIFS('Listagem de Pagamentos Efet'!$J:$J,'Listagem de Pagamentos Efet'!$B:$B,'FLUXO DE CAIXA'!E$4,'Listagem de Pagamentos Efet'!$C:$C,'FLUXO DE CAIXA'!$B110)</f>
        <v>0</v>
      </c>
      <c r="F110" s="182">
        <f>SUMIFS('Listagem de Pagamentos Efet'!$J:$J,'Listagem de Pagamentos Efet'!$B:$B,'FLUXO DE CAIXA'!F$4,'Listagem de Pagamentos Efet'!$C:$C,'FLUXO DE CAIXA'!$B110)</f>
        <v>0</v>
      </c>
      <c r="G110" s="182">
        <f>SUMIFS('Listagem de Pagamentos Efet'!$J:$J,'Listagem de Pagamentos Efet'!$B:$B,'FLUXO DE CAIXA'!G$4,'Listagem de Pagamentos Efet'!$C:$C,'FLUXO DE CAIXA'!$B110)</f>
        <v>0</v>
      </c>
      <c r="H110" s="182">
        <f>SUMIFS('Listagem de Pagamentos Efet'!$J:$J,'Listagem de Pagamentos Efet'!$B:$B,'FLUXO DE CAIXA'!H$4,'Listagem de Pagamentos Efet'!$C:$C,'FLUXO DE CAIXA'!$B110)</f>
        <v>0</v>
      </c>
      <c r="I110" s="182">
        <f>SUMIFS('Listagem de Pagamentos Efet'!$J:$J,'Listagem de Pagamentos Efet'!$B:$B,'FLUXO DE CAIXA'!I$4,'Listagem de Pagamentos Efet'!$C:$C,'FLUXO DE CAIXA'!$B110)</f>
        <v>0</v>
      </c>
      <c r="J110" s="182">
        <f>SUMIFS('Listagem de Pagamentos Efet'!$J:$J,'Listagem de Pagamentos Efet'!$B:$B,'FLUXO DE CAIXA'!J$4,'Listagem de Pagamentos Efet'!$C:$C,'FLUXO DE CAIXA'!$B110)</f>
        <v>0</v>
      </c>
      <c r="K110" s="182">
        <f>SUMIFS('Listagem de Pagamentos Efet'!$J:$J,'Listagem de Pagamentos Efet'!$B:$B,'FLUXO DE CAIXA'!K$4,'Listagem de Pagamentos Efet'!$C:$C,'FLUXO DE CAIXA'!$B110)</f>
        <v>0</v>
      </c>
      <c r="L110" s="182">
        <f>SUMIFS('Listagem de Pagamentos Efet'!$J:$J,'Listagem de Pagamentos Efet'!$B:$B,'FLUXO DE CAIXA'!L$4,'Listagem de Pagamentos Efet'!$C:$C,'FLUXO DE CAIXA'!$B110)</f>
        <v>0</v>
      </c>
      <c r="M110" s="182">
        <f>SUMIFS('Listagem de Pagamentos Efet'!$J:$J,'Listagem de Pagamentos Efet'!$B:$B,'FLUXO DE CAIXA'!M$4,'Listagem de Pagamentos Efet'!$C:$C,'FLUXO DE CAIXA'!$B110)</f>
        <v>0</v>
      </c>
      <c r="N110" s="182">
        <f>SUMIFS('Listagem de Pagamentos Efet'!$J:$J,'Listagem de Pagamentos Efet'!$B:$B,'FLUXO DE CAIXA'!N$4,'Listagem de Pagamentos Efet'!$C:$C,'FLUXO DE CAIXA'!$B110)</f>
        <v>0</v>
      </c>
      <c r="O110" s="182">
        <f>SUMIFS('Listagem de Pagamentos Efet'!$J:$J,'Listagem de Pagamentos Efet'!$B:$B,'FLUXO DE CAIXA'!O$4,'Listagem de Pagamentos Efet'!$C:$C,'FLUXO DE CAIXA'!$B110)</f>
        <v>0</v>
      </c>
      <c r="P110" s="182">
        <f>SUMIFS('Listagem de Pagamentos Efet'!$J:$J,'Listagem de Pagamentos Efet'!$B:$B,'FLUXO DE CAIXA'!P$4,'Listagem de Pagamentos Efet'!$C:$C,'FLUXO DE CAIXA'!$B110)</f>
        <v>0</v>
      </c>
      <c r="Q110" s="182">
        <f>SUMIFS('Listagem de Pagamentos Efet'!$J:$J,'Listagem de Pagamentos Efet'!$B:$B,'FLUXO DE CAIXA'!Q$4,'Listagem de Pagamentos Efet'!$C:$C,'FLUXO DE CAIXA'!$B110)</f>
        <v>0</v>
      </c>
      <c r="R110" s="182">
        <f>SUMIFS('Listagem de Pagamentos Efet'!$J:$J,'Listagem de Pagamentos Efet'!$B:$B,'FLUXO DE CAIXA'!R$4,'Listagem de Pagamentos Efet'!$C:$C,'FLUXO DE CAIXA'!$B110)</f>
        <v>0</v>
      </c>
      <c r="S110" s="182">
        <f>SUMIFS('Listagem de Pagamentos Efet'!$J:$J,'Listagem de Pagamentos Efet'!$B:$B,'FLUXO DE CAIXA'!S$4,'Listagem de Pagamentos Efet'!$C:$C,'FLUXO DE CAIXA'!$B110)</f>
        <v>0</v>
      </c>
      <c r="T110" s="182">
        <f>SUMIFS('Listagem de Pagamentos Efet'!$J:$J,'Listagem de Pagamentos Efet'!$B:$B,'FLUXO DE CAIXA'!T$4,'Listagem de Pagamentos Efet'!$C:$C,'FLUXO DE CAIXA'!$B110)</f>
        <v>0</v>
      </c>
      <c r="U110" s="182">
        <f>SUMIFS('Listagem de Pagamentos Efet'!$J:$J,'Listagem de Pagamentos Efet'!$B:$B,'FLUXO DE CAIXA'!U$4,'Listagem de Pagamentos Efet'!$C:$C,'FLUXO DE CAIXA'!$B110)</f>
        <v>0</v>
      </c>
      <c r="V110" s="182">
        <f>SUMIFS('Listagem de Pagamentos Efet'!$J:$J,'Listagem de Pagamentos Efet'!$B:$B,'FLUXO DE CAIXA'!V$4,'Listagem de Pagamentos Efet'!$C:$C,'FLUXO DE CAIXA'!$B110)</f>
        <v>0</v>
      </c>
      <c r="W110" s="182">
        <f>SUMIFS('Listagem de Pagamentos Efet'!$J:$J,'Listagem de Pagamentos Efet'!$B:$B,'FLUXO DE CAIXA'!W$4,'Listagem de Pagamentos Efet'!$C:$C,'FLUXO DE CAIXA'!$B110)</f>
        <v>0</v>
      </c>
      <c r="X110" s="182">
        <f>SUMIFS('Listagem de Pagamentos Efet'!$J:$J,'Listagem de Pagamentos Efet'!$B:$B,'FLUXO DE CAIXA'!X$4,'Listagem de Pagamentos Efet'!$C:$C,'FLUXO DE CAIXA'!$B110)</f>
        <v>0</v>
      </c>
      <c r="Y110" s="182">
        <f>SUMIFS('Listagem de Pagamentos Efet'!$J:$J,'Listagem de Pagamentos Efet'!$B:$B,'FLUXO DE CAIXA'!Y$4,'Listagem de Pagamentos Efet'!$C:$C,'FLUXO DE CAIXA'!$B110)</f>
        <v>0</v>
      </c>
      <c r="Z110" s="182">
        <f>SUMIFS('Listagem de Pagamentos Efet'!$J:$J,'Listagem de Pagamentos Efet'!$B:$B,'FLUXO DE CAIXA'!Z$4,'Listagem de Pagamentos Efet'!$C:$C,'FLUXO DE CAIXA'!$B110)</f>
        <v>0</v>
      </c>
      <c r="AA110" s="182">
        <f>SUMIFS('Listagem de Pagamentos Efet'!$J:$J,'Listagem de Pagamentos Efet'!$B:$B,'FLUXO DE CAIXA'!AA$4,'Listagem de Pagamentos Efet'!$C:$C,'FLUXO DE CAIXA'!$B110)</f>
        <v>0</v>
      </c>
      <c r="AB110" s="182">
        <f>SUMIFS('Listagem de Pagamentos Efet'!$J:$J,'Listagem de Pagamentos Efet'!$B:$B,'FLUXO DE CAIXA'!AB$4,'Listagem de Pagamentos Efet'!$C:$C,'FLUXO DE CAIXA'!$B110)</f>
        <v>0</v>
      </c>
      <c r="AC110" s="182">
        <f>SUMIFS('Listagem de Pagamentos Efet'!$J:$J,'Listagem de Pagamentos Efet'!$B:$B,'FLUXO DE CAIXA'!AC$4,'Listagem de Pagamentos Efet'!$C:$C,'FLUXO DE CAIXA'!$B110)</f>
        <v>0</v>
      </c>
      <c r="AD110" s="182">
        <f>SUMIFS('Listagem de Pagamentos Efet'!$J:$J,'Listagem de Pagamentos Efet'!$B:$B,'FLUXO DE CAIXA'!AD$4,'Listagem de Pagamentos Efet'!$C:$C,'FLUXO DE CAIXA'!$B110)</f>
        <v>0</v>
      </c>
      <c r="AE110" s="106"/>
      <c r="AF110" s="106"/>
      <c r="AG110" s="106"/>
      <c r="AH110" s="166">
        <f t="shared" si="1741"/>
        <v>0</v>
      </c>
      <c r="AI110" s="168"/>
      <c r="AJ110" s="168"/>
      <c r="AK110" s="168"/>
      <c r="AL110" s="168"/>
      <c r="AM110" s="168"/>
      <c r="AN110" s="168">
        <f>+DRE!$G$108</f>
        <v>0</v>
      </c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  <c r="AZ110" s="168"/>
      <c r="BA110" s="168"/>
      <c r="BB110" s="168"/>
      <c r="BC110" s="168"/>
      <c r="BD110" s="168"/>
      <c r="BE110" s="168"/>
      <c r="BF110" s="168"/>
      <c r="BG110" s="168"/>
      <c r="BH110" s="168"/>
      <c r="BI110" s="168"/>
      <c r="BJ110" s="168"/>
      <c r="BK110" s="168"/>
      <c r="BL110" s="168"/>
      <c r="BM110" s="168"/>
      <c r="BN110" s="166">
        <f t="shared" si="1563"/>
        <v>0</v>
      </c>
      <c r="BO110" s="168"/>
      <c r="BP110" s="168"/>
      <c r="BQ110" s="168"/>
      <c r="BR110" s="168"/>
      <c r="BS110" s="168">
        <f>+DRE!$G$108</f>
        <v>0</v>
      </c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6">
        <f t="shared" si="1562"/>
        <v>0</v>
      </c>
      <c r="CT110" s="168"/>
      <c r="CU110" s="168"/>
      <c r="CV110" s="168"/>
      <c r="CW110" s="168"/>
      <c r="CX110" s="168"/>
      <c r="CY110" s="168">
        <f>+DRE!$G$108</f>
        <v>0</v>
      </c>
      <c r="CZ110" s="168"/>
      <c r="DA110" s="168"/>
      <c r="DB110" s="168"/>
      <c r="DC110" s="168"/>
      <c r="DD110" s="168"/>
      <c r="DE110" s="168"/>
      <c r="DF110" s="168"/>
      <c r="DG110" s="168"/>
      <c r="DH110" s="168"/>
      <c r="DI110" s="168"/>
      <c r="DJ110" s="168"/>
      <c r="DK110" s="168"/>
      <c r="DL110" s="168"/>
      <c r="DM110" s="168"/>
      <c r="DN110" s="168"/>
      <c r="DO110" s="168"/>
      <c r="DP110" s="168"/>
      <c r="DQ110" s="168"/>
      <c r="DR110" s="168"/>
      <c r="DS110" s="168"/>
      <c r="DT110" s="168"/>
      <c r="DU110" s="168"/>
      <c r="DV110" s="168"/>
      <c r="DW110" s="168"/>
      <c r="DX110" s="168"/>
      <c r="DY110" s="166">
        <f t="shared" si="1564"/>
        <v>0</v>
      </c>
      <c r="DZ110" s="168"/>
      <c r="EA110" s="168"/>
      <c r="EB110" s="168"/>
      <c r="EC110" s="168"/>
      <c r="ED110" s="168"/>
      <c r="EE110" s="168">
        <f>+DRE!$G$108</f>
        <v>0</v>
      </c>
      <c r="EF110" s="168"/>
      <c r="EG110" s="168"/>
      <c r="EH110" s="168"/>
      <c r="EI110" s="168"/>
      <c r="EJ110" s="168"/>
      <c r="EK110" s="168"/>
      <c r="EL110" s="168"/>
      <c r="EM110" s="168"/>
      <c r="EN110" s="168"/>
      <c r="EO110" s="168"/>
      <c r="EP110" s="168"/>
      <c r="EQ110" s="168"/>
      <c r="ER110" s="168"/>
      <c r="ES110" s="168"/>
      <c r="ET110" s="168"/>
      <c r="EU110" s="168"/>
      <c r="EV110" s="168"/>
      <c r="EW110" s="168"/>
      <c r="EX110" s="168"/>
      <c r="EY110" s="168"/>
      <c r="EZ110" s="168"/>
      <c r="FA110" s="168"/>
      <c r="FB110" s="168"/>
      <c r="FC110" s="168"/>
      <c r="FD110" s="166">
        <f t="shared" si="1742"/>
        <v>0</v>
      </c>
      <c r="FE110" s="168"/>
      <c r="FF110" s="168"/>
      <c r="FG110" s="168"/>
      <c r="FH110" s="168"/>
      <c r="FI110" s="168"/>
      <c r="FJ110" s="168">
        <f>+DRE!$G$108</f>
        <v>0</v>
      </c>
      <c r="FK110" s="168"/>
      <c r="FL110" s="168"/>
      <c r="FM110" s="168"/>
      <c r="FN110" s="168"/>
      <c r="FO110" s="168"/>
      <c r="FP110" s="168"/>
      <c r="FQ110" s="168"/>
      <c r="FR110" s="168"/>
      <c r="FS110" s="168"/>
      <c r="FT110" s="168"/>
      <c r="FU110" s="168"/>
      <c r="FV110" s="168"/>
      <c r="FW110" s="168"/>
      <c r="FX110" s="168"/>
      <c r="FY110" s="168"/>
      <c r="FZ110" s="168"/>
      <c r="GA110" s="168"/>
      <c r="GB110" s="168"/>
      <c r="GC110" s="168"/>
      <c r="GD110" s="168"/>
      <c r="GE110" s="168"/>
      <c r="GF110" s="168"/>
      <c r="GG110" s="168"/>
      <c r="GH110" s="168"/>
      <c r="GI110" s="168"/>
      <c r="GJ110" s="166">
        <f t="shared" si="1565"/>
        <v>0</v>
      </c>
      <c r="GK110" s="168"/>
      <c r="GL110" s="168"/>
      <c r="GM110" s="168"/>
      <c r="GN110" s="168"/>
      <c r="GO110" s="168"/>
      <c r="GP110" s="168">
        <f>+DRE!$G$108</f>
        <v>0</v>
      </c>
      <c r="GQ110" s="168"/>
      <c r="GR110" s="168"/>
      <c r="GS110" s="168"/>
      <c r="GT110" s="168"/>
      <c r="GU110" s="168"/>
      <c r="GV110" s="168"/>
      <c r="GW110" s="168"/>
      <c r="GX110" s="168"/>
      <c r="GY110" s="168"/>
      <c r="GZ110" s="168"/>
      <c r="HA110" s="168"/>
      <c r="HB110" s="168"/>
      <c r="HC110" s="168"/>
      <c r="HD110" s="168"/>
      <c r="HE110" s="168"/>
      <c r="HF110" s="168"/>
      <c r="HG110" s="168"/>
      <c r="HH110" s="168"/>
      <c r="HI110" s="168"/>
      <c r="HJ110" s="168"/>
      <c r="HK110" s="168"/>
      <c r="HL110" s="168"/>
      <c r="HM110" s="168"/>
      <c r="HN110" s="168"/>
      <c r="HO110" s="168"/>
      <c r="HP110" s="166">
        <f t="shared" si="1566"/>
        <v>0</v>
      </c>
      <c r="HQ110" s="168"/>
      <c r="HR110" s="168"/>
      <c r="HS110" s="168"/>
      <c r="HT110" s="168"/>
      <c r="HU110" s="168"/>
      <c r="HV110" s="168">
        <f>+DRE!$G$108</f>
        <v>0</v>
      </c>
      <c r="HW110" s="168"/>
      <c r="HX110" s="168"/>
      <c r="HY110" s="168"/>
      <c r="HZ110" s="168"/>
      <c r="IA110" s="168"/>
      <c r="IB110" s="168"/>
      <c r="IC110" s="168"/>
      <c r="ID110" s="168"/>
      <c r="IE110" s="168"/>
      <c r="IF110" s="168"/>
      <c r="IG110" s="168"/>
      <c r="IH110" s="168"/>
      <c r="II110" s="168"/>
      <c r="IJ110" s="168"/>
      <c r="IK110" s="168"/>
      <c r="IL110" s="168"/>
      <c r="IM110" s="168"/>
      <c r="IN110" s="168"/>
      <c r="IO110" s="168"/>
      <c r="IP110" s="168"/>
      <c r="IQ110" s="168"/>
      <c r="IR110" s="168"/>
      <c r="IS110" s="168"/>
      <c r="IT110" s="168"/>
      <c r="IU110" s="166">
        <f t="shared" si="1743"/>
        <v>0</v>
      </c>
      <c r="IV110" s="168"/>
      <c r="IW110" s="168"/>
      <c r="IX110" s="168"/>
      <c r="IY110" s="168"/>
      <c r="IZ110" s="168"/>
      <c r="JA110" s="168">
        <f>+DRE!$G$108</f>
        <v>0</v>
      </c>
      <c r="JB110" s="168"/>
      <c r="JC110" s="168"/>
      <c r="JD110" s="168"/>
      <c r="JE110" s="168"/>
      <c r="JF110" s="168"/>
      <c r="JG110" s="168"/>
      <c r="JH110" s="168"/>
      <c r="JI110" s="168"/>
      <c r="JJ110" s="168"/>
      <c r="JK110" s="168"/>
      <c r="JL110" s="168"/>
      <c r="JM110" s="168"/>
      <c r="JN110" s="168"/>
      <c r="JO110" s="168"/>
      <c r="JP110" s="168"/>
      <c r="JQ110" s="168"/>
      <c r="JR110" s="168"/>
      <c r="JS110" s="168"/>
      <c r="JT110" s="168"/>
      <c r="JU110" s="168"/>
      <c r="JV110" s="168"/>
      <c r="JW110" s="168"/>
      <c r="JX110" s="168"/>
      <c r="JY110" s="168"/>
      <c r="JZ110" s="168"/>
      <c r="KA110" s="166">
        <f t="shared" si="1567"/>
        <v>0</v>
      </c>
      <c r="KB110" s="168"/>
      <c r="KC110" s="168"/>
      <c r="KD110" s="168"/>
      <c r="KE110" s="168"/>
      <c r="KF110" s="168"/>
      <c r="KG110" s="168">
        <f>+DRE!$G$108</f>
        <v>0</v>
      </c>
      <c r="KH110" s="168"/>
      <c r="KI110" s="168"/>
      <c r="KJ110" s="168"/>
      <c r="KK110" s="168"/>
      <c r="KL110" s="168"/>
      <c r="KM110" s="168"/>
      <c r="KN110" s="168"/>
      <c r="KO110" s="168"/>
      <c r="KP110" s="168"/>
      <c r="KQ110" s="168"/>
      <c r="KR110" s="168"/>
      <c r="KS110" s="168"/>
      <c r="KT110" s="168"/>
      <c r="KU110" s="168"/>
      <c r="KV110" s="168"/>
      <c r="KW110" s="168"/>
      <c r="KX110" s="168"/>
      <c r="KY110" s="168"/>
      <c r="KZ110" s="168"/>
      <c r="LA110" s="168"/>
      <c r="LB110" s="168"/>
      <c r="LC110" s="168"/>
      <c r="LD110" s="168"/>
      <c r="LE110" s="168"/>
      <c r="LF110" s="166">
        <f t="shared" si="1744"/>
        <v>0</v>
      </c>
      <c r="LG110" s="168"/>
      <c r="LH110" s="168"/>
      <c r="LI110" s="168"/>
      <c r="LJ110" s="168"/>
      <c r="LK110" s="168"/>
      <c r="LL110" s="168">
        <f>+DRE!$G$108</f>
        <v>0</v>
      </c>
      <c r="LM110" s="168"/>
      <c r="LN110" s="168"/>
      <c r="LO110" s="168"/>
      <c r="LP110" s="168"/>
      <c r="LQ110" s="168"/>
      <c r="LR110" s="168"/>
      <c r="LS110" s="168"/>
      <c r="LT110" s="168"/>
      <c r="LU110" s="168"/>
      <c r="LV110" s="168"/>
      <c r="LW110" s="168"/>
      <c r="LX110" s="168"/>
      <c r="LY110" s="168"/>
      <c r="LZ110" s="168"/>
      <c r="MA110" s="168"/>
      <c r="MB110" s="168"/>
      <c r="MC110" s="168"/>
      <c r="MD110" s="168"/>
      <c r="ME110" s="168"/>
      <c r="MF110" s="168"/>
      <c r="MG110" s="168"/>
      <c r="MH110" s="168"/>
      <c r="MI110" s="168"/>
      <c r="MJ110" s="168"/>
      <c r="MK110" s="168"/>
      <c r="ML110" s="166">
        <f t="shared" si="1568"/>
        <v>0</v>
      </c>
      <c r="MM110" s="168"/>
      <c r="MN110" s="168"/>
      <c r="MO110" s="168"/>
      <c r="MP110" s="168"/>
      <c r="MQ110" s="168"/>
      <c r="MR110" s="168">
        <f>+DRE!$G$108</f>
        <v>0</v>
      </c>
      <c r="MS110" s="168"/>
      <c r="MT110" s="168"/>
      <c r="MU110" s="168"/>
      <c r="MV110" s="168"/>
      <c r="MW110" s="168"/>
      <c r="MX110" s="168"/>
      <c r="MY110" s="168"/>
      <c r="MZ110" s="168"/>
      <c r="NA110" s="168"/>
      <c r="NB110" s="168"/>
      <c r="NC110" s="168"/>
      <c r="ND110" s="168"/>
      <c r="NE110" s="168"/>
      <c r="NF110" s="168"/>
      <c r="NG110" s="168"/>
      <c r="NH110" s="168"/>
      <c r="NI110" s="168"/>
      <c r="NJ110" s="168"/>
      <c r="NK110" s="168"/>
      <c r="NL110" s="168"/>
      <c r="NM110" s="168"/>
      <c r="NN110" s="168"/>
      <c r="NO110" s="168"/>
      <c r="NP110" s="168"/>
      <c r="NQ110" s="168"/>
      <c r="NR110" s="166">
        <f t="shared" si="1569"/>
        <v>0</v>
      </c>
      <c r="NS110" s="168"/>
      <c r="NT110" s="168"/>
      <c r="NU110" s="168"/>
      <c r="NV110" s="168"/>
      <c r="NW110" s="168"/>
      <c r="NX110" s="168">
        <f>+DRE!$G$108</f>
        <v>0</v>
      </c>
      <c r="NY110" s="168"/>
      <c r="NZ110" s="168"/>
      <c r="OA110" s="168"/>
      <c r="OB110" s="168"/>
      <c r="OC110" s="168"/>
      <c r="OD110" s="168"/>
      <c r="OE110" s="168"/>
      <c r="OF110" s="168"/>
      <c r="OG110" s="168"/>
      <c r="OH110" s="168"/>
      <c r="OI110" s="168"/>
      <c r="OJ110" s="168"/>
      <c r="OK110" s="168"/>
      <c r="OL110" s="168"/>
      <c r="OM110" s="168"/>
      <c r="ON110" s="168"/>
      <c r="OO110" s="168"/>
      <c r="OP110" s="168"/>
      <c r="OQ110" s="168"/>
      <c r="OR110" s="168"/>
      <c r="OS110" s="168"/>
      <c r="OT110" s="168"/>
      <c r="OU110" s="166">
        <f t="shared" si="1745"/>
        <v>0</v>
      </c>
      <c r="OV110" s="168"/>
      <c r="OW110" s="168"/>
      <c r="OX110" s="168"/>
      <c r="OY110" s="168"/>
      <c r="OZ110" s="168"/>
      <c r="PA110" s="168">
        <f>+DRE!$G$108</f>
        <v>0</v>
      </c>
      <c r="PB110" s="168"/>
      <c r="PC110" s="168"/>
      <c r="PD110" s="168"/>
      <c r="PE110" s="168"/>
      <c r="PF110" s="168"/>
      <c r="PG110" s="168"/>
      <c r="PH110" s="168"/>
      <c r="PI110" s="168"/>
      <c r="PJ110" s="168"/>
      <c r="PK110" s="168"/>
      <c r="PL110" s="168"/>
      <c r="PM110" s="168"/>
      <c r="PN110" s="168"/>
      <c r="PO110" s="168"/>
      <c r="PP110" s="168"/>
      <c r="PQ110" s="168"/>
      <c r="PR110" s="168"/>
      <c r="PS110" s="168"/>
      <c r="PT110" s="168"/>
      <c r="PU110" s="168"/>
      <c r="PV110" s="168"/>
      <c r="PW110" s="168"/>
      <c r="PX110" s="168"/>
      <c r="PY110" s="168"/>
      <c r="PZ110" s="168"/>
      <c r="QA110" s="166">
        <f t="shared" si="1570"/>
        <v>0</v>
      </c>
      <c r="QB110" s="168"/>
      <c r="QC110" s="168"/>
      <c r="QD110" s="168"/>
      <c r="QE110" s="168"/>
      <c r="QF110" s="168"/>
      <c r="QG110" s="168">
        <f>+DRE!$G$108</f>
        <v>0</v>
      </c>
      <c r="QH110" s="168"/>
      <c r="QI110" s="168"/>
      <c r="QJ110" s="168"/>
      <c r="QK110" s="168"/>
      <c r="QL110" s="168"/>
      <c r="QM110" s="168"/>
      <c r="QN110" s="168"/>
      <c r="QO110" s="168"/>
      <c r="QP110" s="168"/>
      <c r="QQ110" s="168"/>
      <c r="QR110" s="168"/>
      <c r="QS110" s="168"/>
      <c r="QT110" s="168"/>
      <c r="QU110" s="168"/>
      <c r="QV110" s="168"/>
      <c r="QW110" s="168"/>
      <c r="QX110" s="168"/>
      <c r="QY110" s="168"/>
      <c r="QZ110" s="168"/>
      <c r="RA110" s="168"/>
      <c r="RB110" s="168"/>
      <c r="RC110" s="168"/>
      <c r="RD110" s="168"/>
      <c r="RE110" s="168"/>
      <c r="RF110" s="166">
        <f t="shared" si="1746"/>
        <v>0</v>
      </c>
      <c r="RG110" s="168"/>
      <c r="RH110" s="168"/>
      <c r="RI110" s="168"/>
      <c r="RJ110" s="168"/>
      <c r="RK110" s="168"/>
      <c r="RL110" s="168">
        <f>+DRE!$G$108</f>
        <v>0</v>
      </c>
      <c r="RM110" s="168"/>
      <c r="RN110" s="168"/>
      <c r="RO110" s="168"/>
      <c r="RP110" s="168"/>
      <c r="RQ110" s="168"/>
      <c r="RR110" s="168"/>
      <c r="RS110" s="168"/>
      <c r="RT110" s="168"/>
      <c r="RU110" s="168"/>
      <c r="RV110" s="168"/>
      <c r="RW110" s="168"/>
      <c r="RX110" s="168"/>
      <c r="RY110" s="168"/>
      <c r="RZ110" s="168"/>
      <c r="SA110" s="168"/>
      <c r="SB110" s="168"/>
      <c r="SC110" s="168"/>
      <c r="SD110" s="168"/>
      <c r="SE110" s="168"/>
      <c r="SF110" s="168"/>
      <c r="SG110" s="168"/>
      <c r="SH110" s="168"/>
      <c r="SI110" s="168"/>
      <c r="SJ110" s="168"/>
      <c r="SK110" s="168"/>
      <c r="SL110" s="166">
        <f t="shared" si="1571"/>
        <v>0</v>
      </c>
      <c r="SM110" s="168"/>
      <c r="SN110" s="168"/>
      <c r="SO110" s="168"/>
      <c r="SP110" s="168"/>
      <c r="SQ110" s="168"/>
      <c r="SR110" s="168">
        <f>+DRE!$G$108</f>
        <v>0</v>
      </c>
      <c r="SS110" s="168"/>
      <c r="ST110" s="168"/>
      <c r="SU110" s="168"/>
      <c r="SV110" s="168"/>
      <c r="SW110" s="168"/>
      <c r="SX110" s="168"/>
      <c r="SY110" s="168"/>
      <c r="SZ110" s="168"/>
      <c r="TA110" s="168"/>
      <c r="TB110" s="168"/>
      <c r="TC110" s="168"/>
      <c r="TD110" s="168"/>
      <c r="TE110" s="168"/>
      <c r="TF110" s="168"/>
      <c r="TG110" s="168"/>
      <c r="TH110" s="168"/>
      <c r="TI110" s="168"/>
      <c r="TJ110" s="168"/>
      <c r="TK110" s="168"/>
      <c r="TL110" s="168"/>
      <c r="TM110" s="168"/>
      <c r="TN110" s="168"/>
      <c r="TO110" s="168"/>
      <c r="TP110" s="168"/>
      <c r="TQ110" s="166">
        <f t="shared" si="1747"/>
        <v>0</v>
      </c>
      <c r="TR110" s="168"/>
      <c r="TS110" s="168"/>
      <c r="TT110" s="168"/>
      <c r="TU110" s="168"/>
      <c r="TV110" s="168"/>
      <c r="TW110" s="168">
        <f>+DRE!$G$108</f>
        <v>0</v>
      </c>
      <c r="TX110" s="168"/>
      <c r="TY110" s="168"/>
      <c r="TZ110" s="168"/>
      <c r="UA110" s="168"/>
      <c r="UB110" s="168"/>
      <c r="UC110" s="168"/>
      <c r="UD110" s="168"/>
      <c r="UE110" s="168"/>
      <c r="UF110" s="168"/>
      <c r="UG110" s="168"/>
      <c r="UH110" s="168"/>
      <c r="UI110" s="168"/>
      <c r="UJ110" s="168"/>
      <c r="UK110" s="168"/>
      <c r="UL110" s="168"/>
      <c r="UM110" s="168"/>
      <c r="UN110" s="168"/>
      <c r="UO110" s="168"/>
      <c r="UP110" s="168"/>
      <c r="UQ110" s="168"/>
      <c r="UR110" s="168"/>
      <c r="US110" s="168"/>
      <c r="UT110" s="168"/>
      <c r="UU110" s="168"/>
      <c r="UV110" s="168"/>
      <c r="UW110" s="166">
        <f t="shared" si="1572"/>
        <v>0</v>
      </c>
      <c r="UX110" s="168"/>
      <c r="UY110" s="168"/>
      <c r="UZ110" s="168"/>
      <c r="VA110" s="168"/>
      <c r="VB110" s="168"/>
      <c r="VC110" s="168">
        <f>+DRE!$G$108</f>
        <v>0</v>
      </c>
      <c r="VD110" s="168"/>
      <c r="VE110" s="168"/>
      <c r="VF110" s="168"/>
      <c r="VG110" s="168"/>
      <c r="VH110" s="168"/>
      <c r="VI110" s="168"/>
      <c r="VJ110" s="168"/>
      <c r="VK110" s="168"/>
      <c r="VL110" s="168"/>
      <c r="VM110" s="168"/>
      <c r="VN110" s="168"/>
      <c r="VO110" s="168"/>
      <c r="VP110" s="168"/>
      <c r="VQ110" s="168"/>
      <c r="VR110" s="168"/>
      <c r="VS110" s="168"/>
      <c r="VT110" s="168"/>
      <c r="VU110" s="168"/>
      <c r="VV110" s="168"/>
      <c r="VW110" s="168"/>
      <c r="VX110" s="168"/>
      <c r="VY110" s="168"/>
      <c r="VZ110" s="168"/>
      <c r="WA110" s="168"/>
      <c r="WB110" s="168"/>
      <c r="WC110" s="166">
        <f t="shared" si="1573"/>
        <v>0</v>
      </c>
    </row>
    <row r="111" spans="1:601" s="105" customFormat="1" ht="18" customHeight="1" outlineLevel="1">
      <c r="A111" s="154"/>
      <c r="B111" s="117" t="s">
        <v>48</v>
      </c>
      <c r="C111" s="73"/>
      <c r="D111" s="182">
        <f>SUMIFS('Listagem de Pagamentos Efet'!$J:$J,'Listagem de Pagamentos Efet'!$B:$B,'FLUXO DE CAIXA'!D$4,'Listagem de Pagamentos Efet'!$C:$C,'FLUXO DE CAIXA'!$B111)</f>
        <v>0</v>
      </c>
      <c r="E111" s="182">
        <f>SUMIFS('Listagem de Pagamentos Efet'!$J:$J,'Listagem de Pagamentos Efet'!$B:$B,'FLUXO DE CAIXA'!E$4,'Listagem de Pagamentos Efet'!$C:$C,'FLUXO DE CAIXA'!$B111)</f>
        <v>0</v>
      </c>
      <c r="F111" s="182">
        <f>SUMIFS('Listagem de Pagamentos Efet'!$J:$J,'Listagem de Pagamentos Efet'!$B:$B,'FLUXO DE CAIXA'!F$4,'Listagem de Pagamentos Efet'!$C:$C,'FLUXO DE CAIXA'!$B111)</f>
        <v>0</v>
      </c>
      <c r="G111" s="182">
        <f>SUMIFS('Listagem de Pagamentos Efet'!$J:$J,'Listagem de Pagamentos Efet'!$B:$B,'FLUXO DE CAIXA'!G$4,'Listagem de Pagamentos Efet'!$C:$C,'FLUXO DE CAIXA'!$B111)</f>
        <v>0</v>
      </c>
      <c r="H111" s="182">
        <f>SUMIFS('Listagem de Pagamentos Efet'!$J:$J,'Listagem de Pagamentos Efet'!$B:$B,'FLUXO DE CAIXA'!H$4,'Listagem de Pagamentos Efet'!$C:$C,'FLUXO DE CAIXA'!$B111)</f>
        <v>0</v>
      </c>
      <c r="I111" s="182">
        <f>SUMIFS('Listagem de Pagamentos Efet'!$J:$J,'Listagem de Pagamentos Efet'!$B:$B,'FLUXO DE CAIXA'!I$4,'Listagem de Pagamentos Efet'!$C:$C,'FLUXO DE CAIXA'!$B111)</f>
        <v>0</v>
      </c>
      <c r="J111" s="182">
        <f>SUMIFS('Listagem de Pagamentos Efet'!$J:$J,'Listagem de Pagamentos Efet'!$B:$B,'FLUXO DE CAIXA'!J$4,'Listagem de Pagamentos Efet'!$C:$C,'FLUXO DE CAIXA'!$B111)</f>
        <v>0</v>
      </c>
      <c r="K111" s="182">
        <f>SUMIFS('Listagem de Pagamentos Efet'!$J:$J,'Listagem de Pagamentos Efet'!$B:$B,'FLUXO DE CAIXA'!K$4,'Listagem de Pagamentos Efet'!$C:$C,'FLUXO DE CAIXA'!$B111)</f>
        <v>0</v>
      </c>
      <c r="L111" s="182">
        <f>SUMIFS('Listagem de Pagamentos Efet'!$J:$J,'Listagem de Pagamentos Efet'!$B:$B,'FLUXO DE CAIXA'!L$4,'Listagem de Pagamentos Efet'!$C:$C,'FLUXO DE CAIXA'!$B111)</f>
        <v>0</v>
      </c>
      <c r="M111" s="182">
        <f>SUMIFS('Listagem de Pagamentos Efet'!$J:$J,'Listagem de Pagamentos Efet'!$B:$B,'FLUXO DE CAIXA'!M$4,'Listagem de Pagamentos Efet'!$C:$C,'FLUXO DE CAIXA'!$B111)</f>
        <v>0</v>
      </c>
      <c r="N111" s="182">
        <f>SUMIFS('Listagem de Pagamentos Efet'!$J:$J,'Listagem de Pagamentos Efet'!$B:$B,'FLUXO DE CAIXA'!N$4,'Listagem de Pagamentos Efet'!$C:$C,'FLUXO DE CAIXA'!$B111)</f>
        <v>0</v>
      </c>
      <c r="O111" s="182">
        <f>SUMIFS('Listagem de Pagamentos Efet'!$J:$J,'Listagem de Pagamentos Efet'!$B:$B,'FLUXO DE CAIXA'!O$4,'Listagem de Pagamentos Efet'!$C:$C,'FLUXO DE CAIXA'!$B111)</f>
        <v>0</v>
      </c>
      <c r="P111" s="182">
        <f>SUMIFS('Listagem de Pagamentos Efet'!$J:$J,'Listagem de Pagamentos Efet'!$B:$B,'FLUXO DE CAIXA'!P$4,'Listagem de Pagamentos Efet'!$C:$C,'FLUXO DE CAIXA'!$B111)</f>
        <v>0</v>
      </c>
      <c r="Q111" s="182">
        <f>SUMIFS('Listagem de Pagamentos Efet'!$J:$J,'Listagem de Pagamentos Efet'!$B:$B,'FLUXO DE CAIXA'!Q$4,'Listagem de Pagamentos Efet'!$C:$C,'FLUXO DE CAIXA'!$B111)</f>
        <v>0</v>
      </c>
      <c r="R111" s="182">
        <f>SUMIFS('Listagem de Pagamentos Efet'!$J:$J,'Listagem de Pagamentos Efet'!$B:$B,'FLUXO DE CAIXA'!R$4,'Listagem de Pagamentos Efet'!$C:$C,'FLUXO DE CAIXA'!$B111)</f>
        <v>0</v>
      </c>
      <c r="S111" s="182">
        <f>SUMIFS('Listagem de Pagamentos Efet'!$J:$J,'Listagem de Pagamentos Efet'!$B:$B,'FLUXO DE CAIXA'!S$4,'Listagem de Pagamentos Efet'!$C:$C,'FLUXO DE CAIXA'!$B111)</f>
        <v>0</v>
      </c>
      <c r="T111" s="182">
        <f>SUMIFS('Listagem de Pagamentos Efet'!$J:$J,'Listagem de Pagamentos Efet'!$B:$B,'FLUXO DE CAIXA'!T$4,'Listagem de Pagamentos Efet'!$C:$C,'FLUXO DE CAIXA'!$B111)</f>
        <v>0</v>
      </c>
      <c r="U111" s="182">
        <f>SUMIFS('Listagem de Pagamentos Efet'!$J:$J,'Listagem de Pagamentos Efet'!$B:$B,'FLUXO DE CAIXA'!U$4,'Listagem de Pagamentos Efet'!$C:$C,'FLUXO DE CAIXA'!$B111)</f>
        <v>0</v>
      </c>
      <c r="V111" s="182">
        <f>SUMIFS('Listagem de Pagamentos Efet'!$J:$J,'Listagem de Pagamentos Efet'!$B:$B,'FLUXO DE CAIXA'!V$4,'Listagem de Pagamentos Efet'!$C:$C,'FLUXO DE CAIXA'!$B111)</f>
        <v>0</v>
      </c>
      <c r="W111" s="182">
        <f>SUMIFS('Listagem de Pagamentos Efet'!$J:$J,'Listagem de Pagamentos Efet'!$B:$B,'FLUXO DE CAIXA'!W$4,'Listagem de Pagamentos Efet'!$C:$C,'FLUXO DE CAIXA'!$B111)</f>
        <v>0</v>
      </c>
      <c r="X111" s="182">
        <f>SUMIFS('Listagem de Pagamentos Efet'!$J:$J,'Listagem de Pagamentos Efet'!$B:$B,'FLUXO DE CAIXA'!X$4,'Listagem de Pagamentos Efet'!$C:$C,'FLUXO DE CAIXA'!$B111)</f>
        <v>0</v>
      </c>
      <c r="Y111" s="182">
        <f>SUMIFS('Listagem de Pagamentos Efet'!$J:$J,'Listagem de Pagamentos Efet'!$B:$B,'FLUXO DE CAIXA'!Y$4,'Listagem de Pagamentos Efet'!$C:$C,'FLUXO DE CAIXA'!$B111)</f>
        <v>0</v>
      </c>
      <c r="Z111" s="182">
        <f>SUMIFS('Listagem de Pagamentos Efet'!$J:$J,'Listagem de Pagamentos Efet'!$B:$B,'FLUXO DE CAIXA'!Z$4,'Listagem de Pagamentos Efet'!$C:$C,'FLUXO DE CAIXA'!$B111)</f>
        <v>0</v>
      </c>
      <c r="AA111" s="182">
        <f>SUMIFS('Listagem de Pagamentos Efet'!$J:$J,'Listagem de Pagamentos Efet'!$B:$B,'FLUXO DE CAIXA'!AA$4,'Listagem de Pagamentos Efet'!$C:$C,'FLUXO DE CAIXA'!$B111)</f>
        <v>0</v>
      </c>
      <c r="AB111" s="182">
        <f>SUMIFS('Listagem de Pagamentos Efet'!$J:$J,'Listagem de Pagamentos Efet'!$B:$B,'FLUXO DE CAIXA'!AB$4,'Listagem de Pagamentos Efet'!$C:$C,'FLUXO DE CAIXA'!$B111)</f>
        <v>0</v>
      </c>
      <c r="AC111" s="182">
        <f>SUMIFS('Listagem de Pagamentos Efet'!$J:$J,'Listagem de Pagamentos Efet'!$B:$B,'FLUXO DE CAIXA'!AC$4,'Listagem de Pagamentos Efet'!$C:$C,'FLUXO DE CAIXA'!$B111)</f>
        <v>0</v>
      </c>
      <c r="AD111" s="182">
        <f>SUMIFS('Listagem de Pagamentos Efet'!$J:$J,'Listagem de Pagamentos Efet'!$B:$B,'FLUXO DE CAIXA'!AD$4,'Listagem de Pagamentos Efet'!$C:$C,'FLUXO DE CAIXA'!$B111)</f>
        <v>0</v>
      </c>
      <c r="AE111" s="106"/>
      <c r="AF111" s="106"/>
      <c r="AG111" s="106"/>
      <c r="AH111" s="166">
        <f t="shared" si="1741"/>
        <v>0</v>
      </c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  <c r="AZ111" s="168"/>
      <c r="BA111" s="168"/>
      <c r="BB111" s="168"/>
      <c r="BC111" s="168"/>
      <c r="BD111" s="168"/>
      <c r="BE111" s="168"/>
      <c r="BF111" s="168"/>
      <c r="BG111" s="168"/>
      <c r="BH111" s="168"/>
      <c r="BI111" s="168"/>
      <c r="BJ111" s="168"/>
      <c r="BK111" s="168"/>
      <c r="BL111" s="168"/>
      <c r="BM111" s="168"/>
      <c r="BN111" s="166">
        <f t="shared" si="1563"/>
        <v>0</v>
      </c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6">
        <f t="shared" si="1562"/>
        <v>0</v>
      </c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  <c r="DG111" s="168"/>
      <c r="DH111" s="168"/>
      <c r="DI111" s="168"/>
      <c r="DJ111" s="168"/>
      <c r="DK111" s="168"/>
      <c r="DL111" s="168"/>
      <c r="DM111" s="168"/>
      <c r="DN111" s="168"/>
      <c r="DO111" s="168"/>
      <c r="DP111" s="168"/>
      <c r="DQ111" s="168"/>
      <c r="DR111" s="168"/>
      <c r="DS111" s="168"/>
      <c r="DT111" s="168"/>
      <c r="DU111" s="168"/>
      <c r="DV111" s="168"/>
      <c r="DW111" s="168"/>
      <c r="DX111" s="168"/>
      <c r="DY111" s="166">
        <f t="shared" si="1564"/>
        <v>0</v>
      </c>
      <c r="DZ111" s="168"/>
      <c r="EA111" s="168"/>
      <c r="EB111" s="168"/>
      <c r="EC111" s="168"/>
      <c r="ED111" s="168"/>
      <c r="EE111" s="168"/>
      <c r="EF111" s="168"/>
      <c r="EG111" s="168"/>
      <c r="EH111" s="168"/>
      <c r="EI111" s="168"/>
      <c r="EJ111" s="168"/>
      <c r="EK111" s="168"/>
      <c r="EL111" s="168"/>
      <c r="EM111" s="168"/>
      <c r="EN111" s="168"/>
      <c r="EO111" s="168"/>
      <c r="EP111" s="168"/>
      <c r="EQ111" s="168"/>
      <c r="ER111" s="168"/>
      <c r="ES111" s="168"/>
      <c r="ET111" s="168"/>
      <c r="EU111" s="168"/>
      <c r="EV111" s="168"/>
      <c r="EW111" s="168"/>
      <c r="EX111" s="168"/>
      <c r="EY111" s="168"/>
      <c r="EZ111" s="168"/>
      <c r="FA111" s="168"/>
      <c r="FB111" s="168"/>
      <c r="FC111" s="168"/>
      <c r="FD111" s="166">
        <f t="shared" si="1742"/>
        <v>0</v>
      </c>
      <c r="FE111" s="168"/>
      <c r="FF111" s="168"/>
      <c r="FG111" s="168"/>
      <c r="FH111" s="168"/>
      <c r="FI111" s="168"/>
      <c r="FJ111" s="168"/>
      <c r="FK111" s="168"/>
      <c r="FL111" s="168"/>
      <c r="FM111" s="168"/>
      <c r="FN111" s="168"/>
      <c r="FO111" s="168"/>
      <c r="FP111" s="168"/>
      <c r="FQ111" s="168"/>
      <c r="FR111" s="168"/>
      <c r="FS111" s="168"/>
      <c r="FT111" s="168"/>
      <c r="FU111" s="168"/>
      <c r="FV111" s="168"/>
      <c r="FW111" s="168"/>
      <c r="FX111" s="168"/>
      <c r="FY111" s="168"/>
      <c r="FZ111" s="168"/>
      <c r="GA111" s="168"/>
      <c r="GB111" s="168"/>
      <c r="GC111" s="168"/>
      <c r="GD111" s="168"/>
      <c r="GE111" s="168"/>
      <c r="GF111" s="168"/>
      <c r="GG111" s="168"/>
      <c r="GH111" s="168"/>
      <c r="GI111" s="168"/>
      <c r="GJ111" s="166">
        <f t="shared" si="1565"/>
        <v>0</v>
      </c>
      <c r="GK111" s="168"/>
      <c r="GL111" s="168"/>
      <c r="GM111" s="168"/>
      <c r="GN111" s="168"/>
      <c r="GO111" s="168"/>
      <c r="GP111" s="168"/>
      <c r="GQ111" s="168"/>
      <c r="GR111" s="168"/>
      <c r="GS111" s="168"/>
      <c r="GT111" s="168"/>
      <c r="GU111" s="168"/>
      <c r="GV111" s="168"/>
      <c r="GW111" s="168"/>
      <c r="GX111" s="168"/>
      <c r="GY111" s="168"/>
      <c r="GZ111" s="168"/>
      <c r="HA111" s="168"/>
      <c r="HB111" s="168"/>
      <c r="HC111" s="168"/>
      <c r="HD111" s="168"/>
      <c r="HE111" s="168"/>
      <c r="HF111" s="168"/>
      <c r="HG111" s="168"/>
      <c r="HH111" s="168"/>
      <c r="HI111" s="168"/>
      <c r="HJ111" s="168"/>
      <c r="HK111" s="168"/>
      <c r="HL111" s="168"/>
      <c r="HM111" s="168"/>
      <c r="HN111" s="168"/>
      <c r="HO111" s="168"/>
      <c r="HP111" s="166">
        <f t="shared" si="1566"/>
        <v>0</v>
      </c>
      <c r="HQ111" s="168"/>
      <c r="HR111" s="168"/>
      <c r="HS111" s="168"/>
      <c r="HT111" s="168"/>
      <c r="HU111" s="168"/>
      <c r="HV111" s="168"/>
      <c r="HW111" s="168"/>
      <c r="HX111" s="168"/>
      <c r="HY111" s="168"/>
      <c r="HZ111" s="168"/>
      <c r="IA111" s="168"/>
      <c r="IB111" s="168"/>
      <c r="IC111" s="168"/>
      <c r="ID111" s="168"/>
      <c r="IE111" s="168"/>
      <c r="IF111" s="168"/>
      <c r="IG111" s="168"/>
      <c r="IH111" s="168"/>
      <c r="II111" s="168"/>
      <c r="IJ111" s="168"/>
      <c r="IK111" s="168"/>
      <c r="IL111" s="168"/>
      <c r="IM111" s="168"/>
      <c r="IN111" s="168"/>
      <c r="IO111" s="168"/>
      <c r="IP111" s="168"/>
      <c r="IQ111" s="168"/>
      <c r="IR111" s="168"/>
      <c r="IS111" s="168"/>
      <c r="IT111" s="168"/>
      <c r="IU111" s="166">
        <f t="shared" si="1743"/>
        <v>0</v>
      </c>
      <c r="IV111" s="168"/>
      <c r="IW111" s="168"/>
      <c r="IX111" s="168"/>
      <c r="IY111" s="168"/>
      <c r="IZ111" s="168"/>
      <c r="JA111" s="168"/>
      <c r="JB111" s="168"/>
      <c r="JC111" s="168"/>
      <c r="JD111" s="168"/>
      <c r="JE111" s="168"/>
      <c r="JF111" s="168"/>
      <c r="JG111" s="168"/>
      <c r="JH111" s="168"/>
      <c r="JI111" s="168"/>
      <c r="JJ111" s="168"/>
      <c r="JK111" s="168"/>
      <c r="JL111" s="168"/>
      <c r="JM111" s="168"/>
      <c r="JN111" s="168"/>
      <c r="JO111" s="168"/>
      <c r="JP111" s="168"/>
      <c r="JQ111" s="168"/>
      <c r="JR111" s="168"/>
      <c r="JS111" s="168"/>
      <c r="JT111" s="168"/>
      <c r="JU111" s="168"/>
      <c r="JV111" s="168"/>
      <c r="JW111" s="168"/>
      <c r="JX111" s="168"/>
      <c r="JY111" s="168"/>
      <c r="JZ111" s="168"/>
      <c r="KA111" s="166">
        <f t="shared" si="1567"/>
        <v>0</v>
      </c>
      <c r="KB111" s="168"/>
      <c r="KC111" s="168"/>
      <c r="KD111" s="168"/>
      <c r="KE111" s="168"/>
      <c r="KF111" s="168"/>
      <c r="KG111" s="168"/>
      <c r="KH111" s="168"/>
      <c r="KI111" s="168"/>
      <c r="KJ111" s="168"/>
      <c r="KK111" s="168"/>
      <c r="KL111" s="168"/>
      <c r="KM111" s="168"/>
      <c r="KN111" s="168"/>
      <c r="KO111" s="168"/>
      <c r="KP111" s="168"/>
      <c r="KQ111" s="168"/>
      <c r="KR111" s="168"/>
      <c r="KS111" s="168"/>
      <c r="KT111" s="168"/>
      <c r="KU111" s="168"/>
      <c r="KV111" s="168"/>
      <c r="KW111" s="168"/>
      <c r="KX111" s="168"/>
      <c r="KY111" s="168"/>
      <c r="KZ111" s="168"/>
      <c r="LA111" s="168"/>
      <c r="LB111" s="168"/>
      <c r="LC111" s="168"/>
      <c r="LD111" s="168"/>
      <c r="LE111" s="168"/>
      <c r="LF111" s="166">
        <f t="shared" si="1744"/>
        <v>0</v>
      </c>
      <c r="LG111" s="168"/>
      <c r="LH111" s="168"/>
      <c r="LI111" s="168"/>
      <c r="LJ111" s="168"/>
      <c r="LK111" s="168"/>
      <c r="LL111" s="168"/>
      <c r="LM111" s="168"/>
      <c r="LN111" s="168"/>
      <c r="LO111" s="168"/>
      <c r="LP111" s="168"/>
      <c r="LQ111" s="168"/>
      <c r="LR111" s="168"/>
      <c r="LS111" s="168"/>
      <c r="LT111" s="168"/>
      <c r="LU111" s="168"/>
      <c r="LV111" s="168"/>
      <c r="LW111" s="168"/>
      <c r="LX111" s="168"/>
      <c r="LY111" s="168"/>
      <c r="LZ111" s="168"/>
      <c r="MA111" s="168"/>
      <c r="MB111" s="168"/>
      <c r="MC111" s="168"/>
      <c r="MD111" s="168"/>
      <c r="ME111" s="168"/>
      <c r="MF111" s="168"/>
      <c r="MG111" s="168"/>
      <c r="MH111" s="168"/>
      <c r="MI111" s="168"/>
      <c r="MJ111" s="168"/>
      <c r="MK111" s="168"/>
      <c r="ML111" s="166">
        <f t="shared" si="1568"/>
        <v>0</v>
      </c>
      <c r="MM111" s="168"/>
      <c r="MN111" s="168"/>
      <c r="MO111" s="168"/>
      <c r="MP111" s="168"/>
      <c r="MQ111" s="168"/>
      <c r="MR111" s="168"/>
      <c r="MS111" s="168"/>
      <c r="MT111" s="168"/>
      <c r="MU111" s="168"/>
      <c r="MV111" s="168"/>
      <c r="MW111" s="168"/>
      <c r="MX111" s="168"/>
      <c r="MY111" s="168"/>
      <c r="MZ111" s="168"/>
      <c r="NA111" s="168"/>
      <c r="NB111" s="168"/>
      <c r="NC111" s="168"/>
      <c r="ND111" s="168"/>
      <c r="NE111" s="168"/>
      <c r="NF111" s="168"/>
      <c r="NG111" s="168"/>
      <c r="NH111" s="168"/>
      <c r="NI111" s="168"/>
      <c r="NJ111" s="168"/>
      <c r="NK111" s="168"/>
      <c r="NL111" s="168"/>
      <c r="NM111" s="168"/>
      <c r="NN111" s="168"/>
      <c r="NO111" s="168"/>
      <c r="NP111" s="168"/>
      <c r="NQ111" s="168"/>
      <c r="NR111" s="166">
        <f t="shared" si="1569"/>
        <v>0</v>
      </c>
      <c r="NS111" s="168"/>
      <c r="NT111" s="168"/>
      <c r="NU111" s="168"/>
      <c r="NV111" s="168"/>
      <c r="NW111" s="168"/>
      <c r="NX111" s="168"/>
      <c r="NY111" s="168"/>
      <c r="NZ111" s="168"/>
      <c r="OA111" s="168"/>
      <c r="OB111" s="168"/>
      <c r="OC111" s="168"/>
      <c r="OD111" s="168"/>
      <c r="OE111" s="168"/>
      <c r="OF111" s="168"/>
      <c r="OG111" s="168"/>
      <c r="OH111" s="168"/>
      <c r="OI111" s="168"/>
      <c r="OJ111" s="168"/>
      <c r="OK111" s="168"/>
      <c r="OL111" s="168"/>
      <c r="OM111" s="168"/>
      <c r="ON111" s="168"/>
      <c r="OO111" s="168"/>
      <c r="OP111" s="168"/>
      <c r="OQ111" s="168"/>
      <c r="OR111" s="168"/>
      <c r="OS111" s="168"/>
      <c r="OT111" s="168"/>
      <c r="OU111" s="166">
        <f t="shared" si="1745"/>
        <v>0</v>
      </c>
      <c r="OV111" s="168"/>
      <c r="OW111" s="168"/>
      <c r="OX111" s="168"/>
      <c r="OY111" s="168"/>
      <c r="OZ111" s="168"/>
      <c r="PA111" s="168"/>
      <c r="PB111" s="168"/>
      <c r="PC111" s="168"/>
      <c r="PD111" s="168"/>
      <c r="PE111" s="168"/>
      <c r="PF111" s="168"/>
      <c r="PG111" s="168"/>
      <c r="PH111" s="168"/>
      <c r="PI111" s="168"/>
      <c r="PJ111" s="168"/>
      <c r="PK111" s="168"/>
      <c r="PL111" s="168"/>
      <c r="PM111" s="168"/>
      <c r="PN111" s="168"/>
      <c r="PO111" s="168"/>
      <c r="PP111" s="168"/>
      <c r="PQ111" s="168"/>
      <c r="PR111" s="168"/>
      <c r="PS111" s="168"/>
      <c r="PT111" s="168"/>
      <c r="PU111" s="168"/>
      <c r="PV111" s="168"/>
      <c r="PW111" s="168"/>
      <c r="PX111" s="168"/>
      <c r="PY111" s="168"/>
      <c r="PZ111" s="168"/>
      <c r="QA111" s="166">
        <f t="shared" si="1570"/>
        <v>0</v>
      </c>
      <c r="QB111" s="168"/>
      <c r="QC111" s="168"/>
      <c r="QD111" s="168"/>
      <c r="QE111" s="168"/>
      <c r="QF111" s="168"/>
      <c r="QG111" s="168"/>
      <c r="QH111" s="168"/>
      <c r="QI111" s="168"/>
      <c r="QJ111" s="168"/>
      <c r="QK111" s="168"/>
      <c r="QL111" s="168"/>
      <c r="QM111" s="168"/>
      <c r="QN111" s="168"/>
      <c r="QO111" s="168"/>
      <c r="QP111" s="168"/>
      <c r="QQ111" s="168"/>
      <c r="QR111" s="168"/>
      <c r="QS111" s="168"/>
      <c r="QT111" s="168"/>
      <c r="QU111" s="168"/>
      <c r="QV111" s="168"/>
      <c r="QW111" s="168"/>
      <c r="QX111" s="168"/>
      <c r="QY111" s="168"/>
      <c r="QZ111" s="168"/>
      <c r="RA111" s="168"/>
      <c r="RB111" s="168"/>
      <c r="RC111" s="168"/>
      <c r="RD111" s="168"/>
      <c r="RE111" s="168"/>
      <c r="RF111" s="166">
        <f t="shared" si="1746"/>
        <v>0</v>
      </c>
      <c r="RG111" s="168"/>
      <c r="RH111" s="168"/>
      <c r="RI111" s="168"/>
      <c r="RJ111" s="168"/>
      <c r="RK111" s="168"/>
      <c r="RL111" s="168"/>
      <c r="RM111" s="168"/>
      <c r="RN111" s="168"/>
      <c r="RO111" s="168"/>
      <c r="RP111" s="168"/>
      <c r="RQ111" s="168"/>
      <c r="RR111" s="168"/>
      <c r="RS111" s="168"/>
      <c r="RT111" s="168"/>
      <c r="RU111" s="168"/>
      <c r="RV111" s="168"/>
      <c r="RW111" s="168"/>
      <c r="RX111" s="168"/>
      <c r="RY111" s="168"/>
      <c r="RZ111" s="168"/>
      <c r="SA111" s="168"/>
      <c r="SB111" s="168"/>
      <c r="SC111" s="168"/>
      <c r="SD111" s="168"/>
      <c r="SE111" s="168"/>
      <c r="SF111" s="168"/>
      <c r="SG111" s="168"/>
      <c r="SH111" s="168"/>
      <c r="SI111" s="168"/>
      <c r="SJ111" s="168"/>
      <c r="SK111" s="168"/>
      <c r="SL111" s="166">
        <f t="shared" si="1571"/>
        <v>0</v>
      </c>
      <c r="SM111" s="168"/>
      <c r="SN111" s="168"/>
      <c r="SO111" s="168"/>
      <c r="SP111" s="168"/>
      <c r="SQ111" s="168"/>
      <c r="SR111" s="168"/>
      <c r="SS111" s="168"/>
      <c r="ST111" s="168"/>
      <c r="SU111" s="168"/>
      <c r="SV111" s="168"/>
      <c r="SW111" s="168"/>
      <c r="SX111" s="168"/>
      <c r="SY111" s="168"/>
      <c r="SZ111" s="168"/>
      <c r="TA111" s="168"/>
      <c r="TB111" s="168"/>
      <c r="TC111" s="168"/>
      <c r="TD111" s="168"/>
      <c r="TE111" s="168"/>
      <c r="TF111" s="168"/>
      <c r="TG111" s="168"/>
      <c r="TH111" s="168"/>
      <c r="TI111" s="168"/>
      <c r="TJ111" s="168"/>
      <c r="TK111" s="168"/>
      <c r="TL111" s="168"/>
      <c r="TM111" s="168"/>
      <c r="TN111" s="168"/>
      <c r="TO111" s="168"/>
      <c r="TP111" s="168"/>
      <c r="TQ111" s="166">
        <f t="shared" si="1747"/>
        <v>0</v>
      </c>
      <c r="TR111" s="168"/>
      <c r="TS111" s="168"/>
      <c r="TT111" s="168"/>
      <c r="TU111" s="168"/>
      <c r="TV111" s="168"/>
      <c r="TW111" s="168"/>
      <c r="TX111" s="168"/>
      <c r="TY111" s="168"/>
      <c r="TZ111" s="168"/>
      <c r="UA111" s="168"/>
      <c r="UB111" s="168"/>
      <c r="UC111" s="168"/>
      <c r="UD111" s="168"/>
      <c r="UE111" s="168"/>
      <c r="UF111" s="168"/>
      <c r="UG111" s="168"/>
      <c r="UH111" s="168"/>
      <c r="UI111" s="168"/>
      <c r="UJ111" s="168"/>
      <c r="UK111" s="168"/>
      <c r="UL111" s="168"/>
      <c r="UM111" s="168"/>
      <c r="UN111" s="168"/>
      <c r="UO111" s="168"/>
      <c r="UP111" s="168"/>
      <c r="UQ111" s="168"/>
      <c r="UR111" s="168"/>
      <c r="US111" s="168"/>
      <c r="UT111" s="168"/>
      <c r="UU111" s="168"/>
      <c r="UV111" s="168"/>
      <c r="UW111" s="166">
        <f t="shared" si="1572"/>
        <v>0</v>
      </c>
      <c r="UX111" s="168"/>
      <c r="UY111" s="168"/>
      <c r="UZ111" s="168"/>
      <c r="VA111" s="168"/>
      <c r="VB111" s="168"/>
      <c r="VC111" s="168"/>
      <c r="VD111" s="168"/>
      <c r="VE111" s="168"/>
      <c r="VF111" s="168"/>
      <c r="VG111" s="168"/>
      <c r="VH111" s="168"/>
      <c r="VI111" s="168"/>
      <c r="VJ111" s="168"/>
      <c r="VK111" s="168"/>
      <c r="VL111" s="168"/>
      <c r="VM111" s="168"/>
      <c r="VN111" s="168"/>
      <c r="VO111" s="168"/>
      <c r="VP111" s="168"/>
      <c r="VQ111" s="168"/>
      <c r="VR111" s="168"/>
      <c r="VS111" s="168"/>
      <c r="VT111" s="168"/>
      <c r="VU111" s="168"/>
      <c r="VV111" s="168"/>
      <c r="VW111" s="168"/>
      <c r="VX111" s="168"/>
      <c r="VY111" s="168"/>
      <c r="VZ111" s="168"/>
      <c r="WA111" s="168"/>
      <c r="WB111" s="168"/>
      <c r="WC111" s="166">
        <f t="shared" si="1573"/>
        <v>0</v>
      </c>
    </row>
    <row r="112" spans="1:601" s="105" customFormat="1" ht="18" customHeight="1" outlineLevel="1">
      <c r="A112" s="154"/>
      <c r="B112" s="117" t="s">
        <v>57</v>
      </c>
      <c r="C112" s="62"/>
      <c r="D112" s="182">
        <f>SUMIFS('Listagem de Pagamentos Efet'!$J:$J,'Listagem de Pagamentos Efet'!$B:$B,'FLUXO DE CAIXA'!D$4,'Listagem de Pagamentos Efet'!$C:$C,'FLUXO DE CAIXA'!$B112)</f>
        <v>0</v>
      </c>
      <c r="E112" s="182">
        <f>SUMIFS('Listagem de Pagamentos Efet'!$J:$J,'Listagem de Pagamentos Efet'!$B:$B,'FLUXO DE CAIXA'!E$4,'Listagem de Pagamentos Efet'!$C:$C,'FLUXO DE CAIXA'!$B112)</f>
        <v>0</v>
      </c>
      <c r="F112" s="182">
        <f>SUMIFS('Listagem de Pagamentos Efet'!$J:$J,'Listagem de Pagamentos Efet'!$B:$B,'FLUXO DE CAIXA'!F$4,'Listagem de Pagamentos Efet'!$C:$C,'FLUXO DE CAIXA'!$B112)</f>
        <v>0</v>
      </c>
      <c r="G112" s="182">
        <f>SUMIFS('Listagem de Pagamentos Efet'!$J:$J,'Listagem de Pagamentos Efet'!$B:$B,'FLUXO DE CAIXA'!G$4,'Listagem de Pagamentos Efet'!$C:$C,'FLUXO DE CAIXA'!$B112)</f>
        <v>0</v>
      </c>
      <c r="H112" s="182">
        <f>SUMIFS('Listagem de Pagamentos Efet'!$J:$J,'Listagem de Pagamentos Efet'!$B:$B,'FLUXO DE CAIXA'!H$4,'Listagem de Pagamentos Efet'!$C:$C,'FLUXO DE CAIXA'!$B112)</f>
        <v>0</v>
      </c>
      <c r="I112" s="182">
        <f>SUMIFS('Listagem de Pagamentos Efet'!$J:$J,'Listagem de Pagamentos Efet'!$B:$B,'FLUXO DE CAIXA'!I$4,'Listagem de Pagamentos Efet'!$C:$C,'FLUXO DE CAIXA'!$B112)</f>
        <v>0</v>
      </c>
      <c r="J112" s="182">
        <f>SUMIFS('Listagem de Pagamentos Efet'!$J:$J,'Listagem de Pagamentos Efet'!$B:$B,'FLUXO DE CAIXA'!J$4,'Listagem de Pagamentos Efet'!$C:$C,'FLUXO DE CAIXA'!$B112)</f>
        <v>0</v>
      </c>
      <c r="K112" s="182">
        <f>SUMIFS('Listagem de Pagamentos Efet'!$J:$J,'Listagem de Pagamentos Efet'!$B:$B,'FLUXO DE CAIXA'!K$4,'Listagem de Pagamentos Efet'!$C:$C,'FLUXO DE CAIXA'!$B112)</f>
        <v>0</v>
      </c>
      <c r="L112" s="182">
        <f>SUMIFS('Listagem de Pagamentos Efet'!$J:$J,'Listagem de Pagamentos Efet'!$B:$B,'FLUXO DE CAIXA'!L$4,'Listagem de Pagamentos Efet'!$C:$C,'FLUXO DE CAIXA'!$B112)</f>
        <v>0</v>
      </c>
      <c r="M112" s="182">
        <f>SUMIFS('Listagem de Pagamentos Efet'!$J:$J,'Listagem de Pagamentos Efet'!$B:$B,'FLUXO DE CAIXA'!M$4,'Listagem de Pagamentos Efet'!$C:$C,'FLUXO DE CAIXA'!$B112)</f>
        <v>0</v>
      </c>
      <c r="N112" s="182">
        <f>SUMIFS('Listagem de Pagamentos Efet'!$J:$J,'Listagem de Pagamentos Efet'!$B:$B,'FLUXO DE CAIXA'!N$4,'Listagem de Pagamentos Efet'!$C:$C,'FLUXO DE CAIXA'!$B112)</f>
        <v>0</v>
      </c>
      <c r="O112" s="182">
        <f>SUMIFS('Listagem de Pagamentos Efet'!$J:$J,'Listagem de Pagamentos Efet'!$B:$B,'FLUXO DE CAIXA'!O$4,'Listagem de Pagamentos Efet'!$C:$C,'FLUXO DE CAIXA'!$B112)</f>
        <v>0</v>
      </c>
      <c r="P112" s="182">
        <f>SUMIFS('Listagem de Pagamentos Efet'!$J:$J,'Listagem de Pagamentos Efet'!$B:$B,'FLUXO DE CAIXA'!P$4,'Listagem de Pagamentos Efet'!$C:$C,'FLUXO DE CAIXA'!$B112)</f>
        <v>0</v>
      </c>
      <c r="Q112" s="182">
        <f>SUMIFS('Listagem de Pagamentos Efet'!$J:$J,'Listagem de Pagamentos Efet'!$B:$B,'FLUXO DE CAIXA'!Q$4,'Listagem de Pagamentos Efet'!$C:$C,'FLUXO DE CAIXA'!$B112)</f>
        <v>0</v>
      </c>
      <c r="R112" s="182">
        <f>SUMIFS('Listagem de Pagamentos Efet'!$J:$J,'Listagem de Pagamentos Efet'!$B:$B,'FLUXO DE CAIXA'!R$4,'Listagem de Pagamentos Efet'!$C:$C,'FLUXO DE CAIXA'!$B112)</f>
        <v>0</v>
      </c>
      <c r="S112" s="182">
        <f>SUMIFS('Listagem de Pagamentos Efet'!$J:$J,'Listagem de Pagamentos Efet'!$B:$B,'FLUXO DE CAIXA'!S$4,'Listagem de Pagamentos Efet'!$C:$C,'FLUXO DE CAIXA'!$B112)</f>
        <v>0</v>
      </c>
      <c r="T112" s="182">
        <f>SUMIFS('Listagem de Pagamentos Efet'!$J:$J,'Listagem de Pagamentos Efet'!$B:$B,'FLUXO DE CAIXA'!T$4,'Listagem de Pagamentos Efet'!$C:$C,'FLUXO DE CAIXA'!$B112)</f>
        <v>0</v>
      </c>
      <c r="U112" s="182">
        <f>SUMIFS('Listagem de Pagamentos Efet'!$J:$J,'Listagem de Pagamentos Efet'!$B:$B,'FLUXO DE CAIXA'!U$4,'Listagem de Pagamentos Efet'!$C:$C,'FLUXO DE CAIXA'!$B112)</f>
        <v>0</v>
      </c>
      <c r="V112" s="182">
        <f>SUMIFS('Listagem de Pagamentos Efet'!$J:$J,'Listagem de Pagamentos Efet'!$B:$B,'FLUXO DE CAIXA'!V$4,'Listagem de Pagamentos Efet'!$C:$C,'FLUXO DE CAIXA'!$B112)</f>
        <v>0</v>
      </c>
      <c r="W112" s="182">
        <f>SUMIFS('Listagem de Pagamentos Efet'!$J:$J,'Listagem de Pagamentos Efet'!$B:$B,'FLUXO DE CAIXA'!W$4,'Listagem de Pagamentos Efet'!$C:$C,'FLUXO DE CAIXA'!$B112)</f>
        <v>0</v>
      </c>
      <c r="X112" s="182">
        <f>SUMIFS('Listagem de Pagamentos Efet'!$J:$J,'Listagem de Pagamentos Efet'!$B:$B,'FLUXO DE CAIXA'!X$4,'Listagem de Pagamentos Efet'!$C:$C,'FLUXO DE CAIXA'!$B112)</f>
        <v>0</v>
      </c>
      <c r="Y112" s="182">
        <f>SUMIFS('Listagem de Pagamentos Efet'!$J:$J,'Listagem de Pagamentos Efet'!$B:$B,'FLUXO DE CAIXA'!Y$4,'Listagem de Pagamentos Efet'!$C:$C,'FLUXO DE CAIXA'!$B112)</f>
        <v>0</v>
      </c>
      <c r="Z112" s="182">
        <f>SUMIFS('Listagem de Pagamentos Efet'!$J:$J,'Listagem de Pagamentos Efet'!$B:$B,'FLUXO DE CAIXA'!Z$4,'Listagem de Pagamentos Efet'!$C:$C,'FLUXO DE CAIXA'!$B112)</f>
        <v>0</v>
      </c>
      <c r="AA112" s="182">
        <f>SUMIFS('Listagem de Pagamentos Efet'!$J:$J,'Listagem de Pagamentos Efet'!$B:$B,'FLUXO DE CAIXA'!AA$4,'Listagem de Pagamentos Efet'!$C:$C,'FLUXO DE CAIXA'!$B112)</f>
        <v>0</v>
      </c>
      <c r="AB112" s="182">
        <f>SUMIFS('Listagem de Pagamentos Efet'!$J:$J,'Listagem de Pagamentos Efet'!$B:$B,'FLUXO DE CAIXA'!AB$4,'Listagem de Pagamentos Efet'!$C:$C,'FLUXO DE CAIXA'!$B112)</f>
        <v>0</v>
      </c>
      <c r="AC112" s="182">
        <f>SUMIFS('Listagem de Pagamentos Efet'!$J:$J,'Listagem de Pagamentos Efet'!$B:$B,'FLUXO DE CAIXA'!AC$4,'Listagem de Pagamentos Efet'!$C:$C,'FLUXO DE CAIXA'!$B112)</f>
        <v>0</v>
      </c>
      <c r="AD112" s="182">
        <f>SUMIFS('Listagem de Pagamentos Efet'!$J:$J,'Listagem de Pagamentos Efet'!$B:$B,'FLUXO DE CAIXA'!AD$4,'Listagem de Pagamentos Efet'!$C:$C,'FLUXO DE CAIXA'!$B112)</f>
        <v>0</v>
      </c>
      <c r="AE112" s="106"/>
      <c r="AF112" s="106"/>
      <c r="AG112" s="106"/>
      <c r="AH112" s="166">
        <f t="shared" si="1741"/>
        <v>0</v>
      </c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68"/>
      <c r="BB112" s="168"/>
      <c r="BC112" s="168"/>
      <c r="BD112" s="168"/>
      <c r="BE112" s="168"/>
      <c r="BF112" s="168"/>
      <c r="BG112" s="168"/>
      <c r="BH112" s="168"/>
      <c r="BI112" s="168"/>
      <c r="BJ112" s="168"/>
      <c r="BK112" s="168"/>
      <c r="BL112" s="168"/>
      <c r="BM112" s="168"/>
      <c r="BN112" s="166">
        <f t="shared" si="1563"/>
        <v>0</v>
      </c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6">
        <f t="shared" si="1562"/>
        <v>0</v>
      </c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  <c r="DG112" s="168"/>
      <c r="DH112" s="168"/>
      <c r="DI112" s="168"/>
      <c r="DJ112" s="168"/>
      <c r="DK112" s="168"/>
      <c r="DL112" s="168"/>
      <c r="DM112" s="168"/>
      <c r="DN112" s="168"/>
      <c r="DO112" s="168"/>
      <c r="DP112" s="168"/>
      <c r="DQ112" s="168"/>
      <c r="DR112" s="168"/>
      <c r="DS112" s="168"/>
      <c r="DT112" s="168"/>
      <c r="DU112" s="168"/>
      <c r="DV112" s="168"/>
      <c r="DW112" s="168"/>
      <c r="DX112" s="168"/>
      <c r="DY112" s="166">
        <f t="shared" si="1564"/>
        <v>0</v>
      </c>
      <c r="DZ112" s="168"/>
      <c r="EA112" s="168"/>
      <c r="EB112" s="168"/>
      <c r="EC112" s="168"/>
      <c r="ED112" s="168"/>
      <c r="EE112" s="168"/>
      <c r="EF112" s="168"/>
      <c r="EG112" s="168"/>
      <c r="EH112" s="168"/>
      <c r="EI112" s="168"/>
      <c r="EJ112" s="168"/>
      <c r="EK112" s="168"/>
      <c r="EL112" s="168"/>
      <c r="EM112" s="168"/>
      <c r="EN112" s="168"/>
      <c r="EO112" s="168"/>
      <c r="EP112" s="168"/>
      <c r="EQ112" s="168"/>
      <c r="ER112" s="168"/>
      <c r="ES112" s="168"/>
      <c r="ET112" s="168"/>
      <c r="EU112" s="168"/>
      <c r="EV112" s="168"/>
      <c r="EW112" s="168"/>
      <c r="EX112" s="168"/>
      <c r="EY112" s="168"/>
      <c r="EZ112" s="168"/>
      <c r="FA112" s="168"/>
      <c r="FB112" s="168"/>
      <c r="FC112" s="168"/>
      <c r="FD112" s="166">
        <f t="shared" si="1742"/>
        <v>0</v>
      </c>
      <c r="FE112" s="168"/>
      <c r="FF112" s="168"/>
      <c r="FG112" s="168"/>
      <c r="FH112" s="168"/>
      <c r="FI112" s="168"/>
      <c r="FJ112" s="168"/>
      <c r="FK112" s="168"/>
      <c r="FL112" s="168"/>
      <c r="FM112" s="168"/>
      <c r="FN112" s="168"/>
      <c r="FO112" s="168"/>
      <c r="FP112" s="168"/>
      <c r="FQ112" s="168"/>
      <c r="FR112" s="168"/>
      <c r="FS112" s="168"/>
      <c r="FT112" s="168"/>
      <c r="FU112" s="168"/>
      <c r="FV112" s="168"/>
      <c r="FW112" s="168"/>
      <c r="FX112" s="168"/>
      <c r="FY112" s="168"/>
      <c r="FZ112" s="168"/>
      <c r="GA112" s="168"/>
      <c r="GB112" s="168"/>
      <c r="GC112" s="168"/>
      <c r="GD112" s="168"/>
      <c r="GE112" s="168"/>
      <c r="GF112" s="168"/>
      <c r="GG112" s="168"/>
      <c r="GH112" s="168"/>
      <c r="GI112" s="168"/>
      <c r="GJ112" s="166">
        <f t="shared" si="1565"/>
        <v>0</v>
      </c>
      <c r="GK112" s="168"/>
      <c r="GL112" s="168"/>
      <c r="GM112" s="168"/>
      <c r="GN112" s="168"/>
      <c r="GO112" s="168"/>
      <c r="GP112" s="168"/>
      <c r="GQ112" s="168"/>
      <c r="GR112" s="168"/>
      <c r="GS112" s="168"/>
      <c r="GT112" s="168"/>
      <c r="GU112" s="168"/>
      <c r="GV112" s="168"/>
      <c r="GW112" s="168"/>
      <c r="GX112" s="168"/>
      <c r="GY112" s="168"/>
      <c r="GZ112" s="168"/>
      <c r="HA112" s="168"/>
      <c r="HB112" s="168"/>
      <c r="HC112" s="168"/>
      <c r="HD112" s="168"/>
      <c r="HE112" s="168"/>
      <c r="HF112" s="168"/>
      <c r="HG112" s="168"/>
      <c r="HH112" s="168"/>
      <c r="HI112" s="168"/>
      <c r="HJ112" s="168"/>
      <c r="HK112" s="168"/>
      <c r="HL112" s="168"/>
      <c r="HM112" s="168"/>
      <c r="HN112" s="168"/>
      <c r="HO112" s="168"/>
      <c r="HP112" s="166">
        <f t="shared" si="1566"/>
        <v>0</v>
      </c>
      <c r="HQ112" s="168"/>
      <c r="HR112" s="168"/>
      <c r="HS112" s="168"/>
      <c r="HT112" s="168"/>
      <c r="HU112" s="168"/>
      <c r="HV112" s="168"/>
      <c r="HW112" s="168"/>
      <c r="HX112" s="168"/>
      <c r="HY112" s="168"/>
      <c r="HZ112" s="168"/>
      <c r="IA112" s="168"/>
      <c r="IB112" s="168"/>
      <c r="IC112" s="168"/>
      <c r="ID112" s="168"/>
      <c r="IE112" s="168"/>
      <c r="IF112" s="168"/>
      <c r="IG112" s="168"/>
      <c r="IH112" s="168"/>
      <c r="II112" s="168"/>
      <c r="IJ112" s="168"/>
      <c r="IK112" s="168"/>
      <c r="IL112" s="168"/>
      <c r="IM112" s="168"/>
      <c r="IN112" s="168"/>
      <c r="IO112" s="168"/>
      <c r="IP112" s="168"/>
      <c r="IQ112" s="168"/>
      <c r="IR112" s="168"/>
      <c r="IS112" s="168"/>
      <c r="IT112" s="168"/>
      <c r="IU112" s="166">
        <f t="shared" si="1743"/>
        <v>0</v>
      </c>
      <c r="IV112" s="168"/>
      <c r="IW112" s="168"/>
      <c r="IX112" s="168"/>
      <c r="IY112" s="168"/>
      <c r="IZ112" s="168"/>
      <c r="JA112" s="168"/>
      <c r="JB112" s="168"/>
      <c r="JC112" s="168"/>
      <c r="JD112" s="168"/>
      <c r="JE112" s="168"/>
      <c r="JF112" s="168"/>
      <c r="JG112" s="168"/>
      <c r="JH112" s="168"/>
      <c r="JI112" s="168"/>
      <c r="JJ112" s="168"/>
      <c r="JK112" s="168"/>
      <c r="JL112" s="168"/>
      <c r="JM112" s="168"/>
      <c r="JN112" s="168"/>
      <c r="JO112" s="168"/>
      <c r="JP112" s="168"/>
      <c r="JQ112" s="168"/>
      <c r="JR112" s="168"/>
      <c r="JS112" s="168"/>
      <c r="JT112" s="168"/>
      <c r="JU112" s="168"/>
      <c r="JV112" s="168"/>
      <c r="JW112" s="168"/>
      <c r="JX112" s="168"/>
      <c r="JY112" s="168"/>
      <c r="JZ112" s="168"/>
      <c r="KA112" s="166">
        <f t="shared" si="1567"/>
        <v>0</v>
      </c>
      <c r="KB112" s="168"/>
      <c r="KC112" s="168"/>
      <c r="KD112" s="168"/>
      <c r="KE112" s="168"/>
      <c r="KF112" s="168"/>
      <c r="KG112" s="168"/>
      <c r="KH112" s="168"/>
      <c r="KI112" s="168"/>
      <c r="KJ112" s="168"/>
      <c r="KK112" s="168"/>
      <c r="KL112" s="168"/>
      <c r="KM112" s="168"/>
      <c r="KN112" s="168"/>
      <c r="KO112" s="168"/>
      <c r="KP112" s="168"/>
      <c r="KQ112" s="168"/>
      <c r="KR112" s="168"/>
      <c r="KS112" s="168"/>
      <c r="KT112" s="168"/>
      <c r="KU112" s="168"/>
      <c r="KV112" s="168"/>
      <c r="KW112" s="168"/>
      <c r="KX112" s="168"/>
      <c r="KY112" s="168"/>
      <c r="KZ112" s="168"/>
      <c r="LA112" s="168"/>
      <c r="LB112" s="168"/>
      <c r="LC112" s="168"/>
      <c r="LD112" s="168"/>
      <c r="LE112" s="168"/>
      <c r="LF112" s="166">
        <f t="shared" si="1744"/>
        <v>0</v>
      </c>
      <c r="LG112" s="168"/>
      <c r="LH112" s="168"/>
      <c r="LI112" s="168"/>
      <c r="LJ112" s="168"/>
      <c r="LK112" s="168"/>
      <c r="LL112" s="168"/>
      <c r="LM112" s="168"/>
      <c r="LN112" s="168"/>
      <c r="LO112" s="168"/>
      <c r="LP112" s="168"/>
      <c r="LQ112" s="168"/>
      <c r="LR112" s="168"/>
      <c r="LS112" s="168"/>
      <c r="LT112" s="168"/>
      <c r="LU112" s="168"/>
      <c r="LV112" s="168"/>
      <c r="LW112" s="168"/>
      <c r="LX112" s="168"/>
      <c r="LY112" s="168"/>
      <c r="LZ112" s="168"/>
      <c r="MA112" s="168"/>
      <c r="MB112" s="168"/>
      <c r="MC112" s="168"/>
      <c r="MD112" s="168"/>
      <c r="ME112" s="168"/>
      <c r="MF112" s="168"/>
      <c r="MG112" s="168"/>
      <c r="MH112" s="168"/>
      <c r="MI112" s="168"/>
      <c r="MJ112" s="168"/>
      <c r="MK112" s="168"/>
      <c r="ML112" s="166">
        <f t="shared" si="1568"/>
        <v>0</v>
      </c>
      <c r="MM112" s="168"/>
      <c r="MN112" s="168"/>
      <c r="MO112" s="168"/>
      <c r="MP112" s="168"/>
      <c r="MQ112" s="168"/>
      <c r="MR112" s="168"/>
      <c r="MS112" s="168"/>
      <c r="MT112" s="168"/>
      <c r="MU112" s="168"/>
      <c r="MV112" s="168"/>
      <c r="MW112" s="168"/>
      <c r="MX112" s="168"/>
      <c r="MY112" s="168"/>
      <c r="MZ112" s="168"/>
      <c r="NA112" s="168"/>
      <c r="NB112" s="168"/>
      <c r="NC112" s="168"/>
      <c r="ND112" s="168"/>
      <c r="NE112" s="168"/>
      <c r="NF112" s="168"/>
      <c r="NG112" s="168"/>
      <c r="NH112" s="168"/>
      <c r="NI112" s="168"/>
      <c r="NJ112" s="168"/>
      <c r="NK112" s="168"/>
      <c r="NL112" s="168"/>
      <c r="NM112" s="168"/>
      <c r="NN112" s="168"/>
      <c r="NO112" s="168"/>
      <c r="NP112" s="168"/>
      <c r="NQ112" s="168"/>
      <c r="NR112" s="166">
        <f t="shared" si="1569"/>
        <v>0</v>
      </c>
      <c r="NS112" s="168"/>
      <c r="NT112" s="168"/>
      <c r="NU112" s="168"/>
      <c r="NV112" s="168"/>
      <c r="NW112" s="168"/>
      <c r="NX112" s="168"/>
      <c r="NY112" s="168"/>
      <c r="NZ112" s="168"/>
      <c r="OA112" s="168"/>
      <c r="OB112" s="168"/>
      <c r="OC112" s="168"/>
      <c r="OD112" s="168"/>
      <c r="OE112" s="168"/>
      <c r="OF112" s="168"/>
      <c r="OG112" s="168"/>
      <c r="OH112" s="168"/>
      <c r="OI112" s="168"/>
      <c r="OJ112" s="168"/>
      <c r="OK112" s="168"/>
      <c r="OL112" s="168"/>
      <c r="OM112" s="168"/>
      <c r="ON112" s="168"/>
      <c r="OO112" s="168"/>
      <c r="OP112" s="168"/>
      <c r="OQ112" s="168"/>
      <c r="OR112" s="168"/>
      <c r="OS112" s="168"/>
      <c r="OT112" s="168"/>
      <c r="OU112" s="166">
        <f t="shared" si="1745"/>
        <v>0</v>
      </c>
      <c r="OV112" s="168"/>
      <c r="OW112" s="168"/>
      <c r="OX112" s="168"/>
      <c r="OY112" s="168"/>
      <c r="OZ112" s="168"/>
      <c r="PA112" s="168"/>
      <c r="PB112" s="168"/>
      <c r="PC112" s="168"/>
      <c r="PD112" s="168"/>
      <c r="PE112" s="168"/>
      <c r="PF112" s="168"/>
      <c r="PG112" s="168"/>
      <c r="PH112" s="168"/>
      <c r="PI112" s="168"/>
      <c r="PJ112" s="168"/>
      <c r="PK112" s="168"/>
      <c r="PL112" s="168"/>
      <c r="PM112" s="168"/>
      <c r="PN112" s="168"/>
      <c r="PO112" s="168"/>
      <c r="PP112" s="168"/>
      <c r="PQ112" s="168"/>
      <c r="PR112" s="168"/>
      <c r="PS112" s="168"/>
      <c r="PT112" s="168"/>
      <c r="PU112" s="168"/>
      <c r="PV112" s="168"/>
      <c r="PW112" s="168"/>
      <c r="PX112" s="168"/>
      <c r="PY112" s="168"/>
      <c r="PZ112" s="168"/>
      <c r="QA112" s="166">
        <f t="shared" si="1570"/>
        <v>0</v>
      </c>
      <c r="QB112" s="168"/>
      <c r="QC112" s="168"/>
      <c r="QD112" s="168"/>
      <c r="QE112" s="168"/>
      <c r="QF112" s="168"/>
      <c r="QG112" s="168"/>
      <c r="QH112" s="168"/>
      <c r="QI112" s="168"/>
      <c r="QJ112" s="168"/>
      <c r="QK112" s="168"/>
      <c r="QL112" s="168"/>
      <c r="QM112" s="168"/>
      <c r="QN112" s="168"/>
      <c r="QO112" s="168"/>
      <c r="QP112" s="168"/>
      <c r="QQ112" s="168"/>
      <c r="QR112" s="168"/>
      <c r="QS112" s="168"/>
      <c r="QT112" s="168"/>
      <c r="QU112" s="168"/>
      <c r="QV112" s="168"/>
      <c r="QW112" s="168"/>
      <c r="QX112" s="168"/>
      <c r="QY112" s="168"/>
      <c r="QZ112" s="168"/>
      <c r="RA112" s="168"/>
      <c r="RB112" s="168"/>
      <c r="RC112" s="168"/>
      <c r="RD112" s="168"/>
      <c r="RE112" s="168"/>
      <c r="RF112" s="166">
        <f t="shared" si="1746"/>
        <v>0</v>
      </c>
      <c r="RG112" s="168"/>
      <c r="RH112" s="168"/>
      <c r="RI112" s="168"/>
      <c r="RJ112" s="168"/>
      <c r="RK112" s="168"/>
      <c r="RL112" s="168"/>
      <c r="RM112" s="168"/>
      <c r="RN112" s="168"/>
      <c r="RO112" s="168"/>
      <c r="RP112" s="168"/>
      <c r="RQ112" s="168"/>
      <c r="RR112" s="168"/>
      <c r="RS112" s="168"/>
      <c r="RT112" s="168"/>
      <c r="RU112" s="168"/>
      <c r="RV112" s="168"/>
      <c r="RW112" s="168"/>
      <c r="RX112" s="168"/>
      <c r="RY112" s="168"/>
      <c r="RZ112" s="168"/>
      <c r="SA112" s="168"/>
      <c r="SB112" s="168"/>
      <c r="SC112" s="168"/>
      <c r="SD112" s="168"/>
      <c r="SE112" s="168"/>
      <c r="SF112" s="168"/>
      <c r="SG112" s="168"/>
      <c r="SH112" s="168"/>
      <c r="SI112" s="168"/>
      <c r="SJ112" s="168"/>
      <c r="SK112" s="168"/>
      <c r="SL112" s="166">
        <f t="shared" si="1571"/>
        <v>0</v>
      </c>
      <c r="SM112" s="168"/>
      <c r="SN112" s="168"/>
      <c r="SO112" s="168"/>
      <c r="SP112" s="168"/>
      <c r="SQ112" s="168"/>
      <c r="SR112" s="168"/>
      <c r="SS112" s="168"/>
      <c r="ST112" s="168"/>
      <c r="SU112" s="168"/>
      <c r="SV112" s="168"/>
      <c r="SW112" s="168"/>
      <c r="SX112" s="168"/>
      <c r="SY112" s="168"/>
      <c r="SZ112" s="168"/>
      <c r="TA112" s="168"/>
      <c r="TB112" s="168"/>
      <c r="TC112" s="168"/>
      <c r="TD112" s="168"/>
      <c r="TE112" s="168"/>
      <c r="TF112" s="168"/>
      <c r="TG112" s="168"/>
      <c r="TH112" s="168"/>
      <c r="TI112" s="168"/>
      <c r="TJ112" s="168"/>
      <c r="TK112" s="168"/>
      <c r="TL112" s="168"/>
      <c r="TM112" s="168"/>
      <c r="TN112" s="168"/>
      <c r="TO112" s="168"/>
      <c r="TP112" s="168"/>
      <c r="TQ112" s="166">
        <f t="shared" si="1747"/>
        <v>0</v>
      </c>
      <c r="TR112" s="168"/>
      <c r="TS112" s="168"/>
      <c r="TT112" s="168"/>
      <c r="TU112" s="168"/>
      <c r="TV112" s="168"/>
      <c r="TW112" s="168"/>
      <c r="TX112" s="168"/>
      <c r="TY112" s="168"/>
      <c r="TZ112" s="168"/>
      <c r="UA112" s="168"/>
      <c r="UB112" s="168"/>
      <c r="UC112" s="168"/>
      <c r="UD112" s="168"/>
      <c r="UE112" s="168"/>
      <c r="UF112" s="168"/>
      <c r="UG112" s="168"/>
      <c r="UH112" s="168"/>
      <c r="UI112" s="168"/>
      <c r="UJ112" s="168"/>
      <c r="UK112" s="168"/>
      <c r="UL112" s="168"/>
      <c r="UM112" s="168"/>
      <c r="UN112" s="168"/>
      <c r="UO112" s="168"/>
      <c r="UP112" s="168"/>
      <c r="UQ112" s="168"/>
      <c r="UR112" s="168"/>
      <c r="US112" s="168"/>
      <c r="UT112" s="168"/>
      <c r="UU112" s="168"/>
      <c r="UV112" s="168"/>
      <c r="UW112" s="166">
        <f t="shared" si="1572"/>
        <v>0</v>
      </c>
      <c r="UX112" s="168"/>
      <c r="UY112" s="168"/>
      <c r="UZ112" s="168"/>
      <c r="VA112" s="168"/>
      <c r="VB112" s="168"/>
      <c r="VC112" s="168"/>
      <c r="VD112" s="168"/>
      <c r="VE112" s="168"/>
      <c r="VF112" s="168"/>
      <c r="VG112" s="168"/>
      <c r="VH112" s="168"/>
      <c r="VI112" s="168"/>
      <c r="VJ112" s="168"/>
      <c r="VK112" s="168"/>
      <c r="VL112" s="168"/>
      <c r="VM112" s="168"/>
      <c r="VN112" s="168"/>
      <c r="VO112" s="168"/>
      <c r="VP112" s="168"/>
      <c r="VQ112" s="168"/>
      <c r="VR112" s="168"/>
      <c r="VS112" s="168"/>
      <c r="VT112" s="168"/>
      <c r="VU112" s="168"/>
      <c r="VV112" s="168"/>
      <c r="VW112" s="168"/>
      <c r="VX112" s="168"/>
      <c r="VY112" s="168"/>
      <c r="VZ112" s="168"/>
      <c r="WA112" s="168"/>
      <c r="WB112" s="168"/>
      <c r="WC112" s="166">
        <f t="shared" si="1573"/>
        <v>0</v>
      </c>
    </row>
    <row r="113" spans="1:601 16141:16141" s="105" customFormat="1" ht="18" customHeight="1" outlineLevel="1">
      <c r="A113" s="154"/>
      <c r="B113" s="117" t="s">
        <v>45</v>
      </c>
      <c r="C113" s="62"/>
      <c r="D113" s="182">
        <f>SUMIFS('Listagem de Pagamentos Efet'!$J:$J,'Listagem de Pagamentos Efet'!$B:$B,'FLUXO DE CAIXA'!D$4,'Listagem de Pagamentos Efet'!$C:$C,'FLUXO DE CAIXA'!$B113)</f>
        <v>0</v>
      </c>
      <c r="E113" s="182">
        <f>SUMIFS('Listagem de Pagamentos Efet'!$J:$J,'Listagem de Pagamentos Efet'!$B:$B,'FLUXO DE CAIXA'!E$4,'Listagem de Pagamentos Efet'!$C:$C,'FLUXO DE CAIXA'!$B113)</f>
        <v>0</v>
      </c>
      <c r="F113" s="182">
        <f>SUMIFS('Listagem de Pagamentos Efet'!$J:$J,'Listagem de Pagamentos Efet'!$B:$B,'FLUXO DE CAIXA'!F$4,'Listagem de Pagamentos Efet'!$C:$C,'FLUXO DE CAIXA'!$B113)</f>
        <v>0</v>
      </c>
      <c r="G113" s="182">
        <f>SUMIFS('Listagem de Pagamentos Efet'!$J:$J,'Listagem de Pagamentos Efet'!$B:$B,'FLUXO DE CAIXA'!G$4,'Listagem de Pagamentos Efet'!$C:$C,'FLUXO DE CAIXA'!$B113)</f>
        <v>0</v>
      </c>
      <c r="H113" s="182">
        <f>SUMIFS('Listagem de Pagamentos Efet'!$J:$J,'Listagem de Pagamentos Efet'!$B:$B,'FLUXO DE CAIXA'!H$4,'Listagem de Pagamentos Efet'!$C:$C,'FLUXO DE CAIXA'!$B113)</f>
        <v>0</v>
      </c>
      <c r="I113" s="182">
        <f>SUMIFS('Listagem de Pagamentos Efet'!$J:$J,'Listagem de Pagamentos Efet'!$B:$B,'FLUXO DE CAIXA'!I$4,'Listagem de Pagamentos Efet'!$C:$C,'FLUXO DE CAIXA'!$B113)</f>
        <v>0</v>
      </c>
      <c r="J113" s="182">
        <f>SUMIFS('Listagem de Pagamentos Efet'!$J:$J,'Listagem de Pagamentos Efet'!$B:$B,'FLUXO DE CAIXA'!J$4,'Listagem de Pagamentos Efet'!$C:$C,'FLUXO DE CAIXA'!$B113)</f>
        <v>0</v>
      </c>
      <c r="K113" s="182">
        <f>SUMIFS('Listagem de Pagamentos Efet'!$J:$J,'Listagem de Pagamentos Efet'!$B:$B,'FLUXO DE CAIXA'!K$4,'Listagem de Pagamentos Efet'!$C:$C,'FLUXO DE CAIXA'!$B113)</f>
        <v>0</v>
      </c>
      <c r="L113" s="182">
        <f>SUMIFS('Listagem de Pagamentos Efet'!$J:$J,'Listagem de Pagamentos Efet'!$B:$B,'FLUXO DE CAIXA'!L$4,'Listagem de Pagamentos Efet'!$C:$C,'FLUXO DE CAIXA'!$B113)</f>
        <v>0</v>
      </c>
      <c r="M113" s="182">
        <f>SUMIFS('Listagem de Pagamentos Efet'!$J:$J,'Listagem de Pagamentos Efet'!$B:$B,'FLUXO DE CAIXA'!M$4,'Listagem de Pagamentos Efet'!$C:$C,'FLUXO DE CAIXA'!$B113)</f>
        <v>0</v>
      </c>
      <c r="N113" s="182">
        <f>SUMIFS('Listagem de Pagamentos Efet'!$J:$J,'Listagem de Pagamentos Efet'!$B:$B,'FLUXO DE CAIXA'!N$4,'Listagem de Pagamentos Efet'!$C:$C,'FLUXO DE CAIXA'!$B113)</f>
        <v>0</v>
      </c>
      <c r="O113" s="182">
        <f>SUMIFS('Listagem de Pagamentos Efet'!$J:$J,'Listagem de Pagamentos Efet'!$B:$B,'FLUXO DE CAIXA'!O$4,'Listagem de Pagamentos Efet'!$C:$C,'FLUXO DE CAIXA'!$B113)</f>
        <v>0</v>
      </c>
      <c r="P113" s="182">
        <f>SUMIFS('Listagem de Pagamentos Efet'!$J:$J,'Listagem de Pagamentos Efet'!$B:$B,'FLUXO DE CAIXA'!P$4,'Listagem de Pagamentos Efet'!$C:$C,'FLUXO DE CAIXA'!$B113)</f>
        <v>0</v>
      </c>
      <c r="Q113" s="182">
        <f>SUMIFS('Listagem de Pagamentos Efet'!$J:$J,'Listagem de Pagamentos Efet'!$B:$B,'FLUXO DE CAIXA'!Q$4,'Listagem de Pagamentos Efet'!$C:$C,'FLUXO DE CAIXA'!$B113)</f>
        <v>0</v>
      </c>
      <c r="R113" s="182">
        <f>SUMIFS('Listagem de Pagamentos Efet'!$J:$J,'Listagem de Pagamentos Efet'!$B:$B,'FLUXO DE CAIXA'!R$4,'Listagem de Pagamentos Efet'!$C:$C,'FLUXO DE CAIXA'!$B113)</f>
        <v>0</v>
      </c>
      <c r="S113" s="182">
        <f>SUMIFS('Listagem de Pagamentos Efet'!$J:$J,'Listagem de Pagamentos Efet'!$B:$B,'FLUXO DE CAIXA'!S$4,'Listagem de Pagamentos Efet'!$C:$C,'FLUXO DE CAIXA'!$B113)</f>
        <v>0</v>
      </c>
      <c r="T113" s="182">
        <f>SUMIFS('Listagem de Pagamentos Efet'!$J:$J,'Listagem de Pagamentos Efet'!$B:$B,'FLUXO DE CAIXA'!T$4,'Listagem de Pagamentos Efet'!$C:$C,'FLUXO DE CAIXA'!$B113)</f>
        <v>0</v>
      </c>
      <c r="U113" s="182">
        <f>SUMIFS('Listagem de Pagamentos Efet'!$J:$J,'Listagem de Pagamentos Efet'!$B:$B,'FLUXO DE CAIXA'!U$4,'Listagem de Pagamentos Efet'!$C:$C,'FLUXO DE CAIXA'!$B113)</f>
        <v>0</v>
      </c>
      <c r="V113" s="182">
        <f>SUMIFS('Listagem de Pagamentos Efet'!$J:$J,'Listagem de Pagamentos Efet'!$B:$B,'FLUXO DE CAIXA'!V$4,'Listagem de Pagamentos Efet'!$C:$C,'FLUXO DE CAIXA'!$B113)</f>
        <v>0</v>
      </c>
      <c r="W113" s="182">
        <f>SUMIFS('Listagem de Pagamentos Efet'!$J:$J,'Listagem de Pagamentos Efet'!$B:$B,'FLUXO DE CAIXA'!W$4,'Listagem de Pagamentos Efet'!$C:$C,'FLUXO DE CAIXA'!$B113)</f>
        <v>0</v>
      </c>
      <c r="X113" s="182">
        <f>SUMIFS('Listagem de Pagamentos Efet'!$J:$J,'Listagem de Pagamentos Efet'!$B:$B,'FLUXO DE CAIXA'!X$4,'Listagem de Pagamentos Efet'!$C:$C,'FLUXO DE CAIXA'!$B113)</f>
        <v>0</v>
      </c>
      <c r="Y113" s="182">
        <f>SUMIFS('Listagem de Pagamentos Efet'!$J:$J,'Listagem de Pagamentos Efet'!$B:$B,'FLUXO DE CAIXA'!Y$4,'Listagem de Pagamentos Efet'!$C:$C,'FLUXO DE CAIXA'!$B113)</f>
        <v>0</v>
      </c>
      <c r="Z113" s="182">
        <f>SUMIFS('Listagem de Pagamentos Efet'!$J:$J,'Listagem de Pagamentos Efet'!$B:$B,'FLUXO DE CAIXA'!Z$4,'Listagem de Pagamentos Efet'!$C:$C,'FLUXO DE CAIXA'!$B113)</f>
        <v>0</v>
      </c>
      <c r="AA113" s="182">
        <f>SUMIFS('Listagem de Pagamentos Efet'!$J:$J,'Listagem de Pagamentos Efet'!$B:$B,'FLUXO DE CAIXA'!AA$4,'Listagem de Pagamentos Efet'!$C:$C,'FLUXO DE CAIXA'!$B113)</f>
        <v>0</v>
      </c>
      <c r="AB113" s="182">
        <f>SUMIFS('Listagem de Pagamentos Efet'!$J:$J,'Listagem de Pagamentos Efet'!$B:$B,'FLUXO DE CAIXA'!AB$4,'Listagem de Pagamentos Efet'!$C:$C,'FLUXO DE CAIXA'!$B113)</f>
        <v>0</v>
      </c>
      <c r="AC113" s="182">
        <f>SUMIFS('Listagem de Pagamentos Efet'!$J:$J,'Listagem de Pagamentos Efet'!$B:$B,'FLUXO DE CAIXA'!AC$4,'Listagem de Pagamentos Efet'!$C:$C,'FLUXO DE CAIXA'!$B113)</f>
        <v>0</v>
      </c>
      <c r="AD113" s="182">
        <f>SUMIFS('Listagem de Pagamentos Efet'!$J:$J,'Listagem de Pagamentos Efet'!$B:$B,'FLUXO DE CAIXA'!AD$4,'Listagem de Pagamentos Efet'!$C:$C,'FLUXO DE CAIXA'!$B113)</f>
        <v>0</v>
      </c>
      <c r="AE113" s="106"/>
      <c r="AF113" s="106"/>
      <c r="AG113" s="106"/>
      <c r="AH113" s="166">
        <f t="shared" si="1741"/>
        <v>0</v>
      </c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6">
        <f t="shared" si="1563"/>
        <v>0</v>
      </c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6">
        <f t="shared" si="1562"/>
        <v>0</v>
      </c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  <c r="DG113" s="168"/>
      <c r="DH113" s="168"/>
      <c r="DI113" s="168"/>
      <c r="DJ113" s="168"/>
      <c r="DK113" s="168"/>
      <c r="DL113" s="168"/>
      <c r="DM113" s="168"/>
      <c r="DN113" s="168"/>
      <c r="DO113" s="168"/>
      <c r="DP113" s="168"/>
      <c r="DQ113" s="168"/>
      <c r="DR113" s="168"/>
      <c r="DS113" s="168"/>
      <c r="DT113" s="168"/>
      <c r="DU113" s="168"/>
      <c r="DV113" s="168"/>
      <c r="DW113" s="168"/>
      <c r="DX113" s="168"/>
      <c r="DY113" s="166">
        <f t="shared" si="1564"/>
        <v>0</v>
      </c>
      <c r="DZ113" s="168"/>
      <c r="EA113" s="168"/>
      <c r="EB113" s="168"/>
      <c r="EC113" s="168"/>
      <c r="ED113" s="168"/>
      <c r="EE113" s="168"/>
      <c r="EF113" s="168"/>
      <c r="EG113" s="168"/>
      <c r="EH113" s="168"/>
      <c r="EI113" s="168"/>
      <c r="EJ113" s="168"/>
      <c r="EK113" s="168"/>
      <c r="EL113" s="168"/>
      <c r="EM113" s="168"/>
      <c r="EN113" s="168"/>
      <c r="EO113" s="168"/>
      <c r="EP113" s="168"/>
      <c r="EQ113" s="168"/>
      <c r="ER113" s="168"/>
      <c r="ES113" s="168"/>
      <c r="ET113" s="168"/>
      <c r="EU113" s="168"/>
      <c r="EV113" s="168"/>
      <c r="EW113" s="168"/>
      <c r="EX113" s="168"/>
      <c r="EY113" s="168"/>
      <c r="EZ113" s="168"/>
      <c r="FA113" s="168"/>
      <c r="FB113" s="168"/>
      <c r="FC113" s="168"/>
      <c r="FD113" s="166">
        <f t="shared" si="1742"/>
        <v>0</v>
      </c>
      <c r="FE113" s="168"/>
      <c r="FF113" s="168"/>
      <c r="FG113" s="168"/>
      <c r="FH113" s="168"/>
      <c r="FI113" s="168"/>
      <c r="FJ113" s="168"/>
      <c r="FK113" s="168"/>
      <c r="FL113" s="168"/>
      <c r="FM113" s="168"/>
      <c r="FN113" s="168"/>
      <c r="FO113" s="168"/>
      <c r="FP113" s="168"/>
      <c r="FQ113" s="168"/>
      <c r="FR113" s="168"/>
      <c r="FS113" s="168"/>
      <c r="FT113" s="168"/>
      <c r="FU113" s="168"/>
      <c r="FV113" s="168"/>
      <c r="FW113" s="168"/>
      <c r="FX113" s="168"/>
      <c r="FY113" s="168"/>
      <c r="FZ113" s="168"/>
      <c r="GA113" s="168"/>
      <c r="GB113" s="168"/>
      <c r="GC113" s="168"/>
      <c r="GD113" s="168"/>
      <c r="GE113" s="168"/>
      <c r="GF113" s="168"/>
      <c r="GG113" s="168"/>
      <c r="GH113" s="168"/>
      <c r="GI113" s="168"/>
      <c r="GJ113" s="166">
        <f t="shared" si="1565"/>
        <v>0</v>
      </c>
      <c r="GK113" s="168"/>
      <c r="GL113" s="168"/>
      <c r="GM113" s="168"/>
      <c r="GN113" s="168"/>
      <c r="GO113" s="168"/>
      <c r="GP113" s="168"/>
      <c r="GQ113" s="168"/>
      <c r="GR113" s="168"/>
      <c r="GS113" s="168"/>
      <c r="GT113" s="168"/>
      <c r="GU113" s="168"/>
      <c r="GV113" s="168"/>
      <c r="GW113" s="168"/>
      <c r="GX113" s="168"/>
      <c r="GY113" s="168"/>
      <c r="GZ113" s="168"/>
      <c r="HA113" s="168"/>
      <c r="HB113" s="168"/>
      <c r="HC113" s="168"/>
      <c r="HD113" s="168"/>
      <c r="HE113" s="168"/>
      <c r="HF113" s="168"/>
      <c r="HG113" s="168"/>
      <c r="HH113" s="168"/>
      <c r="HI113" s="168"/>
      <c r="HJ113" s="168"/>
      <c r="HK113" s="168"/>
      <c r="HL113" s="168"/>
      <c r="HM113" s="168"/>
      <c r="HN113" s="168"/>
      <c r="HO113" s="168"/>
      <c r="HP113" s="166">
        <f t="shared" si="1566"/>
        <v>0</v>
      </c>
      <c r="HQ113" s="168"/>
      <c r="HR113" s="168"/>
      <c r="HS113" s="168"/>
      <c r="HT113" s="168"/>
      <c r="HU113" s="168"/>
      <c r="HV113" s="168"/>
      <c r="HW113" s="168"/>
      <c r="HX113" s="168"/>
      <c r="HY113" s="168"/>
      <c r="HZ113" s="168"/>
      <c r="IA113" s="168"/>
      <c r="IB113" s="168"/>
      <c r="IC113" s="168"/>
      <c r="ID113" s="168"/>
      <c r="IE113" s="168"/>
      <c r="IF113" s="168"/>
      <c r="IG113" s="168"/>
      <c r="IH113" s="168"/>
      <c r="II113" s="168"/>
      <c r="IJ113" s="168"/>
      <c r="IK113" s="168"/>
      <c r="IL113" s="168"/>
      <c r="IM113" s="168"/>
      <c r="IN113" s="168"/>
      <c r="IO113" s="168"/>
      <c r="IP113" s="168"/>
      <c r="IQ113" s="168"/>
      <c r="IR113" s="168"/>
      <c r="IS113" s="168"/>
      <c r="IT113" s="168"/>
      <c r="IU113" s="166">
        <f t="shared" si="1743"/>
        <v>0</v>
      </c>
      <c r="IV113" s="168"/>
      <c r="IW113" s="168"/>
      <c r="IX113" s="168"/>
      <c r="IY113" s="168"/>
      <c r="IZ113" s="168"/>
      <c r="JA113" s="168"/>
      <c r="JB113" s="168"/>
      <c r="JC113" s="168"/>
      <c r="JD113" s="168"/>
      <c r="JE113" s="168"/>
      <c r="JF113" s="168"/>
      <c r="JG113" s="168"/>
      <c r="JH113" s="168"/>
      <c r="JI113" s="168"/>
      <c r="JJ113" s="168"/>
      <c r="JK113" s="168"/>
      <c r="JL113" s="168"/>
      <c r="JM113" s="168"/>
      <c r="JN113" s="168"/>
      <c r="JO113" s="168"/>
      <c r="JP113" s="168"/>
      <c r="JQ113" s="168"/>
      <c r="JR113" s="168"/>
      <c r="JS113" s="168"/>
      <c r="JT113" s="168"/>
      <c r="JU113" s="168"/>
      <c r="JV113" s="168"/>
      <c r="JW113" s="168"/>
      <c r="JX113" s="168"/>
      <c r="JY113" s="168"/>
      <c r="JZ113" s="168"/>
      <c r="KA113" s="166">
        <f t="shared" si="1567"/>
        <v>0</v>
      </c>
      <c r="KB113" s="168"/>
      <c r="KC113" s="168"/>
      <c r="KD113" s="168"/>
      <c r="KE113" s="168"/>
      <c r="KF113" s="168"/>
      <c r="KG113" s="168"/>
      <c r="KH113" s="168"/>
      <c r="KI113" s="168"/>
      <c r="KJ113" s="168"/>
      <c r="KK113" s="168"/>
      <c r="KL113" s="168"/>
      <c r="KM113" s="168"/>
      <c r="KN113" s="168"/>
      <c r="KO113" s="168"/>
      <c r="KP113" s="168"/>
      <c r="KQ113" s="168"/>
      <c r="KR113" s="168"/>
      <c r="KS113" s="168"/>
      <c r="KT113" s="168"/>
      <c r="KU113" s="168"/>
      <c r="KV113" s="168"/>
      <c r="KW113" s="168"/>
      <c r="KX113" s="168"/>
      <c r="KY113" s="168"/>
      <c r="KZ113" s="168"/>
      <c r="LA113" s="168"/>
      <c r="LB113" s="168"/>
      <c r="LC113" s="168"/>
      <c r="LD113" s="168"/>
      <c r="LE113" s="168"/>
      <c r="LF113" s="166">
        <f t="shared" si="1744"/>
        <v>0</v>
      </c>
      <c r="LG113" s="168"/>
      <c r="LH113" s="168"/>
      <c r="LI113" s="168"/>
      <c r="LJ113" s="168"/>
      <c r="LK113" s="168"/>
      <c r="LL113" s="168"/>
      <c r="LM113" s="168"/>
      <c r="LN113" s="168"/>
      <c r="LO113" s="168"/>
      <c r="LP113" s="168"/>
      <c r="LQ113" s="168"/>
      <c r="LR113" s="168"/>
      <c r="LS113" s="168"/>
      <c r="LT113" s="168"/>
      <c r="LU113" s="168"/>
      <c r="LV113" s="168"/>
      <c r="LW113" s="168"/>
      <c r="LX113" s="168"/>
      <c r="LY113" s="168"/>
      <c r="LZ113" s="168"/>
      <c r="MA113" s="168"/>
      <c r="MB113" s="168"/>
      <c r="MC113" s="168"/>
      <c r="MD113" s="168"/>
      <c r="ME113" s="168"/>
      <c r="MF113" s="168"/>
      <c r="MG113" s="168"/>
      <c r="MH113" s="168"/>
      <c r="MI113" s="168"/>
      <c r="MJ113" s="168"/>
      <c r="MK113" s="168"/>
      <c r="ML113" s="166">
        <f t="shared" si="1568"/>
        <v>0</v>
      </c>
      <c r="MM113" s="168"/>
      <c r="MN113" s="168"/>
      <c r="MO113" s="168"/>
      <c r="MP113" s="168"/>
      <c r="MQ113" s="168"/>
      <c r="MR113" s="168"/>
      <c r="MS113" s="168"/>
      <c r="MT113" s="168"/>
      <c r="MU113" s="168"/>
      <c r="MV113" s="168"/>
      <c r="MW113" s="168"/>
      <c r="MX113" s="168"/>
      <c r="MY113" s="168"/>
      <c r="MZ113" s="168"/>
      <c r="NA113" s="168"/>
      <c r="NB113" s="168"/>
      <c r="NC113" s="168"/>
      <c r="ND113" s="168"/>
      <c r="NE113" s="168"/>
      <c r="NF113" s="168"/>
      <c r="NG113" s="168"/>
      <c r="NH113" s="168"/>
      <c r="NI113" s="168"/>
      <c r="NJ113" s="168"/>
      <c r="NK113" s="168"/>
      <c r="NL113" s="168"/>
      <c r="NM113" s="168"/>
      <c r="NN113" s="168"/>
      <c r="NO113" s="168"/>
      <c r="NP113" s="168"/>
      <c r="NQ113" s="168"/>
      <c r="NR113" s="166">
        <f t="shared" si="1569"/>
        <v>0</v>
      </c>
      <c r="NS113" s="168"/>
      <c r="NT113" s="168"/>
      <c r="NU113" s="168"/>
      <c r="NV113" s="168"/>
      <c r="NW113" s="168"/>
      <c r="NX113" s="168"/>
      <c r="NY113" s="168"/>
      <c r="NZ113" s="168"/>
      <c r="OA113" s="168"/>
      <c r="OB113" s="168"/>
      <c r="OC113" s="168"/>
      <c r="OD113" s="168"/>
      <c r="OE113" s="168"/>
      <c r="OF113" s="168"/>
      <c r="OG113" s="168"/>
      <c r="OH113" s="168"/>
      <c r="OI113" s="168"/>
      <c r="OJ113" s="168"/>
      <c r="OK113" s="168"/>
      <c r="OL113" s="168"/>
      <c r="OM113" s="168"/>
      <c r="ON113" s="168"/>
      <c r="OO113" s="168"/>
      <c r="OP113" s="168"/>
      <c r="OQ113" s="168"/>
      <c r="OR113" s="168"/>
      <c r="OS113" s="168"/>
      <c r="OT113" s="168"/>
      <c r="OU113" s="166">
        <f t="shared" si="1745"/>
        <v>0</v>
      </c>
      <c r="OV113" s="168"/>
      <c r="OW113" s="168"/>
      <c r="OX113" s="168"/>
      <c r="OY113" s="168"/>
      <c r="OZ113" s="168"/>
      <c r="PA113" s="168"/>
      <c r="PB113" s="168"/>
      <c r="PC113" s="168"/>
      <c r="PD113" s="168"/>
      <c r="PE113" s="168"/>
      <c r="PF113" s="168"/>
      <c r="PG113" s="168"/>
      <c r="PH113" s="168"/>
      <c r="PI113" s="168"/>
      <c r="PJ113" s="168"/>
      <c r="PK113" s="168"/>
      <c r="PL113" s="168"/>
      <c r="PM113" s="168"/>
      <c r="PN113" s="168"/>
      <c r="PO113" s="168"/>
      <c r="PP113" s="168"/>
      <c r="PQ113" s="168"/>
      <c r="PR113" s="168"/>
      <c r="PS113" s="168"/>
      <c r="PT113" s="168"/>
      <c r="PU113" s="168"/>
      <c r="PV113" s="168"/>
      <c r="PW113" s="168"/>
      <c r="PX113" s="168"/>
      <c r="PY113" s="168"/>
      <c r="PZ113" s="168"/>
      <c r="QA113" s="166">
        <f t="shared" si="1570"/>
        <v>0</v>
      </c>
      <c r="QB113" s="168"/>
      <c r="QC113" s="168"/>
      <c r="QD113" s="168"/>
      <c r="QE113" s="168"/>
      <c r="QF113" s="168"/>
      <c r="QG113" s="168"/>
      <c r="QH113" s="168"/>
      <c r="QI113" s="168"/>
      <c r="QJ113" s="168"/>
      <c r="QK113" s="168"/>
      <c r="QL113" s="168"/>
      <c r="QM113" s="168"/>
      <c r="QN113" s="168"/>
      <c r="QO113" s="168"/>
      <c r="QP113" s="168"/>
      <c r="QQ113" s="168"/>
      <c r="QR113" s="168"/>
      <c r="QS113" s="168"/>
      <c r="QT113" s="168"/>
      <c r="QU113" s="168"/>
      <c r="QV113" s="168"/>
      <c r="QW113" s="168"/>
      <c r="QX113" s="168"/>
      <c r="QY113" s="168"/>
      <c r="QZ113" s="168"/>
      <c r="RA113" s="168"/>
      <c r="RB113" s="168"/>
      <c r="RC113" s="168"/>
      <c r="RD113" s="168"/>
      <c r="RE113" s="168"/>
      <c r="RF113" s="166">
        <f t="shared" si="1746"/>
        <v>0</v>
      </c>
      <c r="RG113" s="168"/>
      <c r="RH113" s="168"/>
      <c r="RI113" s="168"/>
      <c r="RJ113" s="168"/>
      <c r="RK113" s="168"/>
      <c r="RL113" s="168"/>
      <c r="RM113" s="168"/>
      <c r="RN113" s="168"/>
      <c r="RO113" s="168"/>
      <c r="RP113" s="168"/>
      <c r="RQ113" s="168"/>
      <c r="RR113" s="168"/>
      <c r="RS113" s="168"/>
      <c r="RT113" s="168"/>
      <c r="RU113" s="168"/>
      <c r="RV113" s="168"/>
      <c r="RW113" s="168"/>
      <c r="RX113" s="168"/>
      <c r="RY113" s="168"/>
      <c r="RZ113" s="168"/>
      <c r="SA113" s="168"/>
      <c r="SB113" s="168"/>
      <c r="SC113" s="168"/>
      <c r="SD113" s="168"/>
      <c r="SE113" s="168"/>
      <c r="SF113" s="168"/>
      <c r="SG113" s="168"/>
      <c r="SH113" s="168"/>
      <c r="SI113" s="168"/>
      <c r="SJ113" s="168"/>
      <c r="SK113" s="168"/>
      <c r="SL113" s="166">
        <f t="shared" si="1571"/>
        <v>0</v>
      </c>
      <c r="SM113" s="168"/>
      <c r="SN113" s="168"/>
      <c r="SO113" s="168"/>
      <c r="SP113" s="168"/>
      <c r="SQ113" s="168"/>
      <c r="SR113" s="168"/>
      <c r="SS113" s="168"/>
      <c r="ST113" s="168"/>
      <c r="SU113" s="168"/>
      <c r="SV113" s="168"/>
      <c r="SW113" s="168"/>
      <c r="SX113" s="168"/>
      <c r="SY113" s="168"/>
      <c r="SZ113" s="168"/>
      <c r="TA113" s="168"/>
      <c r="TB113" s="168"/>
      <c r="TC113" s="168"/>
      <c r="TD113" s="168"/>
      <c r="TE113" s="168"/>
      <c r="TF113" s="168"/>
      <c r="TG113" s="168"/>
      <c r="TH113" s="168"/>
      <c r="TI113" s="168"/>
      <c r="TJ113" s="168"/>
      <c r="TK113" s="168"/>
      <c r="TL113" s="168"/>
      <c r="TM113" s="168"/>
      <c r="TN113" s="168"/>
      <c r="TO113" s="168"/>
      <c r="TP113" s="168"/>
      <c r="TQ113" s="166">
        <f t="shared" si="1747"/>
        <v>0</v>
      </c>
      <c r="TR113" s="168"/>
      <c r="TS113" s="168"/>
      <c r="TT113" s="168"/>
      <c r="TU113" s="168"/>
      <c r="TV113" s="168"/>
      <c r="TW113" s="168"/>
      <c r="TX113" s="168"/>
      <c r="TY113" s="168"/>
      <c r="TZ113" s="168"/>
      <c r="UA113" s="168"/>
      <c r="UB113" s="168"/>
      <c r="UC113" s="168"/>
      <c r="UD113" s="168"/>
      <c r="UE113" s="168"/>
      <c r="UF113" s="168"/>
      <c r="UG113" s="168"/>
      <c r="UH113" s="168"/>
      <c r="UI113" s="168"/>
      <c r="UJ113" s="168"/>
      <c r="UK113" s="168"/>
      <c r="UL113" s="168"/>
      <c r="UM113" s="168"/>
      <c r="UN113" s="168"/>
      <c r="UO113" s="168"/>
      <c r="UP113" s="168"/>
      <c r="UQ113" s="168"/>
      <c r="UR113" s="168"/>
      <c r="US113" s="168"/>
      <c r="UT113" s="168"/>
      <c r="UU113" s="168"/>
      <c r="UV113" s="168"/>
      <c r="UW113" s="166">
        <f t="shared" si="1572"/>
        <v>0</v>
      </c>
      <c r="UX113" s="168"/>
      <c r="UY113" s="168"/>
      <c r="UZ113" s="168"/>
      <c r="VA113" s="168"/>
      <c r="VB113" s="168"/>
      <c r="VC113" s="168"/>
      <c r="VD113" s="168"/>
      <c r="VE113" s="168"/>
      <c r="VF113" s="168"/>
      <c r="VG113" s="168"/>
      <c r="VH113" s="168"/>
      <c r="VI113" s="168"/>
      <c r="VJ113" s="168"/>
      <c r="VK113" s="168"/>
      <c r="VL113" s="168"/>
      <c r="VM113" s="168"/>
      <c r="VN113" s="168"/>
      <c r="VO113" s="168"/>
      <c r="VP113" s="168"/>
      <c r="VQ113" s="168"/>
      <c r="VR113" s="168"/>
      <c r="VS113" s="168"/>
      <c r="VT113" s="168"/>
      <c r="VU113" s="168"/>
      <c r="VV113" s="168"/>
      <c r="VW113" s="168"/>
      <c r="VX113" s="168"/>
      <c r="VY113" s="168"/>
      <c r="VZ113" s="168"/>
      <c r="WA113" s="168"/>
      <c r="WB113" s="168"/>
      <c r="WC113" s="166">
        <f t="shared" si="1573"/>
        <v>0</v>
      </c>
    </row>
    <row r="114" spans="1:601 16141:16141" s="105" customFormat="1" ht="18" customHeight="1" outlineLevel="1">
      <c r="A114" s="154"/>
      <c r="B114" s="117" t="s">
        <v>58</v>
      </c>
      <c r="C114" s="62"/>
      <c r="D114" s="182">
        <f>SUMIFS('Listagem de Pagamentos Efet'!$J:$J,'Listagem de Pagamentos Efet'!$B:$B,'FLUXO DE CAIXA'!D$4,'Listagem de Pagamentos Efet'!$C:$C,'FLUXO DE CAIXA'!$B114)</f>
        <v>0</v>
      </c>
      <c r="E114" s="182">
        <f>SUMIFS('Listagem de Pagamentos Efet'!$J:$J,'Listagem de Pagamentos Efet'!$B:$B,'FLUXO DE CAIXA'!E$4,'Listagem de Pagamentos Efet'!$C:$C,'FLUXO DE CAIXA'!$B114)</f>
        <v>0</v>
      </c>
      <c r="F114" s="182">
        <f>SUMIFS('Listagem de Pagamentos Efet'!$J:$J,'Listagem de Pagamentos Efet'!$B:$B,'FLUXO DE CAIXA'!F$4,'Listagem de Pagamentos Efet'!$C:$C,'FLUXO DE CAIXA'!$B114)</f>
        <v>0</v>
      </c>
      <c r="G114" s="182">
        <f>SUMIFS('Listagem de Pagamentos Efet'!$J:$J,'Listagem de Pagamentos Efet'!$B:$B,'FLUXO DE CAIXA'!G$4,'Listagem de Pagamentos Efet'!$C:$C,'FLUXO DE CAIXA'!$B114)</f>
        <v>0</v>
      </c>
      <c r="H114" s="182">
        <f>SUMIFS('Listagem de Pagamentos Efet'!$J:$J,'Listagem de Pagamentos Efet'!$B:$B,'FLUXO DE CAIXA'!H$4,'Listagem de Pagamentos Efet'!$C:$C,'FLUXO DE CAIXA'!$B114)</f>
        <v>0</v>
      </c>
      <c r="I114" s="182">
        <f>SUMIFS('Listagem de Pagamentos Efet'!$J:$J,'Listagem de Pagamentos Efet'!$B:$B,'FLUXO DE CAIXA'!I$4,'Listagem de Pagamentos Efet'!$C:$C,'FLUXO DE CAIXA'!$B114)</f>
        <v>0</v>
      </c>
      <c r="J114" s="182">
        <f>SUMIFS('Listagem de Pagamentos Efet'!$J:$J,'Listagem de Pagamentos Efet'!$B:$B,'FLUXO DE CAIXA'!J$4,'Listagem de Pagamentos Efet'!$C:$C,'FLUXO DE CAIXA'!$B114)</f>
        <v>0</v>
      </c>
      <c r="K114" s="182">
        <f>SUMIFS('Listagem de Pagamentos Efet'!$J:$J,'Listagem de Pagamentos Efet'!$B:$B,'FLUXO DE CAIXA'!K$4,'Listagem de Pagamentos Efet'!$C:$C,'FLUXO DE CAIXA'!$B114)</f>
        <v>0</v>
      </c>
      <c r="L114" s="182">
        <f>SUMIFS('Listagem de Pagamentos Efet'!$J:$J,'Listagem de Pagamentos Efet'!$B:$B,'FLUXO DE CAIXA'!L$4,'Listagem de Pagamentos Efet'!$C:$C,'FLUXO DE CAIXA'!$B114)</f>
        <v>0</v>
      </c>
      <c r="M114" s="182">
        <f>SUMIFS('Listagem de Pagamentos Efet'!$J:$J,'Listagem de Pagamentos Efet'!$B:$B,'FLUXO DE CAIXA'!M$4,'Listagem de Pagamentos Efet'!$C:$C,'FLUXO DE CAIXA'!$B114)</f>
        <v>0</v>
      </c>
      <c r="N114" s="182">
        <f>SUMIFS('Listagem de Pagamentos Efet'!$J:$J,'Listagem de Pagamentos Efet'!$B:$B,'FLUXO DE CAIXA'!N$4,'Listagem de Pagamentos Efet'!$C:$C,'FLUXO DE CAIXA'!$B114)</f>
        <v>0</v>
      </c>
      <c r="O114" s="182">
        <f>SUMIFS('Listagem de Pagamentos Efet'!$J:$J,'Listagem de Pagamentos Efet'!$B:$B,'FLUXO DE CAIXA'!O$4,'Listagem de Pagamentos Efet'!$C:$C,'FLUXO DE CAIXA'!$B114)</f>
        <v>0</v>
      </c>
      <c r="P114" s="182">
        <f>SUMIFS('Listagem de Pagamentos Efet'!$J:$J,'Listagem de Pagamentos Efet'!$B:$B,'FLUXO DE CAIXA'!P$4,'Listagem de Pagamentos Efet'!$C:$C,'FLUXO DE CAIXA'!$B114)</f>
        <v>0</v>
      </c>
      <c r="Q114" s="182">
        <f>SUMIFS('Listagem de Pagamentos Efet'!$J:$J,'Listagem de Pagamentos Efet'!$B:$B,'FLUXO DE CAIXA'!Q$4,'Listagem de Pagamentos Efet'!$C:$C,'FLUXO DE CAIXA'!$B114)</f>
        <v>0</v>
      </c>
      <c r="R114" s="182">
        <f>SUMIFS('Listagem de Pagamentos Efet'!$J:$J,'Listagem de Pagamentos Efet'!$B:$B,'FLUXO DE CAIXA'!R$4,'Listagem de Pagamentos Efet'!$C:$C,'FLUXO DE CAIXA'!$B114)</f>
        <v>0</v>
      </c>
      <c r="S114" s="182">
        <f>SUMIFS('Listagem de Pagamentos Efet'!$J:$J,'Listagem de Pagamentos Efet'!$B:$B,'FLUXO DE CAIXA'!S$4,'Listagem de Pagamentos Efet'!$C:$C,'FLUXO DE CAIXA'!$B114)</f>
        <v>0</v>
      </c>
      <c r="T114" s="182">
        <f>SUMIFS('Listagem de Pagamentos Efet'!$J:$J,'Listagem de Pagamentos Efet'!$B:$B,'FLUXO DE CAIXA'!T$4,'Listagem de Pagamentos Efet'!$C:$C,'FLUXO DE CAIXA'!$B114)</f>
        <v>0</v>
      </c>
      <c r="U114" s="182">
        <f>SUMIFS('Listagem de Pagamentos Efet'!$J:$J,'Listagem de Pagamentos Efet'!$B:$B,'FLUXO DE CAIXA'!U$4,'Listagem de Pagamentos Efet'!$C:$C,'FLUXO DE CAIXA'!$B114)</f>
        <v>0</v>
      </c>
      <c r="V114" s="182">
        <f>SUMIFS('Listagem de Pagamentos Efet'!$J:$J,'Listagem de Pagamentos Efet'!$B:$B,'FLUXO DE CAIXA'!V$4,'Listagem de Pagamentos Efet'!$C:$C,'FLUXO DE CAIXA'!$B114)</f>
        <v>0</v>
      </c>
      <c r="W114" s="182">
        <f>SUMIFS('Listagem de Pagamentos Efet'!$J:$J,'Listagem de Pagamentos Efet'!$B:$B,'FLUXO DE CAIXA'!W$4,'Listagem de Pagamentos Efet'!$C:$C,'FLUXO DE CAIXA'!$B114)</f>
        <v>0</v>
      </c>
      <c r="X114" s="182">
        <f>SUMIFS('Listagem de Pagamentos Efet'!$J:$J,'Listagem de Pagamentos Efet'!$B:$B,'FLUXO DE CAIXA'!X$4,'Listagem de Pagamentos Efet'!$C:$C,'FLUXO DE CAIXA'!$B114)</f>
        <v>0</v>
      </c>
      <c r="Y114" s="182">
        <f>SUMIFS('Listagem de Pagamentos Efet'!$J:$J,'Listagem de Pagamentos Efet'!$B:$B,'FLUXO DE CAIXA'!Y$4,'Listagem de Pagamentos Efet'!$C:$C,'FLUXO DE CAIXA'!$B114)</f>
        <v>0</v>
      </c>
      <c r="Z114" s="182">
        <f>SUMIFS('Listagem de Pagamentos Efet'!$J:$J,'Listagem de Pagamentos Efet'!$B:$B,'FLUXO DE CAIXA'!Z$4,'Listagem de Pagamentos Efet'!$C:$C,'FLUXO DE CAIXA'!$B114)</f>
        <v>0</v>
      </c>
      <c r="AA114" s="182">
        <f>SUMIFS('Listagem de Pagamentos Efet'!$J:$J,'Listagem de Pagamentos Efet'!$B:$B,'FLUXO DE CAIXA'!AA$4,'Listagem de Pagamentos Efet'!$C:$C,'FLUXO DE CAIXA'!$B114)</f>
        <v>0</v>
      </c>
      <c r="AB114" s="182">
        <f>SUMIFS('Listagem de Pagamentos Efet'!$J:$J,'Listagem de Pagamentos Efet'!$B:$B,'FLUXO DE CAIXA'!AB$4,'Listagem de Pagamentos Efet'!$C:$C,'FLUXO DE CAIXA'!$B114)</f>
        <v>0</v>
      </c>
      <c r="AC114" s="182">
        <f>SUMIFS('Listagem de Pagamentos Efet'!$J:$J,'Listagem de Pagamentos Efet'!$B:$B,'FLUXO DE CAIXA'!AC$4,'Listagem de Pagamentos Efet'!$C:$C,'FLUXO DE CAIXA'!$B114)</f>
        <v>0</v>
      </c>
      <c r="AD114" s="182">
        <f>SUMIFS('Listagem de Pagamentos Efet'!$J:$J,'Listagem de Pagamentos Efet'!$B:$B,'FLUXO DE CAIXA'!AD$4,'Listagem de Pagamentos Efet'!$C:$C,'FLUXO DE CAIXA'!$B114)</f>
        <v>0</v>
      </c>
      <c r="AE114" s="106"/>
      <c r="AF114" s="106"/>
      <c r="AG114" s="106"/>
      <c r="AH114" s="166">
        <f t="shared" si="1741"/>
        <v>0</v>
      </c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  <c r="AZ114" s="168"/>
      <c r="BA114" s="168"/>
      <c r="BB114" s="168"/>
      <c r="BC114" s="168"/>
      <c r="BD114" s="168"/>
      <c r="BE114" s="168"/>
      <c r="BF114" s="168"/>
      <c r="BG114" s="168"/>
      <c r="BH114" s="168"/>
      <c r="BI114" s="168"/>
      <c r="BJ114" s="168"/>
      <c r="BK114" s="168"/>
      <c r="BL114" s="168"/>
      <c r="BM114" s="168"/>
      <c r="BN114" s="166">
        <f t="shared" si="1563"/>
        <v>0</v>
      </c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6">
        <f t="shared" si="1562"/>
        <v>0</v>
      </c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  <c r="DG114" s="168"/>
      <c r="DH114" s="168"/>
      <c r="DI114" s="168"/>
      <c r="DJ114" s="168"/>
      <c r="DK114" s="168"/>
      <c r="DL114" s="168"/>
      <c r="DM114" s="168"/>
      <c r="DN114" s="168"/>
      <c r="DO114" s="168"/>
      <c r="DP114" s="168"/>
      <c r="DQ114" s="168"/>
      <c r="DR114" s="168"/>
      <c r="DS114" s="168"/>
      <c r="DT114" s="168"/>
      <c r="DU114" s="168"/>
      <c r="DV114" s="168"/>
      <c r="DW114" s="168"/>
      <c r="DX114" s="168"/>
      <c r="DY114" s="166">
        <f t="shared" si="1564"/>
        <v>0</v>
      </c>
      <c r="DZ114" s="168"/>
      <c r="EA114" s="168"/>
      <c r="EB114" s="168"/>
      <c r="EC114" s="168"/>
      <c r="ED114" s="168"/>
      <c r="EE114" s="168"/>
      <c r="EF114" s="168"/>
      <c r="EG114" s="168"/>
      <c r="EH114" s="168"/>
      <c r="EI114" s="168"/>
      <c r="EJ114" s="168"/>
      <c r="EK114" s="168"/>
      <c r="EL114" s="168"/>
      <c r="EM114" s="168"/>
      <c r="EN114" s="168"/>
      <c r="EO114" s="168"/>
      <c r="EP114" s="168"/>
      <c r="EQ114" s="168"/>
      <c r="ER114" s="168"/>
      <c r="ES114" s="168"/>
      <c r="ET114" s="168"/>
      <c r="EU114" s="168"/>
      <c r="EV114" s="168"/>
      <c r="EW114" s="168"/>
      <c r="EX114" s="168"/>
      <c r="EY114" s="168"/>
      <c r="EZ114" s="168"/>
      <c r="FA114" s="168"/>
      <c r="FB114" s="168"/>
      <c r="FC114" s="168"/>
      <c r="FD114" s="166">
        <f t="shared" si="1742"/>
        <v>0</v>
      </c>
      <c r="FE114" s="168"/>
      <c r="FF114" s="168"/>
      <c r="FG114" s="168"/>
      <c r="FH114" s="168"/>
      <c r="FI114" s="168"/>
      <c r="FJ114" s="168"/>
      <c r="FK114" s="168"/>
      <c r="FL114" s="168"/>
      <c r="FM114" s="168"/>
      <c r="FN114" s="168"/>
      <c r="FO114" s="168"/>
      <c r="FP114" s="168"/>
      <c r="FQ114" s="168"/>
      <c r="FR114" s="168"/>
      <c r="FS114" s="168"/>
      <c r="FT114" s="168"/>
      <c r="FU114" s="168"/>
      <c r="FV114" s="168"/>
      <c r="FW114" s="168"/>
      <c r="FX114" s="168"/>
      <c r="FY114" s="168"/>
      <c r="FZ114" s="168"/>
      <c r="GA114" s="168"/>
      <c r="GB114" s="168"/>
      <c r="GC114" s="168"/>
      <c r="GD114" s="168"/>
      <c r="GE114" s="168"/>
      <c r="GF114" s="168"/>
      <c r="GG114" s="168"/>
      <c r="GH114" s="168"/>
      <c r="GI114" s="168"/>
      <c r="GJ114" s="166">
        <f t="shared" si="1565"/>
        <v>0</v>
      </c>
      <c r="GK114" s="168"/>
      <c r="GL114" s="168"/>
      <c r="GM114" s="168"/>
      <c r="GN114" s="168"/>
      <c r="GO114" s="168"/>
      <c r="GP114" s="168"/>
      <c r="GQ114" s="168"/>
      <c r="GR114" s="168"/>
      <c r="GS114" s="168"/>
      <c r="GT114" s="168"/>
      <c r="GU114" s="168"/>
      <c r="GV114" s="168"/>
      <c r="GW114" s="168"/>
      <c r="GX114" s="168"/>
      <c r="GY114" s="168"/>
      <c r="GZ114" s="168"/>
      <c r="HA114" s="168"/>
      <c r="HB114" s="168"/>
      <c r="HC114" s="168"/>
      <c r="HD114" s="168"/>
      <c r="HE114" s="168"/>
      <c r="HF114" s="168"/>
      <c r="HG114" s="168"/>
      <c r="HH114" s="168"/>
      <c r="HI114" s="168"/>
      <c r="HJ114" s="168"/>
      <c r="HK114" s="168"/>
      <c r="HL114" s="168"/>
      <c r="HM114" s="168"/>
      <c r="HN114" s="168"/>
      <c r="HO114" s="168"/>
      <c r="HP114" s="166">
        <f t="shared" si="1566"/>
        <v>0</v>
      </c>
      <c r="HQ114" s="168"/>
      <c r="HR114" s="168"/>
      <c r="HS114" s="168"/>
      <c r="HT114" s="168"/>
      <c r="HU114" s="168"/>
      <c r="HV114" s="168"/>
      <c r="HW114" s="168"/>
      <c r="HX114" s="168"/>
      <c r="HY114" s="168"/>
      <c r="HZ114" s="168"/>
      <c r="IA114" s="168"/>
      <c r="IB114" s="168"/>
      <c r="IC114" s="168"/>
      <c r="ID114" s="168"/>
      <c r="IE114" s="168"/>
      <c r="IF114" s="168"/>
      <c r="IG114" s="168"/>
      <c r="IH114" s="168"/>
      <c r="II114" s="168"/>
      <c r="IJ114" s="168"/>
      <c r="IK114" s="168"/>
      <c r="IL114" s="168"/>
      <c r="IM114" s="168"/>
      <c r="IN114" s="168"/>
      <c r="IO114" s="168"/>
      <c r="IP114" s="168"/>
      <c r="IQ114" s="168"/>
      <c r="IR114" s="168"/>
      <c r="IS114" s="168"/>
      <c r="IT114" s="168"/>
      <c r="IU114" s="166">
        <f t="shared" si="1743"/>
        <v>0</v>
      </c>
      <c r="IV114" s="168"/>
      <c r="IW114" s="168"/>
      <c r="IX114" s="168"/>
      <c r="IY114" s="168"/>
      <c r="IZ114" s="168"/>
      <c r="JA114" s="168"/>
      <c r="JB114" s="168"/>
      <c r="JC114" s="168"/>
      <c r="JD114" s="168"/>
      <c r="JE114" s="168"/>
      <c r="JF114" s="168"/>
      <c r="JG114" s="168"/>
      <c r="JH114" s="168"/>
      <c r="JI114" s="168"/>
      <c r="JJ114" s="168"/>
      <c r="JK114" s="168"/>
      <c r="JL114" s="168"/>
      <c r="JM114" s="168"/>
      <c r="JN114" s="168"/>
      <c r="JO114" s="168"/>
      <c r="JP114" s="168"/>
      <c r="JQ114" s="168"/>
      <c r="JR114" s="168"/>
      <c r="JS114" s="168"/>
      <c r="JT114" s="168"/>
      <c r="JU114" s="168"/>
      <c r="JV114" s="168"/>
      <c r="JW114" s="168"/>
      <c r="JX114" s="168"/>
      <c r="JY114" s="168"/>
      <c r="JZ114" s="168"/>
      <c r="KA114" s="166">
        <f t="shared" si="1567"/>
        <v>0</v>
      </c>
      <c r="KB114" s="168"/>
      <c r="KC114" s="168"/>
      <c r="KD114" s="168"/>
      <c r="KE114" s="168"/>
      <c r="KF114" s="168"/>
      <c r="KG114" s="168"/>
      <c r="KH114" s="168"/>
      <c r="KI114" s="168"/>
      <c r="KJ114" s="168"/>
      <c r="KK114" s="168"/>
      <c r="KL114" s="168"/>
      <c r="KM114" s="168"/>
      <c r="KN114" s="168"/>
      <c r="KO114" s="168"/>
      <c r="KP114" s="168"/>
      <c r="KQ114" s="168"/>
      <c r="KR114" s="168"/>
      <c r="KS114" s="168"/>
      <c r="KT114" s="168"/>
      <c r="KU114" s="168"/>
      <c r="KV114" s="168"/>
      <c r="KW114" s="168"/>
      <c r="KX114" s="168"/>
      <c r="KY114" s="168"/>
      <c r="KZ114" s="168"/>
      <c r="LA114" s="168"/>
      <c r="LB114" s="168"/>
      <c r="LC114" s="168"/>
      <c r="LD114" s="168"/>
      <c r="LE114" s="168"/>
      <c r="LF114" s="166">
        <f t="shared" si="1744"/>
        <v>0</v>
      </c>
      <c r="LG114" s="168"/>
      <c r="LH114" s="168"/>
      <c r="LI114" s="168"/>
      <c r="LJ114" s="168"/>
      <c r="LK114" s="168"/>
      <c r="LL114" s="168"/>
      <c r="LM114" s="168"/>
      <c r="LN114" s="168"/>
      <c r="LO114" s="168"/>
      <c r="LP114" s="168"/>
      <c r="LQ114" s="168"/>
      <c r="LR114" s="168"/>
      <c r="LS114" s="168"/>
      <c r="LT114" s="168"/>
      <c r="LU114" s="168"/>
      <c r="LV114" s="168"/>
      <c r="LW114" s="168"/>
      <c r="LX114" s="168"/>
      <c r="LY114" s="168"/>
      <c r="LZ114" s="168"/>
      <c r="MA114" s="168"/>
      <c r="MB114" s="168"/>
      <c r="MC114" s="168"/>
      <c r="MD114" s="168"/>
      <c r="ME114" s="168"/>
      <c r="MF114" s="168"/>
      <c r="MG114" s="168"/>
      <c r="MH114" s="168"/>
      <c r="MI114" s="168"/>
      <c r="MJ114" s="168"/>
      <c r="MK114" s="168"/>
      <c r="ML114" s="166">
        <f t="shared" si="1568"/>
        <v>0</v>
      </c>
      <c r="MM114" s="168"/>
      <c r="MN114" s="168"/>
      <c r="MO114" s="168"/>
      <c r="MP114" s="168"/>
      <c r="MQ114" s="168"/>
      <c r="MR114" s="168"/>
      <c r="MS114" s="168"/>
      <c r="MT114" s="168"/>
      <c r="MU114" s="168"/>
      <c r="MV114" s="168"/>
      <c r="MW114" s="168"/>
      <c r="MX114" s="168"/>
      <c r="MY114" s="168"/>
      <c r="MZ114" s="168"/>
      <c r="NA114" s="168"/>
      <c r="NB114" s="168"/>
      <c r="NC114" s="168"/>
      <c r="ND114" s="168"/>
      <c r="NE114" s="168"/>
      <c r="NF114" s="168"/>
      <c r="NG114" s="168"/>
      <c r="NH114" s="168"/>
      <c r="NI114" s="168"/>
      <c r="NJ114" s="168"/>
      <c r="NK114" s="168"/>
      <c r="NL114" s="168"/>
      <c r="NM114" s="168"/>
      <c r="NN114" s="168"/>
      <c r="NO114" s="168"/>
      <c r="NP114" s="168"/>
      <c r="NQ114" s="168"/>
      <c r="NR114" s="166">
        <f t="shared" si="1569"/>
        <v>0</v>
      </c>
      <c r="NS114" s="168"/>
      <c r="NT114" s="168"/>
      <c r="NU114" s="168"/>
      <c r="NV114" s="168"/>
      <c r="NW114" s="168"/>
      <c r="NX114" s="168"/>
      <c r="NY114" s="168"/>
      <c r="NZ114" s="168"/>
      <c r="OA114" s="168"/>
      <c r="OB114" s="168"/>
      <c r="OC114" s="168"/>
      <c r="OD114" s="168"/>
      <c r="OE114" s="168"/>
      <c r="OF114" s="168"/>
      <c r="OG114" s="168"/>
      <c r="OH114" s="168"/>
      <c r="OI114" s="168"/>
      <c r="OJ114" s="168"/>
      <c r="OK114" s="168"/>
      <c r="OL114" s="168"/>
      <c r="OM114" s="168"/>
      <c r="ON114" s="168"/>
      <c r="OO114" s="168"/>
      <c r="OP114" s="168"/>
      <c r="OQ114" s="168"/>
      <c r="OR114" s="168"/>
      <c r="OS114" s="168"/>
      <c r="OT114" s="168"/>
      <c r="OU114" s="166">
        <f t="shared" si="1745"/>
        <v>0</v>
      </c>
      <c r="OV114" s="168"/>
      <c r="OW114" s="168"/>
      <c r="OX114" s="168"/>
      <c r="OY114" s="168"/>
      <c r="OZ114" s="168"/>
      <c r="PA114" s="168"/>
      <c r="PB114" s="168"/>
      <c r="PC114" s="168"/>
      <c r="PD114" s="168"/>
      <c r="PE114" s="168"/>
      <c r="PF114" s="168"/>
      <c r="PG114" s="168"/>
      <c r="PH114" s="168"/>
      <c r="PI114" s="168"/>
      <c r="PJ114" s="168"/>
      <c r="PK114" s="168"/>
      <c r="PL114" s="168"/>
      <c r="PM114" s="168"/>
      <c r="PN114" s="168"/>
      <c r="PO114" s="168"/>
      <c r="PP114" s="168"/>
      <c r="PQ114" s="168"/>
      <c r="PR114" s="168"/>
      <c r="PS114" s="168"/>
      <c r="PT114" s="168"/>
      <c r="PU114" s="168"/>
      <c r="PV114" s="168"/>
      <c r="PW114" s="168"/>
      <c r="PX114" s="168"/>
      <c r="PY114" s="168"/>
      <c r="PZ114" s="168"/>
      <c r="QA114" s="166">
        <f t="shared" si="1570"/>
        <v>0</v>
      </c>
      <c r="QB114" s="168"/>
      <c r="QC114" s="168"/>
      <c r="QD114" s="168"/>
      <c r="QE114" s="168"/>
      <c r="QF114" s="168"/>
      <c r="QG114" s="168"/>
      <c r="QH114" s="168"/>
      <c r="QI114" s="168"/>
      <c r="QJ114" s="168"/>
      <c r="QK114" s="168"/>
      <c r="QL114" s="168"/>
      <c r="QM114" s="168"/>
      <c r="QN114" s="168"/>
      <c r="QO114" s="168"/>
      <c r="QP114" s="168"/>
      <c r="QQ114" s="168"/>
      <c r="QR114" s="168"/>
      <c r="QS114" s="168"/>
      <c r="QT114" s="168"/>
      <c r="QU114" s="168"/>
      <c r="QV114" s="168"/>
      <c r="QW114" s="168"/>
      <c r="QX114" s="168"/>
      <c r="QY114" s="168"/>
      <c r="QZ114" s="168"/>
      <c r="RA114" s="168"/>
      <c r="RB114" s="168"/>
      <c r="RC114" s="168"/>
      <c r="RD114" s="168"/>
      <c r="RE114" s="168"/>
      <c r="RF114" s="166">
        <f t="shared" si="1746"/>
        <v>0</v>
      </c>
      <c r="RG114" s="168"/>
      <c r="RH114" s="168"/>
      <c r="RI114" s="168"/>
      <c r="RJ114" s="168"/>
      <c r="RK114" s="168"/>
      <c r="RL114" s="168"/>
      <c r="RM114" s="168"/>
      <c r="RN114" s="168"/>
      <c r="RO114" s="168"/>
      <c r="RP114" s="168"/>
      <c r="RQ114" s="168"/>
      <c r="RR114" s="168"/>
      <c r="RS114" s="168"/>
      <c r="RT114" s="168"/>
      <c r="RU114" s="168"/>
      <c r="RV114" s="168"/>
      <c r="RW114" s="168"/>
      <c r="RX114" s="168"/>
      <c r="RY114" s="168"/>
      <c r="RZ114" s="168"/>
      <c r="SA114" s="168"/>
      <c r="SB114" s="168"/>
      <c r="SC114" s="168"/>
      <c r="SD114" s="168"/>
      <c r="SE114" s="168"/>
      <c r="SF114" s="168"/>
      <c r="SG114" s="168"/>
      <c r="SH114" s="168"/>
      <c r="SI114" s="168"/>
      <c r="SJ114" s="168"/>
      <c r="SK114" s="168"/>
      <c r="SL114" s="166">
        <f t="shared" si="1571"/>
        <v>0</v>
      </c>
      <c r="SM114" s="168"/>
      <c r="SN114" s="168"/>
      <c r="SO114" s="168"/>
      <c r="SP114" s="168"/>
      <c r="SQ114" s="168"/>
      <c r="SR114" s="168"/>
      <c r="SS114" s="168"/>
      <c r="ST114" s="168"/>
      <c r="SU114" s="168"/>
      <c r="SV114" s="168"/>
      <c r="SW114" s="168"/>
      <c r="SX114" s="168"/>
      <c r="SY114" s="168"/>
      <c r="SZ114" s="168"/>
      <c r="TA114" s="168"/>
      <c r="TB114" s="168"/>
      <c r="TC114" s="168"/>
      <c r="TD114" s="168"/>
      <c r="TE114" s="168"/>
      <c r="TF114" s="168"/>
      <c r="TG114" s="168"/>
      <c r="TH114" s="168"/>
      <c r="TI114" s="168"/>
      <c r="TJ114" s="168"/>
      <c r="TK114" s="168"/>
      <c r="TL114" s="168"/>
      <c r="TM114" s="168"/>
      <c r="TN114" s="168"/>
      <c r="TO114" s="168"/>
      <c r="TP114" s="168"/>
      <c r="TQ114" s="166">
        <f t="shared" si="1747"/>
        <v>0</v>
      </c>
      <c r="TR114" s="168"/>
      <c r="TS114" s="168"/>
      <c r="TT114" s="168"/>
      <c r="TU114" s="168"/>
      <c r="TV114" s="168"/>
      <c r="TW114" s="168"/>
      <c r="TX114" s="168"/>
      <c r="TY114" s="168"/>
      <c r="TZ114" s="168"/>
      <c r="UA114" s="168"/>
      <c r="UB114" s="168"/>
      <c r="UC114" s="168"/>
      <c r="UD114" s="168"/>
      <c r="UE114" s="168"/>
      <c r="UF114" s="168"/>
      <c r="UG114" s="168"/>
      <c r="UH114" s="168"/>
      <c r="UI114" s="168"/>
      <c r="UJ114" s="168"/>
      <c r="UK114" s="168"/>
      <c r="UL114" s="168"/>
      <c r="UM114" s="168"/>
      <c r="UN114" s="168"/>
      <c r="UO114" s="168"/>
      <c r="UP114" s="168"/>
      <c r="UQ114" s="168"/>
      <c r="UR114" s="168"/>
      <c r="US114" s="168"/>
      <c r="UT114" s="168"/>
      <c r="UU114" s="168"/>
      <c r="UV114" s="168"/>
      <c r="UW114" s="166">
        <f t="shared" si="1572"/>
        <v>0</v>
      </c>
      <c r="UX114" s="168"/>
      <c r="UY114" s="168"/>
      <c r="UZ114" s="168"/>
      <c r="VA114" s="168"/>
      <c r="VB114" s="168"/>
      <c r="VC114" s="168"/>
      <c r="VD114" s="168"/>
      <c r="VE114" s="168"/>
      <c r="VF114" s="168"/>
      <c r="VG114" s="168"/>
      <c r="VH114" s="168"/>
      <c r="VI114" s="168"/>
      <c r="VJ114" s="168"/>
      <c r="VK114" s="168"/>
      <c r="VL114" s="168"/>
      <c r="VM114" s="168"/>
      <c r="VN114" s="168"/>
      <c r="VO114" s="168"/>
      <c r="VP114" s="168"/>
      <c r="VQ114" s="168"/>
      <c r="VR114" s="168"/>
      <c r="VS114" s="168"/>
      <c r="VT114" s="168"/>
      <c r="VU114" s="168"/>
      <c r="VV114" s="168"/>
      <c r="VW114" s="168"/>
      <c r="VX114" s="168"/>
      <c r="VY114" s="168"/>
      <c r="VZ114" s="168"/>
      <c r="WA114" s="168"/>
      <c r="WB114" s="168"/>
      <c r="WC114" s="166">
        <f t="shared" si="1573"/>
        <v>0</v>
      </c>
    </row>
    <row r="115" spans="1:601 16141:16141" s="105" customFormat="1" ht="18" customHeight="1" outlineLevel="1">
      <c r="A115" s="154"/>
      <c r="B115" s="143" t="s">
        <v>59</v>
      </c>
      <c r="C115" s="62"/>
      <c r="D115" s="182">
        <f>SUMIFS('Listagem de Pagamentos Efet'!$J:$J,'Listagem de Pagamentos Efet'!$B:$B,'FLUXO DE CAIXA'!D$4,'Listagem de Pagamentos Efet'!$C:$C,'FLUXO DE CAIXA'!$B115)</f>
        <v>0</v>
      </c>
      <c r="E115" s="182">
        <f>SUMIFS('Listagem de Pagamentos Efet'!$J:$J,'Listagem de Pagamentos Efet'!$B:$B,'FLUXO DE CAIXA'!E$4,'Listagem de Pagamentos Efet'!$C:$C,'FLUXO DE CAIXA'!$B115)</f>
        <v>0</v>
      </c>
      <c r="F115" s="182">
        <f>SUMIFS('Listagem de Pagamentos Efet'!$J:$J,'Listagem de Pagamentos Efet'!$B:$B,'FLUXO DE CAIXA'!F$4,'Listagem de Pagamentos Efet'!$C:$C,'FLUXO DE CAIXA'!$B115)</f>
        <v>0</v>
      </c>
      <c r="G115" s="182">
        <f>SUMIFS('Listagem de Pagamentos Efet'!$J:$J,'Listagem de Pagamentos Efet'!$B:$B,'FLUXO DE CAIXA'!G$4,'Listagem de Pagamentos Efet'!$C:$C,'FLUXO DE CAIXA'!$B115)</f>
        <v>0</v>
      </c>
      <c r="H115" s="182">
        <f>SUMIFS('Listagem de Pagamentos Efet'!$J:$J,'Listagem de Pagamentos Efet'!$B:$B,'FLUXO DE CAIXA'!H$4,'Listagem de Pagamentos Efet'!$C:$C,'FLUXO DE CAIXA'!$B115)</f>
        <v>0</v>
      </c>
      <c r="I115" s="182">
        <f>SUMIFS('Listagem de Pagamentos Efet'!$J:$J,'Listagem de Pagamentos Efet'!$B:$B,'FLUXO DE CAIXA'!I$4,'Listagem de Pagamentos Efet'!$C:$C,'FLUXO DE CAIXA'!$B115)</f>
        <v>0</v>
      </c>
      <c r="J115" s="182">
        <f>SUMIFS('Listagem de Pagamentos Efet'!$J:$J,'Listagem de Pagamentos Efet'!$B:$B,'FLUXO DE CAIXA'!J$4,'Listagem de Pagamentos Efet'!$C:$C,'FLUXO DE CAIXA'!$B115)</f>
        <v>0</v>
      </c>
      <c r="K115" s="182">
        <f>SUMIFS('Listagem de Pagamentos Efet'!$J:$J,'Listagem de Pagamentos Efet'!$B:$B,'FLUXO DE CAIXA'!K$4,'Listagem de Pagamentos Efet'!$C:$C,'FLUXO DE CAIXA'!$B115)</f>
        <v>0</v>
      </c>
      <c r="L115" s="182">
        <f>SUMIFS('Listagem de Pagamentos Efet'!$J:$J,'Listagem de Pagamentos Efet'!$B:$B,'FLUXO DE CAIXA'!L$4,'Listagem de Pagamentos Efet'!$C:$C,'FLUXO DE CAIXA'!$B115)</f>
        <v>0</v>
      </c>
      <c r="M115" s="182">
        <f>SUMIFS('Listagem de Pagamentos Efet'!$J:$J,'Listagem de Pagamentos Efet'!$B:$B,'FLUXO DE CAIXA'!M$4,'Listagem de Pagamentos Efet'!$C:$C,'FLUXO DE CAIXA'!$B115)</f>
        <v>0</v>
      </c>
      <c r="N115" s="182">
        <f>SUMIFS('Listagem de Pagamentos Efet'!$J:$J,'Listagem de Pagamentos Efet'!$B:$B,'FLUXO DE CAIXA'!N$4,'Listagem de Pagamentos Efet'!$C:$C,'FLUXO DE CAIXA'!$B115)</f>
        <v>0</v>
      </c>
      <c r="O115" s="182">
        <f>SUMIFS('Listagem de Pagamentos Efet'!$J:$J,'Listagem de Pagamentos Efet'!$B:$B,'FLUXO DE CAIXA'!O$4,'Listagem de Pagamentos Efet'!$C:$C,'FLUXO DE CAIXA'!$B115)</f>
        <v>0</v>
      </c>
      <c r="P115" s="182">
        <f>SUMIFS('Listagem de Pagamentos Efet'!$J:$J,'Listagem de Pagamentos Efet'!$B:$B,'FLUXO DE CAIXA'!P$4,'Listagem de Pagamentos Efet'!$C:$C,'FLUXO DE CAIXA'!$B115)</f>
        <v>0</v>
      </c>
      <c r="Q115" s="182">
        <f>SUMIFS('Listagem de Pagamentos Efet'!$J:$J,'Listagem de Pagamentos Efet'!$B:$B,'FLUXO DE CAIXA'!Q$4,'Listagem de Pagamentos Efet'!$C:$C,'FLUXO DE CAIXA'!$B115)</f>
        <v>0</v>
      </c>
      <c r="R115" s="182">
        <f>SUMIFS('Listagem de Pagamentos Efet'!$J:$J,'Listagem de Pagamentos Efet'!$B:$B,'FLUXO DE CAIXA'!R$4,'Listagem de Pagamentos Efet'!$C:$C,'FLUXO DE CAIXA'!$B115)</f>
        <v>0</v>
      </c>
      <c r="S115" s="182">
        <f>SUMIFS('Listagem de Pagamentos Efet'!$J:$J,'Listagem de Pagamentos Efet'!$B:$B,'FLUXO DE CAIXA'!S$4,'Listagem de Pagamentos Efet'!$C:$C,'FLUXO DE CAIXA'!$B115)</f>
        <v>0</v>
      </c>
      <c r="T115" s="182">
        <f>SUMIFS('Listagem de Pagamentos Efet'!$J:$J,'Listagem de Pagamentos Efet'!$B:$B,'FLUXO DE CAIXA'!T$4,'Listagem de Pagamentos Efet'!$C:$C,'FLUXO DE CAIXA'!$B115)</f>
        <v>0</v>
      </c>
      <c r="U115" s="182">
        <f>SUMIFS('Listagem de Pagamentos Efet'!$J:$J,'Listagem de Pagamentos Efet'!$B:$B,'FLUXO DE CAIXA'!U$4,'Listagem de Pagamentos Efet'!$C:$C,'FLUXO DE CAIXA'!$B115)</f>
        <v>0</v>
      </c>
      <c r="V115" s="182">
        <f>SUMIFS('Listagem de Pagamentos Efet'!$J:$J,'Listagem de Pagamentos Efet'!$B:$B,'FLUXO DE CAIXA'!V$4,'Listagem de Pagamentos Efet'!$C:$C,'FLUXO DE CAIXA'!$B115)</f>
        <v>0</v>
      </c>
      <c r="W115" s="182">
        <f>SUMIFS('Listagem de Pagamentos Efet'!$J:$J,'Listagem de Pagamentos Efet'!$B:$B,'FLUXO DE CAIXA'!W$4,'Listagem de Pagamentos Efet'!$C:$C,'FLUXO DE CAIXA'!$B115)</f>
        <v>0</v>
      </c>
      <c r="X115" s="182">
        <f>SUMIFS('Listagem de Pagamentos Efet'!$J:$J,'Listagem de Pagamentos Efet'!$B:$B,'FLUXO DE CAIXA'!X$4,'Listagem de Pagamentos Efet'!$C:$C,'FLUXO DE CAIXA'!$B115)</f>
        <v>0</v>
      </c>
      <c r="Y115" s="182">
        <f>SUMIFS('Listagem de Pagamentos Efet'!$J:$J,'Listagem de Pagamentos Efet'!$B:$B,'FLUXO DE CAIXA'!Y$4,'Listagem de Pagamentos Efet'!$C:$C,'FLUXO DE CAIXA'!$B115)</f>
        <v>0</v>
      </c>
      <c r="Z115" s="182">
        <f>SUMIFS('Listagem de Pagamentos Efet'!$J:$J,'Listagem de Pagamentos Efet'!$B:$B,'FLUXO DE CAIXA'!Z$4,'Listagem de Pagamentos Efet'!$C:$C,'FLUXO DE CAIXA'!$B115)</f>
        <v>0</v>
      </c>
      <c r="AA115" s="182">
        <f>SUMIFS('Listagem de Pagamentos Efet'!$J:$J,'Listagem de Pagamentos Efet'!$B:$B,'FLUXO DE CAIXA'!AA$4,'Listagem de Pagamentos Efet'!$C:$C,'FLUXO DE CAIXA'!$B115)</f>
        <v>0</v>
      </c>
      <c r="AB115" s="182">
        <f>SUMIFS('Listagem de Pagamentos Efet'!$J:$J,'Listagem de Pagamentos Efet'!$B:$B,'FLUXO DE CAIXA'!AB$4,'Listagem de Pagamentos Efet'!$C:$C,'FLUXO DE CAIXA'!$B115)</f>
        <v>0</v>
      </c>
      <c r="AC115" s="182">
        <f>SUMIFS('Listagem de Pagamentos Efet'!$J:$J,'Listagem de Pagamentos Efet'!$B:$B,'FLUXO DE CAIXA'!AC$4,'Listagem de Pagamentos Efet'!$C:$C,'FLUXO DE CAIXA'!$B115)</f>
        <v>0</v>
      </c>
      <c r="AD115" s="182">
        <f>SUMIFS('Listagem de Pagamentos Efet'!$J:$J,'Listagem de Pagamentos Efet'!$B:$B,'FLUXO DE CAIXA'!AD$4,'Listagem de Pagamentos Efet'!$C:$C,'FLUXO DE CAIXA'!$B115)</f>
        <v>0</v>
      </c>
      <c r="AE115" s="106"/>
      <c r="AF115" s="106"/>
      <c r="AG115" s="106"/>
      <c r="AH115" s="166">
        <f t="shared" si="1741"/>
        <v>0</v>
      </c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6">
        <f t="shared" si="1563"/>
        <v>0</v>
      </c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6">
        <f t="shared" si="1562"/>
        <v>0</v>
      </c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  <c r="DG115" s="168"/>
      <c r="DH115" s="168"/>
      <c r="DI115" s="168"/>
      <c r="DJ115" s="168"/>
      <c r="DK115" s="168"/>
      <c r="DL115" s="168"/>
      <c r="DM115" s="168"/>
      <c r="DN115" s="168"/>
      <c r="DO115" s="168"/>
      <c r="DP115" s="168"/>
      <c r="DQ115" s="168"/>
      <c r="DR115" s="168"/>
      <c r="DS115" s="168"/>
      <c r="DT115" s="168"/>
      <c r="DU115" s="168"/>
      <c r="DV115" s="168"/>
      <c r="DW115" s="168"/>
      <c r="DX115" s="168"/>
      <c r="DY115" s="166">
        <f t="shared" si="1564"/>
        <v>0</v>
      </c>
      <c r="DZ115" s="168"/>
      <c r="EA115" s="168"/>
      <c r="EB115" s="168"/>
      <c r="EC115" s="168"/>
      <c r="ED115" s="168"/>
      <c r="EE115" s="168"/>
      <c r="EF115" s="168"/>
      <c r="EG115" s="168"/>
      <c r="EH115" s="168"/>
      <c r="EI115" s="168"/>
      <c r="EJ115" s="168"/>
      <c r="EK115" s="168"/>
      <c r="EL115" s="168"/>
      <c r="EM115" s="168"/>
      <c r="EN115" s="168"/>
      <c r="EO115" s="168"/>
      <c r="EP115" s="168"/>
      <c r="EQ115" s="168"/>
      <c r="ER115" s="168"/>
      <c r="ES115" s="168"/>
      <c r="ET115" s="168"/>
      <c r="EU115" s="168"/>
      <c r="EV115" s="168"/>
      <c r="EW115" s="168"/>
      <c r="EX115" s="168"/>
      <c r="EY115" s="168"/>
      <c r="EZ115" s="168"/>
      <c r="FA115" s="168"/>
      <c r="FB115" s="168"/>
      <c r="FC115" s="168"/>
      <c r="FD115" s="166">
        <f t="shared" si="1742"/>
        <v>0</v>
      </c>
      <c r="FE115" s="168"/>
      <c r="FF115" s="168"/>
      <c r="FG115" s="168"/>
      <c r="FH115" s="168"/>
      <c r="FI115" s="168"/>
      <c r="FJ115" s="168"/>
      <c r="FK115" s="168"/>
      <c r="FL115" s="168"/>
      <c r="FM115" s="168"/>
      <c r="FN115" s="168"/>
      <c r="FO115" s="168"/>
      <c r="FP115" s="168"/>
      <c r="FQ115" s="168"/>
      <c r="FR115" s="168"/>
      <c r="FS115" s="168"/>
      <c r="FT115" s="168"/>
      <c r="FU115" s="168"/>
      <c r="FV115" s="168"/>
      <c r="FW115" s="168"/>
      <c r="FX115" s="168"/>
      <c r="FY115" s="168"/>
      <c r="FZ115" s="168"/>
      <c r="GA115" s="168"/>
      <c r="GB115" s="168"/>
      <c r="GC115" s="168"/>
      <c r="GD115" s="168"/>
      <c r="GE115" s="168"/>
      <c r="GF115" s="168"/>
      <c r="GG115" s="168"/>
      <c r="GH115" s="168"/>
      <c r="GI115" s="168"/>
      <c r="GJ115" s="166">
        <f t="shared" si="1565"/>
        <v>0</v>
      </c>
      <c r="GK115" s="168"/>
      <c r="GL115" s="168"/>
      <c r="GM115" s="168"/>
      <c r="GN115" s="168"/>
      <c r="GO115" s="168"/>
      <c r="GP115" s="168"/>
      <c r="GQ115" s="168"/>
      <c r="GR115" s="168"/>
      <c r="GS115" s="168"/>
      <c r="GT115" s="168"/>
      <c r="GU115" s="168"/>
      <c r="GV115" s="168"/>
      <c r="GW115" s="168"/>
      <c r="GX115" s="168"/>
      <c r="GY115" s="168"/>
      <c r="GZ115" s="168"/>
      <c r="HA115" s="168"/>
      <c r="HB115" s="168"/>
      <c r="HC115" s="168"/>
      <c r="HD115" s="168"/>
      <c r="HE115" s="168"/>
      <c r="HF115" s="168"/>
      <c r="HG115" s="168"/>
      <c r="HH115" s="168"/>
      <c r="HI115" s="168"/>
      <c r="HJ115" s="168"/>
      <c r="HK115" s="168"/>
      <c r="HL115" s="168"/>
      <c r="HM115" s="168"/>
      <c r="HN115" s="168"/>
      <c r="HO115" s="168"/>
      <c r="HP115" s="166">
        <f t="shared" si="1566"/>
        <v>0</v>
      </c>
      <c r="HQ115" s="168"/>
      <c r="HR115" s="168"/>
      <c r="HS115" s="168"/>
      <c r="HT115" s="168"/>
      <c r="HU115" s="168"/>
      <c r="HV115" s="168"/>
      <c r="HW115" s="168"/>
      <c r="HX115" s="168"/>
      <c r="HY115" s="168"/>
      <c r="HZ115" s="168"/>
      <c r="IA115" s="168"/>
      <c r="IB115" s="168"/>
      <c r="IC115" s="168"/>
      <c r="ID115" s="168"/>
      <c r="IE115" s="168"/>
      <c r="IF115" s="168"/>
      <c r="IG115" s="168"/>
      <c r="IH115" s="168"/>
      <c r="II115" s="168"/>
      <c r="IJ115" s="168"/>
      <c r="IK115" s="168"/>
      <c r="IL115" s="168"/>
      <c r="IM115" s="168"/>
      <c r="IN115" s="168"/>
      <c r="IO115" s="168"/>
      <c r="IP115" s="168"/>
      <c r="IQ115" s="168"/>
      <c r="IR115" s="168"/>
      <c r="IS115" s="168"/>
      <c r="IT115" s="168"/>
      <c r="IU115" s="166">
        <f t="shared" si="1743"/>
        <v>0</v>
      </c>
      <c r="IV115" s="168"/>
      <c r="IW115" s="168"/>
      <c r="IX115" s="168"/>
      <c r="IY115" s="168"/>
      <c r="IZ115" s="168"/>
      <c r="JA115" s="168"/>
      <c r="JB115" s="168"/>
      <c r="JC115" s="168"/>
      <c r="JD115" s="168"/>
      <c r="JE115" s="168"/>
      <c r="JF115" s="168"/>
      <c r="JG115" s="168"/>
      <c r="JH115" s="168"/>
      <c r="JI115" s="168"/>
      <c r="JJ115" s="168"/>
      <c r="JK115" s="168"/>
      <c r="JL115" s="168"/>
      <c r="JM115" s="168"/>
      <c r="JN115" s="168"/>
      <c r="JO115" s="168"/>
      <c r="JP115" s="168"/>
      <c r="JQ115" s="168"/>
      <c r="JR115" s="168"/>
      <c r="JS115" s="168"/>
      <c r="JT115" s="168"/>
      <c r="JU115" s="168"/>
      <c r="JV115" s="168"/>
      <c r="JW115" s="168"/>
      <c r="JX115" s="168"/>
      <c r="JY115" s="168"/>
      <c r="JZ115" s="168"/>
      <c r="KA115" s="166">
        <f t="shared" si="1567"/>
        <v>0</v>
      </c>
      <c r="KB115" s="168"/>
      <c r="KC115" s="168"/>
      <c r="KD115" s="168"/>
      <c r="KE115" s="168"/>
      <c r="KF115" s="168"/>
      <c r="KG115" s="168"/>
      <c r="KH115" s="168"/>
      <c r="KI115" s="168"/>
      <c r="KJ115" s="168"/>
      <c r="KK115" s="168"/>
      <c r="KL115" s="168"/>
      <c r="KM115" s="168"/>
      <c r="KN115" s="168"/>
      <c r="KO115" s="168"/>
      <c r="KP115" s="168"/>
      <c r="KQ115" s="168"/>
      <c r="KR115" s="168"/>
      <c r="KS115" s="168"/>
      <c r="KT115" s="168"/>
      <c r="KU115" s="168"/>
      <c r="KV115" s="168"/>
      <c r="KW115" s="168"/>
      <c r="KX115" s="168"/>
      <c r="KY115" s="168"/>
      <c r="KZ115" s="168"/>
      <c r="LA115" s="168"/>
      <c r="LB115" s="168"/>
      <c r="LC115" s="168"/>
      <c r="LD115" s="168"/>
      <c r="LE115" s="168"/>
      <c r="LF115" s="166">
        <f t="shared" si="1744"/>
        <v>0</v>
      </c>
      <c r="LG115" s="168"/>
      <c r="LH115" s="168"/>
      <c r="LI115" s="168"/>
      <c r="LJ115" s="168"/>
      <c r="LK115" s="168"/>
      <c r="LL115" s="168"/>
      <c r="LM115" s="168"/>
      <c r="LN115" s="168"/>
      <c r="LO115" s="168"/>
      <c r="LP115" s="168"/>
      <c r="LQ115" s="168"/>
      <c r="LR115" s="168"/>
      <c r="LS115" s="168"/>
      <c r="LT115" s="168"/>
      <c r="LU115" s="168"/>
      <c r="LV115" s="168"/>
      <c r="LW115" s="168"/>
      <c r="LX115" s="168"/>
      <c r="LY115" s="168"/>
      <c r="LZ115" s="168"/>
      <c r="MA115" s="168"/>
      <c r="MB115" s="168"/>
      <c r="MC115" s="168"/>
      <c r="MD115" s="168"/>
      <c r="ME115" s="168"/>
      <c r="MF115" s="168"/>
      <c r="MG115" s="168"/>
      <c r="MH115" s="168"/>
      <c r="MI115" s="168"/>
      <c r="MJ115" s="168"/>
      <c r="MK115" s="168"/>
      <c r="ML115" s="166">
        <f t="shared" si="1568"/>
        <v>0</v>
      </c>
      <c r="MM115" s="168"/>
      <c r="MN115" s="168"/>
      <c r="MO115" s="168"/>
      <c r="MP115" s="168"/>
      <c r="MQ115" s="168"/>
      <c r="MR115" s="168"/>
      <c r="MS115" s="168"/>
      <c r="MT115" s="168"/>
      <c r="MU115" s="168"/>
      <c r="MV115" s="168"/>
      <c r="MW115" s="168"/>
      <c r="MX115" s="168"/>
      <c r="MY115" s="168"/>
      <c r="MZ115" s="168"/>
      <c r="NA115" s="168"/>
      <c r="NB115" s="168"/>
      <c r="NC115" s="168"/>
      <c r="ND115" s="168"/>
      <c r="NE115" s="168"/>
      <c r="NF115" s="168"/>
      <c r="NG115" s="168"/>
      <c r="NH115" s="168"/>
      <c r="NI115" s="168"/>
      <c r="NJ115" s="168"/>
      <c r="NK115" s="168"/>
      <c r="NL115" s="168"/>
      <c r="NM115" s="168"/>
      <c r="NN115" s="168"/>
      <c r="NO115" s="168"/>
      <c r="NP115" s="168"/>
      <c r="NQ115" s="168"/>
      <c r="NR115" s="166">
        <f t="shared" si="1569"/>
        <v>0</v>
      </c>
      <c r="NS115" s="168"/>
      <c r="NT115" s="168"/>
      <c r="NU115" s="168"/>
      <c r="NV115" s="168"/>
      <c r="NW115" s="168"/>
      <c r="NX115" s="168"/>
      <c r="NY115" s="168"/>
      <c r="NZ115" s="168"/>
      <c r="OA115" s="168"/>
      <c r="OB115" s="168"/>
      <c r="OC115" s="168"/>
      <c r="OD115" s="168"/>
      <c r="OE115" s="168"/>
      <c r="OF115" s="168"/>
      <c r="OG115" s="168"/>
      <c r="OH115" s="168"/>
      <c r="OI115" s="168"/>
      <c r="OJ115" s="168"/>
      <c r="OK115" s="168"/>
      <c r="OL115" s="168"/>
      <c r="OM115" s="168"/>
      <c r="ON115" s="168"/>
      <c r="OO115" s="168"/>
      <c r="OP115" s="168"/>
      <c r="OQ115" s="168"/>
      <c r="OR115" s="168"/>
      <c r="OS115" s="168"/>
      <c r="OT115" s="168"/>
      <c r="OU115" s="166">
        <f t="shared" si="1745"/>
        <v>0</v>
      </c>
      <c r="OV115" s="168"/>
      <c r="OW115" s="168"/>
      <c r="OX115" s="168"/>
      <c r="OY115" s="168"/>
      <c r="OZ115" s="168"/>
      <c r="PA115" s="168"/>
      <c r="PB115" s="168"/>
      <c r="PC115" s="168"/>
      <c r="PD115" s="168"/>
      <c r="PE115" s="168"/>
      <c r="PF115" s="168"/>
      <c r="PG115" s="168"/>
      <c r="PH115" s="168"/>
      <c r="PI115" s="168"/>
      <c r="PJ115" s="168"/>
      <c r="PK115" s="168"/>
      <c r="PL115" s="168"/>
      <c r="PM115" s="168"/>
      <c r="PN115" s="168"/>
      <c r="PO115" s="168"/>
      <c r="PP115" s="168"/>
      <c r="PQ115" s="168"/>
      <c r="PR115" s="168"/>
      <c r="PS115" s="168"/>
      <c r="PT115" s="168"/>
      <c r="PU115" s="168"/>
      <c r="PV115" s="168"/>
      <c r="PW115" s="168"/>
      <c r="PX115" s="168"/>
      <c r="PY115" s="168"/>
      <c r="PZ115" s="168"/>
      <c r="QA115" s="166">
        <f t="shared" si="1570"/>
        <v>0</v>
      </c>
      <c r="QB115" s="168"/>
      <c r="QC115" s="168"/>
      <c r="QD115" s="168"/>
      <c r="QE115" s="168"/>
      <c r="QF115" s="168"/>
      <c r="QG115" s="168"/>
      <c r="QH115" s="168"/>
      <c r="QI115" s="168"/>
      <c r="QJ115" s="168"/>
      <c r="QK115" s="168"/>
      <c r="QL115" s="168"/>
      <c r="QM115" s="168"/>
      <c r="QN115" s="168"/>
      <c r="QO115" s="168"/>
      <c r="QP115" s="168"/>
      <c r="QQ115" s="168"/>
      <c r="QR115" s="168"/>
      <c r="QS115" s="168"/>
      <c r="QT115" s="168"/>
      <c r="QU115" s="168"/>
      <c r="QV115" s="168"/>
      <c r="QW115" s="168"/>
      <c r="QX115" s="168"/>
      <c r="QY115" s="168"/>
      <c r="QZ115" s="168"/>
      <c r="RA115" s="168"/>
      <c r="RB115" s="168"/>
      <c r="RC115" s="168"/>
      <c r="RD115" s="168"/>
      <c r="RE115" s="168"/>
      <c r="RF115" s="166">
        <f t="shared" si="1746"/>
        <v>0</v>
      </c>
      <c r="RG115" s="168"/>
      <c r="RH115" s="168"/>
      <c r="RI115" s="168"/>
      <c r="RJ115" s="168"/>
      <c r="RK115" s="168"/>
      <c r="RL115" s="168"/>
      <c r="RM115" s="168"/>
      <c r="RN115" s="168"/>
      <c r="RO115" s="168"/>
      <c r="RP115" s="168"/>
      <c r="RQ115" s="168"/>
      <c r="RR115" s="168"/>
      <c r="RS115" s="168"/>
      <c r="RT115" s="168"/>
      <c r="RU115" s="168"/>
      <c r="RV115" s="168"/>
      <c r="RW115" s="168"/>
      <c r="RX115" s="168"/>
      <c r="RY115" s="168"/>
      <c r="RZ115" s="168"/>
      <c r="SA115" s="168"/>
      <c r="SB115" s="168"/>
      <c r="SC115" s="168"/>
      <c r="SD115" s="168"/>
      <c r="SE115" s="168"/>
      <c r="SF115" s="168"/>
      <c r="SG115" s="168"/>
      <c r="SH115" s="168"/>
      <c r="SI115" s="168"/>
      <c r="SJ115" s="168"/>
      <c r="SK115" s="168"/>
      <c r="SL115" s="166">
        <f t="shared" si="1571"/>
        <v>0</v>
      </c>
      <c r="SM115" s="168"/>
      <c r="SN115" s="168"/>
      <c r="SO115" s="168"/>
      <c r="SP115" s="168"/>
      <c r="SQ115" s="168"/>
      <c r="SR115" s="168"/>
      <c r="SS115" s="168"/>
      <c r="ST115" s="168"/>
      <c r="SU115" s="168"/>
      <c r="SV115" s="168"/>
      <c r="SW115" s="168"/>
      <c r="SX115" s="168"/>
      <c r="SY115" s="168"/>
      <c r="SZ115" s="168"/>
      <c r="TA115" s="168"/>
      <c r="TB115" s="168"/>
      <c r="TC115" s="168"/>
      <c r="TD115" s="168"/>
      <c r="TE115" s="168"/>
      <c r="TF115" s="168"/>
      <c r="TG115" s="168"/>
      <c r="TH115" s="168"/>
      <c r="TI115" s="168"/>
      <c r="TJ115" s="168"/>
      <c r="TK115" s="168"/>
      <c r="TL115" s="168"/>
      <c r="TM115" s="168"/>
      <c r="TN115" s="168"/>
      <c r="TO115" s="168"/>
      <c r="TP115" s="168"/>
      <c r="TQ115" s="166">
        <f t="shared" si="1747"/>
        <v>0</v>
      </c>
      <c r="TR115" s="168"/>
      <c r="TS115" s="168"/>
      <c r="TT115" s="168"/>
      <c r="TU115" s="168"/>
      <c r="TV115" s="168"/>
      <c r="TW115" s="168"/>
      <c r="TX115" s="168"/>
      <c r="TY115" s="168"/>
      <c r="TZ115" s="168"/>
      <c r="UA115" s="168"/>
      <c r="UB115" s="168"/>
      <c r="UC115" s="168"/>
      <c r="UD115" s="168"/>
      <c r="UE115" s="168"/>
      <c r="UF115" s="168"/>
      <c r="UG115" s="168"/>
      <c r="UH115" s="168"/>
      <c r="UI115" s="168"/>
      <c r="UJ115" s="168"/>
      <c r="UK115" s="168"/>
      <c r="UL115" s="168"/>
      <c r="UM115" s="168"/>
      <c r="UN115" s="168"/>
      <c r="UO115" s="168"/>
      <c r="UP115" s="168"/>
      <c r="UQ115" s="168"/>
      <c r="UR115" s="168"/>
      <c r="US115" s="168"/>
      <c r="UT115" s="168"/>
      <c r="UU115" s="168"/>
      <c r="UV115" s="168"/>
      <c r="UW115" s="166">
        <f t="shared" si="1572"/>
        <v>0</v>
      </c>
      <c r="UX115" s="168"/>
      <c r="UY115" s="168"/>
      <c r="UZ115" s="168"/>
      <c r="VA115" s="168"/>
      <c r="VB115" s="168"/>
      <c r="VC115" s="168"/>
      <c r="VD115" s="168"/>
      <c r="VE115" s="168"/>
      <c r="VF115" s="168"/>
      <c r="VG115" s="168"/>
      <c r="VH115" s="168"/>
      <c r="VI115" s="168"/>
      <c r="VJ115" s="168"/>
      <c r="VK115" s="168"/>
      <c r="VL115" s="168"/>
      <c r="VM115" s="168"/>
      <c r="VN115" s="168"/>
      <c r="VO115" s="168"/>
      <c r="VP115" s="168"/>
      <c r="VQ115" s="168"/>
      <c r="VR115" s="168"/>
      <c r="VS115" s="168"/>
      <c r="VT115" s="168"/>
      <c r="VU115" s="168"/>
      <c r="VV115" s="168"/>
      <c r="VW115" s="168"/>
      <c r="VX115" s="168"/>
      <c r="VY115" s="168"/>
      <c r="VZ115" s="168"/>
      <c r="WA115" s="168"/>
      <c r="WB115" s="168"/>
      <c r="WC115" s="166">
        <f t="shared" si="1573"/>
        <v>0</v>
      </c>
    </row>
    <row r="116" spans="1:601 16141:16141" s="105" customFormat="1" ht="18" customHeight="1" outlineLevel="1">
      <c r="A116" s="154"/>
      <c r="B116" s="117" t="s">
        <v>175</v>
      </c>
      <c r="C116" s="62"/>
      <c r="D116" s="182">
        <f>SUMIFS('Listagem de Pagamentos Efet'!$J:$J,'Listagem de Pagamentos Efet'!$B:$B,'FLUXO DE CAIXA'!D$4,'Listagem de Pagamentos Efet'!$C:$C,'FLUXO DE CAIXA'!$B116)</f>
        <v>0</v>
      </c>
      <c r="E116" s="182">
        <f>SUMIFS('Listagem de Pagamentos Efet'!$J:$J,'Listagem de Pagamentos Efet'!$B:$B,'FLUXO DE CAIXA'!E$4,'Listagem de Pagamentos Efet'!$C:$C,'FLUXO DE CAIXA'!$B116)</f>
        <v>0</v>
      </c>
      <c r="F116" s="182">
        <f>SUMIFS('Listagem de Pagamentos Efet'!$J:$J,'Listagem de Pagamentos Efet'!$B:$B,'FLUXO DE CAIXA'!F$4,'Listagem de Pagamentos Efet'!$C:$C,'FLUXO DE CAIXA'!$B116)</f>
        <v>0</v>
      </c>
      <c r="G116" s="182">
        <f>SUMIFS('Listagem de Pagamentos Efet'!$J:$J,'Listagem de Pagamentos Efet'!$B:$B,'FLUXO DE CAIXA'!G$4,'Listagem de Pagamentos Efet'!$C:$C,'FLUXO DE CAIXA'!$B116)</f>
        <v>0</v>
      </c>
      <c r="H116" s="182">
        <f>SUMIFS('Listagem de Pagamentos Efet'!$J:$J,'Listagem de Pagamentos Efet'!$B:$B,'FLUXO DE CAIXA'!H$4,'Listagem de Pagamentos Efet'!$C:$C,'FLUXO DE CAIXA'!$B116)</f>
        <v>0</v>
      </c>
      <c r="I116" s="182">
        <f>SUMIFS('Listagem de Pagamentos Efet'!$J:$J,'Listagem de Pagamentos Efet'!$B:$B,'FLUXO DE CAIXA'!I$4,'Listagem de Pagamentos Efet'!$C:$C,'FLUXO DE CAIXA'!$B116)</f>
        <v>0</v>
      </c>
      <c r="J116" s="182">
        <f>SUMIFS('Listagem de Pagamentos Efet'!$J:$J,'Listagem de Pagamentos Efet'!$B:$B,'FLUXO DE CAIXA'!J$4,'Listagem de Pagamentos Efet'!$C:$C,'FLUXO DE CAIXA'!$B116)</f>
        <v>0</v>
      </c>
      <c r="K116" s="182">
        <f>SUMIFS('Listagem de Pagamentos Efet'!$J:$J,'Listagem de Pagamentos Efet'!$B:$B,'FLUXO DE CAIXA'!K$4,'Listagem de Pagamentos Efet'!$C:$C,'FLUXO DE CAIXA'!$B116)</f>
        <v>0</v>
      </c>
      <c r="L116" s="182">
        <f>SUMIFS('Listagem de Pagamentos Efet'!$J:$J,'Listagem de Pagamentos Efet'!$B:$B,'FLUXO DE CAIXA'!L$4,'Listagem de Pagamentos Efet'!$C:$C,'FLUXO DE CAIXA'!$B116)</f>
        <v>0</v>
      </c>
      <c r="M116" s="182">
        <f>SUMIFS('Listagem de Pagamentos Efet'!$J:$J,'Listagem de Pagamentos Efet'!$B:$B,'FLUXO DE CAIXA'!M$4,'Listagem de Pagamentos Efet'!$C:$C,'FLUXO DE CAIXA'!$B116)</f>
        <v>0</v>
      </c>
      <c r="N116" s="182">
        <f>SUMIFS('Listagem de Pagamentos Efet'!$J:$J,'Listagem de Pagamentos Efet'!$B:$B,'FLUXO DE CAIXA'!N$4,'Listagem de Pagamentos Efet'!$C:$C,'FLUXO DE CAIXA'!$B116)</f>
        <v>0</v>
      </c>
      <c r="O116" s="182">
        <f>SUMIFS('Listagem de Pagamentos Efet'!$J:$J,'Listagem de Pagamentos Efet'!$B:$B,'FLUXO DE CAIXA'!O$4,'Listagem de Pagamentos Efet'!$C:$C,'FLUXO DE CAIXA'!$B116)</f>
        <v>0</v>
      </c>
      <c r="P116" s="182">
        <f>SUMIFS('Listagem de Pagamentos Efet'!$J:$J,'Listagem de Pagamentos Efet'!$B:$B,'FLUXO DE CAIXA'!P$4,'Listagem de Pagamentos Efet'!$C:$C,'FLUXO DE CAIXA'!$B116)</f>
        <v>0</v>
      </c>
      <c r="Q116" s="182">
        <f>SUMIFS('Listagem de Pagamentos Efet'!$J:$J,'Listagem de Pagamentos Efet'!$B:$B,'FLUXO DE CAIXA'!Q$4,'Listagem de Pagamentos Efet'!$C:$C,'FLUXO DE CAIXA'!$B116)</f>
        <v>0</v>
      </c>
      <c r="R116" s="182">
        <f>SUMIFS('Listagem de Pagamentos Efet'!$J:$J,'Listagem de Pagamentos Efet'!$B:$B,'FLUXO DE CAIXA'!R$4,'Listagem de Pagamentos Efet'!$C:$C,'FLUXO DE CAIXA'!$B116)</f>
        <v>0</v>
      </c>
      <c r="S116" s="182">
        <f>SUMIFS('Listagem de Pagamentos Efet'!$J:$J,'Listagem de Pagamentos Efet'!$B:$B,'FLUXO DE CAIXA'!S$4,'Listagem de Pagamentos Efet'!$C:$C,'FLUXO DE CAIXA'!$B116)</f>
        <v>0</v>
      </c>
      <c r="T116" s="182">
        <f>SUMIFS('Listagem de Pagamentos Efet'!$J:$J,'Listagem de Pagamentos Efet'!$B:$B,'FLUXO DE CAIXA'!T$4,'Listagem de Pagamentos Efet'!$C:$C,'FLUXO DE CAIXA'!$B116)</f>
        <v>0</v>
      </c>
      <c r="U116" s="182">
        <f>SUMIFS('Listagem de Pagamentos Efet'!$J:$J,'Listagem de Pagamentos Efet'!$B:$B,'FLUXO DE CAIXA'!U$4,'Listagem de Pagamentos Efet'!$C:$C,'FLUXO DE CAIXA'!$B116)</f>
        <v>0</v>
      </c>
      <c r="V116" s="182">
        <f>SUMIFS('Listagem de Pagamentos Efet'!$J:$J,'Listagem de Pagamentos Efet'!$B:$B,'FLUXO DE CAIXA'!V$4,'Listagem de Pagamentos Efet'!$C:$C,'FLUXO DE CAIXA'!$B116)</f>
        <v>0</v>
      </c>
      <c r="W116" s="182">
        <f>SUMIFS('Listagem de Pagamentos Efet'!$J:$J,'Listagem de Pagamentos Efet'!$B:$B,'FLUXO DE CAIXA'!W$4,'Listagem de Pagamentos Efet'!$C:$C,'FLUXO DE CAIXA'!$B116)</f>
        <v>0</v>
      </c>
      <c r="X116" s="182">
        <f>SUMIFS('Listagem de Pagamentos Efet'!$J:$J,'Listagem de Pagamentos Efet'!$B:$B,'FLUXO DE CAIXA'!X$4,'Listagem de Pagamentos Efet'!$C:$C,'FLUXO DE CAIXA'!$B116)</f>
        <v>0</v>
      </c>
      <c r="Y116" s="182">
        <f>SUMIFS('Listagem de Pagamentos Efet'!$J:$J,'Listagem de Pagamentos Efet'!$B:$B,'FLUXO DE CAIXA'!Y$4,'Listagem de Pagamentos Efet'!$C:$C,'FLUXO DE CAIXA'!$B116)</f>
        <v>0</v>
      </c>
      <c r="Z116" s="182">
        <f>SUMIFS('Listagem de Pagamentos Efet'!$J:$J,'Listagem de Pagamentos Efet'!$B:$B,'FLUXO DE CAIXA'!Z$4,'Listagem de Pagamentos Efet'!$C:$C,'FLUXO DE CAIXA'!$B116)</f>
        <v>0</v>
      </c>
      <c r="AA116" s="182">
        <f>SUMIFS('Listagem de Pagamentos Efet'!$J:$J,'Listagem de Pagamentos Efet'!$B:$B,'FLUXO DE CAIXA'!AA$4,'Listagem de Pagamentos Efet'!$C:$C,'FLUXO DE CAIXA'!$B116)</f>
        <v>0</v>
      </c>
      <c r="AB116" s="182">
        <f>SUMIFS('Listagem de Pagamentos Efet'!$J:$J,'Listagem de Pagamentos Efet'!$B:$B,'FLUXO DE CAIXA'!AB$4,'Listagem de Pagamentos Efet'!$C:$C,'FLUXO DE CAIXA'!$B116)</f>
        <v>0</v>
      </c>
      <c r="AC116" s="182">
        <f>SUMIFS('Listagem de Pagamentos Efet'!$J:$J,'Listagem de Pagamentos Efet'!$B:$B,'FLUXO DE CAIXA'!AC$4,'Listagem de Pagamentos Efet'!$C:$C,'FLUXO DE CAIXA'!$B116)</f>
        <v>0</v>
      </c>
      <c r="AD116" s="182">
        <f>SUMIFS('Listagem de Pagamentos Efet'!$J:$J,'Listagem de Pagamentos Efet'!$B:$B,'FLUXO DE CAIXA'!AD$4,'Listagem de Pagamentos Efet'!$C:$C,'FLUXO DE CAIXA'!$B116)</f>
        <v>0</v>
      </c>
      <c r="AE116" s="106"/>
      <c r="AF116" s="106"/>
      <c r="AG116" s="106"/>
      <c r="AH116" s="166">
        <f t="shared" si="1741"/>
        <v>0</v>
      </c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  <c r="AZ116" s="168"/>
      <c r="BA116" s="168"/>
      <c r="BB116" s="168"/>
      <c r="BC116" s="168"/>
      <c r="BD116" s="168"/>
      <c r="BE116" s="168"/>
      <c r="BF116" s="168"/>
      <c r="BG116" s="168"/>
      <c r="BH116" s="168"/>
      <c r="BI116" s="168"/>
      <c r="BJ116" s="168"/>
      <c r="BK116" s="168"/>
      <c r="BL116" s="168"/>
      <c r="BM116" s="168"/>
      <c r="BN116" s="166">
        <f t="shared" si="1563"/>
        <v>0</v>
      </c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6">
        <f t="shared" si="1562"/>
        <v>0</v>
      </c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  <c r="DG116" s="168"/>
      <c r="DH116" s="168"/>
      <c r="DI116" s="168"/>
      <c r="DJ116" s="168"/>
      <c r="DK116" s="168"/>
      <c r="DL116" s="168"/>
      <c r="DM116" s="168"/>
      <c r="DN116" s="168"/>
      <c r="DO116" s="168"/>
      <c r="DP116" s="168"/>
      <c r="DQ116" s="168"/>
      <c r="DR116" s="168"/>
      <c r="DS116" s="168"/>
      <c r="DT116" s="168"/>
      <c r="DU116" s="168"/>
      <c r="DV116" s="168"/>
      <c r="DW116" s="168"/>
      <c r="DX116" s="168"/>
      <c r="DY116" s="166">
        <f t="shared" si="1564"/>
        <v>0</v>
      </c>
      <c r="DZ116" s="168"/>
      <c r="EA116" s="168"/>
      <c r="EB116" s="168"/>
      <c r="EC116" s="168"/>
      <c r="ED116" s="168"/>
      <c r="EE116" s="168"/>
      <c r="EF116" s="168"/>
      <c r="EG116" s="168"/>
      <c r="EH116" s="168"/>
      <c r="EI116" s="168"/>
      <c r="EJ116" s="168"/>
      <c r="EK116" s="168"/>
      <c r="EL116" s="168"/>
      <c r="EM116" s="168"/>
      <c r="EN116" s="168"/>
      <c r="EO116" s="168"/>
      <c r="EP116" s="168"/>
      <c r="EQ116" s="168"/>
      <c r="ER116" s="168"/>
      <c r="ES116" s="168"/>
      <c r="ET116" s="168"/>
      <c r="EU116" s="168"/>
      <c r="EV116" s="168"/>
      <c r="EW116" s="168"/>
      <c r="EX116" s="168"/>
      <c r="EY116" s="168"/>
      <c r="EZ116" s="168"/>
      <c r="FA116" s="168"/>
      <c r="FB116" s="168"/>
      <c r="FC116" s="168"/>
      <c r="FD116" s="166">
        <f t="shared" si="1742"/>
        <v>0</v>
      </c>
      <c r="FE116" s="168"/>
      <c r="FF116" s="168"/>
      <c r="FG116" s="168"/>
      <c r="FH116" s="168"/>
      <c r="FI116" s="168"/>
      <c r="FJ116" s="168"/>
      <c r="FK116" s="168"/>
      <c r="FL116" s="168"/>
      <c r="FM116" s="168"/>
      <c r="FN116" s="168"/>
      <c r="FO116" s="168"/>
      <c r="FP116" s="168"/>
      <c r="FQ116" s="168"/>
      <c r="FR116" s="168"/>
      <c r="FS116" s="168"/>
      <c r="FT116" s="168"/>
      <c r="FU116" s="168"/>
      <c r="FV116" s="168"/>
      <c r="FW116" s="168"/>
      <c r="FX116" s="168"/>
      <c r="FY116" s="168"/>
      <c r="FZ116" s="168"/>
      <c r="GA116" s="168"/>
      <c r="GB116" s="168"/>
      <c r="GC116" s="168"/>
      <c r="GD116" s="168"/>
      <c r="GE116" s="168"/>
      <c r="GF116" s="168"/>
      <c r="GG116" s="168"/>
      <c r="GH116" s="168"/>
      <c r="GI116" s="168"/>
      <c r="GJ116" s="166">
        <f t="shared" si="1565"/>
        <v>0</v>
      </c>
      <c r="GK116" s="168"/>
      <c r="GL116" s="168"/>
      <c r="GM116" s="168"/>
      <c r="GN116" s="168"/>
      <c r="GO116" s="168"/>
      <c r="GP116" s="168"/>
      <c r="GQ116" s="168"/>
      <c r="GR116" s="168"/>
      <c r="GS116" s="168"/>
      <c r="GT116" s="168"/>
      <c r="GU116" s="168"/>
      <c r="GV116" s="168"/>
      <c r="GW116" s="168"/>
      <c r="GX116" s="168"/>
      <c r="GY116" s="168"/>
      <c r="GZ116" s="168"/>
      <c r="HA116" s="168"/>
      <c r="HB116" s="168"/>
      <c r="HC116" s="168"/>
      <c r="HD116" s="168"/>
      <c r="HE116" s="168"/>
      <c r="HF116" s="168"/>
      <c r="HG116" s="168"/>
      <c r="HH116" s="168"/>
      <c r="HI116" s="168"/>
      <c r="HJ116" s="168"/>
      <c r="HK116" s="168"/>
      <c r="HL116" s="168"/>
      <c r="HM116" s="168"/>
      <c r="HN116" s="168"/>
      <c r="HO116" s="168"/>
      <c r="HP116" s="166">
        <f t="shared" si="1566"/>
        <v>0</v>
      </c>
      <c r="HQ116" s="168"/>
      <c r="HR116" s="168"/>
      <c r="HS116" s="168"/>
      <c r="HT116" s="168"/>
      <c r="HU116" s="168"/>
      <c r="HV116" s="168"/>
      <c r="HW116" s="168"/>
      <c r="HX116" s="168"/>
      <c r="HY116" s="168"/>
      <c r="HZ116" s="168"/>
      <c r="IA116" s="168"/>
      <c r="IB116" s="168"/>
      <c r="IC116" s="168"/>
      <c r="ID116" s="168"/>
      <c r="IE116" s="168"/>
      <c r="IF116" s="168"/>
      <c r="IG116" s="168"/>
      <c r="IH116" s="168"/>
      <c r="II116" s="168"/>
      <c r="IJ116" s="168"/>
      <c r="IK116" s="168"/>
      <c r="IL116" s="168"/>
      <c r="IM116" s="168"/>
      <c r="IN116" s="168"/>
      <c r="IO116" s="168"/>
      <c r="IP116" s="168"/>
      <c r="IQ116" s="168"/>
      <c r="IR116" s="168"/>
      <c r="IS116" s="168"/>
      <c r="IT116" s="168"/>
      <c r="IU116" s="166">
        <f t="shared" si="1743"/>
        <v>0</v>
      </c>
      <c r="IV116" s="168"/>
      <c r="IW116" s="168"/>
      <c r="IX116" s="168"/>
      <c r="IY116" s="168"/>
      <c r="IZ116" s="168"/>
      <c r="JA116" s="168"/>
      <c r="JB116" s="168"/>
      <c r="JC116" s="168"/>
      <c r="JD116" s="168"/>
      <c r="JE116" s="168"/>
      <c r="JF116" s="168"/>
      <c r="JG116" s="168"/>
      <c r="JH116" s="168"/>
      <c r="JI116" s="168"/>
      <c r="JJ116" s="168"/>
      <c r="JK116" s="168"/>
      <c r="JL116" s="168"/>
      <c r="JM116" s="168"/>
      <c r="JN116" s="168"/>
      <c r="JO116" s="168"/>
      <c r="JP116" s="168"/>
      <c r="JQ116" s="168"/>
      <c r="JR116" s="168"/>
      <c r="JS116" s="168"/>
      <c r="JT116" s="168"/>
      <c r="JU116" s="168"/>
      <c r="JV116" s="168"/>
      <c r="JW116" s="168"/>
      <c r="JX116" s="168"/>
      <c r="JY116" s="168"/>
      <c r="JZ116" s="168"/>
      <c r="KA116" s="166">
        <f t="shared" si="1567"/>
        <v>0</v>
      </c>
      <c r="KB116" s="168"/>
      <c r="KC116" s="168"/>
      <c r="KD116" s="168"/>
      <c r="KE116" s="168"/>
      <c r="KF116" s="168"/>
      <c r="KG116" s="168"/>
      <c r="KH116" s="168"/>
      <c r="KI116" s="168"/>
      <c r="KJ116" s="168"/>
      <c r="KK116" s="168"/>
      <c r="KL116" s="168"/>
      <c r="KM116" s="168"/>
      <c r="KN116" s="168"/>
      <c r="KO116" s="168"/>
      <c r="KP116" s="168"/>
      <c r="KQ116" s="168"/>
      <c r="KR116" s="168"/>
      <c r="KS116" s="168"/>
      <c r="KT116" s="168"/>
      <c r="KU116" s="168"/>
      <c r="KV116" s="168"/>
      <c r="KW116" s="168"/>
      <c r="KX116" s="168"/>
      <c r="KY116" s="168"/>
      <c r="KZ116" s="168"/>
      <c r="LA116" s="168"/>
      <c r="LB116" s="168"/>
      <c r="LC116" s="168"/>
      <c r="LD116" s="168"/>
      <c r="LE116" s="168"/>
      <c r="LF116" s="166">
        <f t="shared" si="1744"/>
        <v>0</v>
      </c>
      <c r="LG116" s="168"/>
      <c r="LH116" s="168"/>
      <c r="LI116" s="168"/>
      <c r="LJ116" s="168"/>
      <c r="LK116" s="168"/>
      <c r="LL116" s="168"/>
      <c r="LM116" s="168"/>
      <c r="LN116" s="168"/>
      <c r="LO116" s="168"/>
      <c r="LP116" s="168"/>
      <c r="LQ116" s="168"/>
      <c r="LR116" s="168"/>
      <c r="LS116" s="168"/>
      <c r="LT116" s="168"/>
      <c r="LU116" s="168"/>
      <c r="LV116" s="168"/>
      <c r="LW116" s="168"/>
      <c r="LX116" s="168"/>
      <c r="LY116" s="168"/>
      <c r="LZ116" s="168"/>
      <c r="MA116" s="168"/>
      <c r="MB116" s="168"/>
      <c r="MC116" s="168"/>
      <c r="MD116" s="168"/>
      <c r="ME116" s="168"/>
      <c r="MF116" s="168"/>
      <c r="MG116" s="168"/>
      <c r="MH116" s="168"/>
      <c r="MI116" s="168"/>
      <c r="MJ116" s="168"/>
      <c r="MK116" s="168"/>
      <c r="ML116" s="166">
        <f t="shared" si="1568"/>
        <v>0</v>
      </c>
      <c r="MM116" s="168"/>
      <c r="MN116" s="168"/>
      <c r="MO116" s="168"/>
      <c r="MP116" s="168"/>
      <c r="MQ116" s="168"/>
      <c r="MR116" s="168"/>
      <c r="MS116" s="168"/>
      <c r="MT116" s="168"/>
      <c r="MU116" s="168"/>
      <c r="MV116" s="168"/>
      <c r="MW116" s="168"/>
      <c r="MX116" s="168"/>
      <c r="MY116" s="168"/>
      <c r="MZ116" s="168"/>
      <c r="NA116" s="168"/>
      <c r="NB116" s="168"/>
      <c r="NC116" s="168"/>
      <c r="ND116" s="168"/>
      <c r="NE116" s="168"/>
      <c r="NF116" s="168"/>
      <c r="NG116" s="168"/>
      <c r="NH116" s="168"/>
      <c r="NI116" s="168"/>
      <c r="NJ116" s="168"/>
      <c r="NK116" s="168"/>
      <c r="NL116" s="168"/>
      <c r="NM116" s="168"/>
      <c r="NN116" s="168"/>
      <c r="NO116" s="168"/>
      <c r="NP116" s="168"/>
      <c r="NQ116" s="168"/>
      <c r="NR116" s="166">
        <f t="shared" si="1569"/>
        <v>0</v>
      </c>
      <c r="NS116" s="168"/>
      <c r="NT116" s="168"/>
      <c r="NU116" s="168"/>
      <c r="NV116" s="168"/>
      <c r="NW116" s="168"/>
      <c r="NX116" s="168"/>
      <c r="NY116" s="168"/>
      <c r="NZ116" s="168"/>
      <c r="OA116" s="168"/>
      <c r="OB116" s="168"/>
      <c r="OC116" s="168"/>
      <c r="OD116" s="168"/>
      <c r="OE116" s="168"/>
      <c r="OF116" s="168"/>
      <c r="OG116" s="168"/>
      <c r="OH116" s="168"/>
      <c r="OI116" s="168"/>
      <c r="OJ116" s="168"/>
      <c r="OK116" s="168"/>
      <c r="OL116" s="168"/>
      <c r="OM116" s="168"/>
      <c r="ON116" s="168"/>
      <c r="OO116" s="168"/>
      <c r="OP116" s="168"/>
      <c r="OQ116" s="168"/>
      <c r="OR116" s="168"/>
      <c r="OS116" s="168"/>
      <c r="OT116" s="168"/>
      <c r="OU116" s="166">
        <f t="shared" si="1745"/>
        <v>0</v>
      </c>
      <c r="OV116" s="168"/>
      <c r="OW116" s="168"/>
      <c r="OX116" s="168"/>
      <c r="OY116" s="168"/>
      <c r="OZ116" s="168"/>
      <c r="PA116" s="168"/>
      <c r="PB116" s="168"/>
      <c r="PC116" s="168"/>
      <c r="PD116" s="168"/>
      <c r="PE116" s="168"/>
      <c r="PF116" s="168"/>
      <c r="PG116" s="168"/>
      <c r="PH116" s="168"/>
      <c r="PI116" s="168"/>
      <c r="PJ116" s="168"/>
      <c r="PK116" s="168"/>
      <c r="PL116" s="168"/>
      <c r="PM116" s="168"/>
      <c r="PN116" s="168"/>
      <c r="PO116" s="168"/>
      <c r="PP116" s="168"/>
      <c r="PQ116" s="168"/>
      <c r="PR116" s="168"/>
      <c r="PS116" s="168"/>
      <c r="PT116" s="168"/>
      <c r="PU116" s="168"/>
      <c r="PV116" s="168"/>
      <c r="PW116" s="168"/>
      <c r="PX116" s="168"/>
      <c r="PY116" s="168"/>
      <c r="PZ116" s="168"/>
      <c r="QA116" s="166">
        <f t="shared" si="1570"/>
        <v>0</v>
      </c>
      <c r="QB116" s="168"/>
      <c r="QC116" s="168"/>
      <c r="QD116" s="168"/>
      <c r="QE116" s="168"/>
      <c r="QF116" s="168"/>
      <c r="QG116" s="168"/>
      <c r="QH116" s="168"/>
      <c r="QI116" s="168"/>
      <c r="QJ116" s="168"/>
      <c r="QK116" s="168"/>
      <c r="QL116" s="168"/>
      <c r="QM116" s="168"/>
      <c r="QN116" s="168"/>
      <c r="QO116" s="168"/>
      <c r="QP116" s="168"/>
      <c r="QQ116" s="168"/>
      <c r="QR116" s="168"/>
      <c r="QS116" s="168"/>
      <c r="QT116" s="168"/>
      <c r="QU116" s="168"/>
      <c r="QV116" s="168"/>
      <c r="QW116" s="168"/>
      <c r="QX116" s="168"/>
      <c r="QY116" s="168"/>
      <c r="QZ116" s="168"/>
      <c r="RA116" s="168"/>
      <c r="RB116" s="168"/>
      <c r="RC116" s="168"/>
      <c r="RD116" s="168"/>
      <c r="RE116" s="168"/>
      <c r="RF116" s="166">
        <f t="shared" si="1746"/>
        <v>0</v>
      </c>
      <c r="RG116" s="168"/>
      <c r="RH116" s="168"/>
      <c r="RI116" s="168"/>
      <c r="RJ116" s="168"/>
      <c r="RK116" s="168"/>
      <c r="RL116" s="168"/>
      <c r="RM116" s="168"/>
      <c r="RN116" s="168"/>
      <c r="RO116" s="168"/>
      <c r="RP116" s="168"/>
      <c r="RQ116" s="168"/>
      <c r="RR116" s="168"/>
      <c r="RS116" s="168"/>
      <c r="RT116" s="168"/>
      <c r="RU116" s="168"/>
      <c r="RV116" s="168"/>
      <c r="RW116" s="168"/>
      <c r="RX116" s="168"/>
      <c r="RY116" s="168"/>
      <c r="RZ116" s="168"/>
      <c r="SA116" s="168"/>
      <c r="SB116" s="168"/>
      <c r="SC116" s="168"/>
      <c r="SD116" s="168"/>
      <c r="SE116" s="168"/>
      <c r="SF116" s="168"/>
      <c r="SG116" s="168"/>
      <c r="SH116" s="168"/>
      <c r="SI116" s="168"/>
      <c r="SJ116" s="168"/>
      <c r="SK116" s="168"/>
      <c r="SL116" s="166">
        <f t="shared" si="1571"/>
        <v>0</v>
      </c>
      <c r="SM116" s="168"/>
      <c r="SN116" s="168"/>
      <c r="SO116" s="168"/>
      <c r="SP116" s="168"/>
      <c r="SQ116" s="168"/>
      <c r="SR116" s="168"/>
      <c r="SS116" s="168"/>
      <c r="ST116" s="168"/>
      <c r="SU116" s="168"/>
      <c r="SV116" s="168"/>
      <c r="SW116" s="168"/>
      <c r="SX116" s="168"/>
      <c r="SY116" s="168"/>
      <c r="SZ116" s="168"/>
      <c r="TA116" s="168"/>
      <c r="TB116" s="168"/>
      <c r="TC116" s="168"/>
      <c r="TD116" s="168"/>
      <c r="TE116" s="168"/>
      <c r="TF116" s="168"/>
      <c r="TG116" s="168"/>
      <c r="TH116" s="168"/>
      <c r="TI116" s="168"/>
      <c r="TJ116" s="168"/>
      <c r="TK116" s="168"/>
      <c r="TL116" s="168"/>
      <c r="TM116" s="168"/>
      <c r="TN116" s="168"/>
      <c r="TO116" s="168"/>
      <c r="TP116" s="168"/>
      <c r="TQ116" s="166">
        <f t="shared" si="1747"/>
        <v>0</v>
      </c>
      <c r="TR116" s="168"/>
      <c r="TS116" s="168"/>
      <c r="TT116" s="168"/>
      <c r="TU116" s="168"/>
      <c r="TV116" s="168"/>
      <c r="TW116" s="168"/>
      <c r="TX116" s="168"/>
      <c r="TY116" s="168"/>
      <c r="TZ116" s="168"/>
      <c r="UA116" s="168"/>
      <c r="UB116" s="168"/>
      <c r="UC116" s="168"/>
      <c r="UD116" s="168"/>
      <c r="UE116" s="168"/>
      <c r="UF116" s="168"/>
      <c r="UG116" s="168"/>
      <c r="UH116" s="168"/>
      <c r="UI116" s="168"/>
      <c r="UJ116" s="168"/>
      <c r="UK116" s="168"/>
      <c r="UL116" s="168"/>
      <c r="UM116" s="168"/>
      <c r="UN116" s="168"/>
      <c r="UO116" s="168"/>
      <c r="UP116" s="168"/>
      <c r="UQ116" s="168"/>
      <c r="UR116" s="168"/>
      <c r="US116" s="168"/>
      <c r="UT116" s="168"/>
      <c r="UU116" s="168"/>
      <c r="UV116" s="168"/>
      <c r="UW116" s="166">
        <f t="shared" si="1572"/>
        <v>0</v>
      </c>
      <c r="UX116" s="168"/>
      <c r="UY116" s="168"/>
      <c r="UZ116" s="168"/>
      <c r="VA116" s="168"/>
      <c r="VB116" s="168"/>
      <c r="VC116" s="168"/>
      <c r="VD116" s="168"/>
      <c r="VE116" s="168"/>
      <c r="VF116" s="168"/>
      <c r="VG116" s="168"/>
      <c r="VH116" s="168"/>
      <c r="VI116" s="168"/>
      <c r="VJ116" s="168"/>
      <c r="VK116" s="168"/>
      <c r="VL116" s="168"/>
      <c r="VM116" s="168"/>
      <c r="VN116" s="168"/>
      <c r="VO116" s="168"/>
      <c r="VP116" s="168"/>
      <c r="VQ116" s="168"/>
      <c r="VR116" s="168"/>
      <c r="VS116" s="168"/>
      <c r="VT116" s="168"/>
      <c r="VU116" s="168"/>
      <c r="VV116" s="168"/>
      <c r="VW116" s="168"/>
      <c r="VX116" s="168"/>
      <c r="VY116" s="168"/>
      <c r="VZ116" s="168"/>
      <c r="WA116" s="168"/>
      <c r="WB116" s="168"/>
      <c r="WC116" s="166">
        <f t="shared" si="1573"/>
        <v>0</v>
      </c>
    </row>
    <row r="117" spans="1:601 16141:16141" s="99" customFormat="1" ht="18" customHeight="1">
      <c r="A117" s="154"/>
      <c r="B117" s="124" t="s">
        <v>9</v>
      </c>
      <c r="C117" s="125"/>
      <c r="D117" s="126">
        <f t="shared" ref="D117:AJ117" si="1748">+D96-(-D97)</f>
        <v>0</v>
      </c>
      <c r="E117" s="126">
        <f t="shared" si="1748"/>
        <v>0</v>
      </c>
      <c r="F117" s="126" t="e">
        <f t="shared" si="1748"/>
        <v>#REF!</v>
      </c>
      <c r="G117" s="126">
        <f t="shared" si="1748"/>
        <v>0</v>
      </c>
      <c r="H117" s="126">
        <f t="shared" si="1748"/>
        <v>0</v>
      </c>
      <c r="I117" s="126">
        <f t="shared" si="1748"/>
        <v>0</v>
      </c>
      <c r="J117" s="126">
        <f t="shared" si="1748"/>
        <v>0</v>
      </c>
      <c r="K117" s="126">
        <f t="shared" si="1748"/>
        <v>0</v>
      </c>
      <c r="L117" s="126">
        <f t="shared" si="1748"/>
        <v>0</v>
      </c>
      <c r="M117" s="126">
        <f t="shared" si="1748"/>
        <v>0</v>
      </c>
      <c r="N117" s="126">
        <f t="shared" si="1748"/>
        <v>0</v>
      </c>
      <c r="O117" s="126">
        <f t="shared" si="1748"/>
        <v>4644.51</v>
      </c>
      <c r="P117" s="126">
        <f t="shared" si="1748"/>
        <v>0</v>
      </c>
      <c r="Q117" s="126">
        <f t="shared" si="1748"/>
        <v>0</v>
      </c>
      <c r="R117" s="126">
        <f t="shared" si="1748"/>
        <v>0</v>
      </c>
      <c r="S117" s="126">
        <f t="shared" si="1748"/>
        <v>0</v>
      </c>
      <c r="T117" s="126">
        <f t="shared" si="1748"/>
        <v>0</v>
      </c>
      <c r="U117" s="126">
        <f t="shared" si="1748"/>
        <v>0</v>
      </c>
      <c r="V117" s="126">
        <f t="shared" si="1748"/>
        <v>0</v>
      </c>
      <c r="W117" s="126">
        <f t="shared" si="1748"/>
        <v>0</v>
      </c>
      <c r="X117" s="126">
        <f t="shared" si="1748"/>
        <v>0</v>
      </c>
      <c r="Y117" s="126">
        <f t="shared" si="1748"/>
        <v>0</v>
      </c>
      <c r="Z117" s="126">
        <f t="shared" si="1748"/>
        <v>0</v>
      </c>
      <c r="AA117" s="126">
        <f t="shared" si="1748"/>
        <v>0</v>
      </c>
      <c r="AB117" s="126">
        <f t="shared" si="1748"/>
        <v>0</v>
      </c>
      <c r="AC117" s="126">
        <f t="shared" si="1748"/>
        <v>0</v>
      </c>
      <c r="AD117" s="126">
        <f t="shared" si="1748"/>
        <v>0</v>
      </c>
      <c r="AE117" s="126" t="e">
        <f t="shared" si="1748"/>
        <v>#REF!</v>
      </c>
      <c r="AF117" s="126"/>
      <c r="AG117" s="126"/>
      <c r="AH117" s="177" t="e">
        <f t="shared" si="1741"/>
        <v>#REF!</v>
      </c>
      <c r="AI117" s="169">
        <f t="shared" si="1748"/>
        <v>0</v>
      </c>
      <c r="AJ117" s="169">
        <f t="shared" si="1748"/>
        <v>0</v>
      </c>
      <c r="AK117" s="169">
        <f t="shared" ref="AK117:CR117" si="1749">+AK96-(-AK97)</f>
        <v>-26629.894315358506</v>
      </c>
      <c r="AL117" s="169">
        <f t="shared" si="1749"/>
        <v>-26629.894315358506</v>
      </c>
      <c r="AM117" s="169">
        <f t="shared" si="1749"/>
        <v>-26629.894315358506</v>
      </c>
      <c r="AN117" s="169">
        <f t="shared" si="1749"/>
        <v>-43860.72120095414</v>
      </c>
      <c r="AO117" s="169">
        <f t="shared" si="1749"/>
        <v>-43860.72120095414</v>
      </c>
      <c r="AP117" s="169">
        <f t="shared" si="1749"/>
        <v>-1978.6801747265154</v>
      </c>
      <c r="AQ117" s="169">
        <f t="shared" si="1749"/>
        <v>0</v>
      </c>
      <c r="AR117" s="169">
        <f t="shared" si="1749"/>
        <v>-26629.894315358506</v>
      </c>
      <c r="AS117" s="169">
        <f t="shared" si="1749"/>
        <v>-26629.894315358506</v>
      </c>
      <c r="AT117" s="169">
        <f t="shared" si="1749"/>
        <v>-26629.894315358506</v>
      </c>
      <c r="AU117" s="169">
        <f t="shared" si="1749"/>
        <v>-43860.72120095414</v>
      </c>
      <c r="AV117" s="169">
        <f t="shared" si="1749"/>
        <v>-4573.9233333333341</v>
      </c>
      <c r="AW117" s="169">
        <f t="shared" si="1749"/>
        <v>0</v>
      </c>
      <c r="AX117" s="169">
        <f t="shared" si="1749"/>
        <v>0</v>
      </c>
      <c r="AY117" s="169">
        <f t="shared" si="1749"/>
        <v>-26629.894315358506</v>
      </c>
      <c r="AZ117" s="169">
        <f t="shared" si="1749"/>
        <v>-26629.894315358506</v>
      </c>
      <c r="BA117" s="169">
        <f t="shared" si="1749"/>
        <v>-26629.894315358506</v>
      </c>
      <c r="BB117" s="169" t="e">
        <f t="shared" si="1749"/>
        <v>#DIV/0!</v>
      </c>
      <c r="BC117" s="169">
        <f t="shared" si="1749"/>
        <v>0</v>
      </c>
      <c r="BD117" s="169">
        <f t="shared" si="1749"/>
        <v>-1978.6801747265154</v>
      </c>
      <c r="BE117" s="169">
        <f t="shared" si="1749"/>
        <v>-21192.521989520996</v>
      </c>
      <c r="BF117" s="169">
        <f t="shared" si="1749"/>
        <v>-26629.894315358506</v>
      </c>
      <c r="BG117" s="169">
        <f t="shared" si="1749"/>
        <v>-26629.894315358506</v>
      </c>
      <c r="BH117" s="169">
        <f t="shared" si="1749"/>
        <v>-26629.894315358506</v>
      </c>
      <c r="BI117" s="169">
        <f t="shared" si="1749"/>
        <v>-43860.72120095414</v>
      </c>
      <c r="BJ117" s="169">
        <f t="shared" si="1749"/>
        <v>-43860.72120095414</v>
      </c>
      <c r="BK117" s="169">
        <f t="shared" si="1749"/>
        <v>-1978.6801747265154</v>
      </c>
      <c r="BL117" s="169">
        <f t="shared" si="1749"/>
        <v>0</v>
      </c>
      <c r="BM117" s="169">
        <f t="shared" si="1749"/>
        <v>-26629.894315358506</v>
      </c>
      <c r="BN117" s="177" t="e">
        <f t="shared" si="1563"/>
        <v>#DIV/0!</v>
      </c>
      <c r="BO117" s="169">
        <f t="shared" si="1749"/>
        <v>-26629.894315358506</v>
      </c>
      <c r="BP117" s="169">
        <f t="shared" si="1749"/>
        <v>-26629.894315358506</v>
      </c>
      <c r="BQ117" s="169">
        <f t="shared" si="1749"/>
        <v>50778.241091863907</v>
      </c>
      <c r="BR117" s="169">
        <f t="shared" si="1749"/>
        <v>3599.9092849292647</v>
      </c>
      <c r="BS117" s="169">
        <f t="shared" si="1749"/>
        <v>75958.789097896501</v>
      </c>
      <c r="BT117" s="169">
        <f t="shared" si="1749"/>
        <v>32617.920968042083</v>
      </c>
      <c r="BU117" s="169">
        <f t="shared" si="1749"/>
        <v>-25254.998621797818</v>
      </c>
      <c r="BV117" s="169">
        <f t="shared" si="1749"/>
        <v>-26629.894315358506</v>
      </c>
      <c r="BW117" s="169">
        <f t="shared" si="1749"/>
        <v>-26629.894315358506</v>
      </c>
      <c r="BX117" s="169">
        <f t="shared" si="1749"/>
        <v>9535.8042616468956</v>
      </c>
      <c r="BY117" s="169">
        <f t="shared" si="1749"/>
        <v>47460.630485883405</v>
      </c>
      <c r="BZ117" s="169">
        <f t="shared" si="1749"/>
        <v>30476.838786739612</v>
      </c>
      <c r="CA117" s="169">
        <f t="shared" si="1749"/>
        <v>0</v>
      </c>
      <c r="CB117" s="169">
        <f t="shared" si="1749"/>
        <v>-31203.817648691838</v>
      </c>
      <c r="CC117" s="169">
        <f t="shared" si="1749"/>
        <v>-26629.894315358506</v>
      </c>
      <c r="CD117" s="169">
        <f t="shared" si="1749"/>
        <v>-26629.894315358506</v>
      </c>
      <c r="CE117" s="169">
        <f t="shared" si="1749"/>
        <v>25093.123889524461</v>
      </c>
      <c r="CF117" s="169">
        <f t="shared" si="1749"/>
        <v>47460.630485883405</v>
      </c>
      <c r="CG117" s="169">
        <f t="shared" si="1749"/>
        <v>28498.158612013096</v>
      </c>
      <c r="CH117" s="169" t="e">
        <f t="shared" si="1749"/>
        <v>#DIV/0!</v>
      </c>
      <c r="CI117" s="169">
        <f t="shared" si="1749"/>
        <v>7268.1883088062968</v>
      </c>
      <c r="CJ117" s="169">
        <f t="shared" si="1749"/>
        <v>-26629.894315358506</v>
      </c>
      <c r="CK117" s="169">
        <f t="shared" si="1749"/>
        <v>-29519.404315358508</v>
      </c>
      <c r="CL117" s="169">
        <f t="shared" si="1749"/>
        <v>42746.780435789347</v>
      </c>
      <c r="CM117" s="169">
        <f t="shared" si="1749"/>
        <v>3599.9092849292647</v>
      </c>
      <c r="CN117" s="169">
        <f t="shared" si="1749"/>
        <v>75958.789097896501</v>
      </c>
      <c r="CO117" s="169">
        <f t="shared" si="1749"/>
        <v>32617.920968042083</v>
      </c>
      <c r="CP117" s="169">
        <f t="shared" si="1749"/>
        <v>-25254.998621797818</v>
      </c>
      <c r="CQ117" s="169">
        <f t="shared" si="1749"/>
        <v>-26629.894315358506</v>
      </c>
      <c r="CR117" s="169">
        <f t="shared" si="1749"/>
        <v>-26629.894315358506</v>
      </c>
      <c r="CS117" s="177" t="e">
        <f t="shared" si="1562"/>
        <v>#DIV/0!</v>
      </c>
      <c r="CT117" s="169">
        <f t="shared" ref="CT117:DX117" si="1750">+CT96-(-CT97)</f>
        <v>45851.256779600182</v>
      </c>
      <c r="CU117" s="169">
        <f t="shared" si="1750"/>
        <v>3599.9092849292647</v>
      </c>
      <c r="CV117" s="169">
        <f t="shared" si="1750"/>
        <v>106435.62788463611</v>
      </c>
      <c r="CW117" s="169">
        <f t="shared" si="1750"/>
        <v>0</v>
      </c>
      <c r="CX117" s="169">
        <f t="shared" si="1750"/>
        <v>-26629.894315358506</v>
      </c>
      <c r="CY117" s="169">
        <f t="shared" si="1750"/>
        <v>-23113.916440495348</v>
      </c>
      <c r="CZ117" s="169">
        <f t="shared" si="1750"/>
        <v>2185.6732214530675</v>
      </c>
      <c r="DA117" s="169">
        <f t="shared" si="1750"/>
        <v>3458.7599454548836</v>
      </c>
      <c r="DB117" s="169">
        <f t="shared" si="1750"/>
        <v>65964.544095480858</v>
      </c>
      <c r="DC117" s="169">
        <f t="shared" si="1750"/>
        <v>10670.727473758165</v>
      </c>
      <c r="DD117" s="169">
        <f t="shared" si="1750"/>
        <v>0</v>
      </c>
      <c r="DE117" s="169">
        <f t="shared" si="1750"/>
        <v>-26629.894315358506</v>
      </c>
      <c r="DF117" s="169">
        <f t="shared" si="1750"/>
        <v>-26629.894315358506</v>
      </c>
      <c r="DG117" s="169">
        <f t="shared" si="1750"/>
        <v>-2388.2501118802666</v>
      </c>
      <c r="DH117" s="169">
        <f t="shared" si="1750"/>
        <v>3458.7599454548836</v>
      </c>
      <c r="DI117" s="169">
        <f t="shared" si="1750"/>
        <v>65964.544095480858</v>
      </c>
      <c r="DJ117" s="169">
        <f t="shared" si="1750"/>
        <v>28498.158612013096</v>
      </c>
      <c r="DK117" s="169">
        <f t="shared" si="1750"/>
        <v>-18303.011989520994</v>
      </c>
      <c r="DL117" s="169">
        <f t="shared" si="1750"/>
        <v>-26629.894315358506</v>
      </c>
      <c r="DM117" s="169" t="e">
        <f t="shared" si="1750"/>
        <v>#DIV/0!</v>
      </c>
      <c r="DN117" s="169">
        <f t="shared" si="1750"/>
        <v>2185.6732214530675</v>
      </c>
      <c r="DO117" s="169">
        <f t="shared" si="1750"/>
        <v>3458.7599454548836</v>
      </c>
      <c r="DP117" s="169">
        <f t="shared" si="1750"/>
        <v>19214.312894526716</v>
      </c>
      <c r="DQ117" s="169">
        <f t="shared" si="1750"/>
        <v>106435.62788463611</v>
      </c>
      <c r="DR117" s="169">
        <f t="shared" si="1750"/>
        <v>0</v>
      </c>
      <c r="DS117" s="169">
        <f t="shared" si="1750"/>
        <v>-26629.894315358506</v>
      </c>
      <c r="DT117" s="169">
        <f t="shared" si="1750"/>
        <v>-23113.916440495348</v>
      </c>
      <c r="DU117" s="169">
        <f t="shared" si="1750"/>
        <v>2185.6732214530675</v>
      </c>
      <c r="DV117" s="169">
        <f t="shared" si="1750"/>
        <v>3458.7599454548836</v>
      </c>
      <c r="DW117" s="169">
        <f t="shared" si="1750"/>
        <v>65964.544095480858</v>
      </c>
      <c r="DX117" s="169">
        <f t="shared" si="1750"/>
        <v>30476.838786739612</v>
      </c>
      <c r="DY117" s="177" t="e">
        <f t="shared" si="1564"/>
        <v>#DIV/0!</v>
      </c>
      <c r="DZ117" s="169">
        <f t="shared" ref="DZ117:FC117" si="1751">+DZ96-(-DZ97)</f>
        <v>77133.696009820924</v>
      </c>
      <c r="EA117" s="169">
        <f t="shared" si="1751"/>
        <v>-26629.894315358506</v>
      </c>
      <c r="EB117" s="169">
        <f t="shared" si="1751"/>
        <v>20689.586831050518</v>
      </c>
      <c r="EC117" s="169">
        <f t="shared" si="1751"/>
        <v>-26629.894315358506</v>
      </c>
      <c r="ED117" s="169">
        <f t="shared" si="1751"/>
        <v>-43860.72120095414</v>
      </c>
      <c r="EE117" s="169">
        <f t="shared" si="1751"/>
        <v>94638.962292818047</v>
      </c>
      <c r="EF117" s="169">
        <f t="shared" si="1751"/>
        <v>0</v>
      </c>
      <c r="EG117" s="169">
        <f t="shared" si="1751"/>
        <v>0</v>
      </c>
      <c r="EH117" s="169">
        <f t="shared" si="1751"/>
        <v>-26629.894315358506</v>
      </c>
      <c r="EI117" s="169">
        <f t="shared" si="1751"/>
        <v>6404.3591415681731</v>
      </c>
      <c r="EJ117" s="169">
        <f t="shared" si="1751"/>
        <v>-26629.894315358506</v>
      </c>
      <c r="EK117" s="169">
        <f t="shared" si="1751"/>
        <v>-43860.72120095414</v>
      </c>
      <c r="EL117" s="169">
        <f t="shared" si="1751"/>
        <v>94638.962292818047</v>
      </c>
      <c r="EM117" s="169">
        <f t="shared" si="1751"/>
        <v>-6552.6035080598494</v>
      </c>
      <c r="EN117" s="169">
        <f t="shared" si="1751"/>
        <v>-16161.929808218525</v>
      </c>
      <c r="EO117" s="169">
        <f t="shared" si="1751"/>
        <v>-5449.7499841066419</v>
      </c>
      <c r="EP117" s="169">
        <f t="shared" si="1751"/>
        <v>33407.525123963467</v>
      </c>
      <c r="EQ117" s="169">
        <f t="shared" si="1751"/>
        <v>-26629.894315358506</v>
      </c>
      <c r="ER117" s="169">
        <f t="shared" si="1751"/>
        <v>-43860.72120095414</v>
      </c>
      <c r="ES117" s="169" t="e">
        <f t="shared" si="1751"/>
        <v>#DIV/0!</v>
      </c>
      <c r="ET117" s="169">
        <f t="shared" si="1751"/>
        <v>45481.950311156892</v>
      </c>
      <c r="EU117" s="169">
        <f t="shared" si="1751"/>
        <v>32617.920968042083</v>
      </c>
      <c r="EV117" s="169">
        <f t="shared" si="1751"/>
        <v>-28144.508621797817</v>
      </c>
      <c r="EW117" s="169">
        <f t="shared" si="1751"/>
        <v>20689.586831050518</v>
      </c>
      <c r="EX117" s="169">
        <f t="shared" si="1751"/>
        <v>-26629.894315358506</v>
      </c>
      <c r="EY117" s="169">
        <f t="shared" si="1751"/>
        <v>-43860.72120095414</v>
      </c>
      <c r="EZ117" s="169">
        <f t="shared" si="1751"/>
        <v>94638.962292818047</v>
      </c>
      <c r="FA117" s="169">
        <f t="shared" si="1751"/>
        <v>0</v>
      </c>
      <c r="FB117" s="169">
        <f t="shared" si="1751"/>
        <v>0</v>
      </c>
      <c r="FC117" s="169">
        <f t="shared" si="1751"/>
        <v>-26629.894315358506</v>
      </c>
      <c r="FD117" s="177" t="e">
        <f t="shared" si="1742"/>
        <v>#DIV/0!</v>
      </c>
      <c r="FE117" s="169">
        <f t="shared" ref="FE117:GI117" si="1752">+FE96-(-FE97)</f>
        <v>78720.986748141237</v>
      </c>
      <c r="FF117" s="169">
        <f t="shared" si="1752"/>
        <v>3458.7599454548836</v>
      </c>
      <c r="FG117" s="169">
        <f t="shared" si="1752"/>
        <v>96441.382882220467</v>
      </c>
      <c r="FH117" s="169">
        <f t="shared" si="1752"/>
        <v>0</v>
      </c>
      <c r="FI117" s="169">
        <f t="shared" si="1752"/>
        <v>0</v>
      </c>
      <c r="FJ117" s="169">
        <f t="shared" si="1752"/>
        <v>-26629.894315358506</v>
      </c>
      <c r="FK117" s="169">
        <f t="shared" si="1752"/>
        <v>2185.6732214530675</v>
      </c>
      <c r="FL117" s="169">
        <f t="shared" si="1752"/>
        <v>20689.586831050518</v>
      </c>
      <c r="FM117" s="169">
        <f t="shared" si="1752"/>
        <v>3458.7599454548836</v>
      </c>
      <c r="FN117" s="169">
        <f t="shared" si="1752"/>
        <v>73690.904647022558</v>
      </c>
      <c r="FO117" s="169">
        <f t="shared" si="1752"/>
        <v>-1978.6801747265154</v>
      </c>
      <c r="FP117" s="169">
        <f t="shared" si="1752"/>
        <v>-18303.011989520994</v>
      </c>
      <c r="FQ117" s="169">
        <f t="shared" si="1752"/>
        <v>-23113.916440495348</v>
      </c>
      <c r="FR117" s="169">
        <f t="shared" si="1752"/>
        <v>-2388.2501118802666</v>
      </c>
      <c r="FS117" s="169">
        <f t="shared" si="1752"/>
        <v>20689.586831050518</v>
      </c>
      <c r="FT117" s="169">
        <f t="shared" si="1752"/>
        <v>3458.7599454548836</v>
      </c>
      <c r="FU117" s="169">
        <f t="shared" si="1752"/>
        <v>52580.661681266327</v>
      </c>
      <c r="FV117" s="169">
        <f t="shared" si="1752"/>
        <v>-1978.6801747265154</v>
      </c>
      <c r="FW117" s="169">
        <f t="shared" si="1752"/>
        <v>0</v>
      </c>
      <c r="FX117" s="169" t="e">
        <f t="shared" si="1752"/>
        <v>#DIV/0!</v>
      </c>
      <c r="FY117" s="169">
        <f t="shared" si="1752"/>
        <v>2185.6732214530675</v>
      </c>
      <c r="FZ117" s="169">
        <f t="shared" si="1752"/>
        <v>20689.586831050518</v>
      </c>
      <c r="GA117" s="169">
        <f t="shared" si="1752"/>
        <v>569.24994545488335</v>
      </c>
      <c r="GB117" s="169">
        <f t="shared" si="1752"/>
        <v>96441.382882220467</v>
      </c>
      <c r="GC117" s="169">
        <f t="shared" si="1752"/>
        <v>0</v>
      </c>
      <c r="GD117" s="169">
        <f t="shared" si="1752"/>
        <v>0</v>
      </c>
      <c r="GE117" s="169">
        <f t="shared" si="1752"/>
        <v>-26629.894315358506</v>
      </c>
      <c r="GF117" s="169">
        <f t="shared" si="1752"/>
        <v>2185.6732214530675</v>
      </c>
      <c r="GG117" s="169">
        <f t="shared" si="1752"/>
        <v>20689.586831050518</v>
      </c>
      <c r="GH117" s="169">
        <f t="shared" si="1752"/>
        <v>3458.7599454548836</v>
      </c>
      <c r="GI117" s="169">
        <f t="shared" si="1752"/>
        <v>96441.382882220467</v>
      </c>
      <c r="GJ117" s="177" t="e">
        <f t="shared" si="1565"/>
        <v>#DIV/0!</v>
      </c>
      <c r="GK117" s="169">
        <f t="shared" ref="GK117:HO117" si="1753">+GK96-(-GK97)</f>
        <v>113335.73621307028</v>
      </c>
      <c r="GL117" s="169">
        <f t="shared" si="1753"/>
        <v>0</v>
      </c>
      <c r="GM117" s="169">
        <f t="shared" si="1753"/>
        <v>-26629.894315358506</v>
      </c>
      <c r="GN117" s="169">
        <f t="shared" si="1753"/>
        <v>-26629.894315358506</v>
      </c>
      <c r="GO117" s="169">
        <f t="shared" si="1753"/>
        <v>-26629.894315358506</v>
      </c>
      <c r="GP117" s="169">
        <f t="shared" si="1753"/>
        <v>50778.241091863907</v>
      </c>
      <c r="GQ117" s="169">
        <f t="shared" si="1753"/>
        <v>47460.630485883405</v>
      </c>
      <c r="GR117" s="169">
        <f t="shared" si="1753"/>
        <v>28498.158612013096</v>
      </c>
      <c r="GS117" s="169">
        <f t="shared" si="1753"/>
        <v>-16161.929808218525</v>
      </c>
      <c r="GT117" s="169">
        <f t="shared" si="1753"/>
        <v>-10660.983832350597</v>
      </c>
      <c r="GU117" s="169">
        <f t="shared" si="1753"/>
        <v>-26629.894315358506</v>
      </c>
      <c r="GV117" s="169">
        <f t="shared" si="1753"/>
        <v>-26629.894315358506</v>
      </c>
      <c r="GW117" s="169">
        <f t="shared" si="1753"/>
        <v>50778.241091863907</v>
      </c>
      <c r="GX117" s="169">
        <f t="shared" si="1753"/>
        <v>-974.0140484040694</v>
      </c>
      <c r="GY117" s="169">
        <f t="shared" si="1753"/>
        <v>75958.789097896501</v>
      </c>
      <c r="GZ117" s="169">
        <f t="shared" si="1753"/>
        <v>32617.920968042083</v>
      </c>
      <c r="HA117" s="169">
        <f t="shared" si="1753"/>
        <v>-25254.998621797818</v>
      </c>
      <c r="HB117" s="169">
        <f t="shared" si="1753"/>
        <v>-26629.894315358506</v>
      </c>
      <c r="HC117" s="169">
        <f t="shared" si="1753"/>
        <v>-26629.894315358506</v>
      </c>
      <c r="HD117" s="169" t="e">
        <f t="shared" si="1753"/>
        <v>#DIV/0!</v>
      </c>
      <c r="HE117" s="169">
        <f t="shared" si="1753"/>
        <v>47460.630485883405</v>
      </c>
      <c r="HF117" s="169">
        <f t="shared" si="1753"/>
        <v>30476.838786739612</v>
      </c>
      <c r="HG117" s="169">
        <f t="shared" si="1753"/>
        <v>-2889.51</v>
      </c>
      <c r="HH117" s="169">
        <f t="shared" si="1753"/>
        <v>-26629.894315358506</v>
      </c>
      <c r="HI117" s="169">
        <f t="shared" si="1753"/>
        <v>-26629.894315358506</v>
      </c>
      <c r="HJ117" s="169">
        <f t="shared" si="1753"/>
        <v>-26629.894315358506</v>
      </c>
      <c r="HK117" s="169">
        <f t="shared" si="1753"/>
        <v>50778.241091863907</v>
      </c>
      <c r="HL117" s="169">
        <f t="shared" si="1753"/>
        <v>47460.630485883405</v>
      </c>
      <c r="HM117" s="169">
        <f t="shared" si="1753"/>
        <v>28498.158612013096</v>
      </c>
      <c r="HN117" s="169">
        <f t="shared" si="1753"/>
        <v>-16161.929808218525</v>
      </c>
      <c r="HO117" s="169">
        <f t="shared" si="1753"/>
        <v>7268.1883088062968</v>
      </c>
      <c r="HP117" s="177" t="e">
        <f t="shared" si="1566"/>
        <v>#DIV/0!</v>
      </c>
      <c r="HQ117" s="169">
        <f t="shared" ref="HQ117:IT117" si="1754">+HQ96-(-HQ97)</f>
        <v>82658.801281955442</v>
      </c>
      <c r="HR117" s="169">
        <f t="shared" si="1754"/>
        <v>20689.586831050518</v>
      </c>
      <c r="HS117" s="169">
        <f t="shared" si="1754"/>
        <v>21962.67355505233</v>
      </c>
      <c r="HT117" s="169">
        <f t="shared" si="1754"/>
        <v>0</v>
      </c>
      <c r="HU117" s="169">
        <f t="shared" si="1754"/>
        <v>-1978.6801747265154</v>
      </c>
      <c r="HV117" s="169">
        <f t="shared" si="1754"/>
        <v>59634.45728310202</v>
      </c>
      <c r="HW117" s="169">
        <f t="shared" si="1754"/>
        <v>-6824.6456776673294</v>
      </c>
      <c r="HX117" s="169">
        <f t="shared" si="1754"/>
        <v>14903.611514366014</v>
      </c>
      <c r="HY117" s="169">
        <f t="shared" si="1754"/>
        <v>20689.586831050518</v>
      </c>
      <c r="HZ117" s="169">
        <f t="shared" si="1754"/>
        <v>-144.40741911783698</v>
      </c>
      <c r="IA117" s="169">
        <f t="shared" si="1754"/>
        <v>-43860.72120095414</v>
      </c>
      <c r="IB117" s="169">
        <f t="shared" si="1754"/>
        <v>-1978.6801747265154</v>
      </c>
      <c r="IC117" s="169">
        <f t="shared" si="1754"/>
        <v>155874.93854524603</v>
      </c>
      <c r="ID117" s="169">
        <f t="shared" si="1754"/>
        <v>-31203.817648691838</v>
      </c>
      <c r="IE117" s="169">
        <f t="shared" si="1754"/>
        <v>2185.6732214530675</v>
      </c>
      <c r="IF117" s="169">
        <f t="shared" si="1754"/>
        <v>20689.586831050518</v>
      </c>
      <c r="IG117" s="169">
        <f t="shared" si="1754"/>
        <v>21962.67355505233</v>
      </c>
      <c r="IH117" s="169">
        <f t="shared" si="1754"/>
        <v>0</v>
      </c>
      <c r="II117" s="169">
        <f t="shared" si="1754"/>
        <v>0</v>
      </c>
      <c r="IJ117" s="169" t="e">
        <f t="shared" si="1754"/>
        <v>#DIV/0!</v>
      </c>
      <c r="IK117" s="169">
        <f t="shared" si="1754"/>
        <v>-26629.894315358506</v>
      </c>
      <c r="IL117" s="169">
        <f t="shared" si="1754"/>
        <v>2185.6732214530675</v>
      </c>
      <c r="IM117" s="169">
        <f t="shared" si="1754"/>
        <v>17800.076831050515</v>
      </c>
      <c r="IN117" s="169">
        <f t="shared" si="1754"/>
        <v>21962.67355505233</v>
      </c>
      <c r="IO117" s="169">
        <f t="shared" si="1754"/>
        <v>0</v>
      </c>
      <c r="IP117" s="169">
        <f t="shared" si="1754"/>
        <v>-1978.6801747265154</v>
      </c>
      <c r="IQ117" s="169">
        <f t="shared" si="1754"/>
        <v>59634.45728310202</v>
      </c>
      <c r="IR117" s="169">
        <f t="shared" si="1754"/>
        <v>-6824.6456776673294</v>
      </c>
      <c r="IS117" s="169">
        <f t="shared" si="1754"/>
        <v>14903.611514366014</v>
      </c>
      <c r="IT117" s="169">
        <f t="shared" si="1754"/>
        <v>20689.586831050518</v>
      </c>
      <c r="IU117" s="177" t="e">
        <f t="shared" si="1743"/>
        <v>#DIV/0!</v>
      </c>
      <c r="IV117" s="169">
        <f t="shared" ref="IV117:JZ117" si="1755">+IV96-(-IV97)</f>
        <v>103713.0995910866</v>
      </c>
      <c r="IW117" s="169">
        <f t="shared" si="1755"/>
        <v>-1978.6801747265154</v>
      </c>
      <c r="IX117" s="169">
        <f t="shared" si="1755"/>
        <v>-14787.034114657838</v>
      </c>
      <c r="IY117" s="169">
        <f t="shared" si="1755"/>
        <v>-26629.894315358506</v>
      </c>
      <c r="IZ117" s="169">
        <f t="shared" si="1755"/>
        <v>-26629.894315358506</v>
      </c>
      <c r="JA117" s="169">
        <f t="shared" si="1755"/>
        <v>53212.773761654644</v>
      </c>
      <c r="JB117" s="169">
        <f t="shared" si="1755"/>
        <v>-15045.153664142566</v>
      </c>
      <c r="JC117" s="169">
        <f t="shared" si="1755"/>
        <v>22103.822894526718</v>
      </c>
      <c r="JD117" s="169">
        <f t="shared" si="1755"/>
        <v>75958.789097896501</v>
      </c>
      <c r="JE117" s="169">
        <f t="shared" si="1755"/>
        <v>14713.602886337023</v>
      </c>
      <c r="JF117" s="169">
        <f t="shared" si="1755"/>
        <v>-26629.894315358506</v>
      </c>
      <c r="JG117" s="169">
        <f t="shared" si="1755"/>
        <v>-26629.894315358506</v>
      </c>
      <c r="JH117" s="169">
        <f t="shared" si="1755"/>
        <v>20689.586831050518</v>
      </c>
      <c r="JI117" s="169">
        <f t="shared" si="1755"/>
        <v>-19619.076997475902</v>
      </c>
      <c r="JJ117" s="169">
        <f t="shared" si="1755"/>
        <v>65964.544095480858</v>
      </c>
      <c r="JK117" s="169">
        <f t="shared" si="1755"/>
        <v>30476.838786739612</v>
      </c>
      <c r="JL117" s="169">
        <f t="shared" si="1755"/>
        <v>0</v>
      </c>
      <c r="JM117" s="169">
        <f t="shared" si="1755"/>
        <v>-26629.894315358506</v>
      </c>
      <c r="JN117" s="169">
        <f t="shared" si="1755"/>
        <v>-26629.894315358506</v>
      </c>
      <c r="JO117" s="169" t="e">
        <f t="shared" si="1755"/>
        <v>#DIV/0!</v>
      </c>
      <c r="JP117" s="169">
        <f t="shared" si="1755"/>
        <v>-15045.153664142566</v>
      </c>
      <c r="JQ117" s="169">
        <f t="shared" si="1755"/>
        <v>65964.544095480858</v>
      </c>
      <c r="JR117" s="169">
        <f t="shared" si="1755"/>
        <v>25608.648612013094</v>
      </c>
      <c r="JS117" s="169">
        <f t="shared" si="1755"/>
        <v>-14787.034114657838</v>
      </c>
      <c r="JT117" s="169">
        <f t="shared" si="1755"/>
        <v>-26629.894315358506</v>
      </c>
      <c r="JU117" s="169">
        <f t="shared" si="1755"/>
        <v>-26629.894315358506</v>
      </c>
      <c r="JV117" s="169">
        <f t="shared" si="1755"/>
        <v>53212.773761654644</v>
      </c>
      <c r="JW117" s="169">
        <f t="shared" si="1755"/>
        <v>-15045.153664142566</v>
      </c>
      <c r="JX117" s="169">
        <f t="shared" si="1755"/>
        <v>22103.822894526718</v>
      </c>
      <c r="JY117" s="169">
        <f t="shared" si="1755"/>
        <v>75958.789097896501</v>
      </c>
      <c r="JZ117" s="169">
        <f t="shared" si="1755"/>
        <v>33992.816661602767</v>
      </c>
      <c r="KA117" s="177" t="e">
        <f t="shared" si="1567"/>
        <v>#DIV/0!</v>
      </c>
      <c r="KB117" s="169">
        <f t="shared" ref="KB117:LE117" si="1756">+KB96-(-KB97)</f>
        <v>48693.144650906623</v>
      </c>
      <c r="KC117" s="169">
        <f t="shared" si="1756"/>
        <v>2185.6732214530675</v>
      </c>
      <c r="KD117" s="169">
        <f t="shared" si="1756"/>
        <v>39193.500440647964</v>
      </c>
      <c r="KE117" s="169">
        <f t="shared" si="1756"/>
        <v>-43860.72120095414</v>
      </c>
      <c r="KF117" s="169">
        <f t="shared" si="1756"/>
        <v>-43860.72120095414</v>
      </c>
      <c r="KG117" s="169">
        <f t="shared" si="1756"/>
        <v>123278.27024430553</v>
      </c>
      <c r="KH117" s="169">
        <f t="shared" si="1756"/>
        <v>2141.0821813024691</v>
      </c>
      <c r="KI117" s="169">
        <f t="shared" si="1756"/>
        <v>-25254.998621797818</v>
      </c>
      <c r="KJ117" s="169">
        <f t="shared" si="1756"/>
        <v>2185.6732214530675</v>
      </c>
      <c r="KK117" s="169">
        <f t="shared" si="1756"/>
        <v>19943.986811114111</v>
      </c>
      <c r="KL117" s="169">
        <f t="shared" si="1756"/>
        <v>-43860.72120095414</v>
      </c>
      <c r="KM117" s="169">
        <f t="shared" si="1756"/>
        <v>0</v>
      </c>
      <c r="KN117" s="169">
        <f t="shared" si="1756"/>
        <v>125256.95041903204</v>
      </c>
      <c r="KO117" s="169">
        <f t="shared" si="1756"/>
        <v>-4573.9233333333341</v>
      </c>
      <c r="KP117" s="169">
        <f t="shared" si="1756"/>
        <v>-26629.894315358506</v>
      </c>
      <c r="KQ117" s="169">
        <f t="shared" si="1756"/>
        <v>2185.6732214530675</v>
      </c>
      <c r="KR117" s="169">
        <f t="shared" si="1756"/>
        <v>39193.500440647964</v>
      </c>
      <c r="KS117" s="169">
        <f t="shared" si="1756"/>
        <v>-43860.72120095414</v>
      </c>
      <c r="KT117" s="169">
        <f t="shared" si="1756"/>
        <v>0</v>
      </c>
      <c r="KU117" s="169" t="e">
        <f t="shared" si="1756"/>
        <v>#DIV/0!</v>
      </c>
      <c r="KV117" s="169">
        <f t="shared" si="1756"/>
        <v>-16161.929808218525</v>
      </c>
      <c r="KW117" s="169">
        <f t="shared" si="1756"/>
        <v>-5449.7499841066419</v>
      </c>
      <c r="KX117" s="169">
        <f t="shared" si="1756"/>
        <v>12014.101514366013</v>
      </c>
      <c r="KY117" s="169">
        <f t="shared" si="1756"/>
        <v>39193.500440647964</v>
      </c>
      <c r="KZ117" s="169">
        <f t="shared" si="1756"/>
        <v>-43860.72120095414</v>
      </c>
      <c r="LA117" s="169">
        <f t="shared" si="1756"/>
        <v>-43860.72120095414</v>
      </c>
      <c r="LB117" s="169">
        <f t="shared" si="1756"/>
        <v>123278.27024430553</v>
      </c>
      <c r="LC117" s="169">
        <f t="shared" si="1756"/>
        <v>2141.0821813024691</v>
      </c>
      <c r="LD117" s="169">
        <f t="shared" si="1756"/>
        <v>-25254.998621797818</v>
      </c>
      <c r="LE117" s="169">
        <f t="shared" si="1756"/>
        <v>2185.6732214530675</v>
      </c>
      <c r="LF117" s="177" t="e">
        <f t="shared" si="1744"/>
        <v>#DIV/0!</v>
      </c>
      <c r="LG117" s="169">
        <f t="shared" ref="LG117:MK117" si="1757">+LG96-(-LG97)</f>
        <v>57914.265087137828</v>
      </c>
      <c r="LH117" s="169">
        <f t="shared" si="1757"/>
        <v>3599.9092849292647</v>
      </c>
      <c r="LI117" s="169">
        <f t="shared" si="1757"/>
        <v>106435.62788463611</v>
      </c>
      <c r="LJ117" s="169">
        <f t="shared" si="1757"/>
        <v>0</v>
      </c>
      <c r="LK117" s="169">
        <f t="shared" si="1757"/>
        <v>-26629.894315358506</v>
      </c>
      <c r="LL117" s="169">
        <f t="shared" si="1757"/>
        <v>-23113.916440495348</v>
      </c>
      <c r="LM117" s="169">
        <f t="shared" si="1757"/>
        <v>2185.6732214530675</v>
      </c>
      <c r="LN117" s="169">
        <f t="shared" si="1757"/>
        <v>3458.7599454548836</v>
      </c>
      <c r="LO117" s="169">
        <f t="shared" si="1757"/>
        <v>65964.544095480858</v>
      </c>
      <c r="LP117" s="169">
        <f t="shared" si="1757"/>
        <v>10447.440960896321</v>
      </c>
      <c r="LQ117" s="169">
        <f t="shared" si="1757"/>
        <v>0</v>
      </c>
      <c r="LR117" s="169">
        <f t="shared" si="1757"/>
        <v>-26629.894315358506</v>
      </c>
      <c r="LS117" s="169">
        <f t="shared" si="1757"/>
        <v>-26629.894315358506</v>
      </c>
      <c r="LT117" s="169">
        <f t="shared" si="1757"/>
        <v>-2388.2501118802666</v>
      </c>
      <c r="LU117" s="169">
        <f t="shared" si="1757"/>
        <v>3458.7599454548836</v>
      </c>
      <c r="LV117" s="169">
        <f t="shared" si="1757"/>
        <v>65964.544095480858</v>
      </c>
      <c r="LW117" s="169">
        <f t="shared" si="1757"/>
        <v>28498.158612013096</v>
      </c>
      <c r="LX117" s="169">
        <f t="shared" si="1757"/>
        <v>-18303.011989520994</v>
      </c>
      <c r="LY117" s="169">
        <f t="shared" si="1757"/>
        <v>-26629.894315358506</v>
      </c>
      <c r="LZ117" s="169" t="e">
        <f t="shared" si="1757"/>
        <v>#DIV/0!</v>
      </c>
      <c r="MA117" s="169">
        <f t="shared" si="1757"/>
        <v>2185.6732214530675</v>
      </c>
      <c r="MB117" s="169">
        <f t="shared" si="1757"/>
        <v>3458.7599454548836</v>
      </c>
      <c r="MC117" s="169">
        <f t="shared" si="1757"/>
        <v>19214.312894526716</v>
      </c>
      <c r="MD117" s="169">
        <f t="shared" si="1757"/>
        <v>106435.62788463611</v>
      </c>
      <c r="ME117" s="169">
        <f t="shared" si="1757"/>
        <v>0</v>
      </c>
      <c r="MF117" s="169">
        <f t="shared" si="1757"/>
        <v>-26629.894315358506</v>
      </c>
      <c r="MG117" s="169">
        <f t="shared" si="1757"/>
        <v>-23113.916440495348</v>
      </c>
      <c r="MH117" s="169">
        <f t="shared" si="1757"/>
        <v>2185.6732214530675</v>
      </c>
      <c r="MI117" s="169">
        <f t="shared" si="1757"/>
        <v>3458.7599454548836</v>
      </c>
      <c r="MJ117" s="169">
        <f t="shared" si="1757"/>
        <v>65964.544095480858</v>
      </c>
      <c r="MK117" s="169">
        <f t="shared" si="1757"/>
        <v>30476.838786739612</v>
      </c>
      <c r="ML117" s="177" t="e">
        <f t="shared" si="1568"/>
        <v>#DIV/0!</v>
      </c>
      <c r="MM117" s="169">
        <f t="shared" ref="MM117:NQ117" si="1758">+MM96-(-MM97)</f>
        <v>77133.696009820924</v>
      </c>
      <c r="MN117" s="169">
        <f t="shared" si="1758"/>
        <v>-26629.894315358506</v>
      </c>
      <c r="MO117" s="169">
        <f t="shared" si="1758"/>
        <v>20689.586831050518</v>
      </c>
      <c r="MP117" s="169">
        <f t="shared" si="1758"/>
        <v>-26629.894315358506</v>
      </c>
      <c r="MQ117" s="169">
        <f t="shared" si="1758"/>
        <v>-43860.72120095414</v>
      </c>
      <c r="MR117" s="169">
        <f t="shared" si="1758"/>
        <v>94638.962292818047</v>
      </c>
      <c r="MS117" s="169">
        <f t="shared" si="1758"/>
        <v>0</v>
      </c>
      <c r="MT117" s="169">
        <f t="shared" si="1758"/>
        <v>0</v>
      </c>
      <c r="MU117" s="169">
        <f t="shared" si="1758"/>
        <v>-26629.894315358506</v>
      </c>
      <c r="MV117" s="169">
        <f t="shared" si="1758"/>
        <v>5516.5933023132748</v>
      </c>
      <c r="MW117" s="169">
        <f t="shared" si="1758"/>
        <v>-26629.894315358506</v>
      </c>
      <c r="MX117" s="169">
        <f t="shared" si="1758"/>
        <v>-43860.72120095414</v>
      </c>
      <c r="MY117" s="169">
        <f t="shared" si="1758"/>
        <v>94638.962292818047</v>
      </c>
      <c r="MZ117" s="169">
        <f t="shared" si="1758"/>
        <v>-6552.6035080598494</v>
      </c>
      <c r="NA117" s="169">
        <f t="shared" si="1758"/>
        <v>-16161.929808218525</v>
      </c>
      <c r="NB117" s="169">
        <f t="shared" si="1758"/>
        <v>-5449.7499841066419</v>
      </c>
      <c r="NC117" s="169">
        <f t="shared" si="1758"/>
        <v>33407.525123963467</v>
      </c>
      <c r="ND117" s="169">
        <f t="shared" si="1758"/>
        <v>-26629.894315358506</v>
      </c>
      <c r="NE117" s="169">
        <f t="shared" si="1758"/>
        <v>-43860.72120095414</v>
      </c>
      <c r="NF117" s="169" t="e">
        <f t="shared" si="1758"/>
        <v>#DIV/0!</v>
      </c>
      <c r="NG117" s="169">
        <f t="shared" si="1758"/>
        <v>45481.950311156892</v>
      </c>
      <c r="NH117" s="169">
        <f t="shared" si="1758"/>
        <v>32617.920968042083</v>
      </c>
      <c r="NI117" s="169">
        <f t="shared" si="1758"/>
        <v>-28144.508621797817</v>
      </c>
      <c r="NJ117" s="169">
        <f t="shared" si="1758"/>
        <v>20689.586831050518</v>
      </c>
      <c r="NK117" s="169">
        <f t="shared" si="1758"/>
        <v>-26629.894315358506</v>
      </c>
      <c r="NL117" s="169">
        <f t="shared" si="1758"/>
        <v>-43860.72120095414</v>
      </c>
      <c r="NM117" s="169">
        <f t="shared" si="1758"/>
        <v>94638.962292818047</v>
      </c>
      <c r="NN117" s="169">
        <f t="shared" si="1758"/>
        <v>0</v>
      </c>
      <c r="NO117" s="169">
        <f t="shared" si="1758"/>
        <v>0</v>
      </c>
      <c r="NP117" s="169">
        <f t="shared" si="1758"/>
        <v>-26629.894315358506</v>
      </c>
      <c r="NQ117" s="169">
        <f t="shared" si="1758"/>
        <v>20689.586831050518</v>
      </c>
      <c r="NR117" s="177" t="e">
        <f t="shared" si="1569"/>
        <v>#DIV/0!</v>
      </c>
      <c r="NS117" s="169">
        <f t="shared" ref="NS117:OT117" si="1759">+NS96-(-NS97)</f>
        <v>82318.714737421571</v>
      </c>
      <c r="NT117" s="169">
        <f t="shared" si="1759"/>
        <v>3458.7599454548836</v>
      </c>
      <c r="NU117" s="169">
        <f t="shared" si="1759"/>
        <v>96441.382882220467</v>
      </c>
      <c r="NV117" s="169">
        <f t="shared" si="1759"/>
        <v>0</v>
      </c>
      <c r="NW117" s="169">
        <f t="shared" si="1759"/>
        <v>0</v>
      </c>
      <c r="NX117" s="169">
        <f t="shared" si="1759"/>
        <v>-26629.894315358506</v>
      </c>
      <c r="NY117" s="169">
        <f t="shared" si="1759"/>
        <v>2185.6732214530675</v>
      </c>
      <c r="NZ117" s="169">
        <f t="shared" si="1759"/>
        <v>20689.586831050518</v>
      </c>
      <c r="OA117" s="169">
        <f t="shared" si="1759"/>
        <v>3458.7599454548836</v>
      </c>
      <c r="OB117" s="169">
        <f t="shared" si="1759"/>
        <v>77204.543288776651</v>
      </c>
      <c r="OC117" s="169">
        <f t="shared" si="1759"/>
        <v>-1978.6801747265154</v>
      </c>
      <c r="OD117" s="169">
        <f t="shared" si="1759"/>
        <v>-18303.011989520994</v>
      </c>
      <c r="OE117" s="169">
        <f t="shared" si="1759"/>
        <v>-23113.916440495348</v>
      </c>
      <c r="OF117" s="169">
        <f t="shared" si="1759"/>
        <v>-2388.2501118802666</v>
      </c>
      <c r="OG117" s="169">
        <f t="shared" si="1759"/>
        <v>20689.586831050518</v>
      </c>
      <c r="OH117" s="169">
        <f t="shared" si="1759"/>
        <v>3458.7599454548836</v>
      </c>
      <c r="OI117" s="169">
        <f t="shared" si="1759"/>
        <v>52580.661681266327</v>
      </c>
      <c r="OJ117" s="169">
        <f t="shared" si="1759"/>
        <v>-1978.6801747265154</v>
      </c>
      <c r="OK117" s="169">
        <f t="shared" si="1759"/>
        <v>0</v>
      </c>
      <c r="OL117" s="169" t="e">
        <f t="shared" si="1759"/>
        <v>#DIV/0!</v>
      </c>
      <c r="OM117" s="169">
        <f t="shared" si="1759"/>
        <v>2185.6732214530675</v>
      </c>
      <c r="ON117" s="169">
        <f t="shared" si="1759"/>
        <v>20689.586831050518</v>
      </c>
      <c r="OO117" s="169">
        <f t="shared" si="1759"/>
        <v>569.24994545488335</v>
      </c>
      <c r="OP117" s="169">
        <f t="shared" si="1759"/>
        <v>96441.382882220467</v>
      </c>
      <c r="OQ117" s="169">
        <f t="shared" si="1759"/>
        <v>0</v>
      </c>
      <c r="OR117" s="169">
        <f t="shared" si="1759"/>
        <v>0</v>
      </c>
      <c r="OS117" s="169">
        <f t="shared" si="1759"/>
        <v>-26629.894315358506</v>
      </c>
      <c r="OT117" s="169">
        <f t="shared" si="1759"/>
        <v>2185.6732214530675</v>
      </c>
      <c r="OU117" s="177" t="e">
        <f t="shared" si="1745"/>
        <v>#DIV/0!</v>
      </c>
      <c r="OV117" s="169">
        <f t="shared" ref="OV117:PZ117" si="1760">+OV96-(-OV97)</f>
        <v>73335.537798186284</v>
      </c>
      <c r="OW117" s="169">
        <f t="shared" si="1760"/>
        <v>0</v>
      </c>
      <c r="OX117" s="169">
        <f t="shared" si="1760"/>
        <v>-26629.894315358506</v>
      </c>
      <c r="OY117" s="169">
        <f t="shared" si="1760"/>
        <v>-26629.894315358506</v>
      </c>
      <c r="OZ117" s="169">
        <f t="shared" si="1760"/>
        <v>-26629.894315358506</v>
      </c>
      <c r="PA117" s="169">
        <f t="shared" si="1760"/>
        <v>50778.241091863907</v>
      </c>
      <c r="PB117" s="169">
        <f t="shared" si="1760"/>
        <v>47460.630485883405</v>
      </c>
      <c r="PC117" s="169">
        <f t="shared" si="1760"/>
        <v>28498.158612013096</v>
      </c>
      <c r="PD117" s="169">
        <f t="shared" si="1760"/>
        <v>-16161.929808218525</v>
      </c>
      <c r="PE117" s="169">
        <f t="shared" si="1760"/>
        <v>-8458.3862157169569</v>
      </c>
      <c r="PF117" s="169">
        <f t="shared" si="1760"/>
        <v>-26629.894315358506</v>
      </c>
      <c r="PG117" s="169">
        <f t="shared" si="1760"/>
        <v>-26629.894315358506</v>
      </c>
      <c r="PH117" s="169">
        <f t="shared" si="1760"/>
        <v>50778.241091863907</v>
      </c>
      <c r="PI117" s="169">
        <f t="shared" si="1760"/>
        <v>-974.0140484040694</v>
      </c>
      <c r="PJ117" s="169">
        <f t="shared" si="1760"/>
        <v>75958.789097896501</v>
      </c>
      <c r="PK117" s="169">
        <f t="shared" si="1760"/>
        <v>32617.920968042083</v>
      </c>
      <c r="PL117" s="169">
        <f t="shared" si="1760"/>
        <v>-25254.998621797818</v>
      </c>
      <c r="PM117" s="169">
        <f t="shared" si="1760"/>
        <v>-26629.894315358506</v>
      </c>
      <c r="PN117" s="169">
        <f t="shared" si="1760"/>
        <v>-26629.894315358506</v>
      </c>
      <c r="PO117" s="169" t="e">
        <f t="shared" si="1760"/>
        <v>#DIV/0!</v>
      </c>
      <c r="PP117" s="169">
        <f t="shared" si="1760"/>
        <v>47460.630485883405</v>
      </c>
      <c r="PQ117" s="169">
        <f t="shared" si="1760"/>
        <v>30476.838786739612</v>
      </c>
      <c r="PR117" s="169">
        <f t="shared" si="1760"/>
        <v>-2889.51</v>
      </c>
      <c r="PS117" s="169">
        <f t="shared" si="1760"/>
        <v>-26629.894315358506</v>
      </c>
      <c r="PT117" s="169">
        <f t="shared" si="1760"/>
        <v>-26629.894315358506</v>
      </c>
      <c r="PU117" s="169">
        <f t="shared" si="1760"/>
        <v>-561122.71012804681</v>
      </c>
      <c r="PV117" s="169">
        <f t="shared" si="1760"/>
        <v>94638.962292818047</v>
      </c>
      <c r="PW117" s="169">
        <f t="shared" si="1760"/>
        <v>0</v>
      </c>
      <c r="PX117" s="169">
        <f t="shared" si="1760"/>
        <v>-1978.6801747265154</v>
      </c>
      <c r="PY117" s="169">
        <f t="shared" si="1760"/>
        <v>-16161.929808218525</v>
      </c>
      <c r="PZ117" s="169">
        <f t="shared" si="1760"/>
        <v>7268.1883088062968</v>
      </c>
      <c r="QA117" s="177" t="e">
        <f t="shared" si="1570"/>
        <v>#DIV/0!</v>
      </c>
      <c r="QB117" s="169">
        <f t="shared" ref="QB117:RE117" si="1761">+QB96-(-QB97)</f>
        <v>11305.883525085672</v>
      </c>
      <c r="QC117" s="169">
        <f t="shared" si="1761"/>
        <v>20689.586831050518</v>
      </c>
      <c r="QD117" s="169">
        <f t="shared" si="1761"/>
        <v>21962.67355505233</v>
      </c>
      <c r="QE117" s="169">
        <f t="shared" si="1761"/>
        <v>0</v>
      </c>
      <c r="QF117" s="169">
        <f t="shared" si="1761"/>
        <v>-1978.6801747265154</v>
      </c>
      <c r="QG117" s="169">
        <f t="shared" si="1761"/>
        <v>59634.45728310202</v>
      </c>
      <c r="QH117" s="169">
        <f t="shared" si="1761"/>
        <v>-6824.6456776673294</v>
      </c>
      <c r="QI117" s="169">
        <f t="shared" si="1761"/>
        <v>14903.611514366014</v>
      </c>
      <c r="QJ117" s="169">
        <f t="shared" si="1761"/>
        <v>20689.586831050518</v>
      </c>
      <c r="QK117" s="169">
        <f t="shared" si="1761"/>
        <v>3868.8032595348559</v>
      </c>
      <c r="QL117" s="169">
        <f t="shared" si="1761"/>
        <v>-43860.72120095414</v>
      </c>
      <c r="QM117" s="169">
        <f t="shared" si="1761"/>
        <v>-1978.6801747265154</v>
      </c>
      <c r="QN117" s="169">
        <f t="shared" si="1761"/>
        <v>155874.93854524603</v>
      </c>
      <c r="QO117" s="169">
        <f t="shared" si="1761"/>
        <v>-31203.817648691838</v>
      </c>
      <c r="QP117" s="169">
        <f t="shared" si="1761"/>
        <v>2185.6732214530675</v>
      </c>
      <c r="QQ117" s="169">
        <f t="shared" si="1761"/>
        <v>20689.586831050518</v>
      </c>
      <c r="QR117" s="169">
        <f t="shared" si="1761"/>
        <v>21962.67355505233</v>
      </c>
      <c r="QS117" s="169">
        <f t="shared" si="1761"/>
        <v>0</v>
      </c>
      <c r="QT117" s="169">
        <f t="shared" si="1761"/>
        <v>0</v>
      </c>
      <c r="QU117" s="169" t="e">
        <f t="shared" si="1761"/>
        <v>#DIV/0!</v>
      </c>
      <c r="QV117" s="169">
        <f t="shared" si="1761"/>
        <v>-26629.894315358506</v>
      </c>
      <c r="QW117" s="169">
        <f t="shared" si="1761"/>
        <v>2185.6732214530675</v>
      </c>
      <c r="QX117" s="169">
        <f t="shared" si="1761"/>
        <v>-516692.73898163781</v>
      </c>
      <c r="QY117" s="169">
        <f t="shared" si="1761"/>
        <v>0</v>
      </c>
      <c r="QZ117" s="169">
        <f t="shared" si="1761"/>
        <v>0</v>
      </c>
      <c r="RA117" s="169">
        <f t="shared" si="1761"/>
        <v>-1978.6801747265154</v>
      </c>
      <c r="RB117" s="169">
        <f t="shared" si="1761"/>
        <v>-18303.011989520994</v>
      </c>
      <c r="RC117" s="169">
        <f t="shared" si="1761"/>
        <v>-6824.6456776673294</v>
      </c>
      <c r="RD117" s="169">
        <f t="shared" si="1761"/>
        <v>14903.611514366014</v>
      </c>
      <c r="RE117" s="169">
        <f t="shared" si="1761"/>
        <v>20689.586831050518</v>
      </c>
      <c r="RF117" s="177" t="e">
        <f t="shared" si="1746"/>
        <v>#DIV/0!</v>
      </c>
      <c r="RG117" s="169">
        <f t="shared" ref="RG117:SK117" si="1762">+RG96-(-RG97)</f>
        <v>0</v>
      </c>
      <c r="RH117" s="169">
        <f t="shared" si="1762"/>
        <v>-1978.6801747265154</v>
      </c>
      <c r="RI117" s="169">
        <f t="shared" si="1762"/>
        <v>-14787.034114657838</v>
      </c>
      <c r="RJ117" s="169">
        <f t="shared" si="1762"/>
        <v>-26629.894315358506</v>
      </c>
      <c r="RK117" s="169">
        <f t="shared" si="1762"/>
        <v>-26629.894315358506</v>
      </c>
      <c r="RL117" s="169">
        <f t="shared" si="1762"/>
        <v>53212.773761654644</v>
      </c>
      <c r="RM117" s="169">
        <f t="shared" si="1762"/>
        <v>-15045.153664142566</v>
      </c>
      <c r="RN117" s="169">
        <f t="shared" si="1762"/>
        <v>22103.822894526718</v>
      </c>
      <c r="RO117" s="169">
        <f t="shared" si="1762"/>
        <v>75958.789097896501</v>
      </c>
      <c r="RP117" s="169">
        <f t="shared" si="1762"/>
        <v>18983.293352972662</v>
      </c>
      <c r="RQ117" s="169">
        <f t="shared" si="1762"/>
        <v>-26629.894315358506</v>
      </c>
      <c r="RR117" s="169">
        <f t="shared" si="1762"/>
        <v>-26629.894315358506</v>
      </c>
      <c r="RS117" s="169">
        <f t="shared" si="1762"/>
        <v>20689.586831050518</v>
      </c>
      <c r="RT117" s="169">
        <f t="shared" si="1762"/>
        <v>-19619.076997475902</v>
      </c>
      <c r="RU117" s="169">
        <f t="shared" si="1762"/>
        <v>65964.544095480858</v>
      </c>
      <c r="RV117" s="169">
        <f t="shared" si="1762"/>
        <v>30476.838786739612</v>
      </c>
      <c r="RW117" s="169">
        <f t="shared" si="1762"/>
        <v>0</v>
      </c>
      <c r="RX117" s="169">
        <f t="shared" si="1762"/>
        <v>-26629.894315358506</v>
      </c>
      <c r="RY117" s="169">
        <f t="shared" si="1762"/>
        <v>-26629.894315358506</v>
      </c>
      <c r="RZ117" s="169" t="e">
        <f t="shared" si="1762"/>
        <v>#DIV/0!</v>
      </c>
      <c r="SA117" s="169">
        <f t="shared" si="1762"/>
        <v>0</v>
      </c>
      <c r="SB117" s="169">
        <f t="shared" si="1762"/>
        <v>0</v>
      </c>
      <c r="SC117" s="169">
        <f t="shared" si="1762"/>
        <v>-4868.1901747265156</v>
      </c>
      <c r="SD117" s="169">
        <f t="shared" si="1762"/>
        <v>-14787.034114657838</v>
      </c>
      <c r="SE117" s="169">
        <f t="shared" si="1762"/>
        <v>-26629.894315358506</v>
      </c>
      <c r="SF117" s="169">
        <f t="shared" si="1762"/>
        <v>-26629.894315358506</v>
      </c>
      <c r="SG117" s="169">
        <f t="shared" si="1762"/>
        <v>53212.773761654644</v>
      </c>
      <c r="SH117" s="169">
        <f t="shared" si="1762"/>
        <v>-15045.153664142566</v>
      </c>
      <c r="SI117" s="169">
        <f t="shared" si="1762"/>
        <v>22103.822894526718</v>
      </c>
      <c r="SJ117" s="169">
        <f t="shared" si="1762"/>
        <v>75958.789097896501</v>
      </c>
      <c r="SK117" s="169">
        <f t="shared" si="1762"/>
        <v>33992.816661602767</v>
      </c>
      <c r="SL117" s="177" t="e">
        <f t="shared" si="1571"/>
        <v>#DIV/0!</v>
      </c>
      <c r="SM117" s="169">
        <f t="shared" ref="SM117:TP117" si="1763">+SM96-(-SM97)</f>
        <v>114978.07985644508</v>
      </c>
      <c r="SN117" s="169">
        <f t="shared" si="1763"/>
        <v>2185.6732214530675</v>
      </c>
      <c r="SO117" s="169">
        <f t="shared" si="1763"/>
        <v>39193.500440647964</v>
      </c>
      <c r="SP117" s="169">
        <f t="shared" si="1763"/>
        <v>-43860.72120095414</v>
      </c>
      <c r="SQ117" s="169">
        <f t="shared" si="1763"/>
        <v>-43860.72120095414</v>
      </c>
      <c r="SR117" s="169">
        <f t="shared" si="1763"/>
        <v>123278.27024430553</v>
      </c>
      <c r="SS117" s="169">
        <f t="shared" si="1763"/>
        <v>2141.0821813024691</v>
      </c>
      <c r="ST117" s="169">
        <f t="shared" si="1763"/>
        <v>-25254.998621797818</v>
      </c>
      <c r="SU117" s="169">
        <f t="shared" si="1763"/>
        <v>2185.6732214530675</v>
      </c>
      <c r="SV117" s="169">
        <f t="shared" si="1763"/>
        <v>2360.7561764195998</v>
      </c>
      <c r="SW117" s="169">
        <f t="shared" si="1763"/>
        <v>-43860.72120095414</v>
      </c>
      <c r="SX117" s="169">
        <f t="shared" si="1763"/>
        <v>0</v>
      </c>
      <c r="SY117" s="169">
        <f t="shared" si="1763"/>
        <v>125256.95041903204</v>
      </c>
      <c r="SZ117" s="169">
        <f t="shared" si="1763"/>
        <v>-4573.9233333333341</v>
      </c>
      <c r="TA117" s="169">
        <f t="shared" si="1763"/>
        <v>-26629.894315358506</v>
      </c>
      <c r="TB117" s="169">
        <f t="shared" si="1763"/>
        <v>2185.6732214530675</v>
      </c>
      <c r="TC117" s="169">
        <f t="shared" si="1763"/>
        <v>-495299.31537204032</v>
      </c>
      <c r="TD117" s="169">
        <f t="shared" si="1763"/>
        <v>0</v>
      </c>
      <c r="TE117" s="169">
        <f t="shared" si="1763"/>
        <v>0</v>
      </c>
      <c r="TF117" s="169" t="e">
        <f t="shared" si="1763"/>
        <v>#DIV/0!</v>
      </c>
      <c r="TG117" s="169">
        <f t="shared" si="1763"/>
        <v>-16161.929808218525</v>
      </c>
      <c r="TH117" s="169">
        <f t="shared" si="1763"/>
        <v>-5449.7499841066419</v>
      </c>
      <c r="TI117" s="169">
        <f t="shared" si="1763"/>
        <v>12014.101514366013</v>
      </c>
      <c r="TJ117" s="169">
        <f t="shared" si="1763"/>
        <v>39193.500440647964</v>
      </c>
      <c r="TK117" s="169">
        <f t="shared" si="1763"/>
        <v>-43860.72120095414</v>
      </c>
      <c r="TL117" s="169">
        <f t="shared" si="1763"/>
        <v>-43860.72120095414</v>
      </c>
      <c r="TM117" s="169">
        <f t="shared" si="1763"/>
        <v>123278.27024430553</v>
      </c>
      <c r="TN117" s="169">
        <f t="shared" si="1763"/>
        <v>2141.0821813024691</v>
      </c>
      <c r="TO117" s="169">
        <f t="shared" si="1763"/>
        <v>-25254.998621797818</v>
      </c>
      <c r="TP117" s="169">
        <f t="shared" si="1763"/>
        <v>2185.6732214530675</v>
      </c>
      <c r="TQ117" s="177" t="e">
        <f t="shared" si="1747"/>
        <v>#DIV/0!</v>
      </c>
      <c r="TR117" s="169" t="e">
        <f t="shared" ref="TR117:UV117" si="1764">+TR96-(-TR97)</f>
        <v>#REF!</v>
      </c>
      <c r="TS117" s="169" t="e">
        <f t="shared" si="1764"/>
        <v>#REF!</v>
      </c>
      <c r="TT117" s="169">
        <f t="shared" si="1764"/>
        <v>106435.62788463611</v>
      </c>
      <c r="TU117" s="169">
        <f t="shared" si="1764"/>
        <v>0</v>
      </c>
      <c r="TV117" s="169">
        <f t="shared" si="1764"/>
        <v>-26629.894315358506</v>
      </c>
      <c r="TW117" s="169">
        <f t="shared" si="1764"/>
        <v>-23113.916440495348</v>
      </c>
      <c r="TX117" s="169">
        <f t="shared" si="1764"/>
        <v>2185.6732214530675</v>
      </c>
      <c r="TY117" s="169">
        <f t="shared" si="1764"/>
        <v>3458.7599454548836</v>
      </c>
      <c r="TZ117" s="169">
        <f t="shared" si="1764"/>
        <v>65964.544095480858</v>
      </c>
      <c r="UA117" s="169" t="e">
        <f t="shared" si="1764"/>
        <v>#REF!</v>
      </c>
      <c r="UB117" s="169">
        <f t="shared" si="1764"/>
        <v>0</v>
      </c>
      <c r="UC117" s="169">
        <f t="shared" si="1764"/>
        <v>-26629.894315358506</v>
      </c>
      <c r="UD117" s="169">
        <f t="shared" si="1764"/>
        <v>-26629.894315358506</v>
      </c>
      <c r="UE117" s="169">
        <f t="shared" si="1764"/>
        <v>-536881.06592456857</v>
      </c>
      <c r="UF117" s="169">
        <f t="shared" si="1764"/>
        <v>625681.2894810494</v>
      </c>
      <c r="UG117" s="169">
        <f t="shared" si="1764"/>
        <v>389898.88692890177</v>
      </c>
      <c r="UH117" s="169">
        <f t="shared" si="1764"/>
        <v>-1978.6801747265154</v>
      </c>
      <c r="UI117" s="169">
        <f t="shared" si="1764"/>
        <v>-18303.011989520994</v>
      </c>
      <c r="UJ117" s="169">
        <f t="shared" si="1764"/>
        <v>-26629.894315358506</v>
      </c>
      <c r="UK117" s="169" t="e">
        <f t="shared" si="1764"/>
        <v>#DIV/0!</v>
      </c>
      <c r="UL117" s="169">
        <f t="shared" si="1764"/>
        <v>2185.6732214530675</v>
      </c>
      <c r="UM117" s="169">
        <f t="shared" si="1764"/>
        <v>3458.7599454548836</v>
      </c>
      <c r="UN117" s="169">
        <f t="shared" si="1764"/>
        <v>19214.312894526716</v>
      </c>
      <c r="UO117" s="169">
        <f t="shared" si="1764"/>
        <v>106435.62788463611</v>
      </c>
      <c r="UP117" s="169">
        <f t="shared" si="1764"/>
        <v>0</v>
      </c>
      <c r="UQ117" s="169">
        <f t="shared" si="1764"/>
        <v>-26629.894315358506</v>
      </c>
      <c r="UR117" s="169">
        <f t="shared" si="1764"/>
        <v>-23113.916440495348</v>
      </c>
      <c r="US117" s="169">
        <f t="shared" si="1764"/>
        <v>2185.6732214530675</v>
      </c>
      <c r="UT117" s="169">
        <f t="shared" si="1764"/>
        <v>3458.7599454548836</v>
      </c>
      <c r="UU117" s="169">
        <f t="shared" si="1764"/>
        <v>65964.544095480858</v>
      </c>
      <c r="UV117" s="169">
        <f t="shared" si="1764"/>
        <v>30476.838786739612</v>
      </c>
      <c r="UW117" s="177" t="e">
        <f t="shared" si="1572"/>
        <v>#REF!</v>
      </c>
      <c r="UX117" s="169">
        <f t="shared" ref="UX117:WB117" si="1765">+UX96-(-UX97)</f>
        <v>143418.6312153594</v>
      </c>
      <c r="UY117" s="169">
        <f t="shared" si="1765"/>
        <v>-26629.894315358506</v>
      </c>
      <c r="UZ117" s="169">
        <f t="shared" si="1765"/>
        <v>20689.586831050518</v>
      </c>
      <c r="VA117" s="169">
        <f t="shared" si="1765"/>
        <v>-26629.894315358506</v>
      </c>
      <c r="VB117" s="169">
        <f t="shared" si="1765"/>
        <v>-43860.72120095414</v>
      </c>
      <c r="VC117" s="169">
        <f t="shared" si="1765"/>
        <v>94638.962292818047</v>
      </c>
      <c r="VD117" s="169">
        <f t="shared" si="1765"/>
        <v>0</v>
      </c>
      <c r="VE117" s="169">
        <f t="shared" si="1765"/>
        <v>0</v>
      </c>
      <c r="VF117" s="169">
        <f t="shared" si="1765"/>
        <v>-26629.894315358506</v>
      </c>
      <c r="VG117" s="169">
        <f t="shared" si="1765"/>
        <v>-13528.830516709168</v>
      </c>
      <c r="VH117" s="169">
        <f t="shared" si="1765"/>
        <v>-561122.71012804681</v>
      </c>
      <c r="VI117" s="169">
        <f t="shared" si="1765"/>
        <v>0</v>
      </c>
      <c r="VJ117" s="169">
        <f t="shared" si="1765"/>
        <v>1044395.7439467626</v>
      </c>
      <c r="VK117" s="169">
        <f t="shared" si="1765"/>
        <v>-6552.6035080598494</v>
      </c>
      <c r="VL117" s="169">
        <f t="shared" si="1765"/>
        <v>-16161.929808218525</v>
      </c>
      <c r="VM117" s="169">
        <f t="shared" si="1765"/>
        <v>-5449.7499841066419</v>
      </c>
      <c r="VN117" s="169">
        <f t="shared" si="1765"/>
        <v>33407.525123963467</v>
      </c>
      <c r="VO117" s="169">
        <f t="shared" si="1765"/>
        <v>-26629.894315358506</v>
      </c>
      <c r="VP117" s="169">
        <f t="shared" si="1765"/>
        <v>-43860.72120095414</v>
      </c>
      <c r="VQ117" s="169" t="e">
        <f t="shared" si="1765"/>
        <v>#DIV/0!</v>
      </c>
      <c r="VR117" s="169">
        <f t="shared" si="1765"/>
        <v>45481.950311156892</v>
      </c>
      <c r="VS117" s="169">
        <f t="shared" si="1765"/>
        <v>32617.920968042083</v>
      </c>
      <c r="VT117" s="169">
        <f t="shared" si="1765"/>
        <v>-28144.508621797817</v>
      </c>
      <c r="VU117" s="169">
        <f t="shared" si="1765"/>
        <v>20689.586831050518</v>
      </c>
      <c r="VV117" s="169">
        <f t="shared" si="1765"/>
        <v>-26629.894315358506</v>
      </c>
      <c r="VW117" s="169">
        <f t="shared" si="1765"/>
        <v>-43860.72120095414</v>
      </c>
      <c r="VX117" s="169">
        <f t="shared" si="1765"/>
        <v>94638.962292818047</v>
      </c>
      <c r="VY117" s="169">
        <f t="shared" si="1765"/>
        <v>0</v>
      </c>
      <c r="VZ117" s="169">
        <f t="shared" si="1765"/>
        <v>0</v>
      </c>
      <c r="WA117" s="169">
        <f t="shared" si="1765"/>
        <v>-26629.894315358506</v>
      </c>
      <c r="WB117" s="169">
        <f t="shared" si="1765"/>
        <v>20689.586831050518</v>
      </c>
      <c r="WC117" s="177" t="e">
        <f t="shared" si="1573"/>
        <v>#DIV/0!</v>
      </c>
    </row>
    <row r="118" spans="1:601 16141:16141" s="105" customFormat="1" ht="18" customHeight="1" outlineLevel="1">
      <c r="A118" s="154"/>
      <c r="B118" s="101" t="s">
        <v>49</v>
      </c>
      <c r="C118" s="101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73">
        <f t="shared" si="1741"/>
        <v>0</v>
      </c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4"/>
      <c r="AY118" s="174"/>
      <c r="AZ118" s="174"/>
      <c r="BA118" s="174"/>
      <c r="BB118" s="174"/>
      <c r="BC118" s="174"/>
      <c r="BD118" s="174"/>
      <c r="BE118" s="174"/>
      <c r="BF118" s="174"/>
      <c r="BG118" s="174"/>
      <c r="BH118" s="174"/>
      <c r="BI118" s="174"/>
      <c r="BJ118" s="174"/>
      <c r="BK118" s="174"/>
      <c r="BL118" s="174"/>
      <c r="BM118" s="174"/>
      <c r="BN118" s="173">
        <f t="shared" si="1563"/>
        <v>0</v>
      </c>
      <c r="BO118" s="174"/>
      <c r="BP118" s="174"/>
      <c r="BQ118" s="174"/>
      <c r="BR118" s="174"/>
      <c r="BS118" s="174"/>
      <c r="BT118" s="174"/>
      <c r="BU118" s="174"/>
      <c r="BV118" s="174"/>
      <c r="BW118" s="174"/>
      <c r="BX118" s="174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3">
        <f t="shared" si="1562"/>
        <v>0</v>
      </c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3">
        <f t="shared" si="1564"/>
        <v>0</v>
      </c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3">
        <f t="shared" si="1742"/>
        <v>0</v>
      </c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74"/>
      <c r="FT118" s="174"/>
      <c r="FU118" s="174"/>
      <c r="FV118" s="174"/>
      <c r="FW118" s="174"/>
      <c r="FX118" s="174"/>
      <c r="FY118" s="174"/>
      <c r="FZ118" s="174"/>
      <c r="GA118" s="174"/>
      <c r="GB118" s="174"/>
      <c r="GC118" s="174"/>
      <c r="GD118" s="174"/>
      <c r="GE118" s="174"/>
      <c r="GF118" s="174"/>
      <c r="GG118" s="174"/>
      <c r="GH118" s="174"/>
      <c r="GI118" s="174"/>
      <c r="GJ118" s="173">
        <f t="shared" si="1565"/>
        <v>0</v>
      </c>
      <c r="GK118" s="174"/>
      <c r="GL118" s="174"/>
      <c r="GM118" s="174"/>
      <c r="GN118" s="174"/>
      <c r="GO118" s="174"/>
      <c r="GP118" s="174"/>
      <c r="GQ118" s="174"/>
      <c r="GR118" s="174"/>
      <c r="GS118" s="174"/>
      <c r="GT118" s="174"/>
      <c r="GU118" s="174"/>
      <c r="GV118" s="174"/>
      <c r="GW118" s="174"/>
      <c r="GX118" s="174"/>
      <c r="GY118" s="174"/>
      <c r="GZ118" s="174"/>
      <c r="HA118" s="174"/>
      <c r="HB118" s="174"/>
      <c r="HC118" s="174"/>
      <c r="HD118" s="174"/>
      <c r="HE118" s="174"/>
      <c r="HF118" s="174"/>
      <c r="HG118" s="174"/>
      <c r="HH118" s="174"/>
      <c r="HI118" s="174"/>
      <c r="HJ118" s="174"/>
      <c r="HK118" s="174"/>
      <c r="HL118" s="174"/>
      <c r="HM118" s="174"/>
      <c r="HN118" s="174"/>
      <c r="HO118" s="174"/>
      <c r="HP118" s="173">
        <f t="shared" si="1566"/>
        <v>0</v>
      </c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4"/>
      <c r="II118" s="174"/>
      <c r="IJ118" s="174"/>
      <c r="IK118" s="174"/>
      <c r="IL118" s="174"/>
      <c r="IM118" s="174"/>
      <c r="IN118" s="174"/>
      <c r="IO118" s="174"/>
      <c r="IP118" s="174"/>
      <c r="IQ118" s="174"/>
      <c r="IR118" s="174"/>
      <c r="IS118" s="174"/>
      <c r="IT118" s="174"/>
      <c r="IU118" s="173">
        <f t="shared" si="1743"/>
        <v>0</v>
      </c>
      <c r="IV118" s="174"/>
      <c r="IW118" s="174"/>
      <c r="IX118" s="174"/>
      <c r="IY118" s="174"/>
      <c r="IZ118" s="174"/>
      <c r="JA118" s="174"/>
      <c r="JB118" s="174"/>
      <c r="JC118" s="174"/>
      <c r="JD118" s="174"/>
      <c r="JE118" s="174"/>
      <c r="JF118" s="174"/>
      <c r="JG118" s="174"/>
      <c r="JH118" s="174"/>
      <c r="JI118" s="174"/>
      <c r="JJ118" s="174"/>
      <c r="JK118" s="174"/>
      <c r="JL118" s="174"/>
      <c r="JM118" s="174"/>
      <c r="JN118" s="174"/>
      <c r="JO118" s="174"/>
      <c r="JP118" s="174"/>
      <c r="JQ118" s="174"/>
      <c r="JR118" s="174"/>
      <c r="JS118" s="174"/>
      <c r="JT118" s="174"/>
      <c r="JU118" s="174"/>
      <c r="JV118" s="174"/>
      <c r="JW118" s="174"/>
      <c r="JX118" s="174"/>
      <c r="JY118" s="174"/>
      <c r="JZ118" s="174"/>
      <c r="KA118" s="173">
        <f t="shared" si="1567"/>
        <v>0</v>
      </c>
      <c r="KB118" s="174"/>
      <c r="KC118" s="174"/>
      <c r="KD118" s="174"/>
      <c r="KE118" s="174"/>
      <c r="KF118" s="174"/>
      <c r="KG118" s="174"/>
      <c r="KH118" s="174"/>
      <c r="KI118" s="174"/>
      <c r="KJ118" s="174"/>
      <c r="KK118" s="174"/>
      <c r="KL118" s="174"/>
      <c r="KM118" s="174"/>
      <c r="KN118" s="174"/>
      <c r="KO118" s="174"/>
      <c r="KP118" s="174"/>
      <c r="KQ118" s="174"/>
      <c r="KR118" s="174"/>
      <c r="KS118" s="174"/>
      <c r="KT118" s="174"/>
      <c r="KU118" s="174"/>
      <c r="KV118" s="174"/>
      <c r="KW118" s="174"/>
      <c r="KX118" s="174"/>
      <c r="KY118" s="174"/>
      <c r="KZ118" s="174"/>
      <c r="LA118" s="174"/>
      <c r="LB118" s="174"/>
      <c r="LC118" s="174"/>
      <c r="LD118" s="174"/>
      <c r="LE118" s="174"/>
      <c r="LF118" s="173">
        <f t="shared" si="1744"/>
        <v>0</v>
      </c>
      <c r="LG118" s="174"/>
      <c r="LH118" s="174"/>
      <c r="LI118" s="174"/>
      <c r="LJ118" s="174"/>
      <c r="LK118" s="174"/>
      <c r="LL118" s="174"/>
      <c r="LM118" s="174"/>
      <c r="LN118" s="174"/>
      <c r="LO118" s="174"/>
      <c r="LP118" s="174"/>
      <c r="LQ118" s="174"/>
      <c r="LR118" s="174"/>
      <c r="LS118" s="174"/>
      <c r="LT118" s="174"/>
      <c r="LU118" s="174"/>
      <c r="LV118" s="174"/>
      <c r="LW118" s="174"/>
      <c r="LX118" s="174"/>
      <c r="LY118" s="174"/>
      <c r="LZ118" s="174"/>
      <c r="MA118" s="174"/>
      <c r="MB118" s="174"/>
      <c r="MC118" s="174"/>
      <c r="MD118" s="174"/>
      <c r="ME118" s="174"/>
      <c r="MF118" s="174"/>
      <c r="MG118" s="174"/>
      <c r="MH118" s="174"/>
      <c r="MI118" s="174"/>
      <c r="MJ118" s="174"/>
      <c r="MK118" s="174"/>
      <c r="ML118" s="173">
        <f t="shared" si="1568"/>
        <v>0</v>
      </c>
      <c r="MM118" s="174"/>
      <c r="MN118" s="174"/>
      <c r="MO118" s="174"/>
      <c r="MP118" s="174"/>
      <c r="MQ118" s="174"/>
      <c r="MR118" s="174"/>
      <c r="MS118" s="174"/>
      <c r="MT118" s="174"/>
      <c r="MU118" s="174"/>
      <c r="MV118" s="174"/>
      <c r="MW118" s="174"/>
      <c r="MX118" s="174"/>
      <c r="MY118" s="174"/>
      <c r="MZ118" s="174"/>
      <c r="NA118" s="174"/>
      <c r="NB118" s="174"/>
      <c r="NC118" s="174"/>
      <c r="ND118" s="174"/>
      <c r="NE118" s="174"/>
      <c r="NF118" s="174"/>
      <c r="NG118" s="174"/>
      <c r="NH118" s="174"/>
      <c r="NI118" s="174"/>
      <c r="NJ118" s="174"/>
      <c r="NK118" s="174"/>
      <c r="NL118" s="174"/>
      <c r="NM118" s="174"/>
      <c r="NN118" s="174"/>
      <c r="NO118" s="174"/>
      <c r="NP118" s="174"/>
      <c r="NQ118" s="174"/>
      <c r="NR118" s="173">
        <f t="shared" si="1569"/>
        <v>0</v>
      </c>
      <c r="NS118" s="174"/>
      <c r="NT118" s="174"/>
      <c r="NU118" s="174"/>
      <c r="NV118" s="174"/>
      <c r="NW118" s="174"/>
      <c r="NX118" s="174"/>
      <c r="NY118" s="174"/>
      <c r="NZ118" s="174"/>
      <c r="OA118" s="174"/>
      <c r="OB118" s="174"/>
      <c r="OC118" s="174"/>
      <c r="OD118" s="174"/>
      <c r="OE118" s="174"/>
      <c r="OF118" s="174"/>
      <c r="OG118" s="174"/>
      <c r="OH118" s="174"/>
      <c r="OI118" s="174"/>
      <c r="OJ118" s="174"/>
      <c r="OK118" s="174"/>
      <c r="OL118" s="174"/>
      <c r="OM118" s="174"/>
      <c r="ON118" s="174"/>
      <c r="OO118" s="174"/>
      <c r="OP118" s="174"/>
      <c r="OQ118" s="174"/>
      <c r="OR118" s="174"/>
      <c r="OS118" s="174"/>
      <c r="OT118" s="174"/>
      <c r="OU118" s="173">
        <f t="shared" si="1745"/>
        <v>0</v>
      </c>
      <c r="OV118" s="174"/>
      <c r="OW118" s="174"/>
      <c r="OX118" s="174"/>
      <c r="OY118" s="174"/>
      <c r="OZ118" s="174"/>
      <c r="PA118" s="174"/>
      <c r="PB118" s="174"/>
      <c r="PC118" s="174"/>
      <c r="PD118" s="174"/>
      <c r="PE118" s="174"/>
      <c r="PF118" s="174"/>
      <c r="PG118" s="174"/>
      <c r="PH118" s="174"/>
      <c r="PI118" s="174"/>
      <c r="PJ118" s="174"/>
      <c r="PK118" s="174"/>
      <c r="PL118" s="174"/>
      <c r="PM118" s="174"/>
      <c r="PN118" s="174"/>
      <c r="PO118" s="174"/>
      <c r="PP118" s="174"/>
      <c r="PQ118" s="174"/>
      <c r="PR118" s="174"/>
      <c r="PS118" s="174"/>
      <c r="PT118" s="174"/>
      <c r="PU118" s="174"/>
      <c r="PV118" s="174"/>
      <c r="PW118" s="174"/>
      <c r="PX118" s="174"/>
      <c r="PY118" s="174"/>
      <c r="PZ118" s="174"/>
      <c r="QA118" s="173">
        <f t="shared" si="1570"/>
        <v>0</v>
      </c>
      <c r="QB118" s="174"/>
      <c r="QC118" s="174"/>
      <c r="QD118" s="174"/>
      <c r="QE118" s="174"/>
      <c r="QF118" s="174"/>
      <c r="QG118" s="174"/>
      <c r="QH118" s="174"/>
      <c r="QI118" s="174"/>
      <c r="QJ118" s="174"/>
      <c r="QK118" s="174"/>
      <c r="QL118" s="174"/>
      <c r="QM118" s="174"/>
      <c r="QN118" s="174"/>
      <c r="QO118" s="174"/>
      <c r="QP118" s="174"/>
      <c r="QQ118" s="174"/>
      <c r="QR118" s="174"/>
      <c r="QS118" s="174"/>
      <c r="QT118" s="174"/>
      <c r="QU118" s="174"/>
      <c r="QV118" s="174"/>
      <c r="QW118" s="174"/>
      <c r="QX118" s="174"/>
      <c r="QY118" s="174"/>
      <c r="QZ118" s="174"/>
      <c r="RA118" s="174"/>
      <c r="RB118" s="174"/>
      <c r="RC118" s="174"/>
      <c r="RD118" s="174"/>
      <c r="RE118" s="174"/>
      <c r="RF118" s="173">
        <f t="shared" si="1746"/>
        <v>0</v>
      </c>
      <c r="RG118" s="174"/>
      <c r="RH118" s="174"/>
      <c r="RI118" s="174"/>
      <c r="RJ118" s="174"/>
      <c r="RK118" s="174"/>
      <c r="RL118" s="174"/>
      <c r="RM118" s="174"/>
      <c r="RN118" s="174"/>
      <c r="RO118" s="174"/>
      <c r="RP118" s="174"/>
      <c r="RQ118" s="174"/>
      <c r="RR118" s="174"/>
      <c r="RS118" s="174"/>
      <c r="RT118" s="174"/>
      <c r="RU118" s="174"/>
      <c r="RV118" s="174"/>
      <c r="RW118" s="174"/>
      <c r="RX118" s="174"/>
      <c r="RY118" s="174"/>
      <c r="RZ118" s="174"/>
      <c r="SA118" s="174"/>
      <c r="SB118" s="174"/>
      <c r="SC118" s="174"/>
      <c r="SD118" s="174"/>
      <c r="SE118" s="174"/>
      <c r="SF118" s="174"/>
      <c r="SG118" s="174"/>
      <c r="SH118" s="174"/>
      <c r="SI118" s="174"/>
      <c r="SJ118" s="174"/>
      <c r="SK118" s="174"/>
      <c r="SL118" s="173">
        <f t="shared" si="1571"/>
        <v>0</v>
      </c>
      <c r="SM118" s="174"/>
      <c r="SN118" s="174"/>
      <c r="SO118" s="174"/>
      <c r="SP118" s="174"/>
      <c r="SQ118" s="174"/>
      <c r="SR118" s="174"/>
      <c r="SS118" s="174"/>
      <c r="ST118" s="174"/>
      <c r="SU118" s="174"/>
      <c r="SV118" s="174"/>
      <c r="SW118" s="174"/>
      <c r="SX118" s="174"/>
      <c r="SY118" s="174"/>
      <c r="SZ118" s="174"/>
      <c r="TA118" s="174"/>
      <c r="TB118" s="174"/>
      <c r="TC118" s="174"/>
      <c r="TD118" s="174"/>
      <c r="TE118" s="174"/>
      <c r="TF118" s="174"/>
      <c r="TG118" s="174"/>
      <c r="TH118" s="174"/>
      <c r="TI118" s="174"/>
      <c r="TJ118" s="174"/>
      <c r="TK118" s="174"/>
      <c r="TL118" s="174"/>
      <c r="TM118" s="174"/>
      <c r="TN118" s="174"/>
      <c r="TO118" s="174"/>
      <c r="TP118" s="174"/>
      <c r="TQ118" s="173">
        <f t="shared" si="1747"/>
        <v>0</v>
      </c>
      <c r="TR118" s="174"/>
      <c r="TS118" s="174"/>
      <c r="TT118" s="174"/>
      <c r="TU118" s="174"/>
      <c r="TV118" s="174"/>
      <c r="TW118" s="174"/>
      <c r="TX118" s="174"/>
      <c r="TY118" s="174"/>
      <c r="TZ118" s="174"/>
      <c r="UA118" s="174"/>
      <c r="UB118" s="174"/>
      <c r="UC118" s="174"/>
      <c r="UD118" s="174"/>
      <c r="UE118" s="174"/>
      <c r="UF118" s="174"/>
      <c r="UG118" s="174"/>
      <c r="UH118" s="174"/>
      <c r="UI118" s="174"/>
      <c r="UJ118" s="174"/>
      <c r="UK118" s="174"/>
      <c r="UL118" s="174"/>
      <c r="UM118" s="174"/>
      <c r="UN118" s="174"/>
      <c r="UO118" s="174"/>
      <c r="UP118" s="174"/>
      <c r="UQ118" s="174"/>
      <c r="UR118" s="174"/>
      <c r="US118" s="174"/>
      <c r="UT118" s="174"/>
      <c r="UU118" s="174"/>
      <c r="UV118" s="174"/>
      <c r="UW118" s="173">
        <f t="shared" si="1572"/>
        <v>0</v>
      </c>
      <c r="UX118" s="174"/>
      <c r="UY118" s="174"/>
      <c r="UZ118" s="174"/>
      <c r="VA118" s="174"/>
      <c r="VB118" s="174"/>
      <c r="VC118" s="174"/>
      <c r="VD118" s="174"/>
      <c r="VE118" s="174"/>
      <c r="VF118" s="174"/>
      <c r="VG118" s="174"/>
      <c r="VH118" s="174"/>
      <c r="VI118" s="174"/>
      <c r="VJ118" s="174"/>
      <c r="VK118" s="174"/>
      <c r="VL118" s="174"/>
      <c r="VM118" s="174"/>
      <c r="VN118" s="174"/>
      <c r="VO118" s="174"/>
      <c r="VP118" s="174"/>
      <c r="VQ118" s="174"/>
      <c r="VR118" s="174"/>
      <c r="VS118" s="174"/>
      <c r="VT118" s="174"/>
      <c r="VU118" s="174"/>
      <c r="VV118" s="174"/>
      <c r="VW118" s="174"/>
      <c r="VX118" s="174"/>
      <c r="VY118" s="174"/>
      <c r="VZ118" s="174"/>
      <c r="WA118" s="174"/>
      <c r="WB118" s="174"/>
      <c r="WC118" s="173">
        <f t="shared" si="1573"/>
        <v>0</v>
      </c>
    </row>
    <row r="119" spans="1:601 16141:16141" s="105" customFormat="1" ht="18" customHeight="1" outlineLevel="1">
      <c r="A119" s="154"/>
      <c r="B119" s="101" t="s">
        <v>60</v>
      </c>
      <c r="C119" s="101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73">
        <f t="shared" si="1741"/>
        <v>0</v>
      </c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/>
      <c r="BB119" s="174"/>
      <c r="BC119" s="174"/>
      <c r="BD119" s="174"/>
      <c r="BE119" s="174"/>
      <c r="BF119" s="174"/>
      <c r="BG119" s="174"/>
      <c r="BH119" s="174"/>
      <c r="BI119" s="174"/>
      <c r="BJ119" s="174"/>
      <c r="BK119" s="174"/>
      <c r="BL119" s="174"/>
      <c r="BM119" s="174"/>
      <c r="BN119" s="173">
        <f t="shared" si="1563"/>
        <v>0</v>
      </c>
      <c r="BO119" s="174"/>
      <c r="BP119" s="174"/>
      <c r="BQ119" s="174"/>
      <c r="BR119" s="174"/>
      <c r="BS119" s="174"/>
      <c r="BT119" s="174"/>
      <c r="BU119" s="174"/>
      <c r="BV119" s="174"/>
      <c r="BW119" s="174"/>
      <c r="BX119" s="174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3">
        <f t="shared" si="1562"/>
        <v>0</v>
      </c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3">
        <f t="shared" si="1564"/>
        <v>0</v>
      </c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3">
        <f t="shared" si="1742"/>
        <v>0</v>
      </c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74"/>
      <c r="FW119" s="174"/>
      <c r="FX119" s="174"/>
      <c r="FY119" s="174"/>
      <c r="FZ119" s="174"/>
      <c r="GA119" s="174"/>
      <c r="GB119" s="174"/>
      <c r="GC119" s="174"/>
      <c r="GD119" s="174"/>
      <c r="GE119" s="174"/>
      <c r="GF119" s="174"/>
      <c r="GG119" s="174"/>
      <c r="GH119" s="174"/>
      <c r="GI119" s="174"/>
      <c r="GJ119" s="173">
        <f t="shared" si="1565"/>
        <v>0</v>
      </c>
      <c r="GK119" s="174"/>
      <c r="GL119" s="174"/>
      <c r="GM119" s="174"/>
      <c r="GN119" s="174"/>
      <c r="GO119" s="174"/>
      <c r="GP119" s="174"/>
      <c r="GQ119" s="174"/>
      <c r="GR119" s="174"/>
      <c r="GS119" s="174"/>
      <c r="GT119" s="174"/>
      <c r="GU119" s="174"/>
      <c r="GV119" s="174"/>
      <c r="GW119" s="174"/>
      <c r="GX119" s="174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3">
        <f t="shared" si="1566"/>
        <v>0</v>
      </c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4"/>
      <c r="II119" s="174"/>
      <c r="IJ119" s="174"/>
      <c r="IK119" s="174"/>
      <c r="IL119" s="174"/>
      <c r="IM119" s="174"/>
      <c r="IN119" s="174"/>
      <c r="IO119" s="174"/>
      <c r="IP119" s="174"/>
      <c r="IQ119" s="174"/>
      <c r="IR119" s="174"/>
      <c r="IS119" s="174"/>
      <c r="IT119" s="174"/>
      <c r="IU119" s="173">
        <f t="shared" si="1743"/>
        <v>0</v>
      </c>
      <c r="IV119" s="174"/>
      <c r="IW119" s="174"/>
      <c r="IX119" s="174"/>
      <c r="IY119" s="174"/>
      <c r="IZ119" s="174"/>
      <c r="JA119" s="174"/>
      <c r="JB119" s="174"/>
      <c r="JC119" s="174"/>
      <c r="JD119" s="174"/>
      <c r="JE119" s="174"/>
      <c r="JF119" s="174"/>
      <c r="JG119" s="174"/>
      <c r="JH119" s="174"/>
      <c r="JI119" s="174"/>
      <c r="JJ119" s="174"/>
      <c r="JK119" s="174"/>
      <c r="JL119" s="174"/>
      <c r="JM119" s="174"/>
      <c r="JN119" s="174"/>
      <c r="JO119" s="174"/>
      <c r="JP119" s="174"/>
      <c r="JQ119" s="174"/>
      <c r="JR119" s="174"/>
      <c r="JS119" s="174"/>
      <c r="JT119" s="174"/>
      <c r="JU119" s="174"/>
      <c r="JV119" s="174"/>
      <c r="JW119" s="174"/>
      <c r="JX119" s="174"/>
      <c r="JY119" s="174"/>
      <c r="JZ119" s="174"/>
      <c r="KA119" s="173">
        <f t="shared" si="1567"/>
        <v>0</v>
      </c>
      <c r="KB119" s="174"/>
      <c r="KC119" s="174"/>
      <c r="KD119" s="174"/>
      <c r="KE119" s="174"/>
      <c r="KF119" s="174"/>
      <c r="KG119" s="174"/>
      <c r="KH119" s="174"/>
      <c r="KI119" s="174"/>
      <c r="KJ119" s="174"/>
      <c r="KK119" s="174"/>
      <c r="KL119" s="174"/>
      <c r="KM119" s="174"/>
      <c r="KN119" s="174"/>
      <c r="KO119" s="174"/>
      <c r="KP119" s="174"/>
      <c r="KQ119" s="174"/>
      <c r="KR119" s="174"/>
      <c r="KS119" s="174"/>
      <c r="KT119" s="174"/>
      <c r="KU119" s="174"/>
      <c r="KV119" s="174"/>
      <c r="KW119" s="174"/>
      <c r="KX119" s="174"/>
      <c r="KY119" s="174"/>
      <c r="KZ119" s="174"/>
      <c r="LA119" s="174"/>
      <c r="LB119" s="174"/>
      <c r="LC119" s="174"/>
      <c r="LD119" s="174"/>
      <c r="LE119" s="174"/>
      <c r="LF119" s="173">
        <f t="shared" si="1744"/>
        <v>0</v>
      </c>
      <c r="LG119" s="174"/>
      <c r="LH119" s="174"/>
      <c r="LI119" s="174"/>
      <c r="LJ119" s="174"/>
      <c r="LK119" s="174"/>
      <c r="LL119" s="174"/>
      <c r="LM119" s="174"/>
      <c r="LN119" s="174"/>
      <c r="LO119" s="174"/>
      <c r="LP119" s="174"/>
      <c r="LQ119" s="174"/>
      <c r="LR119" s="174"/>
      <c r="LS119" s="174"/>
      <c r="LT119" s="174"/>
      <c r="LU119" s="174"/>
      <c r="LV119" s="174"/>
      <c r="LW119" s="174"/>
      <c r="LX119" s="174"/>
      <c r="LY119" s="174"/>
      <c r="LZ119" s="174"/>
      <c r="MA119" s="174"/>
      <c r="MB119" s="174"/>
      <c r="MC119" s="174"/>
      <c r="MD119" s="174"/>
      <c r="ME119" s="174"/>
      <c r="MF119" s="174"/>
      <c r="MG119" s="174"/>
      <c r="MH119" s="174"/>
      <c r="MI119" s="174"/>
      <c r="MJ119" s="174"/>
      <c r="MK119" s="174"/>
      <c r="ML119" s="173">
        <f t="shared" si="1568"/>
        <v>0</v>
      </c>
      <c r="MM119" s="174"/>
      <c r="MN119" s="174"/>
      <c r="MO119" s="174"/>
      <c r="MP119" s="174"/>
      <c r="MQ119" s="174"/>
      <c r="MR119" s="174"/>
      <c r="MS119" s="174"/>
      <c r="MT119" s="174"/>
      <c r="MU119" s="174"/>
      <c r="MV119" s="174"/>
      <c r="MW119" s="174"/>
      <c r="MX119" s="174"/>
      <c r="MY119" s="174"/>
      <c r="MZ119" s="174"/>
      <c r="NA119" s="174"/>
      <c r="NB119" s="174"/>
      <c r="NC119" s="174"/>
      <c r="ND119" s="174"/>
      <c r="NE119" s="174"/>
      <c r="NF119" s="174"/>
      <c r="NG119" s="174"/>
      <c r="NH119" s="174"/>
      <c r="NI119" s="174"/>
      <c r="NJ119" s="174"/>
      <c r="NK119" s="174"/>
      <c r="NL119" s="174"/>
      <c r="NM119" s="174"/>
      <c r="NN119" s="174"/>
      <c r="NO119" s="174"/>
      <c r="NP119" s="174"/>
      <c r="NQ119" s="174"/>
      <c r="NR119" s="173">
        <f t="shared" si="1569"/>
        <v>0</v>
      </c>
      <c r="NS119" s="174"/>
      <c r="NT119" s="174"/>
      <c r="NU119" s="174"/>
      <c r="NV119" s="174"/>
      <c r="NW119" s="174"/>
      <c r="NX119" s="174"/>
      <c r="NY119" s="174"/>
      <c r="NZ119" s="174"/>
      <c r="OA119" s="174"/>
      <c r="OB119" s="174"/>
      <c r="OC119" s="174"/>
      <c r="OD119" s="174"/>
      <c r="OE119" s="174"/>
      <c r="OF119" s="174"/>
      <c r="OG119" s="174"/>
      <c r="OH119" s="174"/>
      <c r="OI119" s="174"/>
      <c r="OJ119" s="174"/>
      <c r="OK119" s="174"/>
      <c r="OL119" s="174"/>
      <c r="OM119" s="174"/>
      <c r="ON119" s="174"/>
      <c r="OO119" s="174"/>
      <c r="OP119" s="174"/>
      <c r="OQ119" s="174"/>
      <c r="OR119" s="174"/>
      <c r="OS119" s="174"/>
      <c r="OT119" s="174"/>
      <c r="OU119" s="173">
        <f t="shared" si="1745"/>
        <v>0</v>
      </c>
      <c r="OV119" s="174"/>
      <c r="OW119" s="174"/>
      <c r="OX119" s="174"/>
      <c r="OY119" s="174"/>
      <c r="OZ119" s="174"/>
      <c r="PA119" s="174"/>
      <c r="PB119" s="174"/>
      <c r="PC119" s="174"/>
      <c r="PD119" s="174"/>
      <c r="PE119" s="174"/>
      <c r="PF119" s="174"/>
      <c r="PG119" s="174"/>
      <c r="PH119" s="174"/>
      <c r="PI119" s="174"/>
      <c r="PJ119" s="174"/>
      <c r="PK119" s="174"/>
      <c r="PL119" s="174"/>
      <c r="PM119" s="174"/>
      <c r="PN119" s="174"/>
      <c r="PO119" s="174"/>
      <c r="PP119" s="174"/>
      <c r="PQ119" s="174"/>
      <c r="PR119" s="174"/>
      <c r="PS119" s="174"/>
      <c r="PT119" s="174"/>
      <c r="PU119" s="174"/>
      <c r="PV119" s="174"/>
      <c r="PW119" s="174"/>
      <c r="PX119" s="174"/>
      <c r="PY119" s="174"/>
      <c r="PZ119" s="174"/>
      <c r="QA119" s="173">
        <f t="shared" si="1570"/>
        <v>0</v>
      </c>
      <c r="QB119" s="174"/>
      <c r="QC119" s="174"/>
      <c r="QD119" s="174"/>
      <c r="QE119" s="174"/>
      <c r="QF119" s="174"/>
      <c r="QG119" s="174"/>
      <c r="QH119" s="174"/>
      <c r="QI119" s="174"/>
      <c r="QJ119" s="174"/>
      <c r="QK119" s="174"/>
      <c r="QL119" s="174"/>
      <c r="QM119" s="174"/>
      <c r="QN119" s="174"/>
      <c r="QO119" s="174"/>
      <c r="QP119" s="174"/>
      <c r="QQ119" s="174"/>
      <c r="QR119" s="174"/>
      <c r="QS119" s="174"/>
      <c r="QT119" s="174"/>
      <c r="QU119" s="174"/>
      <c r="QV119" s="174"/>
      <c r="QW119" s="174"/>
      <c r="QX119" s="174"/>
      <c r="QY119" s="174"/>
      <c r="QZ119" s="174"/>
      <c r="RA119" s="174"/>
      <c r="RB119" s="174"/>
      <c r="RC119" s="174"/>
      <c r="RD119" s="174"/>
      <c r="RE119" s="174"/>
      <c r="RF119" s="173">
        <f t="shared" si="1746"/>
        <v>0</v>
      </c>
      <c r="RG119" s="174"/>
      <c r="RH119" s="174"/>
      <c r="RI119" s="174"/>
      <c r="RJ119" s="174"/>
      <c r="RK119" s="174"/>
      <c r="RL119" s="174"/>
      <c r="RM119" s="174"/>
      <c r="RN119" s="174"/>
      <c r="RO119" s="174"/>
      <c r="RP119" s="174"/>
      <c r="RQ119" s="174"/>
      <c r="RR119" s="174"/>
      <c r="RS119" s="174"/>
      <c r="RT119" s="174"/>
      <c r="RU119" s="174"/>
      <c r="RV119" s="174"/>
      <c r="RW119" s="174"/>
      <c r="RX119" s="174"/>
      <c r="RY119" s="174"/>
      <c r="RZ119" s="174"/>
      <c r="SA119" s="174"/>
      <c r="SB119" s="174"/>
      <c r="SC119" s="174"/>
      <c r="SD119" s="174"/>
      <c r="SE119" s="174"/>
      <c r="SF119" s="174"/>
      <c r="SG119" s="174"/>
      <c r="SH119" s="174"/>
      <c r="SI119" s="174"/>
      <c r="SJ119" s="174"/>
      <c r="SK119" s="174"/>
      <c r="SL119" s="173">
        <f t="shared" si="1571"/>
        <v>0</v>
      </c>
      <c r="SM119" s="174"/>
      <c r="SN119" s="174"/>
      <c r="SO119" s="174"/>
      <c r="SP119" s="174"/>
      <c r="SQ119" s="174"/>
      <c r="SR119" s="174"/>
      <c r="SS119" s="174"/>
      <c r="ST119" s="174"/>
      <c r="SU119" s="174"/>
      <c r="SV119" s="174"/>
      <c r="SW119" s="174"/>
      <c r="SX119" s="174"/>
      <c r="SY119" s="174"/>
      <c r="SZ119" s="174"/>
      <c r="TA119" s="174"/>
      <c r="TB119" s="174"/>
      <c r="TC119" s="174"/>
      <c r="TD119" s="174"/>
      <c r="TE119" s="174"/>
      <c r="TF119" s="174"/>
      <c r="TG119" s="174"/>
      <c r="TH119" s="174"/>
      <c r="TI119" s="174"/>
      <c r="TJ119" s="174"/>
      <c r="TK119" s="174"/>
      <c r="TL119" s="174"/>
      <c r="TM119" s="174"/>
      <c r="TN119" s="174"/>
      <c r="TO119" s="174"/>
      <c r="TP119" s="174"/>
      <c r="TQ119" s="173">
        <f t="shared" si="1747"/>
        <v>0</v>
      </c>
      <c r="TR119" s="174"/>
      <c r="TS119" s="174"/>
      <c r="TT119" s="174"/>
      <c r="TU119" s="174"/>
      <c r="TV119" s="174"/>
      <c r="TW119" s="174"/>
      <c r="TX119" s="174"/>
      <c r="TY119" s="174"/>
      <c r="TZ119" s="174"/>
      <c r="UA119" s="174"/>
      <c r="UB119" s="174"/>
      <c r="UC119" s="174"/>
      <c r="UD119" s="174"/>
      <c r="UE119" s="174"/>
      <c r="UF119" s="174"/>
      <c r="UG119" s="174"/>
      <c r="UH119" s="174"/>
      <c r="UI119" s="174"/>
      <c r="UJ119" s="174"/>
      <c r="UK119" s="174"/>
      <c r="UL119" s="174"/>
      <c r="UM119" s="174"/>
      <c r="UN119" s="174"/>
      <c r="UO119" s="174"/>
      <c r="UP119" s="174"/>
      <c r="UQ119" s="174"/>
      <c r="UR119" s="174"/>
      <c r="US119" s="174"/>
      <c r="UT119" s="174"/>
      <c r="UU119" s="174"/>
      <c r="UV119" s="174"/>
      <c r="UW119" s="173">
        <f t="shared" si="1572"/>
        <v>0</v>
      </c>
      <c r="UX119" s="174"/>
      <c r="UY119" s="174"/>
      <c r="UZ119" s="174"/>
      <c r="VA119" s="174"/>
      <c r="VB119" s="174"/>
      <c r="VC119" s="174"/>
      <c r="VD119" s="174"/>
      <c r="VE119" s="174"/>
      <c r="VF119" s="174"/>
      <c r="VG119" s="174"/>
      <c r="VH119" s="174"/>
      <c r="VI119" s="174"/>
      <c r="VJ119" s="174"/>
      <c r="VK119" s="174"/>
      <c r="VL119" s="174"/>
      <c r="VM119" s="174"/>
      <c r="VN119" s="174"/>
      <c r="VO119" s="174"/>
      <c r="VP119" s="174"/>
      <c r="VQ119" s="174"/>
      <c r="VR119" s="174"/>
      <c r="VS119" s="174"/>
      <c r="VT119" s="174"/>
      <c r="VU119" s="174"/>
      <c r="VV119" s="174"/>
      <c r="VW119" s="174"/>
      <c r="VX119" s="174"/>
      <c r="VY119" s="174"/>
      <c r="VZ119" s="174"/>
      <c r="WA119" s="174"/>
      <c r="WB119" s="174"/>
      <c r="WC119" s="173">
        <f t="shared" si="1573"/>
        <v>0</v>
      </c>
    </row>
    <row r="120" spans="1:601 16141:16141" s="99" customFormat="1" ht="18" customHeight="1">
      <c r="A120" s="154"/>
      <c r="B120" s="124" t="s">
        <v>61</v>
      </c>
      <c r="C120" s="125"/>
      <c r="D120" s="126">
        <f t="shared" ref="D120:P120" si="1766">+D117-SUM(D118:D119)</f>
        <v>0</v>
      </c>
      <c r="E120" s="126">
        <f t="shared" si="1766"/>
        <v>0</v>
      </c>
      <c r="F120" s="126" t="e">
        <f t="shared" si="1766"/>
        <v>#REF!</v>
      </c>
      <c r="G120" s="126">
        <f t="shared" si="1766"/>
        <v>0</v>
      </c>
      <c r="H120" s="126">
        <f t="shared" si="1766"/>
        <v>0</v>
      </c>
      <c r="I120" s="126">
        <f t="shared" si="1766"/>
        <v>0</v>
      </c>
      <c r="J120" s="126">
        <f t="shared" si="1766"/>
        <v>0</v>
      </c>
      <c r="K120" s="126">
        <f t="shared" si="1766"/>
        <v>0</v>
      </c>
      <c r="L120" s="126">
        <f t="shared" si="1766"/>
        <v>0</v>
      </c>
      <c r="M120" s="126">
        <f t="shared" si="1766"/>
        <v>0</v>
      </c>
      <c r="N120" s="126">
        <f t="shared" si="1766"/>
        <v>0</v>
      </c>
      <c r="O120" s="126">
        <f t="shared" si="1766"/>
        <v>4644.51</v>
      </c>
      <c r="P120" s="126">
        <f t="shared" si="1766"/>
        <v>0</v>
      </c>
      <c r="Q120" s="126">
        <f t="shared" ref="Q120:AJ120" si="1767">+Q117-SUM(Q118:Q119)</f>
        <v>0</v>
      </c>
      <c r="R120" s="126">
        <f t="shared" si="1767"/>
        <v>0</v>
      </c>
      <c r="S120" s="126">
        <f t="shared" si="1767"/>
        <v>0</v>
      </c>
      <c r="T120" s="126">
        <f t="shared" si="1767"/>
        <v>0</v>
      </c>
      <c r="U120" s="126">
        <f t="shared" si="1767"/>
        <v>0</v>
      </c>
      <c r="V120" s="126">
        <f t="shared" si="1767"/>
        <v>0</v>
      </c>
      <c r="W120" s="126">
        <f t="shared" si="1767"/>
        <v>0</v>
      </c>
      <c r="X120" s="126">
        <f t="shared" si="1767"/>
        <v>0</v>
      </c>
      <c r="Y120" s="126">
        <f t="shared" si="1767"/>
        <v>0</v>
      </c>
      <c r="Z120" s="126">
        <f t="shared" si="1767"/>
        <v>0</v>
      </c>
      <c r="AA120" s="126">
        <f t="shared" si="1767"/>
        <v>0</v>
      </c>
      <c r="AB120" s="126">
        <f t="shared" si="1767"/>
        <v>0</v>
      </c>
      <c r="AC120" s="126">
        <f t="shared" si="1767"/>
        <v>0</v>
      </c>
      <c r="AD120" s="126">
        <f t="shared" si="1767"/>
        <v>0</v>
      </c>
      <c r="AE120" s="126" t="e">
        <f t="shared" si="1767"/>
        <v>#REF!</v>
      </c>
      <c r="AF120" s="126"/>
      <c r="AG120" s="126"/>
      <c r="AH120" s="177" t="e">
        <f t="shared" si="1741"/>
        <v>#REF!</v>
      </c>
      <c r="AI120" s="169">
        <f t="shared" si="1767"/>
        <v>0</v>
      </c>
      <c r="AJ120" s="169">
        <f t="shared" si="1767"/>
        <v>0</v>
      </c>
      <c r="AK120" s="169">
        <f t="shared" ref="AK120:AZ120" si="1768">+AK117-SUM(AK118:AK119)</f>
        <v>-26629.894315358506</v>
      </c>
      <c r="AL120" s="169">
        <f t="shared" si="1768"/>
        <v>-26629.894315358506</v>
      </c>
      <c r="AM120" s="169">
        <f t="shared" si="1768"/>
        <v>-26629.894315358506</v>
      </c>
      <c r="AN120" s="169">
        <f t="shared" si="1768"/>
        <v>-43860.72120095414</v>
      </c>
      <c r="AO120" s="169">
        <f t="shared" si="1768"/>
        <v>-43860.72120095414</v>
      </c>
      <c r="AP120" s="169">
        <f t="shared" si="1768"/>
        <v>-1978.6801747265154</v>
      </c>
      <c r="AQ120" s="169">
        <f t="shared" si="1768"/>
        <v>0</v>
      </c>
      <c r="AR120" s="169">
        <f t="shared" si="1768"/>
        <v>-26629.894315358506</v>
      </c>
      <c r="AS120" s="169">
        <f t="shared" si="1768"/>
        <v>-26629.894315358506</v>
      </c>
      <c r="AT120" s="169">
        <f t="shared" si="1768"/>
        <v>-26629.894315358506</v>
      </c>
      <c r="AU120" s="169">
        <f t="shared" si="1768"/>
        <v>-43860.72120095414</v>
      </c>
      <c r="AV120" s="169">
        <f t="shared" si="1768"/>
        <v>-4573.9233333333341</v>
      </c>
      <c r="AW120" s="169">
        <f t="shared" si="1768"/>
        <v>0</v>
      </c>
      <c r="AX120" s="169">
        <f t="shared" si="1768"/>
        <v>0</v>
      </c>
      <c r="AY120" s="169">
        <f t="shared" si="1768"/>
        <v>-26629.894315358506</v>
      </c>
      <c r="AZ120" s="169">
        <f t="shared" si="1768"/>
        <v>-26629.894315358506</v>
      </c>
      <c r="BA120" s="169">
        <f>+BA117-SUM(BA118:BA119)</f>
        <v>-26629.894315358506</v>
      </c>
      <c r="BB120" s="169" t="e">
        <f>+BB117-SUM(BB118:BB119)</f>
        <v>#DIV/0!</v>
      </c>
      <c r="BC120" s="169">
        <f>+BC117-SUM(BC118:BC119)</f>
        <v>0</v>
      </c>
      <c r="BD120" s="169">
        <f t="shared" ref="BD120:BM120" si="1769">+BD117-SUM(BD118:BD119)</f>
        <v>-1978.6801747265154</v>
      </c>
      <c r="BE120" s="169">
        <f t="shared" si="1769"/>
        <v>-21192.521989520996</v>
      </c>
      <c r="BF120" s="169">
        <f t="shared" si="1769"/>
        <v>-26629.894315358506</v>
      </c>
      <c r="BG120" s="169">
        <f t="shared" si="1769"/>
        <v>-26629.894315358506</v>
      </c>
      <c r="BH120" s="169">
        <f t="shared" si="1769"/>
        <v>-26629.894315358506</v>
      </c>
      <c r="BI120" s="169">
        <f t="shared" si="1769"/>
        <v>-43860.72120095414</v>
      </c>
      <c r="BJ120" s="169">
        <f t="shared" si="1769"/>
        <v>-43860.72120095414</v>
      </c>
      <c r="BK120" s="169">
        <f t="shared" si="1769"/>
        <v>-1978.6801747265154</v>
      </c>
      <c r="BL120" s="169">
        <f t="shared" si="1769"/>
        <v>0</v>
      </c>
      <c r="BM120" s="169">
        <f t="shared" si="1769"/>
        <v>-26629.894315358506</v>
      </c>
      <c r="BN120" s="177" t="e">
        <f t="shared" si="1563"/>
        <v>#DIV/0!</v>
      </c>
      <c r="BO120" s="169">
        <f>+BO117-SUM(BO118:BO119)</f>
        <v>-26629.894315358506</v>
      </c>
      <c r="BP120" s="169">
        <f>+BP117-SUM(BP118:BP119)</f>
        <v>-26629.894315358506</v>
      </c>
      <c r="BQ120" s="169">
        <f t="shared" ref="BQ120:CR120" si="1770">+BQ117-SUM(BQ118:BQ119)</f>
        <v>50778.241091863907</v>
      </c>
      <c r="BR120" s="169">
        <f t="shared" si="1770"/>
        <v>3599.9092849292647</v>
      </c>
      <c r="BS120" s="169">
        <f t="shared" si="1770"/>
        <v>75958.789097896501</v>
      </c>
      <c r="BT120" s="169">
        <f t="shared" si="1770"/>
        <v>32617.920968042083</v>
      </c>
      <c r="BU120" s="169">
        <f t="shared" si="1770"/>
        <v>-25254.998621797818</v>
      </c>
      <c r="BV120" s="169">
        <f t="shared" si="1770"/>
        <v>-26629.894315358506</v>
      </c>
      <c r="BW120" s="169">
        <f t="shared" si="1770"/>
        <v>-26629.894315358506</v>
      </c>
      <c r="BX120" s="169">
        <f t="shared" si="1770"/>
        <v>9535.8042616468956</v>
      </c>
      <c r="BY120" s="169">
        <f t="shared" si="1770"/>
        <v>47460.630485883405</v>
      </c>
      <c r="BZ120" s="169">
        <f t="shared" si="1770"/>
        <v>30476.838786739612</v>
      </c>
      <c r="CA120" s="169">
        <f t="shared" si="1770"/>
        <v>0</v>
      </c>
      <c r="CB120" s="169">
        <f t="shared" si="1770"/>
        <v>-31203.817648691838</v>
      </c>
      <c r="CC120" s="169">
        <f t="shared" si="1770"/>
        <v>-26629.894315358506</v>
      </c>
      <c r="CD120" s="169">
        <f t="shared" si="1770"/>
        <v>-26629.894315358506</v>
      </c>
      <c r="CE120" s="169">
        <f t="shared" si="1770"/>
        <v>25093.123889524461</v>
      </c>
      <c r="CF120" s="169">
        <f t="shared" si="1770"/>
        <v>47460.630485883405</v>
      </c>
      <c r="CG120" s="169">
        <f t="shared" si="1770"/>
        <v>28498.158612013096</v>
      </c>
      <c r="CH120" s="169" t="e">
        <f t="shared" si="1770"/>
        <v>#DIV/0!</v>
      </c>
      <c r="CI120" s="169">
        <f t="shared" si="1770"/>
        <v>7268.1883088062968</v>
      </c>
      <c r="CJ120" s="169">
        <f t="shared" si="1770"/>
        <v>-26629.894315358506</v>
      </c>
      <c r="CK120" s="169">
        <f t="shared" si="1770"/>
        <v>-29519.404315358508</v>
      </c>
      <c r="CL120" s="169">
        <f t="shared" si="1770"/>
        <v>42746.780435789347</v>
      </c>
      <c r="CM120" s="169">
        <f t="shared" si="1770"/>
        <v>3599.9092849292647</v>
      </c>
      <c r="CN120" s="169">
        <f t="shared" si="1770"/>
        <v>75958.789097896501</v>
      </c>
      <c r="CO120" s="169">
        <f t="shared" si="1770"/>
        <v>32617.920968042083</v>
      </c>
      <c r="CP120" s="169">
        <f t="shared" si="1770"/>
        <v>-25254.998621797818</v>
      </c>
      <c r="CQ120" s="169">
        <f t="shared" si="1770"/>
        <v>-26629.894315358506</v>
      </c>
      <c r="CR120" s="169">
        <f t="shared" si="1770"/>
        <v>-26629.894315358506</v>
      </c>
      <c r="CS120" s="177" t="e">
        <f t="shared" si="1562"/>
        <v>#DIV/0!</v>
      </c>
      <c r="CT120" s="169">
        <f t="shared" ref="CT120:CU120" si="1771">+CT117-SUM(CT118:CT119)</f>
        <v>45851.256779600182</v>
      </c>
      <c r="CU120" s="169">
        <f t="shared" si="1771"/>
        <v>3599.9092849292647</v>
      </c>
      <c r="CV120" s="169">
        <f t="shared" ref="CV120:DK120" si="1772">+CV117-SUM(CV118:CV119)</f>
        <v>106435.62788463611</v>
      </c>
      <c r="CW120" s="169">
        <f t="shared" si="1772"/>
        <v>0</v>
      </c>
      <c r="CX120" s="169">
        <f t="shared" si="1772"/>
        <v>-26629.894315358506</v>
      </c>
      <c r="CY120" s="169">
        <f t="shared" si="1772"/>
        <v>-23113.916440495348</v>
      </c>
      <c r="CZ120" s="169">
        <f t="shared" si="1772"/>
        <v>2185.6732214530675</v>
      </c>
      <c r="DA120" s="169">
        <f t="shared" si="1772"/>
        <v>3458.7599454548836</v>
      </c>
      <c r="DB120" s="169">
        <f t="shared" si="1772"/>
        <v>65964.544095480858</v>
      </c>
      <c r="DC120" s="169">
        <f t="shared" si="1772"/>
        <v>10670.727473758165</v>
      </c>
      <c r="DD120" s="169">
        <f t="shared" si="1772"/>
        <v>0</v>
      </c>
      <c r="DE120" s="169">
        <f t="shared" si="1772"/>
        <v>-26629.894315358506</v>
      </c>
      <c r="DF120" s="169">
        <f t="shared" si="1772"/>
        <v>-26629.894315358506</v>
      </c>
      <c r="DG120" s="169">
        <f t="shared" si="1772"/>
        <v>-2388.2501118802666</v>
      </c>
      <c r="DH120" s="169">
        <f t="shared" si="1772"/>
        <v>3458.7599454548836</v>
      </c>
      <c r="DI120" s="169">
        <f t="shared" si="1772"/>
        <v>65964.544095480858</v>
      </c>
      <c r="DJ120" s="169">
        <f t="shared" si="1772"/>
        <v>28498.158612013096</v>
      </c>
      <c r="DK120" s="169">
        <f t="shared" si="1772"/>
        <v>-18303.011989520994</v>
      </c>
      <c r="DL120" s="169">
        <f>+DL117-SUM(DL118:DL119)</f>
        <v>-26629.894315358506</v>
      </c>
      <c r="DM120" s="169" t="e">
        <f>+DM117-SUM(DM118:DM119)</f>
        <v>#DIV/0!</v>
      </c>
      <c r="DN120" s="169">
        <f>+DN117-SUM(DN118:DN119)</f>
        <v>2185.6732214530675</v>
      </c>
      <c r="DO120" s="169">
        <f t="shared" ref="DO120:DX120" si="1773">+DO117-SUM(DO118:DO119)</f>
        <v>3458.7599454548836</v>
      </c>
      <c r="DP120" s="169">
        <f t="shared" si="1773"/>
        <v>19214.312894526716</v>
      </c>
      <c r="DQ120" s="169">
        <f t="shared" si="1773"/>
        <v>106435.62788463611</v>
      </c>
      <c r="DR120" s="169">
        <f t="shared" si="1773"/>
        <v>0</v>
      </c>
      <c r="DS120" s="169">
        <f t="shared" si="1773"/>
        <v>-26629.894315358506</v>
      </c>
      <c r="DT120" s="169">
        <f t="shared" si="1773"/>
        <v>-23113.916440495348</v>
      </c>
      <c r="DU120" s="169">
        <f t="shared" si="1773"/>
        <v>2185.6732214530675</v>
      </c>
      <c r="DV120" s="169">
        <f t="shared" si="1773"/>
        <v>3458.7599454548836</v>
      </c>
      <c r="DW120" s="169">
        <f t="shared" si="1773"/>
        <v>65964.544095480858</v>
      </c>
      <c r="DX120" s="169">
        <f t="shared" si="1773"/>
        <v>30476.838786739612</v>
      </c>
      <c r="DY120" s="177" t="e">
        <f t="shared" si="1564"/>
        <v>#DIV/0!</v>
      </c>
      <c r="DZ120" s="169">
        <f t="shared" ref="DZ120:EA120" si="1774">+DZ117-SUM(DZ118:DZ119)</f>
        <v>77133.696009820924</v>
      </c>
      <c r="EA120" s="169">
        <f t="shared" si="1774"/>
        <v>-26629.894315358506</v>
      </c>
      <c r="EB120" s="169">
        <f t="shared" ref="EB120:EQ120" si="1775">+EB117-SUM(EB118:EB119)</f>
        <v>20689.586831050518</v>
      </c>
      <c r="EC120" s="169">
        <f t="shared" si="1775"/>
        <v>-26629.894315358506</v>
      </c>
      <c r="ED120" s="169">
        <f t="shared" si="1775"/>
        <v>-43860.72120095414</v>
      </c>
      <c r="EE120" s="169">
        <f t="shared" si="1775"/>
        <v>94638.962292818047</v>
      </c>
      <c r="EF120" s="169">
        <f t="shared" si="1775"/>
        <v>0</v>
      </c>
      <c r="EG120" s="169">
        <f t="shared" si="1775"/>
        <v>0</v>
      </c>
      <c r="EH120" s="169">
        <f t="shared" si="1775"/>
        <v>-26629.894315358506</v>
      </c>
      <c r="EI120" s="169">
        <f t="shared" si="1775"/>
        <v>6404.3591415681731</v>
      </c>
      <c r="EJ120" s="169">
        <f t="shared" si="1775"/>
        <v>-26629.894315358506</v>
      </c>
      <c r="EK120" s="169">
        <f t="shared" si="1775"/>
        <v>-43860.72120095414</v>
      </c>
      <c r="EL120" s="169">
        <f t="shared" si="1775"/>
        <v>94638.962292818047</v>
      </c>
      <c r="EM120" s="169">
        <f t="shared" si="1775"/>
        <v>-6552.6035080598494</v>
      </c>
      <c r="EN120" s="169">
        <f t="shared" si="1775"/>
        <v>-16161.929808218525</v>
      </c>
      <c r="EO120" s="169">
        <f t="shared" si="1775"/>
        <v>-5449.7499841066419</v>
      </c>
      <c r="EP120" s="169">
        <f t="shared" si="1775"/>
        <v>33407.525123963467</v>
      </c>
      <c r="EQ120" s="169">
        <f t="shared" si="1775"/>
        <v>-26629.894315358506</v>
      </c>
      <c r="ER120" s="169">
        <f>+ER117-SUM(ER118:ER119)</f>
        <v>-43860.72120095414</v>
      </c>
      <c r="ES120" s="169" t="e">
        <f>+ES117-SUM(ES118:ES119)</f>
        <v>#DIV/0!</v>
      </c>
      <c r="ET120" s="169">
        <f>+ET117-SUM(ET118:ET119)</f>
        <v>45481.950311156892</v>
      </c>
      <c r="EU120" s="169">
        <f t="shared" ref="EU120:FC120" si="1776">+EU117-SUM(EU118:EU119)</f>
        <v>32617.920968042083</v>
      </c>
      <c r="EV120" s="169">
        <f t="shared" si="1776"/>
        <v>-28144.508621797817</v>
      </c>
      <c r="EW120" s="169">
        <f t="shared" si="1776"/>
        <v>20689.586831050518</v>
      </c>
      <c r="EX120" s="169">
        <f t="shared" si="1776"/>
        <v>-26629.894315358506</v>
      </c>
      <c r="EY120" s="169">
        <f t="shared" si="1776"/>
        <v>-43860.72120095414</v>
      </c>
      <c r="EZ120" s="169">
        <f t="shared" si="1776"/>
        <v>94638.962292818047</v>
      </c>
      <c r="FA120" s="169">
        <f t="shared" si="1776"/>
        <v>0</v>
      </c>
      <c r="FB120" s="169">
        <f t="shared" si="1776"/>
        <v>0</v>
      </c>
      <c r="FC120" s="169">
        <f t="shared" si="1776"/>
        <v>-26629.894315358506</v>
      </c>
      <c r="FD120" s="177" t="e">
        <f t="shared" si="1742"/>
        <v>#DIV/0!</v>
      </c>
      <c r="FE120" s="169">
        <f t="shared" ref="FE120:FF120" si="1777">+FE117-SUM(FE118:FE119)</f>
        <v>78720.986748141237</v>
      </c>
      <c r="FF120" s="169">
        <f t="shared" si="1777"/>
        <v>3458.7599454548836</v>
      </c>
      <c r="FG120" s="169">
        <f t="shared" ref="FG120:FV120" si="1778">+FG117-SUM(FG118:FG119)</f>
        <v>96441.382882220467</v>
      </c>
      <c r="FH120" s="169">
        <f t="shared" si="1778"/>
        <v>0</v>
      </c>
      <c r="FI120" s="169">
        <f t="shared" si="1778"/>
        <v>0</v>
      </c>
      <c r="FJ120" s="169">
        <f t="shared" si="1778"/>
        <v>-26629.894315358506</v>
      </c>
      <c r="FK120" s="169">
        <f t="shared" si="1778"/>
        <v>2185.6732214530675</v>
      </c>
      <c r="FL120" s="169">
        <f t="shared" si="1778"/>
        <v>20689.586831050518</v>
      </c>
      <c r="FM120" s="169">
        <f t="shared" si="1778"/>
        <v>3458.7599454548836</v>
      </c>
      <c r="FN120" s="169">
        <f t="shared" si="1778"/>
        <v>73690.904647022558</v>
      </c>
      <c r="FO120" s="169">
        <f t="shared" si="1778"/>
        <v>-1978.6801747265154</v>
      </c>
      <c r="FP120" s="169">
        <f t="shared" si="1778"/>
        <v>-18303.011989520994</v>
      </c>
      <c r="FQ120" s="169">
        <f t="shared" si="1778"/>
        <v>-23113.916440495348</v>
      </c>
      <c r="FR120" s="169">
        <f t="shared" si="1778"/>
        <v>-2388.2501118802666</v>
      </c>
      <c r="FS120" s="169">
        <f t="shared" si="1778"/>
        <v>20689.586831050518</v>
      </c>
      <c r="FT120" s="169">
        <f t="shared" si="1778"/>
        <v>3458.7599454548836</v>
      </c>
      <c r="FU120" s="169">
        <f t="shared" si="1778"/>
        <v>52580.661681266327</v>
      </c>
      <c r="FV120" s="169">
        <f t="shared" si="1778"/>
        <v>-1978.6801747265154</v>
      </c>
      <c r="FW120" s="169">
        <f>+FW117-SUM(FW118:FW119)</f>
        <v>0</v>
      </c>
      <c r="FX120" s="169" t="e">
        <f>+FX117-SUM(FX118:FX119)</f>
        <v>#DIV/0!</v>
      </c>
      <c r="FY120" s="169">
        <f>+FY117-SUM(FY118:FY119)</f>
        <v>2185.6732214530675</v>
      </c>
      <c r="FZ120" s="169">
        <f t="shared" ref="FZ120:GI120" si="1779">+FZ117-SUM(FZ118:FZ119)</f>
        <v>20689.586831050518</v>
      </c>
      <c r="GA120" s="169">
        <f t="shared" si="1779"/>
        <v>569.24994545488335</v>
      </c>
      <c r="GB120" s="169">
        <f t="shared" si="1779"/>
        <v>96441.382882220467</v>
      </c>
      <c r="GC120" s="169">
        <f t="shared" si="1779"/>
        <v>0</v>
      </c>
      <c r="GD120" s="169">
        <f t="shared" si="1779"/>
        <v>0</v>
      </c>
      <c r="GE120" s="169">
        <f t="shared" si="1779"/>
        <v>-26629.894315358506</v>
      </c>
      <c r="GF120" s="169">
        <f t="shared" si="1779"/>
        <v>2185.6732214530675</v>
      </c>
      <c r="GG120" s="169">
        <f t="shared" si="1779"/>
        <v>20689.586831050518</v>
      </c>
      <c r="GH120" s="169">
        <f t="shared" si="1779"/>
        <v>3458.7599454548836</v>
      </c>
      <c r="GI120" s="169">
        <f t="shared" si="1779"/>
        <v>96441.382882220467</v>
      </c>
      <c r="GJ120" s="177" t="e">
        <f t="shared" si="1565"/>
        <v>#DIV/0!</v>
      </c>
      <c r="GK120" s="169">
        <f t="shared" ref="GK120:GL120" si="1780">+GK117-SUM(GK118:GK119)</f>
        <v>113335.73621307028</v>
      </c>
      <c r="GL120" s="169">
        <f t="shared" si="1780"/>
        <v>0</v>
      </c>
      <c r="GM120" s="169">
        <f t="shared" ref="GM120:HB120" si="1781">+GM117-SUM(GM118:GM119)</f>
        <v>-26629.894315358506</v>
      </c>
      <c r="GN120" s="169">
        <f t="shared" si="1781"/>
        <v>-26629.894315358506</v>
      </c>
      <c r="GO120" s="169">
        <f t="shared" si="1781"/>
        <v>-26629.894315358506</v>
      </c>
      <c r="GP120" s="169">
        <f t="shared" si="1781"/>
        <v>50778.241091863907</v>
      </c>
      <c r="GQ120" s="169">
        <f t="shared" si="1781"/>
        <v>47460.630485883405</v>
      </c>
      <c r="GR120" s="169">
        <f t="shared" si="1781"/>
        <v>28498.158612013096</v>
      </c>
      <c r="GS120" s="169">
        <f t="shared" si="1781"/>
        <v>-16161.929808218525</v>
      </c>
      <c r="GT120" s="169">
        <f t="shared" si="1781"/>
        <v>-10660.983832350597</v>
      </c>
      <c r="GU120" s="169">
        <f t="shared" si="1781"/>
        <v>-26629.894315358506</v>
      </c>
      <c r="GV120" s="169">
        <f t="shared" si="1781"/>
        <v>-26629.894315358506</v>
      </c>
      <c r="GW120" s="169">
        <f t="shared" si="1781"/>
        <v>50778.241091863907</v>
      </c>
      <c r="GX120" s="169">
        <f t="shared" si="1781"/>
        <v>-974.0140484040694</v>
      </c>
      <c r="GY120" s="169">
        <f t="shared" si="1781"/>
        <v>75958.789097896501</v>
      </c>
      <c r="GZ120" s="169">
        <f t="shared" si="1781"/>
        <v>32617.920968042083</v>
      </c>
      <c r="HA120" s="169">
        <f t="shared" si="1781"/>
        <v>-25254.998621797818</v>
      </c>
      <c r="HB120" s="169">
        <f t="shared" si="1781"/>
        <v>-26629.894315358506</v>
      </c>
      <c r="HC120" s="169">
        <f>+HC117-SUM(HC118:HC119)</f>
        <v>-26629.894315358506</v>
      </c>
      <c r="HD120" s="169" t="e">
        <f>+HD117-SUM(HD118:HD119)</f>
        <v>#DIV/0!</v>
      </c>
      <c r="HE120" s="169">
        <f>+HE117-SUM(HE118:HE119)</f>
        <v>47460.630485883405</v>
      </c>
      <c r="HF120" s="169">
        <f t="shared" ref="HF120:HO120" si="1782">+HF117-SUM(HF118:HF119)</f>
        <v>30476.838786739612</v>
      </c>
      <c r="HG120" s="169">
        <f t="shared" si="1782"/>
        <v>-2889.51</v>
      </c>
      <c r="HH120" s="169">
        <f t="shared" si="1782"/>
        <v>-26629.894315358506</v>
      </c>
      <c r="HI120" s="169">
        <f t="shared" si="1782"/>
        <v>-26629.894315358506</v>
      </c>
      <c r="HJ120" s="169">
        <f t="shared" si="1782"/>
        <v>-26629.894315358506</v>
      </c>
      <c r="HK120" s="169">
        <f t="shared" si="1782"/>
        <v>50778.241091863907</v>
      </c>
      <c r="HL120" s="169">
        <f t="shared" si="1782"/>
        <v>47460.630485883405</v>
      </c>
      <c r="HM120" s="169">
        <f t="shared" si="1782"/>
        <v>28498.158612013096</v>
      </c>
      <c r="HN120" s="169">
        <f t="shared" si="1782"/>
        <v>-16161.929808218525</v>
      </c>
      <c r="HO120" s="169">
        <f t="shared" si="1782"/>
        <v>7268.1883088062968</v>
      </c>
      <c r="HP120" s="177" t="e">
        <f t="shared" si="1566"/>
        <v>#DIV/0!</v>
      </c>
      <c r="HQ120" s="169">
        <f t="shared" ref="HQ120:HR120" si="1783">+HQ117-SUM(HQ118:HQ119)</f>
        <v>82658.801281955442</v>
      </c>
      <c r="HR120" s="169">
        <f t="shared" si="1783"/>
        <v>20689.586831050518</v>
      </c>
      <c r="HS120" s="169">
        <f t="shared" ref="HS120:IH120" si="1784">+HS117-SUM(HS118:HS119)</f>
        <v>21962.67355505233</v>
      </c>
      <c r="HT120" s="169">
        <f t="shared" si="1784"/>
        <v>0</v>
      </c>
      <c r="HU120" s="169">
        <f t="shared" si="1784"/>
        <v>-1978.6801747265154</v>
      </c>
      <c r="HV120" s="169">
        <f t="shared" si="1784"/>
        <v>59634.45728310202</v>
      </c>
      <c r="HW120" s="169">
        <f t="shared" si="1784"/>
        <v>-6824.6456776673294</v>
      </c>
      <c r="HX120" s="169">
        <f t="shared" si="1784"/>
        <v>14903.611514366014</v>
      </c>
      <c r="HY120" s="169">
        <f t="shared" si="1784"/>
        <v>20689.586831050518</v>
      </c>
      <c r="HZ120" s="169">
        <f t="shared" si="1784"/>
        <v>-144.40741911783698</v>
      </c>
      <c r="IA120" s="169">
        <f t="shared" si="1784"/>
        <v>-43860.72120095414</v>
      </c>
      <c r="IB120" s="169">
        <f t="shared" si="1784"/>
        <v>-1978.6801747265154</v>
      </c>
      <c r="IC120" s="169">
        <f t="shared" si="1784"/>
        <v>155874.93854524603</v>
      </c>
      <c r="ID120" s="169">
        <f t="shared" si="1784"/>
        <v>-31203.817648691838</v>
      </c>
      <c r="IE120" s="169">
        <f t="shared" si="1784"/>
        <v>2185.6732214530675</v>
      </c>
      <c r="IF120" s="169">
        <f t="shared" si="1784"/>
        <v>20689.586831050518</v>
      </c>
      <c r="IG120" s="169">
        <f t="shared" si="1784"/>
        <v>21962.67355505233</v>
      </c>
      <c r="IH120" s="169">
        <f t="shared" si="1784"/>
        <v>0</v>
      </c>
      <c r="II120" s="169">
        <f>+II117-SUM(II118:II119)</f>
        <v>0</v>
      </c>
      <c r="IJ120" s="169" t="e">
        <f>+IJ117-SUM(IJ118:IJ119)</f>
        <v>#DIV/0!</v>
      </c>
      <c r="IK120" s="169">
        <f>+IK117-SUM(IK118:IK119)</f>
        <v>-26629.894315358506</v>
      </c>
      <c r="IL120" s="169">
        <f t="shared" ref="IL120:IT120" si="1785">+IL117-SUM(IL118:IL119)</f>
        <v>2185.6732214530675</v>
      </c>
      <c r="IM120" s="169">
        <f t="shared" si="1785"/>
        <v>17800.076831050515</v>
      </c>
      <c r="IN120" s="169">
        <f t="shared" si="1785"/>
        <v>21962.67355505233</v>
      </c>
      <c r="IO120" s="169">
        <f t="shared" si="1785"/>
        <v>0</v>
      </c>
      <c r="IP120" s="169">
        <f t="shared" si="1785"/>
        <v>-1978.6801747265154</v>
      </c>
      <c r="IQ120" s="169">
        <f t="shared" si="1785"/>
        <v>59634.45728310202</v>
      </c>
      <c r="IR120" s="169">
        <f t="shared" si="1785"/>
        <v>-6824.6456776673294</v>
      </c>
      <c r="IS120" s="169">
        <f t="shared" si="1785"/>
        <v>14903.611514366014</v>
      </c>
      <c r="IT120" s="169">
        <f t="shared" si="1785"/>
        <v>20689.586831050518</v>
      </c>
      <c r="IU120" s="177" t="e">
        <f t="shared" si="1743"/>
        <v>#DIV/0!</v>
      </c>
      <c r="IV120" s="169">
        <f t="shared" ref="IV120:IW120" si="1786">+IV117-SUM(IV118:IV119)</f>
        <v>103713.0995910866</v>
      </c>
      <c r="IW120" s="169">
        <f t="shared" si="1786"/>
        <v>-1978.6801747265154</v>
      </c>
      <c r="IX120" s="169">
        <f t="shared" ref="IX120:JM120" si="1787">+IX117-SUM(IX118:IX119)</f>
        <v>-14787.034114657838</v>
      </c>
      <c r="IY120" s="169">
        <f t="shared" si="1787"/>
        <v>-26629.894315358506</v>
      </c>
      <c r="IZ120" s="169">
        <f t="shared" si="1787"/>
        <v>-26629.894315358506</v>
      </c>
      <c r="JA120" s="169">
        <f t="shared" si="1787"/>
        <v>53212.773761654644</v>
      </c>
      <c r="JB120" s="169">
        <f t="shared" si="1787"/>
        <v>-15045.153664142566</v>
      </c>
      <c r="JC120" s="169">
        <f t="shared" si="1787"/>
        <v>22103.822894526718</v>
      </c>
      <c r="JD120" s="169">
        <f t="shared" si="1787"/>
        <v>75958.789097896501</v>
      </c>
      <c r="JE120" s="169">
        <f t="shared" si="1787"/>
        <v>14713.602886337023</v>
      </c>
      <c r="JF120" s="169">
        <f t="shared" si="1787"/>
        <v>-26629.894315358506</v>
      </c>
      <c r="JG120" s="169">
        <f t="shared" si="1787"/>
        <v>-26629.894315358506</v>
      </c>
      <c r="JH120" s="169">
        <f t="shared" si="1787"/>
        <v>20689.586831050518</v>
      </c>
      <c r="JI120" s="169">
        <f t="shared" si="1787"/>
        <v>-19619.076997475902</v>
      </c>
      <c r="JJ120" s="169">
        <f t="shared" si="1787"/>
        <v>65964.544095480858</v>
      </c>
      <c r="JK120" s="169">
        <f t="shared" si="1787"/>
        <v>30476.838786739612</v>
      </c>
      <c r="JL120" s="169">
        <f t="shared" si="1787"/>
        <v>0</v>
      </c>
      <c r="JM120" s="169">
        <f t="shared" si="1787"/>
        <v>-26629.894315358506</v>
      </c>
      <c r="JN120" s="169">
        <f>+JN117-SUM(JN118:JN119)</f>
        <v>-26629.894315358506</v>
      </c>
      <c r="JO120" s="169" t="e">
        <f>+JO117-SUM(JO118:JO119)</f>
        <v>#DIV/0!</v>
      </c>
      <c r="JP120" s="169">
        <f>+JP117-SUM(JP118:JP119)</f>
        <v>-15045.153664142566</v>
      </c>
      <c r="JQ120" s="169">
        <f t="shared" ref="JQ120:JZ120" si="1788">+JQ117-SUM(JQ118:JQ119)</f>
        <v>65964.544095480858</v>
      </c>
      <c r="JR120" s="169">
        <f t="shared" si="1788"/>
        <v>25608.648612013094</v>
      </c>
      <c r="JS120" s="169">
        <f t="shared" si="1788"/>
        <v>-14787.034114657838</v>
      </c>
      <c r="JT120" s="169">
        <f t="shared" si="1788"/>
        <v>-26629.894315358506</v>
      </c>
      <c r="JU120" s="169">
        <f t="shared" si="1788"/>
        <v>-26629.894315358506</v>
      </c>
      <c r="JV120" s="169">
        <f t="shared" si="1788"/>
        <v>53212.773761654644</v>
      </c>
      <c r="JW120" s="169">
        <f t="shared" si="1788"/>
        <v>-15045.153664142566</v>
      </c>
      <c r="JX120" s="169">
        <f t="shared" si="1788"/>
        <v>22103.822894526718</v>
      </c>
      <c r="JY120" s="169">
        <f t="shared" si="1788"/>
        <v>75958.789097896501</v>
      </c>
      <c r="JZ120" s="169">
        <f t="shared" si="1788"/>
        <v>33992.816661602767</v>
      </c>
      <c r="KA120" s="177" t="e">
        <f t="shared" si="1567"/>
        <v>#DIV/0!</v>
      </c>
      <c r="KB120" s="169">
        <f t="shared" ref="KB120:KC120" si="1789">+KB117-SUM(KB118:KB119)</f>
        <v>48693.144650906623</v>
      </c>
      <c r="KC120" s="169">
        <f t="shared" si="1789"/>
        <v>2185.6732214530675</v>
      </c>
      <c r="KD120" s="169">
        <f t="shared" ref="KD120:KS120" si="1790">+KD117-SUM(KD118:KD119)</f>
        <v>39193.500440647964</v>
      </c>
      <c r="KE120" s="169">
        <f t="shared" si="1790"/>
        <v>-43860.72120095414</v>
      </c>
      <c r="KF120" s="169">
        <f t="shared" si="1790"/>
        <v>-43860.72120095414</v>
      </c>
      <c r="KG120" s="169">
        <f t="shared" si="1790"/>
        <v>123278.27024430553</v>
      </c>
      <c r="KH120" s="169">
        <f t="shared" si="1790"/>
        <v>2141.0821813024691</v>
      </c>
      <c r="KI120" s="169">
        <f t="shared" si="1790"/>
        <v>-25254.998621797818</v>
      </c>
      <c r="KJ120" s="169">
        <f t="shared" si="1790"/>
        <v>2185.6732214530675</v>
      </c>
      <c r="KK120" s="169">
        <f t="shared" si="1790"/>
        <v>19943.986811114111</v>
      </c>
      <c r="KL120" s="169">
        <f t="shared" si="1790"/>
        <v>-43860.72120095414</v>
      </c>
      <c r="KM120" s="169">
        <f t="shared" si="1790"/>
        <v>0</v>
      </c>
      <c r="KN120" s="169">
        <f t="shared" si="1790"/>
        <v>125256.95041903204</v>
      </c>
      <c r="KO120" s="169">
        <f t="shared" si="1790"/>
        <v>-4573.9233333333341</v>
      </c>
      <c r="KP120" s="169">
        <f t="shared" si="1790"/>
        <v>-26629.894315358506</v>
      </c>
      <c r="KQ120" s="169">
        <f t="shared" si="1790"/>
        <v>2185.6732214530675</v>
      </c>
      <c r="KR120" s="169">
        <f t="shared" si="1790"/>
        <v>39193.500440647964</v>
      </c>
      <c r="KS120" s="169">
        <f t="shared" si="1790"/>
        <v>-43860.72120095414</v>
      </c>
      <c r="KT120" s="169">
        <f>+KT117-SUM(KT118:KT119)</f>
        <v>0</v>
      </c>
      <c r="KU120" s="169" t="e">
        <f>+KU117-SUM(KU118:KU119)</f>
        <v>#DIV/0!</v>
      </c>
      <c r="KV120" s="169">
        <f>+KV117-SUM(KV118:KV119)</f>
        <v>-16161.929808218525</v>
      </c>
      <c r="KW120" s="169">
        <f t="shared" ref="KW120:LE120" si="1791">+KW117-SUM(KW118:KW119)</f>
        <v>-5449.7499841066419</v>
      </c>
      <c r="KX120" s="169">
        <f t="shared" si="1791"/>
        <v>12014.101514366013</v>
      </c>
      <c r="KY120" s="169">
        <f t="shared" si="1791"/>
        <v>39193.500440647964</v>
      </c>
      <c r="KZ120" s="169">
        <f t="shared" si="1791"/>
        <v>-43860.72120095414</v>
      </c>
      <c r="LA120" s="169">
        <f t="shared" si="1791"/>
        <v>-43860.72120095414</v>
      </c>
      <c r="LB120" s="169">
        <f t="shared" si="1791"/>
        <v>123278.27024430553</v>
      </c>
      <c r="LC120" s="169">
        <f t="shared" si="1791"/>
        <v>2141.0821813024691</v>
      </c>
      <c r="LD120" s="169">
        <f t="shared" si="1791"/>
        <v>-25254.998621797818</v>
      </c>
      <c r="LE120" s="169">
        <f t="shared" si="1791"/>
        <v>2185.6732214530675</v>
      </c>
      <c r="LF120" s="177" t="e">
        <f t="shared" si="1744"/>
        <v>#DIV/0!</v>
      </c>
      <c r="LG120" s="169">
        <f t="shared" ref="LG120:LH120" si="1792">+LG117-SUM(LG118:LG119)</f>
        <v>57914.265087137828</v>
      </c>
      <c r="LH120" s="169">
        <f t="shared" si="1792"/>
        <v>3599.9092849292647</v>
      </c>
      <c r="LI120" s="169">
        <f t="shared" ref="LI120:LX120" si="1793">+LI117-SUM(LI118:LI119)</f>
        <v>106435.62788463611</v>
      </c>
      <c r="LJ120" s="169">
        <f t="shared" si="1793"/>
        <v>0</v>
      </c>
      <c r="LK120" s="169">
        <f t="shared" si="1793"/>
        <v>-26629.894315358506</v>
      </c>
      <c r="LL120" s="169">
        <f t="shared" si="1793"/>
        <v>-23113.916440495348</v>
      </c>
      <c r="LM120" s="169">
        <f t="shared" si="1793"/>
        <v>2185.6732214530675</v>
      </c>
      <c r="LN120" s="169">
        <f t="shared" si="1793"/>
        <v>3458.7599454548836</v>
      </c>
      <c r="LO120" s="169">
        <f t="shared" si="1793"/>
        <v>65964.544095480858</v>
      </c>
      <c r="LP120" s="169">
        <f t="shared" si="1793"/>
        <v>10447.440960896321</v>
      </c>
      <c r="LQ120" s="169">
        <f t="shared" si="1793"/>
        <v>0</v>
      </c>
      <c r="LR120" s="169">
        <f t="shared" si="1793"/>
        <v>-26629.894315358506</v>
      </c>
      <c r="LS120" s="169">
        <f t="shared" si="1793"/>
        <v>-26629.894315358506</v>
      </c>
      <c r="LT120" s="169">
        <f t="shared" si="1793"/>
        <v>-2388.2501118802666</v>
      </c>
      <c r="LU120" s="169">
        <f t="shared" si="1793"/>
        <v>3458.7599454548836</v>
      </c>
      <c r="LV120" s="169">
        <f t="shared" si="1793"/>
        <v>65964.544095480858</v>
      </c>
      <c r="LW120" s="169">
        <f t="shared" si="1793"/>
        <v>28498.158612013096</v>
      </c>
      <c r="LX120" s="169">
        <f t="shared" si="1793"/>
        <v>-18303.011989520994</v>
      </c>
      <c r="LY120" s="169">
        <f>+LY117-SUM(LY118:LY119)</f>
        <v>-26629.894315358506</v>
      </c>
      <c r="LZ120" s="169" t="e">
        <f>+LZ117-SUM(LZ118:LZ119)</f>
        <v>#DIV/0!</v>
      </c>
      <c r="MA120" s="169">
        <f>+MA117-SUM(MA118:MA119)</f>
        <v>2185.6732214530675</v>
      </c>
      <c r="MB120" s="169">
        <f t="shared" ref="MB120:MK120" si="1794">+MB117-SUM(MB118:MB119)</f>
        <v>3458.7599454548836</v>
      </c>
      <c r="MC120" s="169">
        <f t="shared" si="1794"/>
        <v>19214.312894526716</v>
      </c>
      <c r="MD120" s="169">
        <f t="shared" si="1794"/>
        <v>106435.62788463611</v>
      </c>
      <c r="ME120" s="169">
        <f t="shared" si="1794"/>
        <v>0</v>
      </c>
      <c r="MF120" s="169">
        <f t="shared" si="1794"/>
        <v>-26629.894315358506</v>
      </c>
      <c r="MG120" s="169">
        <f t="shared" si="1794"/>
        <v>-23113.916440495348</v>
      </c>
      <c r="MH120" s="169">
        <f t="shared" si="1794"/>
        <v>2185.6732214530675</v>
      </c>
      <c r="MI120" s="169">
        <f t="shared" si="1794"/>
        <v>3458.7599454548836</v>
      </c>
      <c r="MJ120" s="169">
        <f t="shared" si="1794"/>
        <v>65964.544095480858</v>
      </c>
      <c r="MK120" s="169">
        <f t="shared" si="1794"/>
        <v>30476.838786739612</v>
      </c>
      <c r="ML120" s="177" t="e">
        <f t="shared" si="1568"/>
        <v>#DIV/0!</v>
      </c>
      <c r="MM120" s="169">
        <f t="shared" ref="MM120:MN120" si="1795">+MM117-SUM(MM118:MM119)</f>
        <v>77133.696009820924</v>
      </c>
      <c r="MN120" s="169">
        <f t="shared" si="1795"/>
        <v>-26629.894315358506</v>
      </c>
      <c r="MO120" s="169">
        <f t="shared" ref="MO120:ND120" si="1796">+MO117-SUM(MO118:MO119)</f>
        <v>20689.586831050518</v>
      </c>
      <c r="MP120" s="169">
        <f t="shared" si="1796"/>
        <v>-26629.894315358506</v>
      </c>
      <c r="MQ120" s="169">
        <f t="shared" si="1796"/>
        <v>-43860.72120095414</v>
      </c>
      <c r="MR120" s="169">
        <f t="shared" si="1796"/>
        <v>94638.962292818047</v>
      </c>
      <c r="MS120" s="169">
        <f t="shared" si="1796"/>
        <v>0</v>
      </c>
      <c r="MT120" s="169">
        <f t="shared" si="1796"/>
        <v>0</v>
      </c>
      <c r="MU120" s="169">
        <f t="shared" si="1796"/>
        <v>-26629.894315358506</v>
      </c>
      <c r="MV120" s="169">
        <f t="shared" si="1796"/>
        <v>5516.5933023132748</v>
      </c>
      <c r="MW120" s="169">
        <f t="shared" si="1796"/>
        <v>-26629.894315358506</v>
      </c>
      <c r="MX120" s="169">
        <f t="shared" si="1796"/>
        <v>-43860.72120095414</v>
      </c>
      <c r="MY120" s="169">
        <f t="shared" si="1796"/>
        <v>94638.962292818047</v>
      </c>
      <c r="MZ120" s="169">
        <f t="shared" si="1796"/>
        <v>-6552.6035080598494</v>
      </c>
      <c r="NA120" s="169">
        <f t="shared" si="1796"/>
        <v>-16161.929808218525</v>
      </c>
      <c r="NB120" s="169">
        <f t="shared" si="1796"/>
        <v>-5449.7499841066419</v>
      </c>
      <c r="NC120" s="169">
        <f t="shared" si="1796"/>
        <v>33407.525123963467</v>
      </c>
      <c r="ND120" s="169">
        <f t="shared" si="1796"/>
        <v>-26629.894315358506</v>
      </c>
      <c r="NE120" s="169">
        <f>+NE117-SUM(NE118:NE119)</f>
        <v>-43860.72120095414</v>
      </c>
      <c r="NF120" s="169" t="e">
        <f>+NF117-SUM(NF118:NF119)</f>
        <v>#DIV/0!</v>
      </c>
      <c r="NG120" s="169">
        <f>+NG117-SUM(NG118:NG119)</f>
        <v>45481.950311156892</v>
      </c>
      <c r="NH120" s="169">
        <f t="shared" ref="NH120:NQ120" si="1797">+NH117-SUM(NH118:NH119)</f>
        <v>32617.920968042083</v>
      </c>
      <c r="NI120" s="169">
        <f t="shared" si="1797"/>
        <v>-28144.508621797817</v>
      </c>
      <c r="NJ120" s="169">
        <f t="shared" si="1797"/>
        <v>20689.586831050518</v>
      </c>
      <c r="NK120" s="169">
        <f t="shared" si="1797"/>
        <v>-26629.894315358506</v>
      </c>
      <c r="NL120" s="169">
        <f t="shared" si="1797"/>
        <v>-43860.72120095414</v>
      </c>
      <c r="NM120" s="169">
        <f t="shared" si="1797"/>
        <v>94638.962292818047</v>
      </c>
      <c r="NN120" s="169">
        <f t="shared" si="1797"/>
        <v>0</v>
      </c>
      <c r="NO120" s="169">
        <f t="shared" si="1797"/>
        <v>0</v>
      </c>
      <c r="NP120" s="169">
        <f t="shared" si="1797"/>
        <v>-26629.894315358506</v>
      </c>
      <c r="NQ120" s="169">
        <f t="shared" si="1797"/>
        <v>20689.586831050518</v>
      </c>
      <c r="NR120" s="177" t="e">
        <f t="shared" si="1569"/>
        <v>#DIV/0!</v>
      </c>
      <c r="NS120" s="169">
        <f t="shared" ref="NS120:NT120" si="1798">+NS117-SUM(NS118:NS119)</f>
        <v>82318.714737421571</v>
      </c>
      <c r="NT120" s="169">
        <f t="shared" si="1798"/>
        <v>3458.7599454548836</v>
      </c>
      <c r="NU120" s="169">
        <f t="shared" ref="NU120:OJ120" si="1799">+NU117-SUM(NU118:NU119)</f>
        <v>96441.382882220467</v>
      </c>
      <c r="NV120" s="169">
        <f t="shared" si="1799"/>
        <v>0</v>
      </c>
      <c r="NW120" s="169">
        <f t="shared" si="1799"/>
        <v>0</v>
      </c>
      <c r="NX120" s="169">
        <f t="shared" si="1799"/>
        <v>-26629.894315358506</v>
      </c>
      <c r="NY120" s="169">
        <f t="shared" si="1799"/>
        <v>2185.6732214530675</v>
      </c>
      <c r="NZ120" s="169">
        <f t="shared" si="1799"/>
        <v>20689.586831050518</v>
      </c>
      <c r="OA120" s="169">
        <f t="shared" si="1799"/>
        <v>3458.7599454548836</v>
      </c>
      <c r="OB120" s="169">
        <f t="shared" si="1799"/>
        <v>77204.543288776651</v>
      </c>
      <c r="OC120" s="169">
        <f t="shared" si="1799"/>
        <v>-1978.6801747265154</v>
      </c>
      <c r="OD120" s="169">
        <f t="shared" si="1799"/>
        <v>-18303.011989520994</v>
      </c>
      <c r="OE120" s="169">
        <f t="shared" si="1799"/>
        <v>-23113.916440495348</v>
      </c>
      <c r="OF120" s="169">
        <f t="shared" si="1799"/>
        <v>-2388.2501118802666</v>
      </c>
      <c r="OG120" s="169">
        <f t="shared" si="1799"/>
        <v>20689.586831050518</v>
      </c>
      <c r="OH120" s="169">
        <f t="shared" si="1799"/>
        <v>3458.7599454548836</v>
      </c>
      <c r="OI120" s="169">
        <f t="shared" si="1799"/>
        <v>52580.661681266327</v>
      </c>
      <c r="OJ120" s="169">
        <f t="shared" si="1799"/>
        <v>-1978.6801747265154</v>
      </c>
      <c r="OK120" s="169">
        <f>+OK117-SUM(OK118:OK119)</f>
        <v>0</v>
      </c>
      <c r="OL120" s="169" t="e">
        <f>+OL117-SUM(OL118:OL119)</f>
        <v>#DIV/0!</v>
      </c>
      <c r="OM120" s="169">
        <f>+OM117-SUM(OM118:OM119)</f>
        <v>2185.6732214530675</v>
      </c>
      <c r="ON120" s="169">
        <f t="shared" ref="ON120:OT120" si="1800">+ON117-SUM(ON118:ON119)</f>
        <v>20689.586831050518</v>
      </c>
      <c r="OO120" s="169">
        <f t="shared" si="1800"/>
        <v>569.24994545488335</v>
      </c>
      <c r="OP120" s="169">
        <f t="shared" si="1800"/>
        <v>96441.382882220467</v>
      </c>
      <c r="OQ120" s="169">
        <f t="shared" si="1800"/>
        <v>0</v>
      </c>
      <c r="OR120" s="169">
        <f t="shared" si="1800"/>
        <v>0</v>
      </c>
      <c r="OS120" s="169">
        <f t="shared" si="1800"/>
        <v>-26629.894315358506</v>
      </c>
      <c r="OT120" s="169">
        <f t="shared" si="1800"/>
        <v>2185.6732214530675</v>
      </c>
      <c r="OU120" s="177" t="e">
        <f t="shared" si="1745"/>
        <v>#DIV/0!</v>
      </c>
      <c r="OV120" s="169">
        <f t="shared" ref="OV120:OW120" si="1801">+OV117-SUM(OV118:OV119)</f>
        <v>73335.537798186284</v>
      </c>
      <c r="OW120" s="169">
        <f t="shared" si="1801"/>
        <v>0</v>
      </c>
      <c r="OX120" s="169">
        <f t="shared" ref="OX120:PM120" si="1802">+OX117-SUM(OX118:OX119)</f>
        <v>-26629.894315358506</v>
      </c>
      <c r="OY120" s="169">
        <f t="shared" si="1802"/>
        <v>-26629.894315358506</v>
      </c>
      <c r="OZ120" s="169">
        <f t="shared" si="1802"/>
        <v>-26629.894315358506</v>
      </c>
      <c r="PA120" s="169">
        <f t="shared" si="1802"/>
        <v>50778.241091863907</v>
      </c>
      <c r="PB120" s="169">
        <f t="shared" si="1802"/>
        <v>47460.630485883405</v>
      </c>
      <c r="PC120" s="169">
        <f t="shared" si="1802"/>
        <v>28498.158612013096</v>
      </c>
      <c r="PD120" s="169">
        <f t="shared" si="1802"/>
        <v>-16161.929808218525</v>
      </c>
      <c r="PE120" s="169">
        <f t="shared" si="1802"/>
        <v>-8458.3862157169569</v>
      </c>
      <c r="PF120" s="169">
        <f t="shared" si="1802"/>
        <v>-26629.894315358506</v>
      </c>
      <c r="PG120" s="169">
        <f t="shared" si="1802"/>
        <v>-26629.894315358506</v>
      </c>
      <c r="PH120" s="169">
        <f t="shared" si="1802"/>
        <v>50778.241091863907</v>
      </c>
      <c r="PI120" s="169">
        <f t="shared" si="1802"/>
        <v>-974.0140484040694</v>
      </c>
      <c r="PJ120" s="169">
        <f t="shared" si="1802"/>
        <v>75958.789097896501</v>
      </c>
      <c r="PK120" s="169">
        <f t="shared" si="1802"/>
        <v>32617.920968042083</v>
      </c>
      <c r="PL120" s="169">
        <f t="shared" si="1802"/>
        <v>-25254.998621797818</v>
      </c>
      <c r="PM120" s="169">
        <f t="shared" si="1802"/>
        <v>-26629.894315358506</v>
      </c>
      <c r="PN120" s="169">
        <f>+PN117-SUM(PN118:PN119)</f>
        <v>-26629.894315358506</v>
      </c>
      <c r="PO120" s="169" t="e">
        <f>+PO117-SUM(PO118:PO119)</f>
        <v>#DIV/0!</v>
      </c>
      <c r="PP120" s="169">
        <f>+PP117-SUM(PP118:PP119)</f>
        <v>47460.630485883405</v>
      </c>
      <c r="PQ120" s="169">
        <f t="shared" ref="PQ120:PZ120" si="1803">+PQ117-SUM(PQ118:PQ119)</f>
        <v>30476.838786739612</v>
      </c>
      <c r="PR120" s="169">
        <f t="shared" si="1803"/>
        <v>-2889.51</v>
      </c>
      <c r="PS120" s="169">
        <f t="shared" si="1803"/>
        <v>-26629.894315358506</v>
      </c>
      <c r="PT120" s="169">
        <f t="shared" si="1803"/>
        <v>-26629.894315358506</v>
      </c>
      <c r="PU120" s="169">
        <f t="shared" si="1803"/>
        <v>-561122.71012804681</v>
      </c>
      <c r="PV120" s="169">
        <f t="shared" si="1803"/>
        <v>94638.962292818047</v>
      </c>
      <c r="PW120" s="169">
        <f t="shared" si="1803"/>
        <v>0</v>
      </c>
      <c r="PX120" s="169">
        <f t="shared" si="1803"/>
        <v>-1978.6801747265154</v>
      </c>
      <c r="PY120" s="169">
        <f t="shared" si="1803"/>
        <v>-16161.929808218525</v>
      </c>
      <c r="PZ120" s="169">
        <f t="shared" si="1803"/>
        <v>7268.1883088062968</v>
      </c>
      <c r="QA120" s="177" t="e">
        <f t="shared" si="1570"/>
        <v>#DIV/0!</v>
      </c>
      <c r="QB120" s="169">
        <f t="shared" ref="QB120:QC120" si="1804">+QB117-SUM(QB118:QB119)</f>
        <v>11305.883525085672</v>
      </c>
      <c r="QC120" s="169">
        <f t="shared" si="1804"/>
        <v>20689.586831050518</v>
      </c>
      <c r="QD120" s="169">
        <f t="shared" ref="QD120:QS120" si="1805">+QD117-SUM(QD118:QD119)</f>
        <v>21962.67355505233</v>
      </c>
      <c r="QE120" s="169">
        <f t="shared" si="1805"/>
        <v>0</v>
      </c>
      <c r="QF120" s="169">
        <f t="shared" si="1805"/>
        <v>-1978.6801747265154</v>
      </c>
      <c r="QG120" s="169">
        <f t="shared" si="1805"/>
        <v>59634.45728310202</v>
      </c>
      <c r="QH120" s="169">
        <f t="shared" si="1805"/>
        <v>-6824.6456776673294</v>
      </c>
      <c r="QI120" s="169">
        <f t="shared" si="1805"/>
        <v>14903.611514366014</v>
      </c>
      <c r="QJ120" s="169">
        <f t="shared" si="1805"/>
        <v>20689.586831050518</v>
      </c>
      <c r="QK120" s="169">
        <f t="shared" si="1805"/>
        <v>3868.8032595348559</v>
      </c>
      <c r="QL120" s="169">
        <f t="shared" si="1805"/>
        <v>-43860.72120095414</v>
      </c>
      <c r="QM120" s="169">
        <f t="shared" si="1805"/>
        <v>-1978.6801747265154</v>
      </c>
      <c r="QN120" s="169">
        <f t="shared" si="1805"/>
        <v>155874.93854524603</v>
      </c>
      <c r="QO120" s="169">
        <f t="shared" si="1805"/>
        <v>-31203.817648691838</v>
      </c>
      <c r="QP120" s="169">
        <f t="shared" si="1805"/>
        <v>2185.6732214530675</v>
      </c>
      <c r="QQ120" s="169">
        <f t="shared" si="1805"/>
        <v>20689.586831050518</v>
      </c>
      <c r="QR120" s="169">
        <f t="shared" si="1805"/>
        <v>21962.67355505233</v>
      </c>
      <c r="QS120" s="169">
        <f t="shared" si="1805"/>
        <v>0</v>
      </c>
      <c r="QT120" s="169">
        <f>+QT117-SUM(QT118:QT119)</f>
        <v>0</v>
      </c>
      <c r="QU120" s="169" t="e">
        <f>+QU117-SUM(QU118:QU119)</f>
        <v>#DIV/0!</v>
      </c>
      <c r="QV120" s="169">
        <f>+QV117-SUM(QV118:QV119)</f>
        <v>-26629.894315358506</v>
      </c>
      <c r="QW120" s="169">
        <f t="shared" ref="QW120:RE120" si="1806">+QW117-SUM(QW118:QW119)</f>
        <v>2185.6732214530675</v>
      </c>
      <c r="QX120" s="169">
        <f t="shared" si="1806"/>
        <v>-516692.73898163781</v>
      </c>
      <c r="QY120" s="169">
        <f t="shared" si="1806"/>
        <v>0</v>
      </c>
      <c r="QZ120" s="169">
        <f t="shared" si="1806"/>
        <v>0</v>
      </c>
      <c r="RA120" s="169">
        <f t="shared" si="1806"/>
        <v>-1978.6801747265154</v>
      </c>
      <c r="RB120" s="169">
        <f t="shared" si="1806"/>
        <v>-18303.011989520994</v>
      </c>
      <c r="RC120" s="169">
        <f t="shared" si="1806"/>
        <v>-6824.6456776673294</v>
      </c>
      <c r="RD120" s="169">
        <f t="shared" si="1806"/>
        <v>14903.611514366014</v>
      </c>
      <c r="RE120" s="169">
        <f t="shared" si="1806"/>
        <v>20689.586831050518</v>
      </c>
      <c r="RF120" s="177" t="e">
        <f t="shared" si="1746"/>
        <v>#DIV/0!</v>
      </c>
      <c r="RG120" s="169">
        <f t="shared" ref="RG120:RH120" si="1807">+RG117-SUM(RG118:RG119)</f>
        <v>0</v>
      </c>
      <c r="RH120" s="169">
        <f t="shared" si="1807"/>
        <v>-1978.6801747265154</v>
      </c>
      <c r="RI120" s="169">
        <f t="shared" ref="RI120:RX120" si="1808">+RI117-SUM(RI118:RI119)</f>
        <v>-14787.034114657838</v>
      </c>
      <c r="RJ120" s="169">
        <f t="shared" si="1808"/>
        <v>-26629.894315358506</v>
      </c>
      <c r="RK120" s="169">
        <f t="shared" si="1808"/>
        <v>-26629.894315358506</v>
      </c>
      <c r="RL120" s="169">
        <f t="shared" si="1808"/>
        <v>53212.773761654644</v>
      </c>
      <c r="RM120" s="169">
        <f t="shared" si="1808"/>
        <v>-15045.153664142566</v>
      </c>
      <c r="RN120" s="169">
        <f t="shared" si="1808"/>
        <v>22103.822894526718</v>
      </c>
      <c r="RO120" s="169">
        <f t="shared" si="1808"/>
        <v>75958.789097896501</v>
      </c>
      <c r="RP120" s="169">
        <f t="shared" si="1808"/>
        <v>18983.293352972662</v>
      </c>
      <c r="RQ120" s="169">
        <f t="shared" si="1808"/>
        <v>-26629.894315358506</v>
      </c>
      <c r="RR120" s="169">
        <f t="shared" si="1808"/>
        <v>-26629.894315358506</v>
      </c>
      <c r="RS120" s="169">
        <f t="shared" si="1808"/>
        <v>20689.586831050518</v>
      </c>
      <c r="RT120" s="169">
        <f t="shared" si="1808"/>
        <v>-19619.076997475902</v>
      </c>
      <c r="RU120" s="169">
        <f t="shared" si="1808"/>
        <v>65964.544095480858</v>
      </c>
      <c r="RV120" s="169">
        <f t="shared" si="1808"/>
        <v>30476.838786739612</v>
      </c>
      <c r="RW120" s="169">
        <f t="shared" si="1808"/>
        <v>0</v>
      </c>
      <c r="RX120" s="169">
        <f t="shared" si="1808"/>
        <v>-26629.894315358506</v>
      </c>
      <c r="RY120" s="169">
        <f>+RY117-SUM(RY118:RY119)</f>
        <v>-26629.894315358506</v>
      </c>
      <c r="RZ120" s="169" t="e">
        <f>+RZ117-SUM(RZ118:RZ119)</f>
        <v>#DIV/0!</v>
      </c>
      <c r="SA120" s="169">
        <f>+SA117-SUM(SA118:SA119)</f>
        <v>0</v>
      </c>
      <c r="SB120" s="169">
        <f t="shared" ref="SB120:SK120" si="1809">+SB117-SUM(SB118:SB119)</f>
        <v>0</v>
      </c>
      <c r="SC120" s="169">
        <f t="shared" si="1809"/>
        <v>-4868.1901747265156</v>
      </c>
      <c r="SD120" s="169">
        <f t="shared" si="1809"/>
        <v>-14787.034114657838</v>
      </c>
      <c r="SE120" s="169">
        <f t="shared" si="1809"/>
        <v>-26629.894315358506</v>
      </c>
      <c r="SF120" s="169">
        <f t="shared" si="1809"/>
        <v>-26629.894315358506</v>
      </c>
      <c r="SG120" s="169">
        <f t="shared" si="1809"/>
        <v>53212.773761654644</v>
      </c>
      <c r="SH120" s="169">
        <f t="shared" si="1809"/>
        <v>-15045.153664142566</v>
      </c>
      <c r="SI120" s="169">
        <f t="shared" si="1809"/>
        <v>22103.822894526718</v>
      </c>
      <c r="SJ120" s="169">
        <f t="shared" si="1809"/>
        <v>75958.789097896501</v>
      </c>
      <c r="SK120" s="169">
        <f t="shared" si="1809"/>
        <v>33992.816661602767</v>
      </c>
      <c r="SL120" s="177" t="e">
        <f t="shared" si="1571"/>
        <v>#DIV/0!</v>
      </c>
      <c r="SM120" s="169">
        <f t="shared" ref="SM120:SN120" si="1810">+SM117-SUM(SM118:SM119)</f>
        <v>114978.07985644508</v>
      </c>
      <c r="SN120" s="169">
        <f t="shared" si="1810"/>
        <v>2185.6732214530675</v>
      </c>
      <c r="SO120" s="169">
        <f t="shared" ref="SO120:TD120" si="1811">+SO117-SUM(SO118:SO119)</f>
        <v>39193.500440647964</v>
      </c>
      <c r="SP120" s="169">
        <f t="shared" si="1811"/>
        <v>-43860.72120095414</v>
      </c>
      <c r="SQ120" s="169">
        <f t="shared" si="1811"/>
        <v>-43860.72120095414</v>
      </c>
      <c r="SR120" s="169">
        <f t="shared" si="1811"/>
        <v>123278.27024430553</v>
      </c>
      <c r="SS120" s="169">
        <f t="shared" si="1811"/>
        <v>2141.0821813024691</v>
      </c>
      <c r="ST120" s="169">
        <f t="shared" si="1811"/>
        <v>-25254.998621797818</v>
      </c>
      <c r="SU120" s="169">
        <f t="shared" si="1811"/>
        <v>2185.6732214530675</v>
      </c>
      <c r="SV120" s="169">
        <f t="shared" si="1811"/>
        <v>2360.7561764195998</v>
      </c>
      <c r="SW120" s="169">
        <f t="shared" si="1811"/>
        <v>-43860.72120095414</v>
      </c>
      <c r="SX120" s="169">
        <f t="shared" si="1811"/>
        <v>0</v>
      </c>
      <c r="SY120" s="169">
        <f t="shared" si="1811"/>
        <v>125256.95041903204</v>
      </c>
      <c r="SZ120" s="169">
        <f t="shared" si="1811"/>
        <v>-4573.9233333333341</v>
      </c>
      <c r="TA120" s="169">
        <f t="shared" si="1811"/>
        <v>-26629.894315358506</v>
      </c>
      <c r="TB120" s="169">
        <f t="shared" si="1811"/>
        <v>2185.6732214530675</v>
      </c>
      <c r="TC120" s="169">
        <f t="shared" si="1811"/>
        <v>-495299.31537204032</v>
      </c>
      <c r="TD120" s="169">
        <f t="shared" si="1811"/>
        <v>0</v>
      </c>
      <c r="TE120" s="169">
        <f>+TE117-SUM(TE118:TE119)</f>
        <v>0</v>
      </c>
      <c r="TF120" s="169" t="e">
        <f>+TF117-SUM(TF118:TF119)</f>
        <v>#DIV/0!</v>
      </c>
      <c r="TG120" s="169">
        <f>+TG117-SUM(TG118:TG119)</f>
        <v>-16161.929808218525</v>
      </c>
      <c r="TH120" s="169">
        <f t="shared" ref="TH120:TP120" si="1812">+TH117-SUM(TH118:TH119)</f>
        <v>-5449.7499841066419</v>
      </c>
      <c r="TI120" s="169">
        <f t="shared" si="1812"/>
        <v>12014.101514366013</v>
      </c>
      <c r="TJ120" s="169">
        <f t="shared" si="1812"/>
        <v>39193.500440647964</v>
      </c>
      <c r="TK120" s="169">
        <f t="shared" si="1812"/>
        <v>-43860.72120095414</v>
      </c>
      <c r="TL120" s="169">
        <f t="shared" si="1812"/>
        <v>-43860.72120095414</v>
      </c>
      <c r="TM120" s="169">
        <f t="shared" si="1812"/>
        <v>123278.27024430553</v>
      </c>
      <c r="TN120" s="169">
        <f t="shared" si="1812"/>
        <v>2141.0821813024691</v>
      </c>
      <c r="TO120" s="169">
        <f t="shared" si="1812"/>
        <v>-25254.998621797818</v>
      </c>
      <c r="TP120" s="169">
        <f t="shared" si="1812"/>
        <v>2185.6732214530675</v>
      </c>
      <c r="TQ120" s="177" t="e">
        <f t="shared" si="1747"/>
        <v>#DIV/0!</v>
      </c>
      <c r="TR120" s="169" t="e">
        <f t="shared" ref="TR120:TS120" si="1813">+TR117-SUM(TR118:TR119)</f>
        <v>#REF!</v>
      </c>
      <c r="TS120" s="169" t="e">
        <f t="shared" si="1813"/>
        <v>#REF!</v>
      </c>
      <c r="TT120" s="169">
        <f t="shared" ref="TT120:UI120" si="1814">+TT117-SUM(TT118:TT119)</f>
        <v>106435.62788463611</v>
      </c>
      <c r="TU120" s="169">
        <f t="shared" si="1814"/>
        <v>0</v>
      </c>
      <c r="TV120" s="169">
        <f t="shared" si="1814"/>
        <v>-26629.894315358506</v>
      </c>
      <c r="TW120" s="169">
        <f t="shared" si="1814"/>
        <v>-23113.916440495348</v>
      </c>
      <c r="TX120" s="169">
        <f t="shared" si="1814"/>
        <v>2185.6732214530675</v>
      </c>
      <c r="TY120" s="169">
        <f t="shared" si="1814"/>
        <v>3458.7599454548836</v>
      </c>
      <c r="TZ120" s="169">
        <f t="shared" si="1814"/>
        <v>65964.544095480858</v>
      </c>
      <c r="UA120" s="169" t="e">
        <f t="shared" si="1814"/>
        <v>#REF!</v>
      </c>
      <c r="UB120" s="169">
        <f t="shared" si="1814"/>
        <v>0</v>
      </c>
      <c r="UC120" s="169">
        <f t="shared" si="1814"/>
        <v>-26629.894315358506</v>
      </c>
      <c r="UD120" s="169">
        <f t="shared" si="1814"/>
        <v>-26629.894315358506</v>
      </c>
      <c r="UE120" s="169">
        <f t="shared" si="1814"/>
        <v>-536881.06592456857</v>
      </c>
      <c r="UF120" s="169">
        <f t="shared" si="1814"/>
        <v>625681.2894810494</v>
      </c>
      <c r="UG120" s="169">
        <f t="shared" si="1814"/>
        <v>389898.88692890177</v>
      </c>
      <c r="UH120" s="169">
        <f t="shared" si="1814"/>
        <v>-1978.6801747265154</v>
      </c>
      <c r="UI120" s="169">
        <f t="shared" si="1814"/>
        <v>-18303.011989520994</v>
      </c>
      <c r="UJ120" s="169">
        <f>+UJ117-SUM(UJ118:UJ119)</f>
        <v>-26629.894315358506</v>
      </c>
      <c r="UK120" s="169" t="e">
        <f>+UK117-SUM(UK118:UK119)</f>
        <v>#DIV/0!</v>
      </c>
      <c r="UL120" s="169">
        <f>+UL117-SUM(UL118:UL119)</f>
        <v>2185.6732214530675</v>
      </c>
      <c r="UM120" s="169">
        <f t="shared" ref="UM120:UV120" si="1815">+UM117-SUM(UM118:UM119)</f>
        <v>3458.7599454548836</v>
      </c>
      <c r="UN120" s="169">
        <f t="shared" si="1815"/>
        <v>19214.312894526716</v>
      </c>
      <c r="UO120" s="169">
        <f t="shared" si="1815"/>
        <v>106435.62788463611</v>
      </c>
      <c r="UP120" s="169">
        <f t="shared" si="1815"/>
        <v>0</v>
      </c>
      <c r="UQ120" s="169">
        <f t="shared" si="1815"/>
        <v>-26629.894315358506</v>
      </c>
      <c r="UR120" s="169">
        <f t="shared" si="1815"/>
        <v>-23113.916440495348</v>
      </c>
      <c r="US120" s="169">
        <f t="shared" si="1815"/>
        <v>2185.6732214530675</v>
      </c>
      <c r="UT120" s="169">
        <f t="shared" si="1815"/>
        <v>3458.7599454548836</v>
      </c>
      <c r="UU120" s="169">
        <f t="shared" si="1815"/>
        <v>65964.544095480858</v>
      </c>
      <c r="UV120" s="169">
        <f t="shared" si="1815"/>
        <v>30476.838786739612</v>
      </c>
      <c r="UW120" s="177" t="e">
        <f t="shared" si="1572"/>
        <v>#REF!</v>
      </c>
      <c r="UX120" s="169">
        <f t="shared" ref="UX120:UY120" si="1816">+UX117-SUM(UX118:UX119)</f>
        <v>143418.6312153594</v>
      </c>
      <c r="UY120" s="169">
        <f t="shared" si="1816"/>
        <v>-26629.894315358506</v>
      </c>
      <c r="UZ120" s="169">
        <f t="shared" ref="UZ120:VO120" si="1817">+UZ117-SUM(UZ118:UZ119)</f>
        <v>20689.586831050518</v>
      </c>
      <c r="VA120" s="169">
        <f t="shared" si="1817"/>
        <v>-26629.894315358506</v>
      </c>
      <c r="VB120" s="169">
        <f t="shared" si="1817"/>
        <v>-43860.72120095414</v>
      </c>
      <c r="VC120" s="169">
        <f t="shared" si="1817"/>
        <v>94638.962292818047</v>
      </c>
      <c r="VD120" s="169">
        <f t="shared" si="1817"/>
        <v>0</v>
      </c>
      <c r="VE120" s="169">
        <f t="shared" si="1817"/>
        <v>0</v>
      </c>
      <c r="VF120" s="169">
        <f t="shared" si="1817"/>
        <v>-26629.894315358506</v>
      </c>
      <c r="VG120" s="169">
        <f t="shared" si="1817"/>
        <v>-13528.830516709168</v>
      </c>
      <c r="VH120" s="169">
        <f t="shared" si="1817"/>
        <v>-561122.71012804681</v>
      </c>
      <c r="VI120" s="169">
        <f t="shared" si="1817"/>
        <v>0</v>
      </c>
      <c r="VJ120" s="169">
        <f t="shared" si="1817"/>
        <v>1044395.7439467626</v>
      </c>
      <c r="VK120" s="169">
        <f t="shared" si="1817"/>
        <v>-6552.6035080598494</v>
      </c>
      <c r="VL120" s="169">
        <f t="shared" si="1817"/>
        <v>-16161.929808218525</v>
      </c>
      <c r="VM120" s="169">
        <f t="shared" si="1817"/>
        <v>-5449.7499841066419</v>
      </c>
      <c r="VN120" s="169">
        <f t="shared" si="1817"/>
        <v>33407.525123963467</v>
      </c>
      <c r="VO120" s="169">
        <f t="shared" si="1817"/>
        <v>-26629.894315358506</v>
      </c>
      <c r="VP120" s="169">
        <f>+VP117-SUM(VP118:VP119)</f>
        <v>-43860.72120095414</v>
      </c>
      <c r="VQ120" s="169" t="e">
        <f>+VQ117-SUM(VQ118:VQ119)</f>
        <v>#DIV/0!</v>
      </c>
      <c r="VR120" s="169">
        <f>+VR117-SUM(VR118:VR119)</f>
        <v>45481.950311156892</v>
      </c>
      <c r="VS120" s="169">
        <f t="shared" ref="VS120:WB120" si="1818">+VS117-SUM(VS118:VS119)</f>
        <v>32617.920968042083</v>
      </c>
      <c r="VT120" s="169">
        <f t="shared" si="1818"/>
        <v>-28144.508621797817</v>
      </c>
      <c r="VU120" s="169">
        <f t="shared" si="1818"/>
        <v>20689.586831050518</v>
      </c>
      <c r="VV120" s="169">
        <f t="shared" si="1818"/>
        <v>-26629.894315358506</v>
      </c>
      <c r="VW120" s="169">
        <f t="shared" si="1818"/>
        <v>-43860.72120095414</v>
      </c>
      <c r="VX120" s="169">
        <f t="shared" si="1818"/>
        <v>94638.962292818047</v>
      </c>
      <c r="VY120" s="169">
        <f t="shared" si="1818"/>
        <v>0</v>
      </c>
      <c r="VZ120" s="169">
        <f t="shared" si="1818"/>
        <v>0</v>
      </c>
      <c r="WA120" s="169">
        <f t="shared" si="1818"/>
        <v>-26629.894315358506</v>
      </c>
      <c r="WB120" s="169">
        <f t="shared" si="1818"/>
        <v>20689.586831050518</v>
      </c>
      <c r="WC120" s="177" t="e">
        <f t="shared" si="1573"/>
        <v>#DIV/0!</v>
      </c>
    </row>
    <row r="121" spans="1:601 16141:16141" ht="9.6" customHeight="1"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78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8"/>
      <c r="BO121" s="175"/>
      <c r="BP121" s="175"/>
      <c r="BQ121" s="175"/>
      <c r="BR121" s="175"/>
      <c r="BS121" s="175"/>
      <c r="BT121" s="175"/>
      <c r="BU121" s="175"/>
      <c r="BV121" s="175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8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175"/>
      <c r="DE121" s="175"/>
      <c r="DF121" s="175"/>
      <c r="DG121" s="175"/>
      <c r="DH121" s="175"/>
      <c r="DI121" s="175"/>
      <c r="DJ121" s="175"/>
      <c r="DK121" s="175"/>
      <c r="DL121" s="175"/>
      <c r="DM121" s="175"/>
      <c r="DN121" s="175"/>
      <c r="DO121" s="175"/>
      <c r="DP121" s="175"/>
      <c r="DQ121" s="175"/>
      <c r="DR121" s="175"/>
      <c r="DS121" s="175"/>
      <c r="DT121" s="175"/>
      <c r="DU121" s="175"/>
      <c r="DV121" s="175"/>
      <c r="DW121" s="175"/>
      <c r="DX121" s="175"/>
      <c r="DY121" s="178"/>
      <c r="DZ121" s="175"/>
      <c r="EA121" s="175"/>
      <c r="EB121" s="175"/>
      <c r="EC121" s="175"/>
      <c r="ED121" s="175"/>
      <c r="EE121" s="175"/>
      <c r="EF121" s="175"/>
      <c r="EG121" s="175"/>
      <c r="EH121" s="175"/>
      <c r="EI121" s="175"/>
      <c r="EJ121" s="175"/>
      <c r="EK121" s="175"/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8"/>
      <c r="FE121" s="175"/>
      <c r="FF121" s="175"/>
      <c r="FG121" s="175"/>
      <c r="FH121" s="175"/>
      <c r="FI121" s="175"/>
      <c r="FJ121" s="175"/>
      <c r="FK121" s="175"/>
      <c r="FL121" s="175"/>
      <c r="FM121" s="175"/>
      <c r="FN121" s="175"/>
      <c r="FO121" s="175"/>
      <c r="FP121" s="175"/>
      <c r="FQ121" s="175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8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  <c r="HN121" s="175"/>
      <c r="HO121" s="175"/>
      <c r="HP121" s="178"/>
      <c r="HQ121" s="175"/>
      <c r="HR121" s="175"/>
      <c r="HS121" s="175"/>
      <c r="HT121" s="175"/>
      <c r="HU121" s="175"/>
      <c r="HV121" s="175"/>
      <c r="HW121" s="175"/>
      <c r="HX121" s="175"/>
      <c r="HY121" s="175"/>
      <c r="HZ121" s="175"/>
      <c r="IA121" s="175"/>
      <c r="IB121" s="175"/>
      <c r="IC121" s="175"/>
      <c r="ID121" s="175"/>
      <c r="IE121" s="175"/>
      <c r="IF121" s="175"/>
      <c r="IG121" s="175"/>
      <c r="IH121" s="175"/>
      <c r="II121" s="175"/>
      <c r="IJ121" s="175"/>
      <c r="IK121" s="175"/>
      <c r="IL121" s="175"/>
      <c r="IM121" s="175"/>
      <c r="IN121" s="175"/>
      <c r="IO121" s="175"/>
      <c r="IP121" s="175"/>
      <c r="IQ121" s="175"/>
      <c r="IR121" s="175"/>
      <c r="IS121" s="175"/>
      <c r="IT121" s="175"/>
      <c r="IU121" s="178"/>
      <c r="IV121" s="175"/>
      <c r="IW121" s="175"/>
      <c r="IX121" s="175"/>
      <c r="IY121" s="175"/>
      <c r="IZ121" s="175"/>
      <c r="JA121" s="175"/>
      <c r="JB121" s="175"/>
      <c r="JC121" s="175"/>
      <c r="JD121" s="175"/>
      <c r="JE121" s="175"/>
      <c r="JF121" s="175"/>
      <c r="JG121" s="175"/>
      <c r="JH121" s="175"/>
      <c r="JI121" s="175"/>
      <c r="JJ121" s="175"/>
      <c r="JK121" s="175"/>
      <c r="JL121" s="175"/>
      <c r="JM121" s="175"/>
      <c r="JN121" s="175"/>
      <c r="JO121" s="175"/>
      <c r="JP121" s="175"/>
      <c r="JQ121" s="175"/>
      <c r="JR121" s="175"/>
      <c r="JS121" s="175"/>
      <c r="JT121" s="175"/>
      <c r="JU121" s="175"/>
      <c r="JV121" s="175"/>
      <c r="JW121" s="175"/>
      <c r="JX121" s="175"/>
      <c r="JY121" s="175"/>
      <c r="JZ121" s="175"/>
      <c r="KA121" s="178"/>
      <c r="KB121" s="175"/>
      <c r="KC121" s="175"/>
      <c r="KD121" s="175"/>
      <c r="KE121" s="175"/>
      <c r="KF121" s="175"/>
      <c r="KG121" s="175"/>
      <c r="KH121" s="175"/>
      <c r="KI121" s="175"/>
      <c r="KJ121" s="175"/>
      <c r="KK121" s="175"/>
      <c r="KL121" s="175"/>
      <c r="KM121" s="175"/>
      <c r="KN121" s="175"/>
      <c r="KO121" s="175"/>
      <c r="KP121" s="175"/>
      <c r="KQ121" s="175"/>
      <c r="KR121" s="175"/>
      <c r="KS121" s="175"/>
      <c r="KT121" s="175"/>
      <c r="KU121" s="175"/>
      <c r="KV121" s="175"/>
      <c r="KW121" s="175"/>
      <c r="KX121" s="175"/>
      <c r="KY121" s="175"/>
      <c r="KZ121" s="175"/>
      <c r="LA121" s="175"/>
      <c r="LB121" s="175"/>
      <c r="LC121" s="175"/>
      <c r="LD121" s="175"/>
      <c r="LE121" s="175"/>
      <c r="LF121" s="178"/>
      <c r="LG121" s="175"/>
      <c r="LH121" s="175"/>
      <c r="LI121" s="175"/>
      <c r="LJ121" s="175"/>
      <c r="LK121" s="175"/>
      <c r="LL121" s="175"/>
      <c r="LM121" s="175"/>
      <c r="LN121" s="175"/>
      <c r="LO121" s="175"/>
      <c r="LP121" s="175"/>
      <c r="LQ121" s="175"/>
      <c r="LR121" s="175"/>
      <c r="LS121" s="175"/>
      <c r="LT121" s="175"/>
      <c r="LU121" s="175"/>
      <c r="LV121" s="175"/>
      <c r="LW121" s="175"/>
      <c r="LX121" s="175"/>
      <c r="LY121" s="175"/>
      <c r="LZ121" s="175"/>
      <c r="MA121" s="175"/>
      <c r="MB121" s="175"/>
      <c r="MC121" s="175"/>
      <c r="MD121" s="175"/>
      <c r="ME121" s="175"/>
      <c r="MF121" s="175"/>
      <c r="MG121" s="175"/>
      <c r="MH121" s="175"/>
      <c r="MI121" s="175"/>
      <c r="MJ121" s="175"/>
      <c r="MK121" s="175"/>
      <c r="ML121" s="178"/>
      <c r="MM121" s="175"/>
      <c r="MN121" s="175"/>
      <c r="MO121" s="175"/>
      <c r="MP121" s="175"/>
      <c r="MQ121" s="175"/>
      <c r="MR121" s="175"/>
      <c r="MS121" s="175"/>
      <c r="MT121" s="175"/>
      <c r="MU121" s="175"/>
      <c r="MV121" s="175"/>
      <c r="MW121" s="175"/>
      <c r="MX121" s="175"/>
      <c r="MY121" s="175"/>
      <c r="MZ121" s="175"/>
      <c r="NA121" s="175"/>
      <c r="NB121" s="175"/>
      <c r="NC121" s="175"/>
      <c r="ND121" s="175"/>
      <c r="NE121" s="175"/>
      <c r="NF121" s="175"/>
      <c r="NG121" s="175"/>
      <c r="NH121" s="175"/>
      <c r="NI121" s="175"/>
      <c r="NJ121" s="175"/>
      <c r="NK121" s="175"/>
      <c r="NL121" s="175"/>
      <c r="NM121" s="175"/>
      <c r="NN121" s="175"/>
      <c r="NO121" s="175"/>
      <c r="NP121" s="175"/>
      <c r="NQ121" s="175"/>
      <c r="NR121" s="178"/>
      <c r="NS121" s="175"/>
      <c r="NT121" s="175"/>
      <c r="NU121" s="175"/>
      <c r="NV121" s="175"/>
      <c r="NW121" s="175"/>
      <c r="NX121" s="175"/>
      <c r="NY121" s="175"/>
      <c r="NZ121" s="175"/>
      <c r="OA121" s="175"/>
      <c r="OB121" s="175"/>
      <c r="OC121" s="175"/>
      <c r="OD121" s="175"/>
      <c r="OE121" s="175"/>
      <c r="OF121" s="175"/>
      <c r="OG121" s="175"/>
      <c r="OH121" s="175"/>
      <c r="OI121" s="175"/>
      <c r="OJ121" s="175"/>
      <c r="OK121" s="175"/>
      <c r="OL121" s="175"/>
      <c r="OM121" s="175"/>
      <c r="ON121" s="175"/>
      <c r="OO121" s="175"/>
      <c r="OP121" s="175"/>
      <c r="OQ121" s="175"/>
      <c r="OR121" s="175"/>
      <c r="OS121" s="175"/>
      <c r="OT121" s="175"/>
      <c r="OU121" s="178"/>
      <c r="OV121" s="175"/>
      <c r="OW121" s="175"/>
      <c r="OX121" s="175"/>
      <c r="OY121" s="175"/>
      <c r="OZ121" s="175"/>
      <c r="PA121" s="175"/>
      <c r="PB121" s="175"/>
      <c r="PC121" s="175"/>
      <c r="PD121" s="175"/>
      <c r="PE121" s="175"/>
      <c r="PF121" s="175"/>
      <c r="PG121" s="175"/>
      <c r="PH121" s="175"/>
      <c r="PI121" s="175"/>
      <c r="PJ121" s="175"/>
      <c r="PK121" s="175"/>
      <c r="PL121" s="175"/>
      <c r="PM121" s="175"/>
      <c r="PN121" s="175"/>
      <c r="PO121" s="175"/>
      <c r="PP121" s="175"/>
      <c r="PQ121" s="175"/>
      <c r="PR121" s="175"/>
      <c r="PS121" s="175"/>
      <c r="PT121" s="175"/>
      <c r="PU121" s="175"/>
      <c r="PV121" s="175"/>
      <c r="PW121" s="175"/>
      <c r="PX121" s="175"/>
      <c r="PY121" s="175"/>
      <c r="PZ121" s="175"/>
      <c r="QA121" s="178"/>
      <c r="QB121" s="175"/>
      <c r="QC121" s="175"/>
      <c r="QD121" s="175"/>
      <c r="QE121" s="175"/>
      <c r="QF121" s="175"/>
      <c r="QG121" s="175"/>
      <c r="QH121" s="175"/>
      <c r="QI121" s="175"/>
      <c r="QJ121" s="175"/>
      <c r="QK121" s="175"/>
      <c r="QL121" s="175"/>
      <c r="QM121" s="175"/>
      <c r="QN121" s="175"/>
      <c r="QO121" s="175"/>
      <c r="QP121" s="175"/>
      <c r="QQ121" s="175"/>
      <c r="QR121" s="175"/>
      <c r="QS121" s="175"/>
      <c r="QT121" s="175"/>
      <c r="QU121" s="175"/>
      <c r="QV121" s="175"/>
      <c r="QW121" s="175"/>
      <c r="QX121" s="175"/>
      <c r="QY121" s="175"/>
      <c r="QZ121" s="175"/>
      <c r="RA121" s="175"/>
      <c r="RB121" s="175"/>
      <c r="RC121" s="175"/>
      <c r="RD121" s="175"/>
      <c r="RE121" s="175"/>
      <c r="RF121" s="178"/>
      <c r="RG121" s="175"/>
      <c r="RH121" s="175"/>
      <c r="RI121" s="175"/>
      <c r="RJ121" s="175"/>
      <c r="RK121" s="175"/>
      <c r="RL121" s="175"/>
      <c r="RM121" s="175"/>
      <c r="RN121" s="175"/>
      <c r="RO121" s="175"/>
      <c r="RP121" s="175"/>
      <c r="RQ121" s="175"/>
      <c r="RR121" s="175"/>
      <c r="RS121" s="175"/>
      <c r="RT121" s="175"/>
      <c r="RU121" s="175"/>
      <c r="RV121" s="175"/>
      <c r="RW121" s="175"/>
      <c r="RX121" s="175"/>
      <c r="RY121" s="175"/>
      <c r="RZ121" s="175"/>
      <c r="SA121" s="175"/>
      <c r="SB121" s="175"/>
      <c r="SC121" s="175"/>
      <c r="SD121" s="175"/>
      <c r="SE121" s="175"/>
      <c r="SF121" s="175"/>
      <c r="SG121" s="175"/>
      <c r="SH121" s="175"/>
      <c r="SI121" s="175"/>
      <c r="SJ121" s="175"/>
      <c r="SK121" s="175"/>
      <c r="SL121" s="178"/>
      <c r="SM121" s="175"/>
      <c r="SN121" s="175"/>
      <c r="SO121" s="175"/>
      <c r="SP121" s="175"/>
      <c r="SQ121" s="175"/>
      <c r="SR121" s="175"/>
      <c r="SS121" s="175"/>
      <c r="ST121" s="175"/>
      <c r="SU121" s="175"/>
      <c r="SV121" s="175"/>
      <c r="SW121" s="175"/>
      <c r="SX121" s="175"/>
      <c r="SY121" s="175"/>
      <c r="SZ121" s="175"/>
      <c r="TA121" s="175"/>
      <c r="TB121" s="175"/>
      <c r="TC121" s="175"/>
      <c r="TD121" s="175"/>
      <c r="TE121" s="175"/>
      <c r="TF121" s="175"/>
      <c r="TG121" s="175"/>
      <c r="TH121" s="175"/>
      <c r="TI121" s="175"/>
      <c r="TJ121" s="175"/>
      <c r="TK121" s="175"/>
      <c r="TL121" s="175"/>
      <c r="TM121" s="175"/>
      <c r="TN121" s="175"/>
      <c r="TO121" s="175"/>
      <c r="TP121" s="175"/>
      <c r="TQ121" s="178"/>
      <c r="TR121" s="175"/>
      <c r="TS121" s="175"/>
      <c r="TT121" s="175"/>
      <c r="TU121" s="175"/>
      <c r="TV121" s="175"/>
      <c r="TW121" s="175"/>
      <c r="TX121" s="175"/>
      <c r="TY121" s="175"/>
      <c r="TZ121" s="175"/>
      <c r="UA121" s="175"/>
      <c r="UB121" s="175"/>
      <c r="UC121" s="175"/>
      <c r="UD121" s="175"/>
      <c r="UE121" s="175"/>
      <c r="UF121" s="175"/>
      <c r="UG121" s="175"/>
      <c r="UH121" s="175"/>
      <c r="UI121" s="175"/>
      <c r="UJ121" s="175"/>
      <c r="UK121" s="175"/>
      <c r="UL121" s="175"/>
      <c r="UM121" s="175"/>
      <c r="UN121" s="175"/>
      <c r="UO121" s="175"/>
      <c r="UP121" s="175"/>
      <c r="UQ121" s="175"/>
      <c r="UR121" s="175"/>
      <c r="US121" s="175"/>
      <c r="UT121" s="175"/>
      <c r="UU121" s="175"/>
      <c r="UV121" s="175"/>
      <c r="UW121" s="178"/>
      <c r="UX121" s="175"/>
      <c r="UY121" s="175"/>
      <c r="UZ121" s="175"/>
      <c r="VA121" s="175"/>
      <c r="VB121" s="175"/>
      <c r="VC121" s="175"/>
      <c r="VD121" s="175"/>
      <c r="VE121" s="175"/>
      <c r="VF121" s="175"/>
      <c r="VG121" s="175"/>
      <c r="VH121" s="175"/>
      <c r="VI121" s="175"/>
      <c r="VJ121" s="175"/>
      <c r="VK121" s="175"/>
      <c r="VL121" s="175"/>
      <c r="VM121" s="175"/>
      <c r="VN121" s="175"/>
      <c r="VO121" s="175"/>
      <c r="VP121" s="175"/>
      <c r="VQ121" s="175"/>
      <c r="VR121" s="175"/>
      <c r="VS121" s="175"/>
      <c r="VT121" s="175"/>
      <c r="VU121" s="175"/>
      <c r="VV121" s="175"/>
      <c r="VW121" s="175"/>
      <c r="VX121" s="175"/>
      <c r="VY121" s="175"/>
      <c r="VZ121" s="175"/>
      <c r="WA121" s="175"/>
      <c r="WB121" s="175"/>
      <c r="WC121" s="178"/>
    </row>
    <row r="122" spans="1:601 16141:16141" ht="18" customHeight="1">
      <c r="B122" s="97" t="s">
        <v>78</v>
      </c>
      <c r="C122" s="122">
        <v>4644.51</v>
      </c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78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8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8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175"/>
      <c r="DE122" s="175"/>
      <c r="DF122" s="175"/>
      <c r="DG122" s="175"/>
      <c r="DH122" s="175"/>
      <c r="DI122" s="175"/>
      <c r="DJ122" s="175"/>
      <c r="DK122" s="175"/>
      <c r="DL122" s="175"/>
      <c r="DM122" s="175"/>
      <c r="DN122" s="175"/>
      <c r="DO122" s="175"/>
      <c r="DP122" s="175"/>
      <c r="DQ122" s="175"/>
      <c r="DR122" s="175"/>
      <c r="DS122" s="175"/>
      <c r="DT122" s="175"/>
      <c r="DU122" s="175"/>
      <c r="DV122" s="175"/>
      <c r="DW122" s="175"/>
      <c r="DX122" s="175"/>
      <c r="DY122" s="178"/>
      <c r="DZ122" s="175"/>
      <c r="EA122" s="175"/>
      <c r="EB122" s="175"/>
      <c r="EC122" s="175"/>
      <c r="ED122" s="175"/>
      <c r="EE122" s="175"/>
      <c r="EF122" s="175"/>
      <c r="EG122" s="175"/>
      <c r="EH122" s="175"/>
      <c r="EI122" s="175"/>
      <c r="EJ122" s="175"/>
      <c r="EK122" s="175"/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8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175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8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  <c r="HN122" s="175"/>
      <c r="HO122" s="175"/>
      <c r="HP122" s="178"/>
      <c r="HQ122" s="175"/>
      <c r="HR122" s="175"/>
      <c r="HS122" s="175"/>
      <c r="HT122" s="175"/>
      <c r="HU122" s="175"/>
      <c r="HV122" s="175"/>
      <c r="HW122" s="175"/>
      <c r="HX122" s="175"/>
      <c r="HY122" s="175"/>
      <c r="HZ122" s="175"/>
      <c r="IA122" s="175"/>
      <c r="IB122" s="175"/>
      <c r="IC122" s="175"/>
      <c r="ID122" s="175"/>
      <c r="IE122" s="175"/>
      <c r="IF122" s="175"/>
      <c r="IG122" s="175"/>
      <c r="IH122" s="175"/>
      <c r="II122" s="175"/>
      <c r="IJ122" s="175"/>
      <c r="IK122" s="175"/>
      <c r="IL122" s="175"/>
      <c r="IM122" s="175"/>
      <c r="IN122" s="175"/>
      <c r="IO122" s="175"/>
      <c r="IP122" s="175"/>
      <c r="IQ122" s="175"/>
      <c r="IR122" s="175"/>
      <c r="IS122" s="175"/>
      <c r="IT122" s="175"/>
      <c r="IU122" s="178"/>
      <c r="IV122" s="175"/>
      <c r="IW122" s="175"/>
      <c r="IX122" s="175"/>
      <c r="IY122" s="175"/>
      <c r="IZ122" s="175"/>
      <c r="JA122" s="175"/>
      <c r="JB122" s="175"/>
      <c r="JC122" s="175"/>
      <c r="JD122" s="175"/>
      <c r="JE122" s="175"/>
      <c r="JF122" s="175"/>
      <c r="JG122" s="175"/>
      <c r="JH122" s="175"/>
      <c r="JI122" s="175"/>
      <c r="JJ122" s="175"/>
      <c r="JK122" s="175"/>
      <c r="JL122" s="175"/>
      <c r="JM122" s="175"/>
      <c r="JN122" s="175"/>
      <c r="JO122" s="175"/>
      <c r="JP122" s="175"/>
      <c r="JQ122" s="175"/>
      <c r="JR122" s="175"/>
      <c r="JS122" s="175"/>
      <c r="JT122" s="175"/>
      <c r="JU122" s="175"/>
      <c r="JV122" s="175"/>
      <c r="JW122" s="175"/>
      <c r="JX122" s="175"/>
      <c r="JY122" s="175"/>
      <c r="JZ122" s="175"/>
      <c r="KA122" s="178"/>
      <c r="KB122" s="175"/>
      <c r="KC122" s="175"/>
      <c r="KD122" s="175"/>
      <c r="KE122" s="175"/>
      <c r="KF122" s="175"/>
      <c r="KG122" s="175"/>
      <c r="KH122" s="175"/>
      <c r="KI122" s="175"/>
      <c r="KJ122" s="175"/>
      <c r="KK122" s="175"/>
      <c r="KL122" s="175"/>
      <c r="KM122" s="175"/>
      <c r="KN122" s="175"/>
      <c r="KO122" s="175"/>
      <c r="KP122" s="175"/>
      <c r="KQ122" s="175"/>
      <c r="KR122" s="175"/>
      <c r="KS122" s="175"/>
      <c r="KT122" s="175"/>
      <c r="KU122" s="175"/>
      <c r="KV122" s="175"/>
      <c r="KW122" s="175"/>
      <c r="KX122" s="175"/>
      <c r="KY122" s="175"/>
      <c r="KZ122" s="175"/>
      <c r="LA122" s="175"/>
      <c r="LB122" s="175"/>
      <c r="LC122" s="175"/>
      <c r="LD122" s="175"/>
      <c r="LE122" s="175"/>
      <c r="LF122" s="178"/>
      <c r="LG122" s="175"/>
      <c r="LH122" s="175"/>
      <c r="LI122" s="175"/>
      <c r="LJ122" s="175"/>
      <c r="LK122" s="175"/>
      <c r="LL122" s="175"/>
      <c r="LM122" s="175"/>
      <c r="LN122" s="175"/>
      <c r="LO122" s="175"/>
      <c r="LP122" s="175"/>
      <c r="LQ122" s="175"/>
      <c r="LR122" s="175"/>
      <c r="LS122" s="175"/>
      <c r="LT122" s="175"/>
      <c r="LU122" s="175"/>
      <c r="LV122" s="175"/>
      <c r="LW122" s="175"/>
      <c r="LX122" s="175"/>
      <c r="LY122" s="175"/>
      <c r="LZ122" s="175"/>
      <c r="MA122" s="175"/>
      <c r="MB122" s="175"/>
      <c r="MC122" s="175"/>
      <c r="MD122" s="175"/>
      <c r="ME122" s="175"/>
      <c r="MF122" s="175"/>
      <c r="MG122" s="175"/>
      <c r="MH122" s="175"/>
      <c r="MI122" s="175"/>
      <c r="MJ122" s="175"/>
      <c r="MK122" s="175"/>
      <c r="ML122" s="178"/>
      <c r="MM122" s="175"/>
      <c r="MN122" s="175"/>
      <c r="MO122" s="175"/>
      <c r="MP122" s="175"/>
      <c r="MQ122" s="175"/>
      <c r="MR122" s="175"/>
      <c r="MS122" s="175"/>
      <c r="MT122" s="175"/>
      <c r="MU122" s="175"/>
      <c r="MV122" s="175"/>
      <c r="MW122" s="175"/>
      <c r="MX122" s="175"/>
      <c r="MY122" s="175"/>
      <c r="MZ122" s="175"/>
      <c r="NA122" s="175"/>
      <c r="NB122" s="175"/>
      <c r="NC122" s="175"/>
      <c r="ND122" s="175"/>
      <c r="NE122" s="175"/>
      <c r="NF122" s="175"/>
      <c r="NG122" s="175"/>
      <c r="NH122" s="175"/>
      <c r="NI122" s="175"/>
      <c r="NJ122" s="175"/>
      <c r="NK122" s="175"/>
      <c r="NL122" s="175"/>
      <c r="NM122" s="175"/>
      <c r="NN122" s="175"/>
      <c r="NO122" s="175"/>
      <c r="NP122" s="175"/>
      <c r="NQ122" s="175"/>
      <c r="NR122" s="178"/>
      <c r="NS122" s="175"/>
      <c r="NT122" s="175"/>
      <c r="NU122" s="175"/>
      <c r="NV122" s="175"/>
      <c r="NW122" s="175"/>
      <c r="NX122" s="175"/>
      <c r="NY122" s="175"/>
      <c r="NZ122" s="175"/>
      <c r="OA122" s="175"/>
      <c r="OB122" s="175"/>
      <c r="OC122" s="175"/>
      <c r="OD122" s="175"/>
      <c r="OE122" s="175"/>
      <c r="OF122" s="175"/>
      <c r="OG122" s="175"/>
      <c r="OH122" s="175"/>
      <c r="OI122" s="175"/>
      <c r="OJ122" s="175"/>
      <c r="OK122" s="175"/>
      <c r="OL122" s="175"/>
      <c r="OM122" s="175"/>
      <c r="ON122" s="175"/>
      <c r="OO122" s="175"/>
      <c r="OP122" s="175"/>
      <c r="OQ122" s="175"/>
      <c r="OR122" s="175"/>
      <c r="OS122" s="175"/>
      <c r="OT122" s="175"/>
      <c r="OU122" s="178"/>
      <c r="OV122" s="175"/>
      <c r="OW122" s="175"/>
      <c r="OX122" s="175"/>
      <c r="OY122" s="175"/>
      <c r="OZ122" s="175"/>
      <c r="PA122" s="175"/>
      <c r="PB122" s="175"/>
      <c r="PC122" s="175"/>
      <c r="PD122" s="175"/>
      <c r="PE122" s="175"/>
      <c r="PF122" s="175"/>
      <c r="PG122" s="175"/>
      <c r="PH122" s="175"/>
      <c r="PI122" s="175"/>
      <c r="PJ122" s="175"/>
      <c r="PK122" s="175"/>
      <c r="PL122" s="175"/>
      <c r="PM122" s="175"/>
      <c r="PN122" s="175"/>
      <c r="PO122" s="175"/>
      <c r="PP122" s="175"/>
      <c r="PQ122" s="175"/>
      <c r="PR122" s="175"/>
      <c r="PS122" s="175"/>
      <c r="PT122" s="175"/>
      <c r="PU122" s="175"/>
      <c r="PV122" s="175"/>
      <c r="PW122" s="175"/>
      <c r="PX122" s="175"/>
      <c r="PY122" s="175"/>
      <c r="PZ122" s="175"/>
      <c r="QA122" s="178"/>
      <c r="QB122" s="175"/>
      <c r="QC122" s="175"/>
      <c r="QD122" s="175"/>
      <c r="QE122" s="175"/>
      <c r="QF122" s="175"/>
      <c r="QG122" s="175"/>
      <c r="QH122" s="175"/>
      <c r="QI122" s="175"/>
      <c r="QJ122" s="175"/>
      <c r="QK122" s="175"/>
      <c r="QL122" s="175"/>
      <c r="QM122" s="175"/>
      <c r="QN122" s="175"/>
      <c r="QO122" s="175"/>
      <c r="QP122" s="175"/>
      <c r="QQ122" s="175"/>
      <c r="QR122" s="175"/>
      <c r="QS122" s="175"/>
      <c r="QT122" s="175"/>
      <c r="QU122" s="175"/>
      <c r="QV122" s="175"/>
      <c r="QW122" s="175"/>
      <c r="QX122" s="175"/>
      <c r="QY122" s="175"/>
      <c r="QZ122" s="175"/>
      <c r="RA122" s="175"/>
      <c r="RB122" s="175"/>
      <c r="RC122" s="175"/>
      <c r="RD122" s="175"/>
      <c r="RE122" s="175"/>
      <c r="RF122" s="178"/>
      <c r="RG122" s="175"/>
      <c r="RH122" s="175"/>
      <c r="RI122" s="175"/>
      <c r="RJ122" s="175"/>
      <c r="RK122" s="175"/>
      <c r="RL122" s="175"/>
      <c r="RM122" s="175"/>
      <c r="RN122" s="175"/>
      <c r="RO122" s="175"/>
      <c r="RP122" s="175"/>
      <c r="RQ122" s="175"/>
      <c r="RR122" s="175"/>
      <c r="RS122" s="175"/>
      <c r="RT122" s="175"/>
      <c r="RU122" s="175"/>
      <c r="RV122" s="175"/>
      <c r="RW122" s="175"/>
      <c r="RX122" s="175"/>
      <c r="RY122" s="175"/>
      <c r="RZ122" s="175"/>
      <c r="SA122" s="175"/>
      <c r="SB122" s="175"/>
      <c r="SC122" s="175"/>
      <c r="SD122" s="175"/>
      <c r="SE122" s="175"/>
      <c r="SF122" s="175"/>
      <c r="SG122" s="175"/>
      <c r="SH122" s="175"/>
      <c r="SI122" s="175"/>
      <c r="SJ122" s="175"/>
      <c r="SK122" s="175"/>
      <c r="SL122" s="178"/>
      <c r="SM122" s="175"/>
      <c r="SN122" s="175"/>
      <c r="SO122" s="175"/>
      <c r="SP122" s="175"/>
      <c r="SQ122" s="175"/>
      <c r="SR122" s="175"/>
      <c r="SS122" s="175"/>
      <c r="ST122" s="175"/>
      <c r="SU122" s="175"/>
      <c r="SV122" s="175"/>
      <c r="SW122" s="175"/>
      <c r="SX122" s="175"/>
      <c r="SY122" s="175"/>
      <c r="SZ122" s="175"/>
      <c r="TA122" s="175"/>
      <c r="TB122" s="175"/>
      <c r="TC122" s="175"/>
      <c r="TD122" s="175"/>
      <c r="TE122" s="175"/>
      <c r="TF122" s="175"/>
      <c r="TG122" s="175"/>
      <c r="TH122" s="175"/>
      <c r="TI122" s="175"/>
      <c r="TJ122" s="175"/>
      <c r="TK122" s="175"/>
      <c r="TL122" s="175"/>
      <c r="TM122" s="175"/>
      <c r="TN122" s="175"/>
      <c r="TO122" s="175"/>
      <c r="TP122" s="175"/>
      <c r="TQ122" s="178"/>
      <c r="TR122" s="175"/>
      <c r="TS122" s="175"/>
      <c r="TT122" s="175"/>
      <c r="TU122" s="175"/>
      <c r="TV122" s="175"/>
      <c r="TW122" s="175"/>
      <c r="TX122" s="175"/>
      <c r="TY122" s="175"/>
      <c r="TZ122" s="175"/>
      <c r="UA122" s="175"/>
      <c r="UB122" s="175"/>
      <c r="UC122" s="175"/>
      <c r="UD122" s="175"/>
      <c r="UE122" s="175"/>
      <c r="UF122" s="175"/>
      <c r="UG122" s="175"/>
      <c r="UH122" s="175"/>
      <c r="UI122" s="175"/>
      <c r="UJ122" s="175"/>
      <c r="UK122" s="175"/>
      <c r="UL122" s="175"/>
      <c r="UM122" s="175"/>
      <c r="UN122" s="175"/>
      <c r="UO122" s="175"/>
      <c r="UP122" s="175"/>
      <c r="UQ122" s="175"/>
      <c r="UR122" s="175"/>
      <c r="US122" s="175"/>
      <c r="UT122" s="175"/>
      <c r="UU122" s="175"/>
      <c r="UV122" s="175"/>
      <c r="UW122" s="178"/>
      <c r="UX122" s="175"/>
      <c r="UY122" s="175"/>
      <c r="UZ122" s="175"/>
      <c r="VA122" s="175"/>
      <c r="VB122" s="175"/>
      <c r="VC122" s="175"/>
      <c r="VD122" s="175"/>
      <c r="VE122" s="175"/>
      <c r="VF122" s="175"/>
      <c r="VG122" s="175"/>
      <c r="VH122" s="175"/>
      <c r="VI122" s="175"/>
      <c r="VJ122" s="175"/>
      <c r="VK122" s="175"/>
      <c r="VL122" s="175"/>
      <c r="VM122" s="175"/>
      <c r="VN122" s="175"/>
      <c r="VO122" s="175"/>
      <c r="VP122" s="175"/>
      <c r="VQ122" s="175"/>
      <c r="VR122" s="175"/>
      <c r="VS122" s="175"/>
      <c r="VT122" s="175"/>
      <c r="VU122" s="175"/>
      <c r="VV122" s="175"/>
      <c r="VW122" s="175"/>
      <c r="VX122" s="175"/>
      <c r="VY122" s="175"/>
      <c r="VZ122" s="175"/>
      <c r="WA122" s="175"/>
      <c r="WB122" s="175"/>
      <c r="WC122" s="178"/>
    </row>
    <row r="123" spans="1:601 16141:16141" s="99" customFormat="1" ht="18" customHeight="1">
      <c r="A123" s="154"/>
      <c r="B123" s="97" t="s">
        <v>79</v>
      </c>
      <c r="C123" s="97"/>
      <c r="D123" s="103">
        <f t="shared" ref="D123:AE123" si="1819">D120</f>
        <v>0</v>
      </c>
      <c r="E123" s="103">
        <f t="shared" si="1819"/>
        <v>0</v>
      </c>
      <c r="F123" s="103" t="e">
        <f t="shared" si="1819"/>
        <v>#REF!</v>
      </c>
      <c r="G123" s="103">
        <f t="shared" si="1819"/>
        <v>0</v>
      </c>
      <c r="H123" s="103">
        <f t="shared" si="1819"/>
        <v>0</v>
      </c>
      <c r="I123" s="103">
        <f t="shared" si="1819"/>
        <v>0</v>
      </c>
      <c r="J123" s="103">
        <f t="shared" si="1819"/>
        <v>0</v>
      </c>
      <c r="K123" s="103">
        <f t="shared" si="1819"/>
        <v>0</v>
      </c>
      <c r="L123" s="103">
        <f t="shared" si="1819"/>
        <v>0</v>
      </c>
      <c r="M123" s="103">
        <f t="shared" si="1819"/>
        <v>0</v>
      </c>
      <c r="N123" s="103">
        <f t="shared" si="1819"/>
        <v>0</v>
      </c>
      <c r="O123" s="103">
        <f t="shared" si="1819"/>
        <v>4644.51</v>
      </c>
      <c r="P123" s="103">
        <f t="shared" si="1819"/>
        <v>0</v>
      </c>
      <c r="Q123" s="103">
        <f t="shared" si="1819"/>
        <v>0</v>
      </c>
      <c r="R123" s="103">
        <f t="shared" si="1819"/>
        <v>0</v>
      </c>
      <c r="S123" s="103">
        <f t="shared" si="1819"/>
        <v>0</v>
      </c>
      <c r="T123" s="103">
        <f t="shared" si="1819"/>
        <v>0</v>
      </c>
      <c r="U123" s="103">
        <f t="shared" si="1819"/>
        <v>0</v>
      </c>
      <c r="V123" s="103">
        <f t="shared" si="1819"/>
        <v>0</v>
      </c>
      <c r="W123" s="103">
        <f t="shared" si="1819"/>
        <v>0</v>
      </c>
      <c r="X123" s="103">
        <f t="shared" si="1819"/>
        <v>0</v>
      </c>
      <c r="Y123" s="103">
        <f t="shared" si="1819"/>
        <v>0</v>
      </c>
      <c r="Z123" s="103">
        <f t="shared" si="1819"/>
        <v>0</v>
      </c>
      <c r="AA123" s="103">
        <f t="shared" si="1819"/>
        <v>0</v>
      </c>
      <c r="AB123" s="103">
        <f t="shared" si="1819"/>
        <v>0</v>
      </c>
      <c r="AC123" s="103">
        <f t="shared" si="1819"/>
        <v>0</v>
      </c>
      <c r="AD123" s="103">
        <f t="shared" si="1819"/>
        <v>0</v>
      </c>
      <c r="AE123" s="103" t="e">
        <f t="shared" si="1819"/>
        <v>#REF!</v>
      </c>
      <c r="AF123" s="103"/>
      <c r="AG123" s="103"/>
      <c r="AH123" s="179" t="e">
        <f>+SUM(D123:AE123)</f>
        <v>#REF!</v>
      </c>
      <c r="AI123" s="171">
        <f t="shared" ref="AI123:CK123" si="1820">AI120</f>
        <v>0</v>
      </c>
      <c r="AJ123" s="171">
        <f t="shared" si="1820"/>
        <v>0</v>
      </c>
      <c r="AK123" s="171">
        <f t="shared" si="1820"/>
        <v>-26629.894315358506</v>
      </c>
      <c r="AL123" s="171">
        <f t="shared" si="1820"/>
        <v>-26629.894315358506</v>
      </c>
      <c r="AM123" s="171">
        <f t="shared" si="1820"/>
        <v>-26629.894315358506</v>
      </c>
      <c r="AN123" s="171">
        <f t="shared" si="1820"/>
        <v>-43860.72120095414</v>
      </c>
      <c r="AO123" s="171">
        <f t="shared" si="1820"/>
        <v>-43860.72120095414</v>
      </c>
      <c r="AP123" s="171">
        <f t="shared" si="1820"/>
        <v>-1978.6801747265154</v>
      </c>
      <c r="AQ123" s="171">
        <f t="shared" si="1820"/>
        <v>0</v>
      </c>
      <c r="AR123" s="171">
        <f t="shared" si="1820"/>
        <v>-26629.894315358506</v>
      </c>
      <c r="AS123" s="171">
        <f t="shared" si="1820"/>
        <v>-26629.894315358506</v>
      </c>
      <c r="AT123" s="171">
        <f t="shared" si="1820"/>
        <v>-26629.894315358506</v>
      </c>
      <c r="AU123" s="171">
        <f t="shared" si="1820"/>
        <v>-43860.72120095414</v>
      </c>
      <c r="AV123" s="171">
        <f t="shared" si="1820"/>
        <v>-4573.9233333333341</v>
      </c>
      <c r="AW123" s="171">
        <f t="shared" si="1820"/>
        <v>0</v>
      </c>
      <c r="AX123" s="171">
        <f t="shared" si="1820"/>
        <v>0</v>
      </c>
      <c r="AY123" s="171">
        <f t="shared" si="1820"/>
        <v>-26629.894315358506</v>
      </c>
      <c r="AZ123" s="171">
        <f t="shared" si="1820"/>
        <v>-26629.894315358506</v>
      </c>
      <c r="BA123" s="171">
        <f t="shared" si="1820"/>
        <v>-26629.894315358506</v>
      </c>
      <c r="BB123" s="171" t="e">
        <f t="shared" si="1820"/>
        <v>#DIV/0!</v>
      </c>
      <c r="BC123" s="171">
        <f t="shared" si="1820"/>
        <v>0</v>
      </c>
      <c r="BD123" s="171">
        <f t="shared" si="1820"/>
        <v>-1978.6801747265154</v>
      </c>
      <c r="BE123" s="171">
        <f t="shared" si="1820"/>
        <v>-21192.521989520996</v>
      </c>
      <c r="BF123" s="171">
        <f t="shared" si="1820"/>
        <v>-26629.894315358506</v>
      </c>
      <c r="BG123" s="171">
        <f t="shared" si="1820"/>
        <v>-26629.894315358506</v>
      </c>
      <c r="BH123" s="171">
        <f t="shared" si="1820"/>
        <v>-26629.894315358506</v>
      </c>
      <c r="BI123" s="171">
        <f t="shared" si="1820"/>
        <v>-43860.72120095414</v>
      </c>
      <c r="BJ123" s="171">
        <f t="shared" si="1820"/>
        <v>-43860.72120095414</v>
      </c>
      <c r="BK123" s="171">
        <f t="shared" si="1820"/>
        <v>-1978.6801747265154</v>
      </c>
      <c r="BL123" s="171">
        <f t="shared" si="1820"/>
        <v>0</v>
      </c>
      <c r="BM123" s="171">
        <f t="shared" si="1820"/>
        <v>-26629.894315358506</v>
      </c>
      <c r="BN123" s="179" t="e">
        <f t="shared" si="1563"/>
        <v>#DIV/0!</v>
      </c>
      <c r="BO123" s="171">
        <f t="shared" si="1820"/>
        <v>-26629.894315358506</v>
      </c>
      <c r="BP123" s="171">
        <f t="shared" si="1820"/>
        <v>-26629.894315358506</v>
      </c>
      <c r="BQ123" s="171">
        <f t="shared" si="1820"/>
        <v>50778.241091863907</v>
      </c>
      <c r="BR123" s="171">
        <f t="shared" si="1820"/>
        <v>3599.9092849292647</v>
      </c>
      <c r="BS123" s="171">
        <f t="shared" si="1820"/>
        <v>75958.789097896501</v>
      </c>
      <c r="BT123" s="171">
        <f t="shared" si="1820"/>
        <v>32617.920968042083</v>
      </c>
      <c r="BU123" s="171">
        <f t="shared" si="1820"/>
        <v>-25254.998621797818</v>
      </c>
      <c r="BV123" s="171">
        <f t="shared" si="1820"/>
        <v>-26629.894315358506</v>
      </c>
      <c r="BW123" s="171">
        <f t="shared" si="1820"/>
        <v>-26629.894315358506</v>
      </c>
      <c r="BX123" s="171">
        <f t="shared" si="1820"/>
        <v>9535.8042616468956</v>
      </c>
      <c r="BY123" s="171">
        <f t="shared" si="1820"/>
        <v>47460.630485883405</v>
      </c>
      <c r="BZ123" s="171">
        <f t="shared" si="1820"/>
        <v>30476.838786739612</v>
      </c>
      <c r="CA123" s="171">
        <f t="shared" si="1820"/>
        <v>0</v>
      </c>
      <c r="CB123" s="171">
        <f t="shared" si="1820"/>
        <v>-31203.817648691838</v>
      </c>
      <c r="CC123" s="171">
        <f t="shared" si="1820"/>
        <v>-26629.894315358506</v>
      </c>
      <c r="CD123" s="171">
        <f t="shared" si="1820"/>
        <v>-26629.894315358506</v>
      </c>
      <c r="CE123" s="171">
        <f t="shared" si="1820"/>
        <v>25093.123889524461</v>
      </c>
      <c r="CF123" s="171">
        <f t="shared" si="1820"/>
        <v>47460.630485883405</v>
      </c>
      <c r="CG123" s="171">
        <f t="shared" si="1820"/>
        <v>28498.158612013096</v>
      </c>
      <c r="CH123" s="171" t="e">
        <f t="shared" si="1820"/>
        <v>#DIV/0!</v>
      </c>
      <c r="CI123" s="171">
        <f t="shared" si="1820"/>
        <v>7268.1883088062968</v>
      </c>
      <c r="CJ123" s="171">
        <f t="shared" si="1820"/>
        <v>-26629.894315358506</v>
      </c>
      <c r="CK123" s="171">
        <f t="shared" si="1820"/>
        <v>-29519.404315358508</v>
      </c>
      <c r="CL123" s="171">
        <f t="shared" ref="CL123:CR123" si="1821">CL120</f>
        <v>42746.780435789347</v>
      </c>
      <c r="CM123" s="171">
        <f t="shared" si="1821"/>
        <v>3599.9092849292647</v>
      </c>
      <c r="CN123" s="171">
        <f t="shared" si="1821"/>
        <v>75958.789097896501</v>
      </c>
      <c r="CO123" s="171">
        <f t="shared" si="1821"/>
        <v>32617.920968042083</v>
      </c>
      <c r="CP123" s="171">
        <f t="shared" si="1821"/>
        <v>-25254.998621797818</v>
      </c>
      <c r="CQ123" s="171">
        <f t="shared" si="1821"/>
        <v>-26629.894315358506</v>
      </c>
      <c r="CR123" s="171">
        <f t="shared" si="1821"/>
        <v>-26629.894315358506</v>
      </c>
      <c r="CS123" s="179" t="e">
        <f t="shared" si="1562"/>
        <v>#DIV/0!</v>
      </c>
      <c r="CT123" s="171">
        <f t="shared" ref="CT123:DX123" si="1822">CT120</f>
        <v>45851.256779600182</v>
      </c>
      <c r="CU123" s="171">
        <f t="shared" si="1822"/>
        <v>3599.9092849292647</v>
      </c>
      <c r="CV123" s="171">
        <f t="shared" si="1822"/>
        <v>106435.62788463611</v>
      </c>
      <c r="CW123" s="171">
        <f t="shared" si="1822"/>
        <v>0</v>
      </c>
      <c r="CX123" s="171">
        <f t="shared" si="1822"/>
        <v>-26629.894315358506</v>
      </c>
      <c r="CY123" s="171">
        <f t="shared" si="1822"/>
        <v>-23113.916440495348</v>
      </c>
      <c r="CZ123" s="171">
        <f t="shared" si="1822"/>
        <v>2185.6732214530675</v>
      </c>
      <c r="DA123" s="171">
        <f t="shared" si="1822"/>
        <v>3458.7599454548836</v>
      </c>
      <c r="DB123" s="171">
        <f t="shared" si="1822"/>
        <v>65964.544095480858</v>
      </c>
      <c r="DC123" s="171">
        <f t="shared" si="1822"/>
        <v>10670.727473758165</v>
      </c>
      <c r="DD123" s="171">
        <f t="shared" si="1822"/>
        <v>0</v>
      </c>
      <c r="DE123" s="171">
        <f t="shared" si="1822"/>
        <v>-26629.894315358506</v>
      </c>
      <c r="DF123" s="171">
        <f t="shared" si="1822"/>
        <v>-26629.894315358506</v>
      </c>
      <c r="DG123" s="171">
        <f t="shared" si="1822"/>
        <v>-2388.2501118802666</v>
      </c>
      <c r="DH123" s="171">
        <f t="shared" si="1822"/>
        <v>3458.7599454548836</v>
      </c>
      <c r="DI123" s="171">
        <f t="shared" si="1822"/>
        <v>65964.544095480858</v>
      </c>
      <c r="DJ123" s="171">
        <f t="shared" si="1822"/>
        <v>28498.158612013096</v>
      </c>
      <c r="DK123" s="171">
        <f t="shared" si="1822"/>
        <v>-18303.011989520994</v>
      </c>
      <c r="DL123" s="171">
        <f t="shared" si="1822"/>
        <v>-26629.894315358506</v>
      </c>
      <c r="DM123" s="171" t="e">
        <f t="shared" si="1822"/>
        <v>#DIV/0!</v>
      </c>
      <c r="DN123" s="171">
        <f t="shared" si="1822"/>
        <v>2185.6732214530675</v>
      </c>
      <c r="DO123" s="171">
        <f t="shared" si="1822"/>
        <v>3458.7599454548836</v>
      </c>
      <c r="DP123" s="171">
        <f t="shared" si="1822"/>
        <v>19214.312894526716</v>
      </c>
      <c r="DQ123" s="171">
        <f t="shared" si="1822"/>
        <v>106435.62788463611</v>
      </c>
      <c r="DR123" s="171">
        <f t="shared" si="1822"/>
        <v>0</v>
      </c>
      <c r="DS123" s="171">
        <f t="shared" si="1822"/>
        <v>-26629.894315358506</v>
      </c>
      <c r="DT123" s="171">
        <f t="shared" si="1822"/>
        <v>-23113.916440495348</v>
      </c>
      <c r="DU123" s="171">
        <f t="shared" si="1822"/>
        <v>2185.6732214530675</v>
      </c>
      <c r="DV123" s="171">
        <f t="shared" si="1822"/>
        <v>3458.7599454548836</v>
      </c>
      <c r="DW123" s="171">
        <f t="shared" si="1822"/>
        <v>65964.544095480858</v>
      </c>
      <c r="DX123" s="171">
        <f t="shared" si="1822"/>
        <v>30476.838786739612</v>
      </c>
      <c r="DY123" s="179" t="e">
        <f t="shared" ref="DY123" si="1823">+SUM(CT123:DX123)</f>
        <v>#DIV/0!</v>
      </c>
      <c r="DZ123" s="171">
        <f t="shared" ref="DZ123:FC123" si="1824">DZ120</f>
        <v>77133.696009820924</v>
      </c>
      <c r="EA123" s="171">
        <f t="shared" si="1824"/>
        <v>-26629.894315358506</v>
      </c>
      <c r="EB123" s="171">
        <f t="shared" si="1824"/>
        <v>20689.586831050518</v>
      </c>
      <c r="EC123" s="171">
        <f t="shared" si="1824"/>
        <v>-26629.894315358506</v>
      </c>
      <c r="ED123" s="171">
        <f t="shared" si="1824"/>
        <v>-43860.72120095414</v>
      </c>
      <c r="EE123" s="171">
        <f t="shared" si="1824"/>
        <v>94638.962292818047</v>
      </c>
      <c r="EF123" s="171">
        <f t="shared" si="1824"/>
        <v>0</v>
      </c>
      <c r="EG123" s="171">
        <f t="shared" si="1824"/>
        <v>0</v>
      </c>
      <c r="EH123" s="171">
        <f t="shared" si="1824"/>
        <v>-26629.894315358506</v>
      </c>
      <c r="EI123" s="171">
        <f t="shared" si="1824"/>
        <v>6404.3591415681731</v>
      </c>
      <c r="EJ123" s="171">
        <f t="shared" si="1824"/>
        <v>-26629.894315358506</v>
      </c>
      <c r="EK123" s="171">
        <f t="shared" si="1824"/>
        <v>-43860.72120095414</v>
      </c>
      <c r="EL123" s="171">
        <f t="shared" si="1824"/>
        <v>94638.962292818047</v>
      </c>
      <c r="EM123" s="171">
        <f t="shared" si="1824"/>
        <v>-6552.6035080598494</v>
      </c>
      <c r="EN123" s="171">
        <f t="shared" si="1824"/>
        <v>-16161.929808218525</v>
      </c>
      <c r="EO123" s="171">
        <f t="shared" si="1824"/>
        <v>-5449.7499841066419</v>
      </c>
      <c r="EP123" s="171">
        <f t="shared" si="1824"/>
        <v>33407.525123963467</v>
      </c>
      <c r="EQ123" s="171">
        <f t="shared" si="1824"/>
        <v>-26629.894315358506</v>
      </c>
      <c r="ER123" s="171">
        <f t="shared" si="1824"/>
        <v>-43860.72120095414</v>
      </c>
      <c r="ES123" s="171" t="e">
        <f t="shared" si="1824"/>
        <v>#DIV/0!</v>
      </c>
      <c r="ET123" s="171">
        <f t="shared" si="1824"/>
        <v>45481.950311156892</v>
      </c>
      <c r="EU123" s="171">
        <f t="shared" si="1824"/>
        <v>32617.920968042083</v>
      </c>
      <c r="EV123" s="171">
        <f t="shared" si="1824"/>
        <v>-28144.508621797817</v>
      </c>
      <c r="EW123" s="171">
        <f t="shared" si="1824"/>
        <v>20689.586831050518</v>
      </c>
      <c r="EX123" s="171">
        <f t="shared" si="1824"/>
        <v>-26629.894315358506</v>
      </c>
      <c r="EY123" s="171">
        <f t="shared" si="1824"/>
        <v>-43860.72120095414</v>
      </c>
      <c r="EZ123" s="171">
        <f t="shared" si="1824"/>
        <v>94638.962292818047</v>
      </c>
      <c r="FA123" s="171">
        <f t="shared" si="1824"/>
        <v>0</v>
      </c>
      <c r="FB123" s="171">
        <f t="shared" si="1824"/>
        <v>0</v>
      </c>
      <c r="FC123" s="171">
        <f t="shared" si="1824"/>
        <v>-26629.894315358506</v>
      </c>
      <c r="FD123" s="179" t="e">
        <f>+SUM(DZ123:FC123)</f>
        <v>#DIV/0!</v>
      </c>
      <c r="FE123" s="171">
        <f t="shared" ref="FE123:GI123" si="1825">FE120</f>
        <v>78720.986748141237</v>
      </c>
      <c r="FF123" s="171">
        <f t="shared" si="1825"/>
        <v>3458.7599454548836</v>
      </c>
      <c r="FG123" s="171">
        <f t="shared" si="1825"/>
        <v>96441.382882220467</v>
      </c>
      <c r="FH123" s="171">
        <f t="shared" si="1825"/>
        <v>0</v>
      </c>
      <c r="FI123" s="171">
        <f t="shared" si="1825"/>
        <v>0</v>
      </c>
      <c r="FJ123" s="171">
        <f t="shared" si="1825"/>
        <v>-26629.894315358506</v>
      </c>
      <c r="FK123" s="171">
        <f t="shared" si="1825"/>
        <v>2185.6732214530675</v>
      </c>
      <c r="FL123" s="171">
        <f t="shared" si="1825"/>
        <v>20689.586831050518</v>
      </c>
      <c r="FM123" s="171">
        <f t="shared" si="1825"/>
        <v>3458.7599454548836</v>
      </c>
      <c r="FN123" s="171">
        <f t="shared" si="1825"/>
        <v>73690.904647022558</v>
      </c>
      <c r="FO123" s="171">
        <f t="shared" si="1825"/>
        <v>-1978.6801747265154</v>
      </c>
      <c r="FP123" s="171">
        <f t="shared" si="1825"/>
        <v>-18303.011989520994</v>
      </c>
      <c r="FQ123" s="171">
        <f t="shared" si="1825"/>
        <v>-23113.916440495348</v>
      </c>
      <c r="FR123" s="171">
        <f t="shared" si="1825"/>
        <v>-2388.2501118802666</v>
      </c>
      <c r="FS123" s="171">
        <f t="shared" si="1825"/>
        <v>20689.586831050518</v>
      </c>
      <c r="FT123" s="171">
        <f t="shared" si="1825"/>
        <v>3458.7599454548836</v>
      </c>
      <c r="FU123" s="171">
        <f t="shared" si="1825"/>
        <v>52580.661681266327</v>
      </c>
      <c r="FV123" s="171">
        <f t="shared" si="1825"/>
        <v>-1978.6801747265154</v>
      </c>
      <c r="FW123" s="171">
        <f t="shared" si="1825"/>
        <v>0</v>
      </c>
      <c r="FX123" s="171" t="e">
        <f t="shared" si="1825"/>
        <v>#DIV/0!</v>
      </c>
      <c r="FY123" s="171">
        <f t="shared" si="1825"/>
        <v>2185.6732214530675</v>
      </c>
      <c r="FZ123" s="171">
        <f t="shared" si="1825"/>
        <v>20689.586831050518</v>
      </c>
      <c r="GA123" s="171">
        <f t="shared" si="1825"/>
        <v>569.24994545488335</v>
      </c>
      <c r="GB123" s="171">
        <f t="shared" si="1825"/>
        <v>96441.382882220467</v>
      </c>
      <c r="GC123" s="171">
        <f t="shared" si="1825"/>
        <v>0</v>
      </c>
      <c r="GD123" s="171">
        <f t="shared" si="1825"/>
        <v>0</v>
      </c>
      <c r="GE123" s="171">
        <f t="shared" si="1825"/>
        <v>-26629.894315358506</v>
      </c>
      <c r="GF123" s="171">
        <f t="shared" si="1825"/>
        <v>2185.6732214530675</v>
      </c>
      <c r="GG123" s="171">
        <f t="shared" si="1825"/>
        <v>20689.586831050518</v>
      </c>
      <c r="GH123" s="171">
        <f t="shared" si="1825"/>
        <v>3458.7599454548836</v>
      </c>
      <c r="GI123" s="171">
        <f t="shared" si="1825"/>
        <v>96441.382882220467</v>
      </c>
      <c r="GJ123" s="179" t="e">
        <f t="shared" ref="GJ123" si="1826">+SUM(FE123:GI123)</f>
        <v>#DIV/0!</v>
      </c>
      <c r="GK123" s="171">
        <f t="shared" ref="GK123:HO123" si="1827">GK120</f>
        <v>113335.73621307028</v>
      </c>
      <c r="GL123" s="171">
        <f t="shared" si="1827"/>
        <v>0</v>
      </c>
      <c r="GM123" s="171">
        <f t="shared" si="1827"/>
        <v>-26629.894315358506</v>
      </c>
      <c r="GN123" s="171">
        <f t="shared" si="1827"/>
        <v>-26629.894315358506</v>
      </c>
      <c r="GO123" s="171">
        <f t="shared" si="1827"/>
        <v>-26629.894315358506</v>
      </c>
      <c r="GP123" s="171">
        <f t="shared" si="1827"/>
        <v>50778.241091863907</v>
      </c>
      <c r="GQ123" s="171">
        <f t="shared" si="1827"/>
        <v>47460.630485883405</v>
      </c>
      <c r="GR123" s="171">
        <f t="shared" si="1827"/>
        <v>28498.158612013096</v>
      </c>
      <c r="GS123" s="171">
        <f t="shared" si="1827"/>
        <v>-16161.929808218525</v>
      </c>
      <c r="GT123" s="171">
        <f t="shared" si="1827"/>
        <v>-10660.983832350597</v>
      </c>
      <c r="GU123" s="171">
        <f t="shared" si="1827"/>
        <v>-26629.894315358506</v>
      </c>
      <c r="GV123" s="171">
        <f t="shared" si="1827"/>
        <v>-26629.894315358506</v>
      </c>
      <c r="GW123" s="171">
        <f t="shared" si="1827"/>
        <v>50778.241091863907</v>
      </c>
      <c r="GX123" s="171">
        <f t="shared" si="1827"/>
        <v>-974.0140484040694</v>
      </c>
      <c r="GY123" s="171">
        <f t="shared" si="1827"/>
        <v>75958.789097896501</v>
      </c>
      <c r="GZ123" s="171">
        <f t="shared" si="1827"/>
        <v>32617.920968042083</v>
      </c>
      <c r="HA123" s="171">
        <f t="shared" si="1827"/>
        <v>-25254.998621797818</v>
      </c>
      <c r="HB123" s="171">
        <f t="shared" si="1827"/>
        <v>-26629.894315358506</v>
      </c>
      <c r="HC123" s="171">
        <f t="shared" si="1827"/>
        <v>-26629.894315358506</v>
      </c>
      <c r="HD123" s="171" t="e">
        <f t="shared" si="1827"/>
        <v>#DIV/0!</v>
      </c>
      <c r="HE123" s="171">
        <f t="shared" si="1827"/>
        <v>47460.630485883405</v>
      </c>
      <c r="HF123" s="171">
        <f t="shared" si="1827"/>
        <v>30476.838786739612</v>
      </c>
      <c r="HG123" s="171">
        <f t="shared" si="1827"/>
        <v>-2889.51</v>
      </c>
      <c r="HH123" s="171">
        <f t="shared" si="1827"/>
        <v>-26629.894315358506</v>
      </c>
      <c r="HI123" s="171">
        <f t="shared" si="1827"/>
        <v>-26629.894315358506</v>
      </c>
      <c r="HJ123" s="171">
        <f t="shared" si="1827"/>
        <v>-26629.894315358506</v>
      </c>
      <c r="HK123" s="171">
        <f t="shared" si="1827"/>
        <v>50778.241091863907</v>
      </c>
      <c r="HL123" s="171">
        <f t="shared" si="1827"/>
        <v>47460.630485883405</v>
      </c>
      <c r="HM123" s="171">
        <f t="shared" si="1827"/>
        <v>28498.158612013096</v>
      </c>
      <c r="HN123" s="171">
        <f t="shared" si="1827"/>
        <v>-16161.929808218525</v>
      </c>
      <c r="HO123" s="171">
        <f t="shared" si="1827"/>
        <v>7268.1883088062968</v>
      </c>
      <c r="HP123" s="179" t="e">
        <f t="shared" ref="HP123" si="1828">+SUM(GK123:HO123)</f>
        <v>#DIV/0!</v>
      </c>
      <c r="HQ123" s="171">
        <f t="shared" ref="HQ123:IT123" si="1829">HQ120</f>
        <v>82658.801281955442</v>
      </c>
      <c r="HR123" s="171">
        <f t="shared" si="1829"/>
        <v>20689.586831050518</v>
      </c>
      <c r="HS123" s="171">
        <f t="shared" si="1829"/>
        <v>21962.67355505233</v>
      </c>
      <c r="HT123" s="171">
        <f t="shared" si="1829"/>
        <v>0</v>
      </c>
      <c r="HU123" s="171">
        <f t="shared" si="1829"/>
        <v>-1978.6801747265154</v>
      </c>
      <c r="HV123" s="171">
        <f t="shared" si="1829"/>
        <v>59634.45728310202</v>
      </c>
      <c r="HW123" s="171">
        <f t="shared" si="1829"/>
        <v>-6824.6456776673294</v>
      </c>
      <c r="HX123" s="171">
        <f t="shared" si="1829"/>
        <v>14903.611514366014</v>
      </c>
      <c r="HY123" s="171">
        <f t="shared" si="1829"/>
        <v>20689.586831050518</v>
      </c>
      <c r="HZ123" s="171">
        <f t="shared" si="1829"/>
        <v>-144.40741911783698</v>
      </c>
      <c r="IA123" s="171">
        <f t="shared" si="1829"/>
        <v>-43860.72120095414</v>
      </c>
      <c r="IB123" s="171">
        <f t="shared" si="1829"/>
        <v>-1978.6801747265154</v>
      </c>
      <c r="IC123" s="171">
        <f t="shared" si="1829"/>
        <v>155874.93854524603</v>
      </c>
      <c r="ID123" s="171">
        <f t="shared" si="1829"/>
        <v>-31203.817648691838</v>
      </c>
      <c r="IE123" s="171">
        <f t="shared" si="1829"/>
        <v>2185.6732214530675</v>
      </c>
      <c r="IF123" s="171">
        <f t="shared" si="1829"/>
        <v>20689.586831050518</v>
      </c>
      <c r="IG123" s="171">
        <f t="shared" si="1829"/>
        <v>21962.67355505233</v>
      </c>
      <c r="IH123" s="171">
        <f t="shared" si="1829"/>
        <v>0</v>
      </c>
      <c r="II123" s="171">
        <f t="shared" si="1829"/>
        <v>0</v>
      </c>
      <c r="IJ123" s="171" t="e">
        <f t="shared" si="1829"/>
        <v>#DIV/0!</v>
      </c>
      <c r="IK123" s="171">
        <f t="shared" si="1829"/>
        <v>-26629.894315358506</v>
      </c>
      <c r="IL123" s="171">
        <f t="shared" si="1829"/>
        <v>2185.6732214530675</v>
      </c>
      <c r="IM123" s="171">
        <f t="shared" si="1829"/>
        <v>17800.076831050515</v>
      </c>
      <c r="IN123" s="171">
        <f t="shared" si="1829"/>
        <v>21962.67355505233</v>
      </c>
      <c r="IO123" s="171">
        <f t="shared" si="1829"/>
        <v>0</v>
      </c>
      <c r="IP123" s="171">
        <f t="shared" si="1829"/>
        <v>-1978.6801747265154</v>
      </c>
      <c r="IQ123" s="171">
        <f t="shared" si="1829"/>
        <v>59634.45728310202</v>
      </c>
      <c r="IR123" s="171">
        <f t="shared" si="1829"/>
        <v>-6824.6456776673294</v>
      </c>
      <c r="IS123" s="171">
        <f t="shared" si="1829"/>
        <v>14903.611514366014</v>
      </c>
      <c r="IT123" s="171">
        <f t="shared" si="1829"/>
        <v>20689.586831050518</v>
      </c>
      <c r="IU123" s="179" t="e">
        <f>+SUM(HQ123:IT123)</f>
        <v>#DIV/0!</v>
      </c>
      <c r="IV123" s="171">
        <f t="shared" ref="IV123:JZ123" si="1830">IV120</f>
        <v>103713.0995910866</v>
      </c>
      <c r="IW123" s="171">
        <f t="shared" si="1830"/>
        <v>-1978.6801747265154</v>
      </c>
      <c r="IX123" s="171">
        <f t="shared" si="1830"/>
        <v>-14787.034114657838</v>
      </c>
      <c r="IY123" s="171">
        <f t="shared" si="1830"/>
        <v>-26629.894315358506</v>
      </c>
      <c r="IZ123" s="171">
        <f t="shared" si="1830"/>
        <v>-26629.894315358506</v>
      </c>
      <c r="JA123" s="171">
        <f t="shared" si="1830"/>
        <v>53212.773761654644</v>
      </c>
      <c r="JB123" s="171">
        <f t="shared" si="1830"/>
        <v>-15045.153664142566</v>
      </c>
      <c r="JC123" s="171">
        <f t="shared" si="1830"/>
        <v>22103.822894526718</v>
      </c>
      <c r="JD123" s="171">
        <f t="shared" si="1830"/>
        <v>75958.789097896501</v>
      </c>
      <c r="JE123" s="171">
        <f t="shared" si="1830"/>
        <v>14713.602886337023</v>
      </c>
      <c r="JF123" s="171">
        <f t="shared" si="1830"/>
        <v>-26629.894315358506</v>
      </c>
      <c r="JG123" s="171">
        <f t="shared" si="1830"/>
        <v>-26629.894315358506</v>
      </c>
      <c r="JH123" s="171">
        <f t="shared" si="1830"/>
        <v>20689.586831050518</v>
      </c>
      <c r="JI123" s="171">
        <f t="shared" si="1830"/>
        <v>-19619.076997475902</v>
      </c>
      <c r="JJ123" s="171">
        <f t="shared" si="1830"/>
        <v>65964.544095480858</v>
      </c>
      <c r="JK123" s="171">
        <f t="shared" si="1830"/>
        <v>30476.838786739612</v>
      </c>
      <c r="JL123" s="171">
        <f t="shared" si="1830"/>
        <v>0</v>
      </c>
      <c r="JM123" s="171">
        <f t="shared" si="1830"/>
        <v>-26629.894315358506</v>
      </c>
      <c r="JN123" s="171">
        <f t="shared" si="1830"/>
        <v>-26629.894315358506</v>
      </c>
      <c r="JO123" s="171" t="e">
        <f t="shared" si="1830"/>
        <v>#DIV/0!</v>
      </c>
      <c r="JP123" s="171">
        <f t="shared" si="1830"/>
        <v>-15045.153664142566</v>
      </c>
      <c r="JQ123" s="171">
        <f t="shared" si="1830"/>
        <v>65964.544095480858</v>
      </c>
      <c r="JR123" s="171">
        <f t="shared" si="1830"/>
        <v>25608.648612013094</v>
      </c>
      <c r="JS123" s="171">
        <f t="shared" si="1830"/>
        <v>-14787.034114657838</v>
      </c>
      <c r="JT123" s="171">
        <f t="shared" si="1830"/>
        <v>-26629.894315358506</v>
      </c>
      <c r="JU123" s="171">
        <f t="shared" si="1830"/>
        <v>-26629.894315358506</v>
      </c>
      <c r="JV123" s="171">
        <f t="shared" si="1830"/>
        <v>53212.773761654644</v>
      </c>
      <c r="JW123" s="171">
        <f t="shared" si="1830"/>
        <v>-15045.153664142566</v>
      </c>
      <c r="JX123" s="171">
        <f t="shared" si="1830"/>
        <v>22103.822894526718</v>
      </c>
      <c r="JY123" s="171">
        <f t="shared" si="1830"/>
        <v>75958.789097896501</v>
      </c>
      <c r="JZ123" s="171">
        <f t="shared" si="1830"/>
        <v>33992.816661602767</v>
      </c>
      <c r="KA123" s="179" t="e">
        <f t="shared" ref="KA123" si="1831">+SUM(IV123:JZ123)</f>
        <v>#DIV/0!</v>
      </c>
      <c r="KB123" s="171">
        <f t="shared" ref="KB123:LE123" si="1832">KB120</f>
        <v>48693.144650906623</v>
      </c>
      <c r="KC123" s="171">
        <f t="shared" si="1832"/>
        <v>2185.6732214530675</v>
      </c>
      <c r="KD123" s="171">
        <f t="shared" si="1832"/>
        <v>39193.500440647964</v>
      </c>
      <c r="KE123" s="171">
        <f t="shared" si="1832"/>
        <v>-43860.72120095414</v>
      </c>
      <c r="KF123" s="171">
        <f t="shared" si="1832"/>
        <v>-43860.72120095414</v>
      </c>
      <c r="KG123" s="171">
        <f t="shared" si="1832"/>
        <v>123278.27024430553</v>
      </c>
      <c r="KH123" s="171">
        <f t="shared" si="1832"/>
        <v>2141.0821813024691</v>
      </c>
      <c r="KI123" s="171">
        <f t="shared" si="1832"/>
        <v>-25254.998621797818</v>
      </c>
      <c r="KJ123" s="171">
        <f t="shared" si="1832"/>
        <v>2185.6732214530675</v>
      </c>
      <c r="KK123" s="171">
        <f t="shared" si="1832"/>
        <v>19943.986811114111</v>
      </c>
      <c r="KL123" s="171">
        <f t="shared" si="1832"/>
        <v>-43860.72120095414</v>
      </c>
      <c r="KM123" s="171">
        <f t="shared" si="1832"/>
        <v>0</v>
      </c>
      <c r="KN123" s="171">
        <f t="shared" si="1832"/>
        <v>125256.95041903204</v>
      </c>
      <c r="KO123" s="171">
        <f t="shared" si="1832"/>
        <v>-4573.9233333333341</v>
      </c>
      <c r="KP123" s="171">
        <f t="shared" si="1832"/>
        <v>-26629.894315358506</v>
      </c>
      <c r="KQ123" s="171">
        <f t="shared" si="1832"/>
        <v>2185.6732214530675</v>
      </c>
      <c r="KR123" s="171">
        <f t="shared" si="1832"/>
        <v>39193.500440647964</v>
      </c>
      <c r="KS123" s="171">
        <f t="shared" si="1832"/>
        <v>-43860.72120095414</v>
      </c>
      <c r="KT123" s="171">
        <f t="shared" si="1832"/>
        <v>0</v>
      </c>
      <c r="KU123" s="171" t="e">
        <f t="shared" si="1832"/>
        <v>#DIV/0!</v>
      </c>
      <c r="KV123" s="171">
        <f t="shared" si="1832"/>
        <v>-16161.929808218525</v>
      </c>
      <c r="KW123" s="171">
        <f t="shared" si="1832"/>
        <v>-5449.7499841066419</v>
      </c>
      <c r="KX123" s="171">
        <f t="shared" si="1832"/>
        <v>12014.101514366013</v>
      </c>
      <c r="KY123" s="171">
        <f t="shared" si="1832"/>
        <v>39193.500440647964</v>
      </c>
      <c r="KZ123" s="171">
        <f t="shared" si="1832"/>
        <v>-43860.72120095414</v>
      </c>
      <c r="LA123" s="171">
        <f t="shared" si="1832"/>
        <v>-43860.72120095414</v>
      </c>
      <c r="LB123" s="171">
        <f t="shared" si="1832"/>
        <v>123278.27024430553</v>
      </c>
      <c r="LC123" s="171">
        <f t="shared" si="1832"/>
        <v>2141.0821813024691</v>
      </c>
      <c r="LD123" s="171">
        <f t="shared" si="1832"/>
        <v>-25254.998621797818</v>
      </c>
      <c r="LE123" s="171">
        <f t="shared" si="1832"/>
        <v>2185.6732214530675</v>
      </c>
      <c r="LF123" s="179" t="e">
        <f>+SUM(KB123:LE123)</f>
        <v>#DIV/0!</v>
      </c>
      <c r="LG123" s="171">
        <f t="shared" ref="LG123:MK123" si="1833">LG120</f>
        <v>57914.265087137828</v>
      </c>
      <c r="LH123" s="171">
        <f t="shared" si="1833"/>
        <v>3599.9092849292647</v>
      </c>
      <c r="LI123" s="171">
        <f t="shared" si="1833"/>
        <v>106435.62788463611</v>
      </c>
      <c r="LJ123" s="171">
        <f t="shared" si="1833"/>
        <v>0</v>
      </c>
      <c r="LK123" s="171">
        <f t="shared" si="1833"/>
        <v>-26629.894315358506</v>
      </c>
      <c r="LL123" s="171">
        <f t="shared" si="1833"/>
        <v>-23113.916440495348</v>
      </c>
      <c r="LM123" s="171">
        <f t="shared" si="1833"/>
        <v>2185.6732214530675</v>
      </c>
      <c r="LN123" s="171">
        <f t="shared" si="1833"/>
        <v>3458.7599454548836</v>
      </c>
      <c r="LO123" s="171">
        <f t="shared" si="1833"/>
        <v>65964.544095480858</v>
      </c>
      <c r="LP123" s="171">
        <f t="shared" si="1833"/>
        <v>10447.440960896321</v>
      </c>
      <c r="LQ123" s="171">
        <f t="shared" si="1833"/>
        <v>0</v>
      </c>
      <c r="LR123" s="171">
        <f t="shared" si="1833"/>
        <v>-26629.894315358506</v>
      </c>
      <c r="LS123" s="171">
        <f t="shared" si="1833"/>
        <v>-26629.894315358506</v>
      </c>
      <c r="LT123" s="171">
        <f t="shared" si="1833"/>
        <v>-2388.2501118802666</v>
      </c>
      <c r="LU123" s="171">
        <f t="shared" si="1833"/>
        <v>3458.7599454548836</v>
      </c>
      <c r="LV123" s="171">
        <f t="shared" si="1833"/>
        <v>65964.544095480858</v>
      </c>
      <c r="LW123" s="171">
        <f t="shared" si="1833"/>
        <v>28498.158612013096</v>
      </c>
      <c r="LX123" s="171">
        <f t="shared" si="1833"/>
        <v>-18303.011989520994</v>
      </c>
      <c r="LY123" s="171">
        <f t="shared" si="1833"/>
        <v>-26629.894315358506</v>
      </c>
      <c r="LZ123" s="171" t="e">
        <f t="shared" si="1833"/>
        <v>#DIV/0!</v>
      </c>
      <c r="MA123" s="171">
        <f t="shared" si="1833"/>
        <v>2185.6732214530675</v>
      </c>
      <c r="MB123" s="171">
        <f t="shared" si="1833"/>
        <v>3458.7599454548836</v>
      </c>
      <c r="MC123" s="171">
        <f t="shared" si="1833"/>
        <v>19214.312894526716</v>
      </c>
      <c r="MD123" s="171">
        <f t="shared" si="1833"/>
        <v>106435.62788463611</v>
      </c>
      <c r="ME123" s="171">
        <f t="shared" si="1833"/>
        <v>0</v>
      </c>
      <c r="MF123" s="171">
        <f t="shared" si="1833"/>
        <v>-26629.894315358506</v>
      </c>
      <c r="MG123" s="171">
        <f t="shared" si="1833"/>
        <v>-23113.916440495348</v>
      </c>
      <c r="MH123" s="171">
        <f t="shared" si="1833"/>
        <v>2185.6732214530675</v>
      </c>
      <c r="MI123" s="171">
        <f t="shared" si="1833"/>
        <v>3458.7599454548836</v>
      </c>
      <c r="MJ123" s="171">
        <f t="shared" si="1833"/>
        <v>65964.544095480858</v>
      </c>
      <c r="MK123" s="171">
        <f t="shared" si="1833"/>
        <v>30476.838786739612</v>
      </c>
      <c r="ML123" s="179" t="e">
        <f t="shared" ref="ML123" si="1834">+SUM(LG123:MK123)</f>
        <v>#DIV/0!</v>
      </c>
      <c r="MM123" s="171">
        <f t="shared" ref="MM123:NQ123" si="1835">MM120</f>
        <v>77133.696009820924</v>
      </c>
      <c r="MN123" s="171">
        <f t="shared" si="1835"/>
        <v>-26629.894315358506</v>
      </c>
      <c r="MO123" s="171">
        <f t="shared" si="1835"/>
        <v>20689.586831050518</v>
      </c>
      <c r="MP123" s="171">
        <f t="shared" si="1835"/>
        <v>-26629.894315358506</v>
      </c>
      <c r="MQ123" s="171">
        <f t="shared" si="1835"/>
        <v>-43860.72120095414</v>
      </c>
      <c r="MR123" s="171">
        <f t="shared" si="1835"/>
        <v>94638.962292818047</v>
      </c>
      <c r="MS123" s="171">
        <f t="shared" si="1835"/>
        <v>0</v>
      </c>
      <c r="MT123" s="171">
        <f t="shared" si="1835"/>
        <v>0</v>
      </c>
      <c r="MU123" s="171">
        <f t="shared" si="1835"/>
        <v>-26629.894315358506</v>
      </c>
      <c r="MV123" s="171">
        <f t="shared" si="1835"/>
        <v>5516.5933023132748</v>
      </c>
      <c r="MW123" s="171">
        <f t="shared" si="1835"/>
        <v>-26629.894315358506</v>
      </c>
      <c r="MX123" s="171">
        <f t="shared" si="1835"/>
        <v>-43860.72120095414</v>
      </c>
      <c r="MY123" s="171">
        <f t="shared" si="1835"/>
        <v>94638.962292818047</v>
      </c>
      <c r="MZ123" s="171">
        <f t="shared" si="1835"/>
        <v>-6552.6035080598494</v>
      </c>
      <c r="NA123" s="171">
        <f t="shared" si="1835"/>
        <v>-16161.929808218525</v>
      </c>
      <c r="NB123" s="171">
        <f t="shared" si="1835"/>
        <v>-5449.7499841066419</v>
      </c>
      <c r="NC123" s="171">
        <f t="shared" si="1835"/>
        <v>33407.525123963467</v>
      </c>
      <c r="ND123" s="171">
        <f t="shared" si="1835"/>
        <v>-26629.894315358506</v>
      </c>
      <c r="NE123" s="171">
        <f t="shared" si="1835"/>
        <v>-43860.72120095414</v>
      </c>
      <c r="NF123" s="171" t="e">
        <f t="shared" si="1835"/>
        <v>#DIV/0!</v>
      </c>
      <c r="NG123" s="171">
        <f t="shared" si="1835"/>
        <v>45481.950311156892</v>
      </c>
      <c r="NH123" s="171">
        <f t="shared" si="1835"/>
        <v>32617.920968042083</v>
      </c>
      <c r="NI123" s="171">
        <f t="shared" si="1835"/>
        <v>-28144.508621797817</v>
      </c>
      <c r="NJ123" s="171">
        <f t="shared" si="1835"/>
        <v>20689.586831050518</v>
      </c>
      <c r="NK123" s="171">
        <f t="shared" si="1835"/>
        <v>-26629.894315358506</v>
      </c>
      <c r="NL123" s="171">
        <f t="shared" si="1835"/>
        <v>-43860.72120095414</v>
      </c>
      <c r="NM123" s="171">
        <f t="shared" si="1835"/>
        <v>94638.962292818047</v>
      </c>
      <c r="NN123" s="171">
        <f t="shared" si="1835"/>
        <v>0</v>
      </c>
      <c r="NO123" s="171">
        <f t="shared" si="1835"/>
        <v>0</v>
      </c>
      <c r="NP123" s="171">
        <f t="shared" si="1835"/>
        <v>-26629.894315358506</v>
      </c>
      <c r="NQ123" s="171">
        <f t="shared" si="1835"/>
        <v>20689.586831050518</v>
      </c>
      <c r="NR123" s="179" t="e">
        <f t="shared" ref="NR123" si="1836">+SUM(MM123:NQ123)</f>
        <v>#DIV/0!</v>
      </c>
      <c r="NS123" s="171">
        <f t="shared" ref="NS123:OT123" si="1837">NS120</f>
        <v>82318.714737421571</v>
      </c>
      <c r="NT123" s="171">
        <f t="shared" si="1837"/>
        <v>3458.7599454548836</v>
      </c>
      <c r="NU123" s="171">
        <f t="shared" si="1837"/>
        <v>96441.382882220467</v>
      </c>
      <c r="NV123" s="171">
        <f t="shared" si="1837"/>
        <v>0</v>
      </c>
      <c r="NW123" s="171">
        <f t="shared" si="1837"/>
        <v>0</v>
      </c>
      <c r="NX123" s="171">
        <f t="shared" si="1837"/>
        <v>-26629.894315358506</v>
      </c>
      <c r="NY123" s="171">
        <f t="shared" si="1837"/>
        <v>2185.6732214530675</v>
      </c>
      <c r="NZ123" s="171">
        <f t="shared" si="1837"/>
        <v>20689.586831050518</v>
      </c>
      <c r="OA123" s="171">
        <f t="shared" si="1837"/>
        <v>3458.7599454548836</v>
      </c>
      <c r="OB123" s="171">
        <f t="shared" si="1837"/>
        <v>77204.543288776651</v>
      </c>
      <c r="OC123" s="171">
        <f t="shared" si="1837"/>
        <v>-1978.6801747265154</v>
      </c>
      <c r="OD123" s="171">
        <f t="shared" si="1837"/>
        <v>-18303.011989520994</v>
      </c>
      <c r="OE123" s="171">
        <f t="shared" si="1837"/>
        <v>-23113.916440495348</v>
      </c>
      <c r="OF123" s="171">
        <f t="shared" si="1837"/>
        <v>-2388.2501118802666</v>
      </c>
      <c r="OG123" s="171">
        <f t="shared" si="1837"/>
        <v>20689.586831050518</v>
      </c>
      <c r="OH123" s="171">
        <f t="shared" si="1837"/>
        <v>3458.7599454548836</v>
      </c>
      <c r="OI123" s="171">
        <f t="shared" si="1837"/>
        <v>52580.661681266327</v>
      </c>
      <c r="OJ123" s="171">
        <f t="shared" si="1837"/>
        <v>-1978.6801747265154</v>
      </c>
      <c r="OK123" s="171">
        <f t="shared" si="1837"/>
        <v>0</v>
      </c>
      <c r="OL123" s="171" t="e">
        <f t="shared" si="1837"/>
        <v>#DIV/0!</v>
      </c>
      <c r="OM123" s="171">
        <f t="shared" si="1837"/>
        <v>2185.6732214530675</v>
      </c>
      <c r="ON123" s="171">
        <f t="shared" si="1837"/>
        <v>20689.586831050518</v>
      </c>
      <c r="OO123" s="171">
        <f t="shared" si="1837"/>
        <v>569.24994545488335</v>
      </c>
      <c r="OP123" s="171">
        <f t="shared" si="1837"/>
        <v>96441.382882220467</v>
      </c>
      <c r="OQ123" s="171">
        <f t="shared" si="1837"/>
        <v>0</v>
      </c>
      <c r="OR123" s="171">
        <f t="shared" si="1837"/>
        <v>0</v>
      </c>
      <c r="OS123" s="171">
        <f t="shared" si="1837"/>
        <v>-26629.894315358506</v>
      </c>
      <c r="OT123" s="171">
        <f t="shared" si="1837"/>
        <v>2185.6732214530675</v>
      </c>
      <c r="OU123" s="179" t="e">
        <f>+SUM(NS123:OT123)</f>
        <v>#DIV/0!</v>
      </c>
      <c r="OV123" s="171">
        <f t="shared" ref="OV123:PZ123" si="1838">OV120</f>
        <v>73335.537798186284</v>
      </c>
      <c r="OW123" s="171">
        <f t="shared" si="1838"/>
        <v>0</v>
      </c>
      <c r="OX123" s="171">
        <f t="shared" si="1838"/>
        <v>-26629.894315358506</v>
      </c>
      <c r="OY123" s="171">
        <f t="shared" si="1838"/>
        <v>-26629.894315358506</v>
      </c>
      <c r="OZ123" s="171">
        <f t="shared" si="1838"/>
        <v>-26629.894315358506</v>
      </c>
      <c r="PA123" s="171">
        <f t="shared" si="1838"/>
        <v>50778.241091863907</v>
      </c>
      <c r="PB123" s="171">
        <f t="shared" si="1838"/>
        <v>47460.630485883405</v>
      </c>
      <c r="PC123" s="171">
        <f t="shared" si="1838"/>
        <v>28498.158612013096</v>
      </c>
      <c r="PD123" s="171">
        <f t="shared" si="1838"/>
        <v>-16161.929808218525</v>
      </c>
      <c r="PE123" s="171">
        <f t="shared" si="1838"/>
        <v>-8458.3862157169569</v>
      </c>
      <c r="PF123" s="171">
        <f t="shared" si="1838"/>
        <v>-26629.894315358506</v>
      </c>
      <c r="PG123" s="171">
        <f t="shared" si="1838"/>
        <v>-26629.894315358506</v>
      </c>
      <c r="PH123" s="171">
        <f t="shared" si="1838"/>
        <v>50778.241091863907</v>
      </c>
      <c r="PI123" s="171">
        <f t="shared" si="1838"/>
        <v>-974.0140484040694</v>
      </c>
      <c r="PJ123" s="171">
        <f t="shared" si="1838"/>
        <v>75958.789097896501</v>
      </c>
      <c r="PK123" s="171">
        <f t="shared" si="1838"/>
        <v>32617.920968042083</v>
      </c>
      <c r="PL123" s="171">
        <f t="shared" si="1838"/>
        <v>-25254.998621797818</v>
      </c>
      <c r="PM123" s="171">
        <f t="shared" si="1838"/>
        <v>-26629.894315358506</v>
      </c>
      <c r="PN123" s="171">
        <f t="shared" si="1838"/>
        <v>-26629.894315358506</v>
      </c>
      <c r="PO123" s="171" t="e">
        <f t="shared" si="1838"/>
        <v>#DIV/0!</v>
      </c>
      <c r="PP123" s="171">
        <f t="shared" si="1838"/>
        <v>47460.630485883405</v>
      </c>
      <c r="PQ123" s="171">
        <f t="shared" si="1838"/>
        <v>30476.838786739612</v>
      </c>
      <c r="PR123" s="171">
        <f t="shared" si="1838"/>
        <v>-2889.51</v>
      </c>
      <c r="PS123" s="171">
        <f t="shared" si="1838"/>
        <v>-26629.894315358506</v>
      </c>
      <c r="PT123" s="171">
        <f t="shared" si="1838"/>
        <v>-26629.894315358506</v>
      </c>
      <c r="PU123" s="171">
        <f t="shared" si="1838"/>
        <v>-561122.71012804681</v>
      </c>
      <c r="PV123" s="171">
        <f t="shared" si="1838"/>
        <v>94638.962292818047</v>
      </c>
      <c r="PW123" s="171">
        <f t="shared" si="1838"/>
        <v>0</v>
      </c>
      <c r="PX123" s="171">
        <f t="shared" si="1838"/>
        <v>-1978.6801747265154</v>
      </c>
      <c r="PY123" s="171">
        <f t="shared" si="1838"/>
        <v>-16161.929808218525</v>
      </c>
      <c r="PZ123" s="171">
        <f t="shared" si="1838"/>
        <v>7268.1883088062968</v>
      </c>
      <c r="QA123" s="179" t="e">
        <f t="shared" ref="QA123" si="1839">+SUM(OV123:PZ123)</f>
        <v>#DIV/0!</v>
      </c>
      <c r="QB123" s="171">
        <f t="shared" ref="QB123:RE123" si="1840">QB120</f>
        <v>11305.883525085672</v>
      </c>
      <c r="QC123" s="171">
        <f t="shared" si="1840"/>
        <v>20689.586831050518</v>
      </c>
      <c r="QD123" s="171">
        <f t="shared" si="1840"/>
        <v>21962.67355505233</v>
      </c>
      <c r="QE123" s="171">
        <f t="shared" si="1840"/>
        <v>0</v>
      </c>
      <c r="QF123" s="171">
        <f t="shared" si="1840"/>
        <v>-1978.6801747265154</v>
      </c>
      <c r="QG123" s="171">
        <f t="shared" si="1840"/>
        <v>59634.45728310202</v>
      </c>
      <c r="QH123" s="171">
        <f t="shared" si="1840"/>
        <v>-6824.6456776673294</v>
      </c>
      <c r="QI123" s="171">
        <f t="shared" si="1840"/>
        <v>14903.611514366014</v>
      </c>
      <c r="QJ123" s="171">
        <f t="shared" si="1840"/>
        <v>20689.586831050518</v>
      </c>
      <c r="QK123" s="171">
        <f t="shared" si="1840"/>
        <v>3868.8032595348559</v>
      </c>
      <c r="QL123" s="171">
        <f t="shared" si="1840"/>
        <v>-43860.72120095414</v>
      </c>
      <c r="QM123" s="171">
        <f t="shared" si="1840"/>
        <v>-1978.6801747265154</v>
      </c>
      <c r="QN123" s="171">
        <f t="shared" si="1840"/>
        <v>155874.93854524603</v>
      </c>
      <c r="QO123" s="171">
        <f t="shared" si="1840"/>
        <v>-31203.817648691838</v>
      </c>
      <c r="QP123" s="171">
        <f t="shared" si="1840"/>
        <v>2185.6732214530675</v>
      </c>
      <c r="QQ123" s="171">
        <f t="shared" si="1840"/>
        <v>20689.586831050518</v>
      </c>
      <c r="QR123" s="171">
        <f t="shared" si="1840"/>
        <v>21962.67355505233</v>
      </c>
      <c r="QS123" s="171">
        <f t="shared" si="1840"/>
        <v>0</v>
      </c>
      <c r="QT123" s="171">
        <f t="shared" si="1840"/>
        <v>0</v>
      </c>
      <c r="QU123" s="171" t="e">
        <f t="shared" si="1840"/>
        <v>#DIV/0!</v>
      </c>
      <c r="QV123" s="171">
        <f t="shared" si="1840"/>
        <v>-26629.894315358506</v>
      </c>
      <c r="QW123" s="171">
        <f t="shared" si="1840"/>
        <v>2185.6732214530675</v>
      </c>
      <c r="QX123" s="171">
        <f t="shared" si="1840"/>
        <v>-516692.73898163781</v>
      </c>
      <c r="QY123" s="171">
        <f t="shared" si="1840"/>
        <v>0</v>
      </c>
      <c r="QZ123" s="171">
        <f t="shared" si="1840"/>
        <v>0</v>
      </c>
      <c r="RA123" s="171">
        <f t="shared" si="1840"/>
        <v>-1978.6801747265154</v>
      </c>
      <c r="RB123" s="171">
        <f t="shared" si="1840"/>
        <v>-18303.011989520994</v>
      </c>
      <c r="RC123" s="171">
        <f t="shared" si="1840"/>
        <v>-6824.6456776673294</v>
      </c>
      <c r="RD123" s="171">
        <f t="shared" si="1840"/>
        <v>14903.611514366014</v>
      </c>
      <c r="RE123" s="171">
        <f t="shared" si="1840"/>
        <v>20689.586831050518</v>
      </c>
      <c r="RF123" s="179" t="e">
        <f>+SUM(QB123:RE123)</f>
        <v>#DIV/0!</v>
      </c>
      <c r="RG123" s="171">
        <f t="shared" ref="RG123:SK123" si="1841">RG120</f>
        <v>0</v>
      </c>
      <c r="RH123" s="171">
        <f t="shared" si="1841"/>
        <v>-1978.6801747265154</v>
      </c>
      <c r="RI123" s="171">
        <f t="shared" si="1841"/>
        <v>-14787.034114657838</v>
      </c>
      <c r="RJ123" s="171">
        <f t="shared" si="1841"/>
        <v>-26629.894315358506</v>
      </c>
      <c r="RK123" s="171">
        <f t="shared" si="1841"/>
        <v>-26629.894315358506</v>
      </c>
      <c r="RL123" s="171">
        <f t="shared" si="1841"/>
        <v>53212.773761654644</v>
      </c>
      <c r="RM123" s="171">
        <f t="shared" si="1841"/>
        <v>-15045.153664142566</v>
      </c>
      <c r="RN123" s="171">
        <f t="shared" si="1841"/>
        <v>22103.822894526718</v>
      </c>
      <c r="RO123" s="171">
        <f t="shared" si="1841"/>
        <v>75958.789097896501</v>
      </c>
      <c r="RP123" s="171">
        <f t="shared" si="1841"/>
        <v>18983.293352972662</v>
      </c>
      <c r="RQ123" s="171">
        <f t="shared" si="1841"/>
        <v>-26629.894315358506</v>
      </c>
      <c r="RR123" s="171">
        <f t="shared" si="1841"/>
        <v>-26629.894315358506</v>
      </c>
      <c r="RS123" s="171">
        <f t="shared" si="1841"/>
        <v>20689.586831050518</v>
      </c>
      <c r="RT123" s="171">
        <f t="shared" si="1841"/>
        <v>-19619.076997475902</v>
      </c>
      <c r="RU123" s="171">
        <f t="shared" si="1841"/>
        <v>65964.544095480858</v>
      </c>
      <c r="RV123" s="171">
        <f t="shared" si="1841"/>
        <v>30476.838786739612</v>
      </c>
      <c r="RW123" s="171">
        <f t="shared" si="1841"/>
        <v>0</v>
      </c>
      <c r="RX123" s="171">
        <f t="shared" si="1841"/>
        <v>-26629.894315358506</v>
      </c>
      <c r="RY123" s="171">
        <f t="shared" si="1841"/>
        <v>-26629.894315358506</v>
      </c>
      <c r="RZ123" s="171" t="e">
        <f t="shared" si="1841"/>
        <v>#DIV/0!</v>
      </c>
      <c r="SA123" s="171">
        <f t="shared" si="1841"/>
        <v>0</v>
      </c>
      <c r="SB123" s="171">
        <f t="shared" si="1841"/>
        <v>0</v>
      </c>
      <c r="SC123" s="171">
        <f t="shared" si="1841"/>
        <v>-4868.1901747265156</v>
      </c>
      <c r="SD123" s="171">
        <f t="shared" si="1841"/>
        <v>-14787.034114657838</v>
      </c>
      <c r="SE123" s="171">
        <f t="shared" si="1841"/>
        <v>-26629.894315358506</v>
      </c>
      <c r="SF123" s="171">
        <f t="shared" si="1841"/>
        <v>-26629.894315358506</v>
      </c>
      <c r="SG123" s="171">
        <f t="shared" si="1841"/>
        <v>53212.773761654644</v>
      </c>
      <c r="SH123" s="171">
        <f t="shared" si="1841"/>
        <v>-15045.153664142566</v>
      </c>
      <c r="SI123" s="171">
        <f t="shared" si="1841"/>
        <v>22103.822894526718</v>
      </c>
      <c r="SJ123" s="171">
        <f t="shared" si="1841"/>
        <v>75958.789097896501</v>
      </c>
      <c r="SK123" s="171">
        <f t="shared" si="1841"/>
        <v>33992.816661602767</v>
      </c>
      <c r="SL123" s="179" t="e">
        <f t="shared" ref="SL123" si="1842">+SUM(RG123:SK123)</f>
        <v>#DIV/0!</v>
      </c>
      <c r="SM123" s="171">
        <f t="shared" ref="SM123:TP123" si="1843">SM120</f>
        <v>114978.07985644508</v>
      </c>
      <c r="SN123" s="171">
        <f t="shared" si="1843"/>
        <v>2185.6732214530675</v>
      </c>
      <c r="SO123" s="171">
        <f t="shared" si="1843"/>
        <v>39193.500440647964</v>
      </c>
      <c r="SP123" s="171">
        <f t="shared" si="1843"/>
        <v>-43860.72120095414</v>
      </c>
      <c r="SQ123" s="171">
        <f t="shared" si="1843"/>
        <v>-43860.72120095414</v>
      </c>
      <c r="SR123" s="171">
        <f t="shared" si="1843"/>
        <v>123278.27024430553</v>
      </c>
      <c r="SS123" s="171">
        <f t="shared" si="1843"/>
        <v>2141.0821813024691</v>
      </c>
      <c r="ST123" s="171">
        <f t="shared" si="1843"/>
        <v>-25254.998621797818</v>
      </c>
      <c r="SU123" s="171">
        <f t="shared" si="1843"/>
        <v>2185.6732214530675</v>
      </c>
      <c r="SV123" s="171">
        <f t="shared" si="1843"/>
        <v>2360.7561764195998</v>
      </c>
      <c r="SW123" s="171">
        <f t="shared" si="1843"/>
        <v>-43860.72120095414</v>
      </c>
      <c r="SX123" s="171">
        <f t="shared" si="1843"/>
        <v>0</v>
      </c>
      <c r="SY123" s="171">
        <f t="shared" si="1843"/>
        <v>125256.95041903204</v>
      </c>
      <c r="SZ123" s="171">
        <f t="shared" si="1843"/>
        <v>-4573.9233333333341</v>
      </c>
      <c r="TA123" s="171">
        <f t="shared" si="1843"/>
        <v>-26629.894315358506</v>
      </c>
      <c r="TB123" s="171">
        <f t="shared" si="1843"/>
        <v>2185.6732214530675</v>
      </c>
      <c r="TC123" s="171">
        <f t="shared" si="1843"/>
        <v>-495299.31537204032</v>
      </c>
      <c r="TD123" s="171">
        <f t="shared" si="1843"/>
        <v>0</v>
      </c>
      <c r="TE123" s="171">
        <f t="shared" si="1843"/>
        <v>0</v>
      </c>
      <c r="TF123" s="171" t="e">
        <f t="shared" si="1843"/>
        <v>#DIV/0!</v>
      </c>
      <c r="TG123" s="171">
        <f t="shared" si="1843"/>
        <v>-16161.929808218525</v>
      </c>
      <c r="TH123" s="171">
        <f t="shared" si="1843"/>
        <v>-5449.7499841066419</v>
      </c>
      <c r="TI123" s="171">
        <f t="shared" si="1843"/>
        <v>12014.101514366013</v>
      </c>
      <c r="TJ123" s="171">
        <f t="shared" si="1843"/>
        <v>39193.500440647964</v>
      </c>
      <c r="TK123" s="171">
        <f t="shared" si="1843"/>
        <v>-43860.72120095414</v>
      </c>
      <c r="TL123" s="171">
        <f t="shared" si="1843"/>
        <v>-43860.72120095414</v>
      </c>
      <c r="TM123" s="171">
        <f t="shared" si="1843"/>
        <v>123278.27024430553</v>
      </c>
      <c r="TN123" s="171">
        <f t="shared" si="1843"/>
        <v>2141.0821813024691</v>
      </c>
      <c r="TO123" s="171">
        <f t="shared" si="1843"/>
        <v>-25254.998621797818</v>
      </c>
      <c r="TP123" s="171">
        <f t="shared" si="1843"/>
        <v>2185.6732214530675</v>
      </c>
      <c r="TQ123" s="179" t="e">
        <f>+SUM(SM123:TP123)</f>
        <v>#DIV/0!</v>
      </c>
      <c r="TR123" s="171" t="e">
        <f t="shared" ref="TR123:UV123" si="1844">TR120</f>
        <v>#REF!</v>
      </c>
      <c r="TS123" s="171" t="e">
        <f t="shared" si="1844"/>
        <v>#REF!</v>
      </c>
      <c r="TT123" s="171">
        <f t="shared" si="1844"/>
        <v>106435.62788463611</v>
      </c>
      <c r="TU123" s="171">
        <f t="shared" si="1844"/>
        <v>0</v>
      </c>
      <c r="TV123" s="171">
        <f t="shared" si="1844"/>
        <v>-26629.894315358506</v>
      </c>
      <c r="TW123" s="171">
        <f t="shared" si="1844"/>
        <v>-23113.916440495348</v>
      </c>
      <c r="TX123" s="171">
        <f t="shared" si="1844"/>
        <v>2185.6732214530675</v>
      </c>
      <c r="TY123" s="171">
        <f t="shared" si="1844"/>
        <v>3458.7599454548836</v>
      </c>
      <c r="TZ123" s="171">
        <f t="shared" si="1844"/>
        <v>65964.544095480858</v>
      </c>
      <c r="UA123" s="171" t="e">
        <f t="shared" si="1844"/>
        <v>#REF!</v>
      </c>
      <c r="UB123" s="171">
        <f t="shared" si="1844"/>
        <v>0</v>
      </c>
      <c r="UC123" s="171">
        <f t="shared" si="1844"/>
        <v>-26629.894315358506</v>
      </c>
      <c r="UD123" s="171">
        <f t="shared" si="1844"/>
        <v>-26629.894315358506</v>
      </c>
      <c r="UE123" s="171">
        <f t="shared" si="1844"/>
        <v>-536881.06592456857</v>
      </c>
      <c r="UF123" s="171">
        <f t="shared" si="1844"/>
        <v>625681.2894810494</v>
      </c>
      <c r="UG123" s="171">
        <f t="shared" si="1844"/>
        <v>389898.88692890177</v>
      </c>
      <c r="UH123" s="171">
        <f t="shared" si="1844"/>
        <v>-1978.6801747265154</v>
      </c>
      <c r="UI123" s="171">
        <f t="shared" si="1844"/>
        <v>-18303.011989520994</v>
      </c>
      <c r="UJ123" s="171">
        <f t="shared" si="1844"/>
        <v>-26629.894315358506</v>
      </c>
      <c r="UK123" s="171" t="e">
        <f t="shared" si="1844"/>
        <v>#DIV/0!</v>
      </c>
      <c r="UL123" s="171">
        <f t="shared" si="1844"/>
        <v>2185.6732214530675</v>
      </c>
      <c r="UM123" s="171">
        <f t="shared" si="1844"/>
        <v>3458.7599454548836</v>
      </c>
      <c r="UN123" s="171">
        <f t="shared" si="1844"/>
        <v>19214.312894526716</v>
      </c>
      <c r="UO123" s="171">
        <f t="shared" si="1844"/>
        <v>106435.62788463611</v>
      </c>
      <c r="UP123" s="171">
        <f t="shared" si="1844"/>
        <v>0</v>
      </c>
      <c r="UQ123" s="171">
        <f t="shared" si="1844"/>
        <v>-26629.894315358506</v>
      </c>
      <c r="UR123" s="171">
        <f t="shared" si="1844"/>
        <v>-23113.916440495348</v>
      </c>
      <c r="US123" s="171">
        <f t="shared" si="1844"/>
        <v>2185.6732214530675</v>
      </c>
      <c r="UT123" s="171">
        <f t="shared" si="1844"/>
        <v>3458.7599454548836</v>
      </c>
      <c r="UU123" s="171">
        <f t="shared" si="1844"/>
        <v>65964.544095480858</v>
      </c>
      <c r="UV123" s="171">
        <f t="shared" si="1844"/>
        <v>30476.838786739612</v>
      </c>
      <c r="UW123" s="179" t="e">
        <f t="shared" ref="UW123" si="1845">+SUM(TR123:UV123)</f>
        <v>#REF!</v>
      </c>
      <c r="UX123" s="171">
        <f t="shared" ref="UX123:WB123" si="1846">UX120</f>
        <v>143418.6312153594</v>
      </c>
      <c r="UY123" s="171">
        <f t="shared" si="1846"/>
        <v>-26629.894315358506</v>
      </c>
      <c r="UZ123" s="171">
        <f t="shared" si="1846"/>
        <v>20689.586831050518</v>
      </c>
      <c r="VA123" s="171">
        <f t="shared" si="1846"/>
        <v>-26629.894315358506</v>
      </c>
      <c r="VB123" s="171">
        <f t="shared" si="1846"/>
        <v>-43860.72120095414</v>
      </c>
      <c r="VC123" s="171">
        <f t="shared" si="1846"/>
        <v>94638.962292818047</v>
      </c>
      <c r="VD123" s="171">
        <f t="shared" si="1846"/>
        <v>0</v>
      </c>
      <c r="VE123" s="171">
        <f t="shared" si="1846"/>
        <v>0</v>
      </c>
      <c r="VF123" s="171">
        <f t="shared" si="1846"/>
        <v>-26629.894315358506</v>
      </c>
      <c r="VG123" s="171">
        <f t="shared" si="1846"/>
        <v>-13528.830516709168</v>
      </c>
      <c r="VH123" s="171">
        <f t="shared" si="1846"/>
        <v>-561122.71012804681</v>
      </c>
      <c r="VI123" s="171">
        <f t="shared" si="1846"/>
        <v>0</v>
      </c>
      <c r="VJ123" s="171">
        <f t="shared" si="1846"/>
        <v>1044395.7439467626</v>
      </c>
      <c r="VK123" s="171">
        <f t="shared" si="1846"/>
        <v>-6552.6035080598494</v>
      </c>
      <c r="VL123" s="171">
        <f t="shared" si="1846"/>
        <v>-16161.929808218525</v>
      </c>
      <c r="VM123" s="171">
        <f t="shared" si="1846"/>
        <v>-5449.7499841066419</v>
      </c>
      <c r="VN123" s="171">
        <f t="shared" si="1846"/>
        <v>33407.525123963467</v>
      </c>
      <c r="VO123" s="171">
        <f t="shared" si="1846"/>
        <v>-26629.894315358506</v>
      </c>
      <c r="VP123" s="171">
        <f t="shared" si="1846"/>
        <v>-43860.72120095414</v>
      </c>
      <c r="VQ123" s="171" t="e">
        <f t="shared" si="1846"/>
        <v>#DIV/0!</v>
      </c>
      <c r="VR123" s="171">
        <f t="shared" si="1846"/>
        <v>45481.950311156892</v>
      </c>
      <c r="VS123" s="171">
        <f t="shared" si="1846"/>
        <v>32617.920968042083</v>
      </c>
      <c r="VT123" s="171">
        <f t="shared" si="1846"/>
        <v>-28144.508621797817</v>
      </c>
      <c r="VU123" s="171">
        <f t="shared" si="1846"/>
        <v>20689.586831050518</v>
      </c>
      <c r="VV123" s="171">
        <f t="shared" si="1846"/>
        <v>-26629.894315358506</v>
      </c>
      <c r="VW123" s="171">
        <f t="shared" si="1846"/>
        <v>-43860.72120095414</v>
      </c>
      <c r="VX123" s="171">
        <f t="shared" si="1846"/>
        <v>94638.962292818047</v>
      </c>
      <c r="VY123" s="171">
        <f t="shared" si="1846"/>
        <v>0</v>
      </c>
      <c r="VZ123" s="171">
        <f t="shared" si="1846"/>
        <v>0</v>
      </c>
      <c r="WA123" s="171">
        <f t="shared" si="1846"/>
        <v>-26629.894315358506</v>
      </c>
      <c r="WB123" s="171">
        <f t="shared" si="1846"/>
        <v>20689.586831050518</v>
      </c>
      <c r="WC123" s="179" t="e">
        <f t="shared" ref="WC123" si="1847">+SUM(UX123:WB123)</f>
        <v>#DIV/0!</v>
      </c>
    </row>
    <row r="124" spans="1:601 16141:16141" s="99" customFormat="1" ht="18" customHeight="1">
      <c r="A124" s="154"/>
      <c r="B124" s="97" t="s">
        <v>80</v>
      </c>
      <c r="C124" s="97"/>
      <c r="D124" s="103">
        <f>+C122+D123</f>
        <v>4644.51</v>
      </c>
      <c r="E124" s="103">
        <f>+D124+E123</f>
        <v>4644.51</v>
      </c>
      <c r="F124" s="103" t="e">
        <f t="shared" ref="F124:AE124" si="1848">+E124+F123</f>
        <v>#REF!</v>
      </c>
      <c r="G124" s="103" t="e">
        <f t="shared" si="1848"/>
        <v>#REF!</v>
      </c>
      <c r="H124" s="103" t="e">
        <f t="shared" si="1848"/>
        <v>#REF!</v>
      </c>
      <c r="I124" s="103" t="e">
        <f t="shared" si="1848"/>
        <v>#REF!</v>
      </c>
      <c r="J124" s="103" t="e">
        <f t="shared" si="1848"/>
        <v>#REF!</v>
      </c>
      <c r="K124" s="103" t="e">
        <f t="shared" si="1848"/>
        <v>#REF!</v>
      </c>
      <c r="L124" s="103" t="e">
        <f t="shared" si="1848"/>
        <v>#REF!</v>
      </c>
      <c r="M124" s="103" t="e">
        <f t="shared" si="1848"/>
        <v>#REF!</v>
      </c>
      <c r="N124" s="103" t="e">
        <f t="shared" si="1848"/>
        <v>#REF!</v>
      </c>
      <c r="O124" s="103" t="e">
        <f t="shared" si="1848"/>
        <v>#REF!</v>
      </c>
      <c r="P124" s="103" t="e">
        <f t="shared" si="1848"/>
        <v>#REF!</v>
      </c>
      <c r="Q124" s="103" t="e">
        <f t="shared" si="1848"/>
        <v>#REF!</v>
      </c>
      <c r="R124" s="103" t="e">
        <f t="shared" si="1848"/>
        <v>#REF!</v>
      </c>
      <c r="S124" s="103" t="e">
        <f t="shared" si="1848"/>
        <v>#REF!</v>
      </c>
      <c r="T124" s="103" t="e">
        <f t="shared" si="1848"/>
        <v>#REF!</v>
      </c>
      <c r="U124" s="103" t="e">
        <f t="shared" si="1848"/>
        <v>#REF!</v>
      </c>
      <c r="V124" s="103" t="e">
        <f t="shared" si="1848"/>
        <v>#REF!</v>
      </c>
      <c r="W124" s="103" t="e">
        <f t="shared" si="1848"/>
        <v>#REF!</v>
      </c>
      <c r="X124" s="103" t="e">
        <f t="shared" si="1848"/>
        <v>#REF!</v>
      </c>
      <c r="Y124" s="103" t="e">
        <f t="shared" si="1848"/>
        <v>#REF!</v>
      </c>
      <c r="Z124" s="103" t="e">
        <f t="shared" si="1848"/>
        <v>#REF!</v>
      </c>
      <c r="AA124" s="103" t="e">
        <f t="shared" si="1848"/>
        <v>#REF!</v>
      </c>
      <c r="AB124" s="103" t="e">
        <f t="shared" si="1848"/>
        <v>#REF!</v>
      </c>
      <c r="AC124" s="103" t="e">
        <f t="shared" si="1848"/>
        <v>#REF!</v>
      </c>
      <c r="AD124" s="103" t="e">
        <f t="shared" si="1848"/>
        <v>#REF!</v>
      </c>
      <c r="AE124" s="103" t="e">
        <f t="shared" si="1848"/>
        <v>#REF!</v>
      </c>
      <c r="AF124" s="103"/>
      <c r="AG124" s="103"/>
      <c r="AH124" s="177" t="e">
        <f>+AE124</f>
        <v>#REF!</v>
      </c>
      <c r="AI124" s="171" t="e">
        <f>AI123+AH124</f>
        <v>#REF!</v>
      </c>
      <c r="AJ124" s="171" t="e">
        <f t="shared" ref="AJ124:BM124" si="1849">AJ123+AI124</f>
        <v>#REF!</v>
      </c>
      <c r="AK124" s="171" t="e">
        <f t="shared" si="1849"/>
        <v>#REF!</v>
      </c>
      <c r="AL124" s="171" t="e">
        <f t="shared" si="1849"/>
        <v>#REF!</v>
      </c>
      <c r="AM124" s="171" t="e">
        <f t="shared" si="1849"/>
        <v>#REF!</v>
      </c>
      <c r="AN124" s="171" t="e">
        <f t="shared" si="1849"/>
        <v>#REF!</v>
      </c>
      <c r="AO124" s="171" t="e">
        <f t="shared" si="1849"/>
        <v>#REF!</v>
      </c>
      <c r="AP124" s="171" t="e">
        <f t="shared" si="1849"/>
        <v>#REF!</v>
      </c>
      <c r="AQ124" s="171" t="e">
        <f t="shared" si="1849"/>
        <v>#REF!</v>
      </c>
      <c r="AR124" s="171" t="e">
        <f t="shared" si="1849"/>
        <v>#REF!</v>
      </c>
      <c r="AS124" s="171" t="e">
        <f t="shared" si="1849"/>
        <v>#REF!</v>
      </c>
      <c r="AT124" s="171" t="e">
        <f t="shared" si="1849"/>
        <v>#REF!</v>
      </c>
      <c r="AU124" s="171" t="e">
        <f t="shared" si="1849"/>
        <v>#REF!</v>
      </c>
      <c r="AV124" s="171" t="e">
        <f t="shared" si="1849"/>
        <v>#REF!</v>
      </c>
      <c r="AW124" s="171" t="e">
        <f t="shared" si="1849"/>
        <v>#REF!</v>
      </c>
      <c r="AX124" s="171" t="e">
        <f t="shared" si="1849"/>
        <v>#REF!</v>
      </c>
      <c r="AY124" s="171" t="e">
        <f t="shared" si="1849"/>
        <v>#REF!</v>
      </c>
      <c r="AZ124" s="171" t="e">
        <f t="shared" si="1849"/>
        <v>#REF!</v>
      </c>
      <c r="BA124" s="171" t="e">
        <f t="shared" si="1849"/>
        <v>#REF!</v>
      </c>
      <c r="BB124" s="171" t="e">
        <f t="shared" si="1849"/>
        <v>#DIV/0!</v>
      </c>
      <c r="BC124" s="171" t="e">
        <f t="shared" si="1849"/>
        <v>#DIV/0!</v>
      </c>
      <c r="BD124" s="171" t="e">
        <f t="shared" si="1849"/>
        <v>#DIV/0!</v>
      </c>
      <c r="BE124" s="171" t="e">
        <f t="shared" si="1849"/>
        <v>#DIV/0!</v>
      </c>
      <c r="BF124" s="171" t="e">
        <f t="shared" si="1849"/>
        <v>#DIV/0!</v>
      </c>
      <c r="BG124" s="171" t="e">
        <f t="shared" si="1849"/>
        <v>#DIV/0!</v>
      </c>
      <c r="BH124" s="171" t="e">
        <f t="shared" si="1849"/>
        <v>#DIV/0!</v>
      </c>
      <c r="BI124" s="171" t="e">
        <f t="shared" si="1849"/>
        <v>#DIV/0!</v>
      </c>
      <c r="BJ124" s="171" t="e">
        <f t="shared" si="1849"/>
        <v>#DIV/0!</v>
      </c>
      <c r="BK124" s="171" t="e">
        <f t="shared" si="1849"/>
        <v>#DIV/0!</v>
      </c>
      <c r="BL124" s="171" t="e">
        <f t="shared" si="1849"/>
        <v>#DIV/0!</v>
      </c>
      <c r="BM124" s="171" t="e">
        <f t="shared" si="1849"/>
        <v>#DIV/0!</v>
      </c>
      <c r="BN124" s="177" t="e">
        <f>+BM124</f>
        <v>#DIV/0!</v>
      </c>
      <c r="BO124" s="171" t="e">
        <f>BO123+BN124</f>
        <v>#DIV/0!</v>
      </c>
      <c r="BP124" s="171" t="e">
        <f t="shared" ref="BP124:CR124" si="1850">BP123+BO124</f>
        <v>#DIV/0!</v>
      </c>
      <c r="BQ124" s="171" t="e">
        <f t="shared" si="1850"/>
        <v>#DIV/0!</v>
      </c>
      <c r="BR124" s="171" t="e">
        <f t="shared" si="1850"/>
        <v>#DIV/0!</v>
      </c>
      <c r="BS124" s="171" t="e">
        <f t="shared" si="1850"/>
        <v>#DIV/0!</v>
      </c>
      <c r="BT124" s="171" t="e">
        <f t="shared" si="1850"/>
        <v>#DIV/0!</v>
      </c>
      <c r="BU124" s="171" t="e">
        <f t="shared" si="1850"/>
        <v>#DIV/0!</v>
      </c>
      <c r="BV124" s="171" t="e">
        <f t="shared" si="1850"/>
        <v>#DIV/0!</v>
      </c>
      <c r="BW124" s="171" t="e">
        <f t="shared" si="1850"/>
        <v>#DIV/0!</v>
      </c>
      <c r="BX124" s="171" t="e">
        <f t="shared" si="1850"/>
        <v>#DIV/0!</v>
      </c>
      <c r="BY124" s="171" t="e">
        <f t="shared" si="1850"/>
        <v>#DIV/0!</v>
      </c>
      <c r="BZ124" s="171" t="e">
        <f t="shared" si="1850"/>
        <v>#DIV/0!</v>
      </c>
      <c r="CA124" s="171" t="e">
        <f t="shared" si="1850"/>
        <v>#DIV/0!</v>
      </c>
      <c r="CB124" s="171" t="e">
        <f t="shared" si="1850"/>
        <v>#DIV/0!</v>
      </c>
      <c r="CC124" s="171" t="e">
        <f t="shared" si="1850"/>
        <v>#DIV/0!</v>
      </c>
      <c r="CD124" s="171" t="e">
        <f t="shared" si="1850"/>
        <v>#DIV/0!</v>
      </c>
      <c r="CE124" s="171" t="e">
        <f t="shared" si="1850"/>
        <v>#DIV/0!</v>
      </c>
      <c r="CF124" s="171" t="e">
        <f t="shared" si="1850"/>
        <v>#DIV/0!</v>
      </c>
      <c r="CG124" s="171" t="e">
        <f t="shared" si="1850"/>
        <v>#DIV/0!</v>
      </c>
      <c r="CH124" s="171" t="e">
        <f t="shared" si="1850"/>
        <v>#DIV/0!</v>
      </c>
      <c r="CI124" s="171" t="e">
        <f t="shared" si="1850"/>
        <v>#DIV/0!</v>
      </c>
      <c r="CJ124" s="171" t="e">
        <f t="shared" si="1850"/>
        <v>#DIV/0!</v>
      </c>
      <c r="CK124" s="171" t="e">
        <f t="shared" si="1850"/>
        <v>#DIV/0!</v>
      </c>
      <c r="CL124" s="171" t="e">
        <f t="shared" si="1850"/>
        <v>#DIV/0!</v>
      </c>
      <c r="CM124" s="171" t="e">
        <f t="shared" si="1850"/>
        <v>#DIV/0!</v>
      </c>
      <c r="CN124" s="171" t="e">
        <f t="shared" si="1850"/>
        <v>#DIV/0!</v>
      </c>
      <c r="CO124" s="171" t="e">
        <f t="shared" si="1850"/>
        <v>#DIV/0!</v>
      </c>
      <c r="CP124" s="171" t="e">
        <f t="shared" si="1850"/>
        <v>#DIV/0!</v>
      </c>
      <c r="CQ124" s="171" t="e">
        <f t="shared" si="1850"/>
        <v>#DIV/0!</v>
      </c>
      <c r="CR124" s="171" t="e">
        <f t="shared" si="1850"/>
        <v>#DIV/0!</v>
      </c>
      <c r="CS124" s="177" t="e">
        <f>+CR124</f>
        <v>#DIV/0!</v>
      </c>
      <c r="CT124" s="171" t="e">
        <f>CT123+CS124</f>
        <v>#DIV/0!</v>
      </c>
      <c r="CU124" s="171" t="e">
        <f t="shared" ref="CU124" si="1851">CU123+CT124</f>
        <v>#DIV/0!</v>
      </c>
      <c r="CV124" s="171" t="e">
        <f t="shared" ref="CV124" si="1852">CV123+CU124</f>
        <v>#DIV/0!</v>
      </c>
      <c r="CW124" s="171" t="e">
        <f t="shared" ref="CW124" si="1853">CW123+CV124</f>
        <v>#DIV/0!</v>
      </c>
      <c r="CX124" s="171" t="e">
        <f t="shared" ref="CX124" si="1854">CX123+CW124</f>
        <v>#DIV/0!</v>
      </c>
      <c r="CY124" s="171" t="e">
        <f t="shared" ref="CY124" si="1855">CY123+CX124</f>
        <v>#DIV/0!</v>
      </c>
      <c r="CZ124" s="171" t="e">
        <f t="shared" ref="CZ124" si="1856">CZ123+CY124</f>
        <v>#DIV/0!</v>
      </c>
      <c r="DA124" s="171" t="e">
        <f t="shared" ref="DA124" si="1857">DA123+CZ124</f>
        <v>#DIV/0!</v>
      </c>
      <c r="DB124" s="171" t="e">
        <f t="shared" ref="DB124" si="1858">DB123+DA124</f>
        <v>#DIV/0!</v>
      </c>
      <c r="DC124" s="171" t="e">
        <f t="shared" ref="DC124" si="1859">DC123+DB124</f>
        <v>#DIV/0!</v>
      </c>
      <c r="DD124" s="171" t="e">
        <f t="shared" ref="DD124" si="1860">DD123+DC124</f>
        <v>#DIV/0!</v>
      </c>
      <c r="DE124" s="171" t="e">
        <f t="shared" ref="DE124" si="1861">DE123+DD124</f>
        <v>#DIV/0!</v>
      </c>
      <c r="DF124" s="171" t="e">
        <f t="shared" ref="DF124" si="1862">DF123+DE124</f>
        <v>#DIV/0!</v>
      </c>
      <c r="DG124" s="171" t="e">
        <f t="shared" ref="DG124" si="1863">DG123+DF124</f>
        <v>#DIV/0!</v>
      </c>
      <c r="DH124" s="171" t="e">
        <f t="shared" ref="DH124" si="1864">DH123+DG124</f>
        <v>#DIV/0!</v>
      </c>
      <c r="DI124" s="171" t="e">
        <f t="shared" ref="DI124" si="1865">DI123+DH124</f>
        <v>#DIV/0!</v>
      </c>
      <c r="DJ124" s="171" t="e">
        <f t="shared" ref="DJ124" si="1866">DJ123+DI124</f>
        <v>#DIV/0!</v>
      </c>
      <c r="DK124" s="171" t="e">
        <f t="shared" ref="DK124" si="1867">DK123+DJ124</f>
        <v>#DIV/0!</v>
      </c>
      <c r="DL124" s="171" t="e">
        <f t="shared" ref="DL124" si="1868">DL123+DK124</f>
        <v>#DIV/0!</v>
      </c>
      <c r="DM124" s="171" t="e">
        <f t="shared" ref="DM124" si="1869">DM123+DL124</f>
        <v>#DIV/0!</v>
      </c>
      <c r="DN124" s="171" t="e">
        <f t="shared" ref="DN124" si="1870">DN123+DM124</f>
        <v>#DIV/0!</v>
      </c>
      <c r="DO124" s="171" t="e">
        <f t="shared" ref="DO124" si="1871">DO123+DN124</f>
        <v>#DIV/0!</v>
      </c>
      <c r="DP124" s="171" t="e">
        <f t="shared" ref="DP124" si="1872">DP123+DO124</f>
        <v>#DIV/0!</v>
      </c>
      <c r="DQ124" s="171" t="e">
        <f t="shared" ref="DQ124" si="1873">DQ123+DP124</f>
        <v>#DIV/0!</v>
      </c>
      <c r="DR124" s="171" t="e">
        <f t="shared" ref="DR124" si="1874">DR123+DQ124</f>
        <v>#DIV/0!</v>
      </c>
      <c r="DS124" s="171" t="e">
        <f t="shared" ref="DS124" si="1875">DS123+DR124</f>
        <v>#DIV/0!</v>
      </c>
      <c r="DT124" s="171" t="e">
        <f t="shared" ref="DT124" si="1876">DT123+DS124</f>
        <v>#DIV/0!</v>
      </c>
      <c r="DU124" s="171" t="e">
        <f t="shared" ref="DU124" si="1877">DU123+DT124</f>
        <v>#DIV/0!</v>
      </c>
      <c r="DV124" s="171" t="e">
        <f t="shared" ref="DV124" si="1878">DV123+DU124</f>
        <v>#DIV/0!</v>
      </c>
      <c r="DW124" s="171" t="e">
        <f t="shared" ref="DW124" si="1879">DW123+DV124</f>
        <v>#DIV/0!</v>
      </c>
      <c r="DX124" s="171" t="e">
        <f t="shared" ref="DX124" si="1880">DX123+DW124</f>
        <v>#DIV/0!</v>
      </c>
      <c r="DY124" s="177" t="e">
        <f>+DX124</f>
        <v>#DIV/0!</v>
      </c>
      <c r="DZ124" s="171" t="e">
        <f>DZ123+DY124</f>
        <v>#DIV/0!</v>
      </c>
      <c r="EA124" s="171" t="e">
        <f t="shared" ref="EA124" si="1881">EA123+DZ124</f>
        <v>#DIV/0!</v>
      </c>
      <c r="EB124" s="171" t="e">
        <f t="shared" ref="EB124" si="1882">EB123+EA124</f>
        <v>#DIV/0!</v>
      </c>
      <c r="EC124" s="171" t="e">
        <f t="shared" ref="EC124" si="1883">EC123+EB124</f>
        <v>#DIV/0!</v>
      </c>
      <c r="ED124" s="171" t="e">
        <f t="shared" ref="ED124" si="1884">ED123+EC124</f>
        <v>#DIV/0!</v>
      </c>
      <c r="EE124" s="171" t="e">
        <f t="shared" ref="EE124" si="1885">EE123+ED124</f>
        <v>#DIV/0!</v>
      </c>
      <c r="EF124" s="171" t="e">
        <f t="shared" ref="EF124" si="1886">EF123+EE124</f>
        <v>#DIV/0!</v>
      </c>
      <c r="EG124" s="171" t="e">
        <f t="shared" ref="EG124" si="1887">EG123+EF124</f>
        <v>#DIV/0!</v>
      </c>
      <c r="EH124" s="171" t="e">
        <f t="shared" ref="EH124" si="1888">EH123+EG124</f>
        <v>#DIV/0!</v>
      </c>
      <c r="EI124" s="171" t="e">
        <f t="shared" ref="EI124" si="1889">EI123+EH124</f>
        <v>#DIV/0!</v>
      </c>
      <c r="EJ124" s="171" t="e">
        <f t="shared" ref="EJ124" si="1890">EJ123+EI124</f>
        <v>#DIV/0!</v>
      </c>
      <c r="EK124" s="171" t="e">
        <f t="shared" ref="EK124" si="1891">EK123+EJ124</f>
        <v>#DIV/0!</v>
      </c>
      <c r="EL124" s="171" t="e">
        <f t="shared" ref="EL124" si="1892">EL123+EK124</f>
        <v>#DIV/0!</v>
      </c>
      <c r="EM124" s="171" t="e">
        <f t="shared" ref="EM124" si="1893">EM123+EL124</f>
        <v>#DIV/0!</v>
      </c>
      <c r="EN124" s="171" t="e">
        <f t="shared" ref="EN124" si="1894">EN123+EM124</f>
        <v>#DIV/0!</v>
      </c>
      <c r="EO124" s="171" t="e">
        <f t="shared" ref="EO124" si="1895">EO123+EN124</f>
        <v>#DIV/0!</v>
      </c>
      <c r="EP124" s="171" t="e">
        <f t="shared" ref="EP124" si="1896">EP123+EO124</f>
        <v>#DIV/0!</v>
      </c>
      <c r="EQ124" s="171" t="e">
        <f t="shared" ref="EQ124" si="1897">EQ123+EP124</f>
        <v>#DIV/0!</v>
      </c>
      <c r="ER124" s="171" t="e">
        <f t="shared" ref="ER124" si="1898">ER123+EQ124</f>
        <v>#DIV/0!</v>
      </c>
      <c r="ES124" s="171" t="e">
        <f t="shared" ref="ES124" si="1899">ES123+ER124</f>
        <v>#DIV/0!</v>
      </c>
      <c r="ET124" s="171" t="e">
        <f t="shared" ref="ET124" si="1900">ET123+ES124</f>
        <v>#DIV/0!</v>
      </c>
      <c r="EU124" s="171" t="e">
        <f t="shared" ref="EU124" si="1901">EU123+ET124</f>
        <v>#DIV/0!</v>
      </c>
      <c r="EV124" s="171" t="e">
        <f t="shared" ref="EV124" si="1902">EV123+EU124</f>
        <v>#DIV/0!</v>
      </c>
      <c r="EW124" s="171" t="e">
        <f t="shared" ref="EW124" si="1903">EW123+EV124</f>
        <v>#DIV/0!</v>
      </c>
      <c r="EX124" s="171" t="e">
        <f t="shared" ref="EX124" si="1904">EX123+EW124</f>
        <v>#DIV/0!</v>
      </c>
      <c r="EY124" s="171" t="e">
        <f t="shared" ref="EY124" si="1905">EY123+EX124</f>
        <v>#DIV/0!</v>
      </c>
      <c r="EZ124" s="171" t="e">
        <f t="shared" ref="EZ124" si="1906">EZ123+EY124</f>
        <v>#DIV/0!</v>
      </c>
      <c r="FA124" s="171" t="e">
        <f t="shared" ref="FA124" si="1907">FA123+EZ124</f>
        <v>#DIV/0!</v>
      </c>
      <c r="FB124" s="171" t="e">
        <f t="shared" ref="FB124" si="1908">FB123+FA124</f>
        <v>#DIV/0!</v>
      </c>
      <c r="FC124" s="171" t="e">
        <f t="shared" ref="FC124" si="1909">FC123+FB124</f>
        <v>#DIV/0!</v>
      </c>
      <c r="FD124" s="177" t="e">
        <f>+#REF!</f>
        <v>#REF!</v>
      </c>
      <c r="FE124" s="171" t="e">
        <f>FE123+FD124</f>
        <v>#REF!</v>
      </c>
      <c r="FF124" s="171" t="e">
        <f t="shared" ref="FF124" si="1910">FF123+FE124</f>
        <v>#REF!</v>
      </c>
      <c r="FG124" s="171" t="e">
        <f t="shared" ref="FG124" si="1911">FG123+FF124</f>
        <v>#REF!</v>
      </c>
      <c r="FH124" s="171" t="e">
        <f t="shared" ref="FH124" si="1912">FH123+FG124</f>
        <v>#REF!</v>
      </c>
      <c r="FI124" s="171" t="e">
        <f t="shared" ref="FI124" si="1913">FI123+FH124</f>
        <v>#REF!</v>
      </c>
      <c r="FJ124" s="171" t="e">
        <f t="shared" ref="FJ124" si="1914">FJ123+FI124</f>
        <v>#REF!</v>
      </c>
      <c r="FK124" s="171" t="e">
        <f t="shared" ref="FK124" si="1915">FK123+FJ124</f>
        <v>#REF!</v>
      </c>
      <c r="FL124" s="171" t="e">
        <f t="shared" ref="FL124" si="1916">FL123+FK124</f>
        <v>#REF!</v>
      </c>
      <c r="FM124" s="171" t="e">
        <f t="shared" ref="FM124" si="1917">FM123+FL124</f>
        <v>#REF!</v>
      </c>
      <c r="FN124" s="171" t="e">
        <f t="shared" ref="FN124" si="1918">FN123+FM124</f>
        <v>#REF!</v>
      </c>
      <c r="FO124" s="171" t="e">
        <f t="shared" ref="FO124" si="1919">FO123+FN124</f>
        <v>#REF!</v>
      </c>
      <c r="FP124" s="171" t="e">
        <f t="shared" ref="FP124" si="1920">FP123+FO124</f>
        <v>#REF!</v>
      </c>
      <c r="FQ124" s="171" t="e">
        <f t="shared" ref="FQ124" si="1921">FQ123+FP124</f>
        <v>#REF!</v>
      </c>
      <c r="FR124" s="171" t="e">
        <f t="shared" ref="FR124" si="1922">FR123+FQ124</f>
        <v>#REF!</v>
      </c>
      <c r="FS124" s="171" t="e">
        <f t="shared" ref="FS124" si="1923">FS123+FR124</f>
        <v>#REF!</v>
      </c>
      <c r="FT124" s="171" t="e">
        <f t="shared" ref="FT124" si="1924">FT123+FS124</f>
        <v>#REF!</v>
      </c>
      <c r="FU124" s="171" t="e">
        <f t="shared" ref="FU124" si="1925">FU123+FT124</f>
        <v>#REF!</v>
      </c>
      <c r="FV124" s="171" t="e">
        <f t="shared" ref="FV124" si="1926">FV123+FU124</f>
        <v>#REF!</v>
      </c>
      <c r="FW124" s="171" t="e">
        <f t="shared" ref="FW124" si="1927">FW123+FV124</f>
        <v>#REF!</v>
      </c>
      <c r="FX124" s="171" t="e">
        <f t="shared" ref="FX124" si="1928">FX123+FW124</f>
        <v>#DIV/0!</v>
      </c>
      <c r="FY124" s="171" t="e">
        <f t="shared" ref="FY124" si="1929">FY123+FX124</f>
        <v>#DIV/0!</v>
      </c>
      <c r="FZ124" s="171" t="e">
        <f t="shared" ref="FZ124" si="1930">FZ123+FY124</f>
        <v>#DIV/0!</v>
      </c>
      <c r="GA124" s="171" t="e">
        <f t="shared" ref="GA124" si="1931">GA123+FZ124</f>
        <v>#DIV/0!</v>
      </c>
      <c r="GB124" s="171" t="e">
        <f t="shared" ref="GB124" si="1932">GB123+GA124</f>
        <v>#DIV/0!</v>
      </c>
      <c r="GC124" s="171" t="e">
        <f t="shared" ref="GC124" si="1933">GC123+GB124</f>
        <v>#DIV/0!</v>
      </c>
      <c r="GD124" s="171" t="e">
        <f t="shared" ref="GD124" si="1934">GD123+GC124</f>
        <v>#DIV/0!</v>
      </c>
      <c r="GE124" s="171" t="e">
        <f t="shared" ref="GE124" si="1935">GE123+GD124</f>
        <v>#DIV/0!</v>
      </c>
      <c r="GF124" s="171" t="e">
        <f t="shared" ref="GF124" si="1936">GF123+GE124</f>
        <v>#DIV/0!</v>
      </c>
      <c r="GG124" s="171" t="e">
        <f t="shared" ref="GG124" si="1937">GG123+GF124</f>
        <v>#DIV/0!</v>
      </c>
      <c r="GH124" s="171" t="e">
        <f t="shared" ref="GH124" si="1938">GH123+GG124</f>
        <v>#DIV/0!</v>
      </c>
      <c r="GI124" s="171" t="e">
        <f t="shared" ref="GI124" si="1939">GI123+GH124</f>
        <v>#DIV/0!</v>
      </c>
      <c r="GJ124" s="177" t="e">
        <f>+GI124</f>
        <v>#DIV/0!</v>
      </c>
      <c r="GK124" s="171" t="e">
        <f>GK123+GJ124</f>
        <v>#DIV/0!</v>
      </c>
      <c r="GL124" s="171" t="e">
        <f t="shared" ref="GL124" si="1940">GL123+GK124</f>
        <v>#DIV/0!</v>
      </c>
      <c r="GM124" s="171" t="e">
        <f t="shared" ref="GM124" si="1941">GM123+GL124</f>
        <v>#DIV/0!</v>
      </c>
      <c r="GN124" s="171" t="e">
        <f t="shared" ref="GN124" si="1942">GN123+GM124</f>
        <v>#DIV/0!</v>
      </c>
      <c r="GO124" s="171" t="e">
        <f t="shared" ref="GO124" si="1943">GO123+GN124</f>
        <v>#DIV/0!</v>
      </c>
      <c r="GP124" s="171" t="e">
        <f t="shared" ref="GP124" si="1944">GP123+GO124</f>
        <v>#DIV/0!</v>
      </c>
      <c r="GQ124" s="171" t="e">
        <f t="shared" ref="GQ124" si="1945">GQ123+GP124</f>
        <v>#DIV/0!</v>
      </c>
      <c r="GR124" s="171" t="e">
        <f t="shared" ref="GR124" si="1946">GR123+GQ124</f>
        <v>#DIV/0!</v>
      </c>
      <c r="GS124" s="171" t="e">
        <f t="shared" ref="GS124" si="1947">GS123+GR124</f>
        <v>#DIV/0!</v>
      </c>
      <c r="GT124" s="171" t="e">
        <f t="shared" ref="GT124" si="1948">GT123+GS124</f>
        <v>#DIV/0!</v>
      </c>
      <c r="GU124" s="171" t="e">
        <f t="shared" ref="GU124" si="1949">GU123+GT124</f>
        <v>#DIV/0!</v>
      </c>
      <c r="GV124" s="171" t="e">
        <f t="shared" ref="GV124" si="1950">GV123+GU124</f>
        <v>#DIV/0!</v>
      </c>
      <c r="GW124" s="171" t="e">
        <f t="shared" ref="GW124" si="1951">GW123+GV124</f>
        <v>#DIV/0!</v>
      </c>
      <c r="GX124" s="171" t="e">
        <f t="shared" ref="GX124" si="1952">GX123+GW124</f>
        <v>#DIV/0!</v>
      </c>
      <c r="GY124" s="171" t="e">
        <f t="shared" ref="GY124" si="1953">GY123+GX124</f>
        <v>#DIV/0!</v>
      </c>
      <c r="GZ124" s="171" t="e">
        <f t="shared" ref="GZ124" si="1954">GZ123+GY124</f>
        <v>#DIV/0!</v>
      </c>
      <c r="HA124" s="171" t="e">
        <f t="shared" ref="HA124" si="1955">HA123+GZ124</f>
        <v>#DIV/0!</v>
      </c>
      <c r="HB124" s="171" t="e">
        <f t="shared" ref="HB124" si="1956">HB123+HA124</f>
        <v>#DIV/0!</v>
      </c>
      <c r="HC124" s="171" t="e">
        <f t="shared" ref="HC124" si="1957">HC123+HB124</f>
        <v>#DIV/0!</v>
      </c>
      <c r="HD124" s="171" t="e">
        <f t="shared" ref="HD124" si="1958">HD123+HC124</f>
        <v>#DIV/0!</v>
      </c>
      <c r="HE124" s="171" t="e">
        <f t="shared" ref="HE124" si="1959">HE123+HD124</f>
        <v>#DIV/0!</v>
      </c>
      <c r="HF124" s="171" t="e">
        <f t="shared" ref="HF124" si="1960">HF123+HE124</f>
        <v>#DIV/0!</v>
      </c>
      <c r="HG124" s="171" t="e">
        <f t="shared" ref="HG124" si="1961">HG123+HF124</f>
        <v>#DIV/0!</v>
      </c>
      <c r="HH124" s="171" t="e">
        <f t="shared" ref="HH124" si="1962">HH123+HG124</f>
        <v>#DIV/0!</v>
      </c>
      <c r="HI124" s="171" t="e">
        <f t="shared" ref="HI124" si="1963">HI123+HH124</f>
        <v>#DIV/0!</v>
      </c>
      <c r="HJ124" s="171" t="e">
        <f t="shared" ref="HJ124" si="1964">HJ123+HI124</f>
        <v>#DIV/0!</v>
      </c>
      <c r="HK124" s="171" t="e">
        <f t="shared" ref="HK124" si="1965">HK123+HJ124</f>
        <v>#DIV/0!</v>
      </c>
      <c r="HL124" s="171" t="e">
        <f t="shared" ref="HL124" si="1966">HL123+HK124</f>
        <v>#DIV/0!</v>
      </c>
      <c r="HM124" s="171" t="e">
        <f t="shared" ref="HM124" si="1967">HM123+HL124</f>
        <v>#DIV/0!</v>
      </c>
      <c r="HN124" s="171" t="e">
        <f t="shared" ref="HN124" si="1968">HN123+HM124</f>
        <v>#DIV/0!</v>
      </c>
      <c r="HO124" s="171" t="e">
        <f t="shared" ref="HO124" si="1969">HO123+HN124</f>
        <v>#DIV/0!</v>
      </c>
      <c r="HP124" s="177" t="e">
        <f>+HO124</f>
        <v>#DIV/0!</v>
      </c>
      <c r="HQ124" s="171" t="e">
        <f>HQ123+HP124</f>
        <v>#DIV/0!</v>
      </c>
      <c r="HR124" s="171" t="e">
        <f t="shared" ref="HR124" si="1970">HR123+HQ124</f>
        <v>#DIV/0!</v>
      </c>
      <c r="HS124" s="171" t="e">
        <f t="shared" ref="HS124" si="1971">HS123+HR124</f>
        <v>#DIV/0!</v>
      </c>
      <c r="HT124" s="171" t="e">
        <f t="shared" ref="HT124" si="1972">HT123+HS124</f>
        <v>#DIV/0!</v>
      </c>
      <c r="HU124" s="171" t="e">
        <f t="shared" ref="HU124" si="1973">HU123+HT124</f>
        <v>#DIV/0!</v>
      </c>
      <c r="HV124" s="171" t="e">
        <f t="shared" ref="HV124" si="1974">HV123+HU124</f>
        <v>#DIV/0!</v>
      </c>
      <c r="HW124" s="171" t="e">
        <f t="shared" ref="HW124" si="1975">HW123+HV124</f>
        <v>#DIV/0!</v>
      </c>
      <c r="HX124" s="171" t="e">
        <f t="shared" ref="HX124" si="1976">HX123+HW124</f>
        <v>#DIV/0!</v>
      </c>
      <c r="HY124" s="171" t="e">
        <f t="shared" ref="HY124" si="1977">HY123+HX124</f>
        <v>#DIV/0!</v>
      </c>
      <c r="HZ124" s="171" t="e">
        <f t="shared" ref="HZ124" si="1978">HZ123+HY124</f>
        <v>#DIV/0!</v>
      </c>
      <c r="IA124" s="171" t="e">
        <f t="shared" ref="IA124" si="1979">IA123+HZ124</f>
        <v>#DIV/0!</v>
      </c>
      <c r="IB124" s="171" t="e">
        <f t="shared" ref="IB124" si="1980">IB123+IA124</f>
        <v>#DIV/0!</v>
      </c>
      <c r="IC124" s="171" t="e">
        <f t="shared" ref="IC124" si="1981">IC123+IB124</f>
        <v>#DIV/0!</v>
      </c>
      <c r="ID124" s="171" t="e">
        <f t="shared" ref="ID124" si="1982">ID123+IC124</f>
        <v>#DIV/0!</v>
      </c>
      <c r="IE124" s="171" t="e">
        <f t="shared" ref="IE124" si="1983">IE123+ID124</f>
        <v>#DIV/0!</v>
      </c>
      <c r="IF124" s="171" t="e">
        <f t="shared" ref="IF124" si="1984">IF123+IE124</f>
        <v>#DIV/0!</v>
      </c>
      <c r="IG124" s="171" t="e">
        <f t="shared" ref="IG124" si="1985">IG123+IF124</f>
        <v>#DIV/0!</v>
      </c>
      <c r="IH124" s="171" t="e">
        <f t="shared" ref="IH124" si="1986">IH123+IG124</f>
        <v>#DIV/0!</v>
      </c>
      <c r="II124" s="171" t="e">
        <f t="shared" ref="II124" si="1987">II123+IH124</f>
        <v>#DIV/0!</v>
      </c>
      <c r="IJ124" s="171" t="e">
        <f t="shared" ref="IJ124" si="1988">IJ123+II124</f>
        <v>#DIV/0!</v>
      </c>
      <c r="IK124" s="171" t="e">
        <f t="shared" ref="IK124" si="1989">IK123+IJ124</f>
        <v>#DIV/0!</v>
      </c>
      <c r="IL124" s="171" t="e">
        <f t="shared" ref="IL124" si="1990">IL123+IK124</f>
        <v>#DIV/0!</v>
      </c>
      <c r="IM124" s="171" t="e">
        <f t="shared" ref="IM124" si="1991">IM123+IL124</f>
        <v>#DIV/0!</v>
      </c>
      <c r="IN124" s="171" t="e">
        <f t="shared" ref="IN124" si="1992">IN123+IM124</f>
        <v>#DIV/0!</v>
      </c>
      <c r="IO124" s="171" t="e">
        <f t="shared" ref="IO124" si="1993">IO123+IN124</f>
        <v>#DIV/0!</v>
      </c>
      <c r="IP124" s="171" t="e">
        <f t="shared" ref="IP124" si="1994">IP123+IO124</f>
        <v>#DIV/0!</v>
      </c>
      <c r="IQ124" s="171" t="e">
        <f t="shared" ref="IQ124" si="1995">IQ123+IP124</f>
        <v>#DIV/0!</v>
      </c>
      <c r="IR124" s="171" t="e">
        <f t="shared" ref="IR124" si="1996">IR123+IQ124</f>
        <v>#DIV/0!</v>
      </c>
      <c r="IS124" s="171" t="e">
        <f t="shared" ref="IS124" si="1997">IS123+IR124</f>
        <v>#DIV/0!</v>
      </c>
      <c r="IT124" s="171" t="e">
        <f t="shared" ref="IT124" si="1998">IT123+IS124</f>
        <v>#DIV/0!</v>
      </c>
      <c r="IU124" s="177" t="e">
        <f>+#REF!</f>
        <v>#REF!</v>
      </c>
      <c r="IV124" s="171" t="e">
        <f>IV123+IU124</f>
        <v>#REF!</v>
      </c>
      <c r="IW124" s="171" t="e">
        <f t="shared" ref="IW124" si="1999">IW123+IV124</f>
        <v>#REF!</v>
      </c>
      <c r="IX124" s="171" t="e">
        <f t="shared" ref="IX124" si="2000">IX123+IW124</f>
        <v>#REF!</v>
      </c>
      <c r="IY124" s="171" t="e">
        <f t="shared" ref="IY124" si="2001">IY123+IX124</f>
        <v>#REF!</v>
      </c>
      <c r="IZ124" s="171" t="e">
        <f t="shared" ref="IZ124" si="2002">IZ123+IY124</f>
        <v>#REF!</v>
      </c>
      <c r="JA124" s="171" t="e">
        <f t="shared" ref="JA124" si="2003">JA123+IZ124</f>
        <v>#REF!</v>
      </c>
      <c r="JB124" s="171" t="e">
        <f t="shared" ref="JB124" si="2004">JB123+JA124</f>
        <v>#REF!</v>
      </c>
      <c r="JC124" s="171" t="e">
        <f t="shared" ref="JC124" si="2005">JC123+JB124</f>
        <v>#REF!</v>
      </c>
      <c r="JD124" s="171" t="e">
        <f t="shared" ref="JD124" si="2006">JD123+JC124</f>
        <v>#REF!</v>
      </c>
      <c r="JE124" s="171" t="e">
        <f t="shared" ref="JE124" si="2007">JE123+JD124</f>
        <v>#REF!</v>
      </c>
      <c r="JF124" s="171" t="e">
        <f t="shared" ref="JF124" si="2008">JF123+JE124</f>
        <v>#REF!</v>
      </c>
      <c r="JG124" s="171" t="e">
        <f t="shared" ref="JG124" si="2009">JG123+JF124</f>
        <v>#REF!</v>
      </c>
      <c r="JH124" s="171" t="e">
        <f t="shared" ref="JH124" si="2010">JH123+JG124</f>
        <v>#REF!</v>
      </c>
      <c r="JI124" s="171" t="e">
        <f t="shared" ref="JI124" si="2011">JI123+JH124</f>
        <v>#REF!</v>
      </c>
      <c r="JJ124" s="171" t="e">
        <f t="shared" ref="JJ124" si="2012">JJ123+JI124</f>
        <v>#REF!</v>
      </c>
      <c r="JK124" s="171" t="e">
        <f t="shared" ref="JK124" si="2013">JK123+JJ124</f>
        <v>#REF!</v>
      </c>
      <c r="JL124" s="171" t="e">
        <f t="shared" ref="JL124" si="2014">JL123+JK124</f>
        <v>#REF!</v>
      </c>
      <c r="JM124" s="171" t="e">
        <f t="shared" ref="JM124" si="2015">JM123+JL124</f>
        <v>#REF!</v>
      </c>
      <c r="JN124" s="171" t="e">
        <f t="shared" ref="JN124" si="2016">JN123+JM124</f>
        <v>#REF!</v>
      </c>
      <c r="JO124" s="171" t="e">
        <f t="shared" ref="JO124" si="2017">JO123+JN124</f>
        <v>#DIV/0!</v>
      </c>
      <c r="JP124" s="171" t="e">
        <f t="shared" ref="JP124" si="2018">JP123+JO124</f>
        <v>#DIV/0!</v>
      </c>
      <c r="JQ124" s="171" t="e">
        <f t="shared" ref="JQ124" si="2019">JQ123+JP124</f>
        <v>#DIV/0!</v>
      </c>
      <c r="JR124" s="171" t="e">
        <f t="shared" ref="JR124" si="2020">JR123+JQ124</f>
        <v>#DIV/0!</v>
      </c>
      <c r="JS124" s="171" t="e">
        <f t="shared" ref="JS124" si="2021">JS123+JR124</f>
        <v>#DIV/0!</v>
      </c>
      <c r="JT124" s="171" t="e">
        <f t="shared" ref="JT124" si="2022">JT123+JS124</f>
        <v>#DIV/0!</v>
      </c>
      <c r="JU124" s="171" t="e">
        <f t="shared" ref="JU124" si="2023">JU123+JT124</f>
        <v>#DIV/0!</v>
      </c>
      <c r="JV124" s="171" t="e">
        <f t="shared" ref="JV124" si="2024">JV123+JU124</f>
        <v>#DIV/0!</v>
      </c>
      <c r="JW124" s="171" t="e">
        <f t="shared" ref="JW124" si="2025">JW123+JV124</f>
        <v>#DIV/0!</v>
      </c>
      <c r="JX124" s="171" t="e">
        <f t="shared" ref="JX124" si="2026">JX123+JW124</f>
        <v>#DIV/0!</v>
      </c>
      <c r="JY124" s="171" t="e">
        <f t="shared" ref="JY124" si="2027">JY123+JX124</f>
        <v>#DIV/0!</v>
      </c>
      <c r="JZ124" s="171" t="e">
        <f t="shared" ref="JZ124" si="2028">JZ123+JY124</f>
        <v>#DIV/0!</v>
      </c>
      <c r="KA124" s="177" t="e">
        <f>+JZ124</f>
        <v>#DIV/0!</v>
      </c>
      <c r="KB124" s="171" t="e">
        <f>KB123+KA124</f>
        <v>#DIV/0!</v>
      </c>
      <c r="KC124" s="171" t="e">
        <f t="shared" ref="KC124" si="2029">KC123+KB124</f>
        <v>#DIV/0!</v>
      </c>
      <c r="KD124" s="171" t="e">
        <f t="shared" ref="KD124" si="2030">KD123+KC124</f>
        <v>#DIV/0!</v>
      </c>
      <c r="KE124" s="171" t="e">
        <f t="shared" ref="KE124" si="2031">KE123+KD124</f>
        <v>#DIV/0!</v>
      </c>
      <c r="KF124" s="171" t="e">
        <f t="shared" ref="KF124" si="2032">KF123+KE124</f>
        <v>#DIV/0!</v>
      </c>
      <c r="KG124" s="171" t="e">
        <f t="shared" ref="KG124" si="2033">KG123+KF124</f>
        <v>#DIV/0!</v>
      </c>
      <c r="KH124" s="171" t="e">
        <f t="shared" ref="KH124" si="2034">KH123+KG124</f>
        <v>#DIV/0!</v>
      </c>
      <c r="KI124" s="171" t="e">
        <f t="shared" ref="KI124" si="2035">KI123+KH124</f>
        <v>#DIV/0!</v>
      </c>
      <c r="KJ124" s="171" t="e">
        <f t="shared" ref="KJ124" si="2036">KJ123+KI124</f>
        <v>#DIV/0!</v>
      </c>
      <c r="KK124" s="171" t="e">
        <f t="shared" ref="KK124" si="2037">KK123+KJ124</f>
        <v>#DIV/0!</v>
      </c>
      <c r="KL124" s="171" t="e">
        <f t="shared" ref="KL124" si="2038">KL123+KK124</f>
        <v>#DIV/0!</v>
      </c>
      <c r="KM124" s="171" t="e">
        <f t="shared" ref="KM124" si="2039">KM123+KL124</f>
        <v>#DIV/0!</v>
      </c>
      <c r="KN124" s="171" t="e">
        <f t="shared" ref="KN124" si="2040">KN123+KM124</f>
        <v>#DIV/0!</v>
      </c>
      <c r="KO124" s="171" t="e">
        <f t="shared" ref="KO124" si="2041">KO123+KN124</f>
        <v>#DIV/0!</v>
      </c>
      <c r="KP124" s="171" t="e">
        <f t="shared" ref="KP124" si="2042">KP123+KO124</f>
        <v>#DIV/0!</v>
      </c>
      <c r="KQ124" s="171" t="e">
        <f t="shared" ref="KQ124" si="2043">KQ123+KP124</f>
        <v>#DIV/0!</v>
      </c>
      <c r="KR124" s="171" t="e">
        <f t="shared" ref="KR124" si="2044">KR123+KQ124</f>
        <v>#DIV/0!</v>
      </c>
      <c r="KS124" s="171" t="e">
        <f t="shared" ref="KS124" si="2045">KS123+KR124</f>
        <v>#DIV/0!</v>
      </c>
      <c r="KT124" s="171" t="e">
        <f t="shared" ref="KT124" si="2046">KT123+KS124</f>
        <v>#DIV/0!</v>
      </c>
      <c r="KU124" s="171" t="e">
        <f t="shared" ref="KU124" si="2047">KU123+KT124</f>
        <v>#DIV/0!</v>
      </c>
      <c r="KV124" s="171" t="e">
        <f t="shared" ref="KV124" si="2048">KV123+KU124</f>
        <v>#DIV/0!</v>
      </c>
      <c r="KW124" s="171" t="e">
        <f t="shared" ref="KW124" si="2049">KW123+KV124</f>
        <v>#DIV/0!</v>
      </c>
      <c r="KX124" s="171" t="e">
        <f t="shared" ref="KX124" si="2050">KX123+KW124</f>
        <v>#DIV/0!</v>
      </c>
      <c r="KY124" s="171" t="e">
        <f t="shared" ref="KY124" si="2051">KY123+KX124</f>
        <v>#DIV/0!</v>
      </c>
      <c r="KZ124" s="171" t="e">
        <f t="shared" ref="KZ124" si="2052">KZ123+KY124</f>
        <v>#DIV/0!</v>
      </c>
      <c r="LA124" s="171" t="e">
        <f t="shared" ref="LA124" si="2053">LA123+KZ124</f>
        <v>#DIV/0!</v>
      </c>
      <c r="LB124" s="171" t="e">
        <f t="shared" ref="LB124" si="2054">LB123+LA124</f>
        <v>#DIV/0!</v>
      </c>
      <c r="LC124" s="171" t="e">
        <f t="shared" ref="LC124" si="2055">LC123+LB124</f>
        <v>#DIV/0!</v>
      </c>
      <c r="LD124" s="171" t="e">
        <f t="shared" ref="LD124" si="2056">LD123+LC124</f>
        <v>#DIV/0!</v>
      </c>
      <c r="LE124" s="171" t="e">
        <f t="shared" ref="LE124" si="2057">LE123+LD124</f>
        <v>#DIV/0!</v>
      </c>
      <c r="LF124" s="177" t="e">
        <f>+#REF!</f>
        <v>#REF!</v>
      </c>
      <c r="LG124" s="171" t="e">
        <f>LG123+LF124</f>
        <v>#REF!</v>
      </c>
      <c r="LH124" s="171" t="e">
        <f t="shared" ref="LH124" si="2058">LH123+LG124</f>
        <v>#REF!</v>
      </c>
      <c r="LI124" s="171" t="e">
        <f t="shared" ref="LI124" si="2059">LI123+LH124</f>
        <v>#REF!</v>
      </c>
      <c r="LJ124" s="171" t="e">
        <f t="shared" ref="LJ124" si="2060">LJ123+LI124</f>
        <v>#REF!</v>
      </c>
      <c r="LK124" s="171" t="e">
        <f t="shared" ref="LK124" si="2061">LK123+LJ124</f>
        <v>#REF!</v>
      </c>
      <c r="LL124" s="171" t="e">
        <f t="shared" ref="LL124" si="2062">LL123+LK124</f>
        <v>#REF!</v>
      </c>
      <c r="LM124" s="171" t="e">
        <f t="shared" ref="LM124" si="2063">LM123+LL124</f>
        <v>#REF!</v>
      </c>
      <c r="LN124" s="171" t="e">
        <f t="shared" ref="LN124" si="2064">LN123+LM124</f>
        <v>#REF!</v>
      </c>
      <c r="LO124" s="171" t="e">
        <f t="shared" ref="LO124" si="2065">LO123+LN124</f>
        <v>#REF!</v>
      </c>
      <c r="LP124" s="171" t="e">
        <f t="shared" ref="LP124" si="2066">LP123+LO124</f>
        <v>#REF!</v>
      </c>
      <c r="LQ124" s="171" t="e">
        <f t="shared" ref="LQ124" si="2067">LQ123+LP124</f>
        <v>#REF!</v>
      </c>
      <c r="LR124" s="171" t="e">
        <f t="shared" ref="LR124" si="2068">LR123+LQ124</f>
        <v>#REF!</v>
      </c>
      <c r="LS124" s="171" t="e">
        <f t="shared" ref="LS124" si="2069">LS123+LR124</f>
        <v>#REF!</v>
      </c>
      <c r="LT124" s="171" t="e">
        <f t="shared" ref="LT124" si="2070">LT123+LS124</f>
        <v>#REF!</v>
      </c>
      <c r="LU124" s="171" t="e">
        <f t="shared" ref="LU124" si="2071">LU123+LT124</f>
        <v>#REF!</v>
      </c>
      <c r="LV124" s="171" t="e">
        <f t="shared" ref="LV124" si="2072">LV123+LU124</f>
        <v>#REF!</v>
      </c>
      <c r="LW124" s="171" t="e">
        <f t="shared" ref="LW124" si="2073">LW123+LV124</f>
        <v>#REF!</v>
      </c>
      <c r="LX124" s="171" t="e">
        <f t="shared" ref="LX124" si="2074">LX123+LW124</f>
        <v>#REF!</v>
      </c>
      <c r="LY124" s="171" t="e">
        <f t="shared" ref="LY124" si="2075">LY123+LX124</f>
        <v>#REF!</v>
      </c>
      <c r="LZ124" s="171" t="e">
        <f t="shared" ref="LZ124" si="2076">LZ123+LY124</f>
        <v>#DIV/0!</v>
      </c>
      <c r="MA124" s="171" t="e">
        <f t="shared" ref="MA124" si="2077">MA123+LZ124</f>
        <v>#DIV/0!</v>
      </c>
      <c r="MB124" s="171" t="e">
        <f t="shared" ref="MB124" si="2078">MB123+MA124</f>
        <v>#DIV/0!</v>
      </c>
      <c r="MC124" s="171" t="e">
        <f t="shared" ref="MC124" si="2079">MC123+MB124</f>
        <v>#DIV/0!</v>
      </c>
      <c r="MD124" s="171" t="e">
        <f t="shared" ref="MD124" si="2080">MD123+MC124</f>
        <v>#DIV/0!</v>
      </c>
      <c r="ME124" s="171" t="e">
        <f t="shared" ref="ME124" si="2081">ME123+MD124</f>
        <v>#DIV/0!</v>
      </c>
      <c r="MF124" s="171" t="e">
        <f t="shared" ref="MF124" si="2082">MF123+ME124</f>
        <v>#DIV/0!</v>
      </c>
      <c r="MG124" s="171" t="e">
        <f t="shared" ref="MG124" si="2083">MG123+MF124</f>
        <v>#DIV/0!</v>
      </c>
      <c r="MH124" s="171" t="e">
        <f t="shared" ref="MH124" si="2084">MH123+MG124</f>
        <v>#DIV/0!</v>
      </c>
      <c r="MI124" s="171" t="e">
        <f t="shared" ref="MI124" si="2085">MI123+MH124</f>
        <v>#DIV/0!</v>
      </c>
      <c r="MJ124" s="171" t="e">
        <f t="shared" ref="MJ124" si="2086">MJ123+MI124</f>
        <v>#DIV/0!</v>
      </c>
      <c r="MK124" s="171" t="e">
        <f t="shared" ref="MK124" si="2087">MK123+MJ124</f>
        <v>#DIV/0!</v>
      </c>
      <c r="ML124" s="177" t="e">
        <f>+MK124</f>
        <v>#DIV/0!</v>
      </c>
      <c r="MM124" s="171" t="e">
        <f>MM123+ML124</f>
        <v>#DIV/0!</v>
      </c>
      <c r="MN124" s="171" t="e">
        <f t="shared" ref="MN124" si="2088">MN123+MM124</f>
        <v>#DIV/0!</v>
      </c>
      <c r="MO124" s="171" t="e">
        <f t="shared" ref="MO124" si="2089">MO123+MN124</f>
        <v>#DIV/0!</v>
      </c>
      <c r="MP124" s="171" t="e">
        <f t="shared" ref="MP124" si="2090">MP123+MO124</f>
        <v>#DIV/0!</v>
      </c>
      <c r="MQ124" s="171" t="e">
        <f t="shared" ref="MQ124" si="2091">MQ123+MP124</f>
        <v>#DIV/0!</v>
      </c>
      <c r="MR124" s="171" t="e">
        <f t="shared" ref="MR124" si="2092">MR123+MQ124</f>
        <v>#DIV/0!</v>
      </c>
      <c r="MS124" s="171" t="e">
        <f t="shared" ref="MS124" si="2093">MS123+MR124</f>
        <v>#DIV/0!</v>
      </c>
      <c r="MT124" s="171" t="e">
        <f t="shared" ref="MT124" si="2094">MT123+MS124</f>
        <v>#DIV/0!</v>
      </c>
      <c r="MU124" s="171" t="e">
        <f t="shared" ref="MU124" si="2095">MU123+MT124</f>
        <v>#DIV/0!</v>
      </c>
      <c r="MV124" s="171" t="e">
        <f t="shared" ref="MV124" si="2096">MV123+MU124</f>
        <v>#DIV/0!</v>
      </c>
      <c r="MW124" s="171" t="e">
        <f t="shared" ref="MW124" si="2097">MW123+MV124</f>
        <v>#DIV/0!</v>
      </c>
      <c r="MX124" s="171" t="e">
        <f t="shared" ref="MX124" si="2098">MX123+MW124</f>
        <v>#DIV/0!</v>
      </c>
      <c r="MY124" s="171" t="e">
        <f t="shared" ref="MY124" si="2099">MY123+MX124</f>
        <v>#DIV/0!</v>
      </c>
      <c r="MZ124" s="171" t="e">
        <f t="shared" ref="MZ124" si="2100">MZ123+MY124</f>
        <v>#DIV/0!</v>
      </c>
      <c r="NA124" s="171" t="e">
        <f t="shared" ref="NA124" si="2101">NA123+MZ124</f>
        <v>#DIV/0!</v>
      </c>
      <c r="NB124" s="171" t="e">
        <f t="shared" ref="NB124" si="2102">NB123+NA124</f>
        <v>#DIV/0!</v>
      </c>
      <c r="NC124" s="171" t="e">
        <f t="shared" ref="NC124" si="2103">NC123+NB124</f>
        <v>#DIV/0!</v>
      </c>
      <c r="ND124" s="171" t="e">
        <f t="shared" ref="ND124" si="2104">ND123+NC124</f>
        <v>#DIV/0!</v>
      </c>
      <c r="NE124" s="171" t="e">
        <f t="shared" ref="NE124" si="2105">NE123+ND124</f>
        <v>#DIV/0!</v>
      </c>
      <c r="NF124" s="171" t="e">
        <f t="shared" ref="NF124" si="2106">NF123+NE124</f>
        <v>#DIV/0!</v>
      </c>
      <c r="NG124" s="171" t="e">
        <f t="shared" ref="NG124" si="2107">NG123+NF124</f>
        <v>#DIV/0!</v>
      </c>
      <c r="NH124" s="171" t="e">
        <f t="shared" ref="NH124" si="2108">NH123+NG124</f>
        <v>#DIV/0!</v>
      </c>
      <c r="NI124" s="171" t="e">
        <f t="shared" ref="NI124" si="2109">NI123+NH124</f>
        <v>#DIV/0!</v>
      </c>
      <c r="NJ124" s="171" t="e">
        <f t="shared" ref="NJ124" si="2110">NJ123+NI124</f>
        <v>#DIV/0!</v>
      </c>
      <c r="NK124" s="171" t="e">
        <f t="shared" ref="NK124" si="2111">NK123+NJ124</f>
        <v>#DIV/0!</v>
      </c>
      <c r="NL124" s="171" t="e">
        <f t="shared" ref="NL124" si="2112">NL123+NK124</f>
        <v>#DIV/0!</v>
      </c>
      <c r="NM124" s="171" t="e">
        <f t="shared" ref="NM124" si="2113">NM123+NL124</f>
        <v>#DIV/0!</v>
      </c>
      <c r="NN124" s="171" t="e">
        <f t="shared" ref="NN124" si="2114">NN123+NM124</f>
        <v>#DIV/0!</v>
      </c>
      <c r="NO124" s="171" t="e">
        <f t="shared" ref="NO124" si="2115">NO123+NN124</f>
        <v>#DIV/0!</v>
      </c>
      <c r="NP124" s="171" t="e">
        <f t="shared" ref="NP124" si="2116">NP123+NO124</f>
        <v>#DIV/0!</v>
      </c>
      <c r="NQ124" s="171" t="e">
        <f t="shared" ref="NQ124" si="2117">NQ123+NP124</f>
        <v>#DIV/0!</v>
      </c>
      <c r="NR124" s="177" t="e">
        <f>+NQ124</f>
        <v>#DIV/0!</v>
      </c>
      <c r="NS124" s="171" t="e">
        <f>NS123+NR124</f>
        <v>#DIV/0!</v>
      </c>
      <c r="NT124" s="171" t="e">
        <f t="shared" ref="NT124" si="2118">NT123+NS124</f>
        <v>#DIV/0!</v>
      </c>
      <c r="NU124" s="171" t="e">
        <f t="shared" ref="NU124" si="2119">NU123+NT124</f>
        <v>#DIV/0!</v>
      </c>
      <c r="NV124" s="171" t="e">
        <f t="shared" ref="NV124" si="2120">NV123+NU124</f>
        <v>#DIV/0!</v>
      </c>
      <c r="NW124" s="171" t="e">
        <f t="shared" ref="NW124" si="2121">NW123+NV124</f>
        <v>#DIV/0!</v>
      </c>
      <c r="NX124" s="171" t="e">
        <f t="shared" ref="NX124" si="2122">NX123+NW124</f>
        <v>#DIV/0!</v>
      </c>
      <c r="NY124" s="171" t="e">
        <f t="shared" ref="NY124" si="2123">NY123+NX124</f>
        <v>#DIV/0!</v>
      </c>
      <c r="NZ124" s="171" t="e">
        <f t="shared" ref="NZ124" si="2124">NZ123+NY124</f>
        <v>#DIV/0!</v>
      </c>
      <c r="OA124" s="171" t="e">
        <f t="shared" ref="OA124" si="2125">OA123+NZ124</f>
        <v>#DIV/0!</v>
      </c>
      <c r="OB124" s="171" t="e">
        <f t="shared" ref="OB124" si="2126">OB123+OA124</f>
        <v>#DIV/0!</v>
      </c>
      <c r="OC124" s="171" t="e">
        <f t="shared" ref="OC124" si="2127">OC123+OB124</f>
        <v>#DIV/0!</v>
      </c>
      <c r="OD124" s="171" t="e">
        <f t="shared" ref="OD124" si="2128">OD123+OC124</f>
        <v>#DIV/0!</v>
      </c>
      <c r="OE124" s="171" t="e">
        <f t="shared" ref="OE124" si="2129">OE123+OD124</f>
        <v>#DIV/0!</v>
      </c>
      <c r="OF124" s="171" t="e">
        <f t="shared" ref="OF124" si="2130">OF123+OE124</f>
        <v>#DIV/0!</v>
      </c>
      <c r="OG124" s="171" t="e">
        <f t="shared" ref="OG124" si="2131">OG123+OF124</f>
        <v>#DIV/0!</v>
      </c>
      <c r="OH124" s="171" t="e">
        <f t="shared" ref="OH124" si="2132">OH123+OG124</f>
        <v>#DIV/0!</v>
      </c>
      <c r="OI124" s="171" t="e">
        <f t="shared" ref="OI124" si="2133">OI123+OH124</f>
        <v>#DIV/0!</v>
      </c>
      <c r="OJ124" s="171" t="e">
        <f t="shared" ref="OJ124" si="2134">OJ123+OI124</f>
        <v>#DIV/0!</v>
      </c>
      <c r="OK124" s="171" t="e">
        <f t="shared" ref="OK124" si="2135">OK123+OJ124</f>
        <v>#DIV/0!</v>
      </c>
      <c r="OL124" s="171" t="e">
        <f t="shared" ref="OL124" si="2136">OL123+OK124</f>
        <v>#DIV/0!</v>
      </c>
      <c r="OM124" s="171" t="e">
        <f t="shared" ref="OM124" si="2137">OM123+OL124</f>
        <v>#DIV/0!</v>
      </c>
      <c r="ON124" s="171" t="e">
        <f t="shared" ref="ON124" si="2138">ON123+OM124</f>
        <v>#DIV/0!</v>
      </c>
      <c r="OO124" s="171" t="e">
        <f t="shared" ref="OO124" si="2139">OO123+ON124</f>
        <v>#DIV/0!</v>
      </c>
      <c r="OP124" s="171" t="e">
        <f t="shared" ref="OP124" si="2140">OP123+OO124</f>
        <v>#DIV/0!</v>
      </c>
      <c r="OQ124" s="171" t="e">
        <f t="shared" ref="OQ124" si="2141">OQ123+OP124</f>
        <v>#DIV/0!</v>
      </c>
      <c r="OR124" s="171" t="e">
        <f t="shared" ref="OR124" si="2142">OR123+OQ124</f>
        <v>#DIV/0!</v>
      </c>
      <c r="OS124" s="171" t="e">
        <f t="shared" ref="OS124" si="2143">OS123+OR124</f>
        <v>#DIV/0!</v>
      </c>
      <c r="OT124" s="171" t="e">
        <f t="shared" ref="OT124" si="2144">OT123+OS124</f>
        <v>#DIV/0!</v>
      </c>
      <c r="OU124" s="177" t="e">
        <f>+#REF!</f>
        <v>#REF!</v>
      </c>
      <c r="OV124" s="171" t="e">
        <f>OV123+OU124</f>
        <v>#REF!</v>
      </c>
      <c r="OW124" s="171" t="e">
        <f t="shared" ref="OW124" si="2145">OW123+OV124</f>
        <v>#REF!</v>
      </c>
      <c r="OX124" s="171" t="e">
        <f t="shared" ref="OX124" si="2146">OX123+OW124</f>
        <v>#REF!</v>
      </c>
      <c r="OY124" s="171" t="e">
        <f t="shared" ref="OY124" si="2147">OY123+OX124</f>
        <v>#REF!</v>
      </c>
      <c r="OZ124" s="171" t="e">
        <f t="shared" ref="OZ124" si="2148">OZ123+OY124</f>
        <v>#REF!</v>
      </c>
      <c r="PA124" s="171" t="e">
        <f t="shared" ref="PA124" si="2149">PA123+OZ124</f>
        <v>#REF!</v>
      </c>
      <c r="PB124" s="171" t="e">
        <f t="shared" ref="PB124" si="2150">PB123+PA124</f>
        <v>#REF!</v>
      </c>
      <c r="PC124" s="171" t="e">
        <f t="shared" ref="PC124" si="2151">PC123+PB124</f>
        <v>#REF!</v>
      </c>
      <c r="PD124" s="171" t="e">
        <f t="shared" ref="PD124" si="2152">PD123+PC124</f>
        <v>#REF!</v>
      </c>
      <c r="PE124" s="171" t="e">
        <f t="shared" ref="PE124" si="2153">PE123+PD124</f>
        <v>#REF!</v>
      </c>
      <c r="PF124" s="171" t="e">
        <f t="shared" ref="PF124" si="2154">PF123+PE124</f>
        <v>#REF!</v>
      </c>
      <c r="PG124" s="171" t="e">
        <f t="shared" ref="PG124" si="2155">PG123+PF124</f>
        <v>#REF!</v>
      </c>
      <c r="PH124" s="171" t="e">
        <f t="shared" ref="PH124" si="2156">PH123+PG124</f>
        <v>#REF!</v>
      </c>
      <c r="PI124" s="171" t="e">
        <f t="shared" ref="PI124" si="2157">PI123+PH124</f>
        <v>#REF!</v>
      </c>
      <c r="PJ124" s="171" t="e">
        <f t="shared" ref="PJ124" si="2158">PJ123+PI124</f>
        <v>#REF!</v>
      </c>
      <c r="PK124" s="171" t="e">
        <f t="shared" ref="PK124" si="2159">PK123+PJ124</f>
        <v>#REF!</v>
      </c>
      <c r="PL124" s="171" t="e">
        <f t="shared" ref="PL124" si="2160">PL123+PK124</f>
        <v>#REF!</v>
      </c>
      <c r="PM124" s="171" t="e">
        <f t="shared" ref="PM124" si="2161">PM123+PL124</f>
        <v>#REF!</v>
      </c>
      <c r="PN124" s="171" t="e">
        <f t="shared" ref="PN124" si="2162">PN123+PM124</f>
        <v>#REF!</v>
      </c>
      <c r="PO124" s="171" t="e">
        <f t="shared" ref="PO124" si="2163">PO123+PN124</f>
        <v>#DIV/0!</v>
      </c>
      <c r="PP124" s="171" t="e">
        <f t="shared" ref="PP124" si="2164">PP123+PO124</f>
        <v>#DIV/0!</v>
      </c>
      <c r="PQ124" s="171" t="e">
        <f t="shared" ref="PQ124" si="2165">PQ123+PP124</f>
        <v>#DIV/0!</v>
      </c>
      <c r="PR124" s="171" t="e">
        <f t="shared" ref="PR124" si="2166">PR123+PQ124</f>
        <v>#DIV/0!</v>
      </c>
      <c r="PS124" s="171" t="e">
        <f t="shared" ref="PS124" si="2167">PS123+PR124</f>
        <v>#DIV/0!</v>
      </c>
      <c r="PT124" s="171" t="e">
        <f t="shared" ref="PT124" si="2168">PT123+PS124</f>
        <v>#DIV/0!</v>
      </c>
      <c r="PU124" s="171" t="e">
        <f t="shared" ref="PU124" si="2169">PU123+PT124</f>
        <v>#DIV/0!</v>
      </c>
      <c r="PV124" s="171" t="e">
        <f t="shared" ref="PV124" si="2170">PV123+PU124</f>
        <v>#DIV/0!</v>
      </c>
      <c r="PW124" s="171" t="e">
        <f t="shared" ref="PW124" si="2171">PW123+PV124</f>
        <v>#DIV/0!</v>
      </c>
      <c r="PX124" s="171" t="e">
        <f t="shared" ref="PX124" si="2172">PX123+PW124</f>
        <v>#DIV/0!</v>
      </c>
      <c r="PY124" s="171" t="e">
        <f t="shared" ref="PY124" si="2173">PY123+PX124</f>
        <v>#DIV/0!</v>
      </c>
      <c r="PZ124" s="171" t="e">
        <f t="shared" ref="PZ124" si="2174">PZ123+PY124</f>
        <v>#DIV/0!</v>
      </c>
      <c r="QA124" s="177" t="e">
        <f>+PZ124</f>
        <v>#DIV/0!</v>
      </c>
      <c r="QB124" s="171" t="e">
        <f>QB123+QA124</f>
        <v>#DIV/0!</v>
      </c>
      <c r="QC124" s="171" t="e">
        <f t="shared" ref="QC124" si="2175">QC123+QB124</f>
        <v>#DIV/0!</v>
      </c>
      <c r="QD124" s="171" t="e">
        <f t="shared" ref="QD124" si="2176">QD123+QC124</f>
        <v>#DIV/0!</v>
      </c>
      <c r="QE124" s="171" t="e">
        <f t="shared" ref="QE124" si="2177">QE123+QD124</f>
        <v>#DIV/0!</v>
      </c>
      <c r="QF124" s="171" t="e">
        <f t="shared" ref="QF124" si="2178">QF123+QE124</f>
        <v>#DIV/0!</v>
      </c>
      <c r="QG124" s="171" t="e">
        <f t="shared" ref="QG124" si="2179">QG123+QF124</f>
        <v>#DIV/0!</v>
      </c>
      <c r="QH124" s="171" t="e">
        <f t="shared" ref="QH124" si="2180">QH123+QG124</f>
        <v>#DIV/0!</v>
      </c>
      <c r="QI124" s="171" t="e">
        <f t="shared" ref="QI124" si="2181">QI123+QH124</f>
        <v>#DIV/0!</v>
      </c>
      <c r="QJ124" s="171" t="e">
        <f t="shared" ref="QJ124" si="2182">QJ123+QI124</f>
        <v>#DIV/0!</v>
      </c>
      <c r="QK124" s="171" t="e">
        <f t="shared" ref="QK124" si="2183">QK123+QJ124</f>
        <v>#DIV/0!</v>
      </c>
      <c r="QL124" s="171" t="e">
        <f t="shared" ref="QL124" si="2184">QL123+QK124</f>
        <v>#DIV/0!</v>
      </c>
      <c r="QM124" s="171" t="e">
        <f t="shared" ref="QM124" si="2185">QM123+QL124</f>
        <v>#DIV/0!</v>
      </c>
      <c r="QN124" s="171" t="e">
        <f t="shared" ref="QN124" si="2186">QN123+QM124</f>
        <v>#DIV/0!</v>
      </c>
      <c r="QO124" s="171" t="e">
        <f t="shared" ref="QO124" si="2187">QO123+QN124</f>
        <v>#DIV/0!</v>
      </c>
      <c r="QP124" s="171" t="e">
        <f t="shared" ref="QP124" si="2188">QP123+QO124</f>
        <v>#DIV/0!</v>
      </c>
      <c r="QQ124" s="171" t="e">
        <f t="shared" ref="QQ124" si="2189">QQ123+QP124</f>
        <v>#DIV/0!</v>
      </c>
      <c r="QR124" s="171" t="e">
        <f t="shared" ref="QR124" si="2190">QR123+QQ124</f>
        <v>#DIV/0!</v>
      </c>
      <c r="QS124" s="171" t="e">
        <f t="shared" ref="QS124" si="2191">QS123+QR124</f>
        <v>#DIV/0!</v>
      </c>
      <c r="QT124" s="171" t="e">
        <f t="shared" ref="QT124" si="2192">QT123+QS124</f>
        <v>#DIV/0!</v>
      </c>
      <c r="QU124" s="171" t="e">
        <f t="shared" ref="QU124" si="2193">QU123+QT124</f>
        <v>#DIV/0!</v>
      </c>
      <c r="QV124" s="171" t="e">
        <f t="shared" ref="QV124" si="2194">QV123+QU124</f>
        <v>#DIV/0!</v>
      </c>
      <c r="QW124" s="171" t="e">
        <f t="shared" ref="QW124" si="2195">QW123+QV124</f>
        <v>#DIV/0!</v>
      </c>
      <c r="QX124" s="171" t="e">
        <f t="shared" ref="QX124" si="2196">QX123+QW124</f>
        <v>#DIV/0!</v>
      </c>
      <c r="QY124" s="171" t="e">
        <f t="shared" ref="QY124" si="2197">QY123+QX124</f>
        <v>#DIV/0!</v>
      </c>
      <c r="QZ124" s="171" t="e">
        <f t="shared" ref="QZ124" si="2198">QZ123+QY124</f>
        <v>#DIV/0!</v>
      </c>
      <c r="RA124" s="171" t="e">
        <f t="shared" ref="RA124" si="2199">RA123+QZ124</f>
        <v>#DIV/0!</v>
      </c>
      <c r="RB124" s="171" t="e">
        <f t="shared" ref="RB124" si="2200">RB123+RA124</f>
        <v>#DIV/0!</v>
      </c>
      <c r="RC124" s="171" t="e">
        <f t="shared" ref="RC124" si="2201">RC123+RB124</f>
        <v>#DIV/0!</v>
      </c>
      <c r="RD124" s="171" t="e">
        <f t="shared" ref="RD124" si="2202">RD123+RC124</f>
        <v>#DIV/0!</v>
      </c>
      <c r="RE124" s="171" t="e">
        <f t="shared" ref="RE124" si="2203">RE123+RD124</f>
        <v>#DIV/0!</v>
      </c>
      <c r="RF124" s="177" t="e">
        <f>+#REF!</f>
        <v>#REF!</v>
      </c>
      <c r="RG124" s="171" t="e">
        <f>RG123+RF124</f>
        <v>#REF!</v>
      </c>
      <c r="RH124" s="171" t="e">
        <f t="shared" ref="RH124" si="2204">RH123+RG124</f>
        <v>#REF!</v>
      </c>
      <c r="RI124" s="171" t="e">
        <f t="shared" ref="RI124" si="2205">RI123+RH124</f>
        <v>#REF!</v>
      </c>
      <c r="RJ124" s="171" t="e">
        <f t="shared" ref="RJ124" si="2206">RJ123+RI124</f>
        <v>#REF!</v>
      </c>
      <c r="RK124" s="171" t="e">
        <f t="shared" ref="RK124" si="2207">RK123+RJ124</f>
        <v>#REF!</v>
      </c>
      <c r="RL124" s="171" t="e">
        <f t="shared" ref="RL124" si="2208">RL123+RK124</f>
        <v>#REF!</v>
      </c>
      <c r="RM124" s="171" t="e">
        <f t="shared" ref="RM124" si="2209">RM123+RL124</f>
        <v>#REF!</v>
      </c>
      <c r="RN124" s="171" t="e">
        <f t="shared" ref="RN124" si="2210">RN123+RM124</f>
        <v>#REF!</v>
      </c>
      <c r="RO124" s="171" t="e">
        <f t="shared" ref="RO124" si="2211">RO123+RN124</f>
        <v>#REF!</v>
      </c>
      <c r="RP124" s="171" t="e">
        <f t="shared" ref="RP124" si="2212">RP123+RO124</f>
        <v>#REF!</v>
      </c>
      <c r="RQ124" s="171" t="e">
        <f t="shared" ref="RQ124" si="2213">RQ123+RP124</f>
        <v>#REF!</v>
      </c>
      <c r="RR124" s="171" t="e">
        <f t="shared" ref="RR124" si="2214">RR123+RQ124</f>
        <v>#REF!</v>
      </c>
      <c r="RS124" s="171" t="e">
        <f t="shared" ref="RS124" si="2215">RS123+RR124</f>
        <v>#REF!</v>
      </c>
      <c r="RT124" s="171" t="e">
        <f t="shared" ref="RT124" si="2216">RT123+RS124</f>
        <v>#REF!</v>
      </c>
      <c r="RU124" s="171" t="e">
        <f t="shared" ref="RU124" si="2217">RU123+RT124</f>
        <v>#REF!</v>
      </c>
      <c r="RV124" s="171" t="e">
        <f t="shared" ref="RV124" si="2218">RV123+RU124</f>
        <v>#REF!</v>
      </c>
      <c r="RW124" s="171" t="e">
        <f t="shared" ref="RW124" si="2219">RW123+RV124</f>
        <v>#REF!</v>
      </c>
      <c r="RX124" s="171" t="e">
        <f t="shared" ref="RX124" si="2220">RX123+RW124</f>
        <v>#REF!</v>
      </c>
      <c r="RY124" s="171" t="e">
        <f t="shared" ref="RY124" si="2221">RY123+RX124</f>
        <v>#REF!</v>
      </c>
      <c r="RZ124" s="171" t="e">
        <f t="shared" ref="RZ124" si="2222">RZ123+RY124</f>
        <v>#DIV/0!</v>
      </c>
      <c r="SA124" s="171" t="e">
        <f t="shared" ref="SA124" si="2223">SA123+RZ124</f>
        <v>#DIV/0!</v>
      </c>
      <c r="SB124" s="171" t="e">
        <f t="shared" ref="SB124" si="2224">SB123+SA124</f>
        <v>#DIV/0!</v>
      </c>
      <c r="SC124" s="171" t="e">
        <f t="shared" ref="SC124" si="2225">SC123+SB124</f>
        <v>#DIV/0!</v>
      </c>
      <c r="SD124" s="171" t="e">
        <f t="shared" ref="SD124" si="2226">SD123+SC124</f>
        <v>#DIV/0!</v>
      </c>
      <c r="SE124" s="171" t="e">
        <f t="shared" ref="SE124" si="2227">SE123+SD124</f>
        <v>#DIV/0!</v>
      </c>
      <c r="SF124" s="171" t="e">
        <f t="shared" ref="SF124" si="2228">SF123+SE124</f>
        <v>#DIV/0!</v>
      </c>
      <c r="SG124" s="171" t="e">
        <f t="shared" ref="SG124" si="2229">SG123+SF124</f>
        <v>#DIV/0!</v>
      </c>
      <c r="SH124" s="171" t="e">
        <f t="shared" ref="SH124" si="2230">SH123+SG124</f>
        <v>#DIV/0!</v>
      </c>
      <c r="SI124" s="171" t="e">
        <f t="shared" ref="SI124" si="2231">SI123+SH124</f>
        <v>#DIV/0!</v>
      </c>
      <c r="SJ124" s="171" t="e">
        <f t="shared" ref="SJ124" si="2232">SJ123+SI124</f>
        <v>#DIV/0!</v>
      </c>
      <c r="SK124" s="171" t="e">
        <f t="shared" ref="SK124" si="2233">SK123+SJ124</f>
        <v>#DIV/0!</v>
      </c>
      <c r="SL124" s="177" t="e">
        <f>+SK124</f>
        <v>#DIV/0!</v>
      </c>
      <c r="SM124" s="171" t="e">
        <f>SM123+SL124</f>
        <v>#DIV/0!</v>
      </c>
      <c r="SN124" s="171" t="e">
        <f t="shared" ref="SN124" si="2234">SN123+SM124</f>
        <v>#DIV/0!</v>
      </c>
      <c r="SO124" s="171" t="e">
        <f t="shared" ref="SO124" si="2235">SO123+SN124</f>
        <v>#DIV/0!</v>
      </c>
      <c r="SP124" s="171" t="e">
        <f t="shared" ref="SP124" si="2236">SP123+SO124</f>
        <v>#DIV/0!</v>
      </c>
      <c r="SQ124" s="171" t="e">
        <f t="shared" ref="SQ124" si="2237">SQ123+SP124</f>
        <v>#DIV/0!</v>
      </c>
      <c r="SR124" s="171" t="e">
        <f t="shared" ref="SR124" si="2238">SR123+SQ124</f>
        <v>#DIV/0!</v>
      </c>
      <c r="SS124" s="171" t="e">
        <f t="shared" ref="SS124" si="2239">SS123+SR124</f>
        <v>#DIV/0!</v>
      </c>
      <c r="ST124" s="171" t="e">
        <f t="shared" ref="ST124" si="2240">ST123+SS124</f>
        <v>#DIV/0!</v>
      </c>
      <c r="SU124" s="171" t="e">
        <f t="shared" ref="SU124" si="2241">SU123+ST124</f>
        <v>#DIV/0!</v>
      </c>
      <c r="SV124" s="171" t="e">
        <f t="shared" ref="SV124" si="2242">SV123+SU124</f>
        <v>#DIV/0!</v>
      </c>
      <c r="SW124" s="171" t="e">
        <f t="shared" ref="SW124" si="2243">SW123+SV124</f>
        <v>#DIV/0!</v>
      </c>
      <c r="SX124" s="171" t="e">
        <f t="shared" ref="SX124" si="2244">SX123+SW124</f>
        <v>#DIV/0!</v>
      </c>
      <c r="SY124" s="171" t="e">
        <f t="shared" ref="SY124" si="2245">SY123+SX124</f>
        <v>#DIV/0!</v>
      </c>
      <c r="SZ124" s="171" t="e">
        <f t="shared" ref="SZ124" si="2246">SZ123+SY124</f>
        <v>#DIV/0!</v>
      </c>
      <c r="TA124" s="171" t="e">
        <f t="shared" ref="TA124" si="2247">TA123+SZ124</f>
        <v>#DIV/0!</v>
      </c>
      <c r="TB124" s="171" t="e">
        <f t="shared" ref="TB124" si="2248">TB123+TA124</f>
        <v>#DIV/0!</v>
      </c>
      <c r="TC124" s="171" t="e">
        <f t="shared" ref="TC124" si="2249">TC123+TB124</f>
        <v>#DIV/0!</v>
      </c>
      <c r="TD124" s="171" t="e">
        <f t="shared" ref="TD124" si="2250">TD123+TC124</f>
        <v>#DIV/0!</v>
      </c>
      <c r="TE124" s="171" t="e">
        <f t="shared" ref="TE124" si="2251">TE123+TD124</f>
        <v>#DIV/0!</v>
      </c>
      <c r="TF124" s="171" t="e">
        <f t="shared" ref="TF124" si="2252">TF123+TE124</f>
        <v>#DIV/0!</v>
      </c>
      <c r="TG124" s="171" t="e">
        <f t="shared" ref="TG124" si="2253">TG123+TF124</f>
        <v>#DIV/0!</v>
      </c>
      <c r="TH124" s="171" t="e">
        <f t="shared" ref="TH124" si="2254">TH123+TG124</f>
        <v>#DIV/0!</v>
      </c>
      <c r="TI124" s="171" t="e">
        <f t="shared" ref="TI124" si="2255">TI123+TH124</f>
        <v>#DIV/0!</v>
      </c>
      <c r="TJ124" s="171" t="e">
        <f t="shared" ref="TJ124" si="2256">TJ123+TI124</f>
        <v>#DIV/0!</v>
      </c>
      <c r="TK124" s="171" t="e">
        <f t="shared" ref="TK124" si="2257">TK123+TJ124</f>
        <v>#DIV/0!</v>
      </c>
      <c r="TL124" s="171" t="e">
        <f t="shared" ref="TL124" si="2258">TL123+TK124</f>
        <v>#DIV/0!</v>
      </c>
      <c r="TM124" s="171" t="e">
        <f t="shared" ref="TM124" si="2259">TM123+TL124</f>
        <v>#DIV/0!</v>
      </c>
      <c r="TN124" s="171" t="e">
        <f t="shared" ref="TN124" si="2260">TN123+TM124</f>
        <v>#DIV/0!</v>
      </c>
      <c r="TO124" s="171" t="e">
        <f t="shared" ref="TO124" si="2261">TO123+TN124</f>
        <v>#DIV/0!</v>
      </c>
      <c r="TP124" s="171" t="e">
        <f t="shared" ref="TP124" si="2262">TP123+TO124</f>
        <v>#DIV/0!</v>
      </c>
      <c r="TQ124" s="177" t="e">
        <f>+#REF!</f>
        <v>#REF!</v>
      </c>
      <c r="TR124" s="171" t="e">
        <f>TR123+TQ124</f>
        <v>#REF!</v>
      </c>
      <c r="TS124" s="171" t="e">
        <f t="shared" ref="TS124" si="2263">TS123+TR124</f>
        <v>#REF!</v>
      </c>
      <c r="TT124" s="171" t="e">
        <f t="shared" ref="TT124" si="2264">TT123+TS124</f>
        <v>#REF!</v>
      </c>
      <c r="TU124" s="171" t="e">
        <f t="shared" ref="TU124" si="2265">TU123+TT124</f>
        <v>#REF!</v>
      </c>
      <c r="TV124" s="171" t="e">
        <f t="shared" ref="TV124" si="2266">TV123+TU124</f>
        <v>#REF!</v>
      </c>
      <c r="TW124" s="171" t="e">
        <f t="shared" ref="TW124" si="2267">TW123+TV124</f>
        <v>#REF!</v>
      </c>
      <c r="TX124" s="171" t="e">
        <f t="shared" ref="TX124" si="2268">TX123+TW124</f>
        <v>#REF!</v>
      </c>
      <c r="TY124" s="171" t="e">
        <f t="shared" ref="TY124" si="2269">TY123+TX124</f>
        <v>#REF!</v>
      </c>
      <c r="TZ124" s="171" t="e">
        <f t="shared" ref="TZ124" si="2270">TZ123+TY124</f>
        <v>#REF!</v>
      </c>
      <c r="UA124" s="171" t="e">
        <f t="shared" ref="UA124" si="2271">UA123+TZ124</f>
        <v>#REF!</v>
      </c>
      <c r="UB124" s="171" t="e">
        <f t="shared" ref="UB124" si="2272">UB123+UA124</f>
        <v>#REF!</v>
      </c>
      <c r="UC124" s="171" t="e">
        <f t="shared" ref="UC124" si="2273">UC123+UB124</f>
        <v>#REF!</v>
      </c>
      <c r="UD124" s="171" t="e">
        <f t="shared" ref="UD124" si="2274">UD123+UC124</f>
        <v>#REF!</v>
      </c>
      <c r="UE124" s="171" t="e">
        <f t="shared" ref="UE124" si="2275">UE123+UD124</f>
        <v>#REF!</v>
      </c>
      <c r="UF124" s="171" t="e">
        <f t="shared" ref="UF124" si="2276">UF123+UE124</f>
        <v>#REF!</v>
      </c>
      <c r="UG124" s="171" t="e">
        <f t="shared" ref="UG124" si="2277">UG123+UF124</f>
        <v>#REF!</v>
      </c>
      <c r="UH124" s="171" t="e">
        <f t="shared" ref="UH124" si="2278">UH123+UG124</f>
        <v>#REF!</v>
      </c>
      <c r="UI124" s="171" t="e">
        <f t="shared" ref="UI124" si="2279">UI123+UH124</f>
        <v>#REF!</v>
      </c>
      <c r="UJ124" s="171" t="e">
        <f t="shared" ref="UJ124" si="2280">UJ123+UI124</f>
        <v>#REF!</v>
      </c>
      <c r="UK124" s="171" t="e">
        <f t="shared" ref="UK124" si="2281">UK123+UJ124</f>
        <v>#DIV/0!</v>
      </c>
      <c r="UL124" s="171" t="e">
        <f t="shared" ref="UL124" si="2282">UL123+UK124</f>
        <v>#DIV/0!</v>
      </c>
      <c r="UM124" s="171" t="e">
        <f t="shared" ref="UM124" si="2283">UM123+UL124</f>
        <v>#DIV/0!</v>
      </c>
      <c r="UN124" s="171" t="e">
        <f t="shared" ref="UN124" si="2284">UN123+UM124</f>
        <v>#DIV/0!</v>
      </c>
      <c r="UO124" s="171" t="e">
        <f t="shared" ref="UO124" si="2285">UO123+UN124</f>
        <v>#DIV/0!</v>
      </c>
      <c r="UP124" s="171" t="e">
        <f t="shared" ref="UP124" si="2286">UP123+UO124</f>
        <v>#DIV/0!</v>
      </c>
      <c r="UQ124" s="171" t="e">
        <f t="shared" ref="UQ124" si="2287">UQ123+UP124</f>
        <v>#DIV/0!</v>
      </c>
      <c r="UR124" s="171" t="e">
        <f t="shared" ref="UR124" si="2288">UR123+UQ124</f>
        <v>#DIV/0!</v>
      </c>
      <c r="US124" s="171" t="e">
        <f t="shared" ref="US124" si="2289">US123+UR124</f>
        <v>#DIV/0!</v>
      </c>
      <c r="UT124" s="171" t="e">
        <f t="shared" ref="UT124" si="2290">UT123+US124</f>
        <v>#DIV/0!</v>
      </c>
      <c r="UU124" s="171" t="e">
        <f t="shared" ref="UU124" si="2291">UU123+UT124</f>
        <v>#DIV/0!</v>
      </c>
      <c r="UV124" s="171" t="e">
        <f t="shared" ref="UV124" si="2292">UV123+UU124</f>
        <v>#DIV/0!</v>
      </c>
      <c r="UW124" s="177" t="e">
        <f>+UV124</f>
        <v>#DIV/0!</v>
      </c>
      <c r="UX124" s="171" t="e">
        <f>UX123+UW124</f>
        <v>#DIV/0!</v>
      </c>
      <c r="UY124" s="171" t="e">
        <f t="shared" ref="UY124" si="2293">UY123+UX124</f>
        <v>#DIV/0!</v>
      </c>
      <c r="UZ124" s="171" t="e">
        <f t="shared" ref="UZ124" si="2294">UZ123+UY124</f>
        <v>#DIV/0!</v>
      </c>
      <c r="VA124" s="171" t="e">
        <f t="shared" ref="VA124" si="2295">VA123+UZ124</f>
        <v>#DIV/0!</v>
      </c>
      <c r="VB124" s="171" t="e">
        <f t="shared" ref="VB124" si="2296">VB123+VA124</f>
        <v>#DIV/0!</v>
      </c>
      <c r="VC124" s="171" t="e">
        <f t="shared" ref="VC124" si="2297">VC123+VB124</f>
        <v>#DIV/0!</v>
      </c>
      <c r="VD124" s="171" t="e">
        <f t="shared" ref="VD124" si="2298">VD123+VC124</f>
        <v>#DIV/0!</v>
      </c>
      <c r="VE124" s="171" t="e">
        <f t="shared" ref="VE124" si="2299">VE123+VD124</f>
        <v>#DIV/0!</v>
      </c>
      <c r="VF124" s="171" t="e">
        <f t="shared" ref="VF124" si="2300">VF123+VE124</f>
        <v>#DIV/0!</v>
      </c>
      <c r="VG124" s="171" t="e">
        <f t="shared" ref="VG124" si="2301">VG123+VF124</f>
        <v>#DIV/0!</v>
      </c>
      <c r="VH124" s="171" t="e">
        <f t="shared" ref="VH124" si="2302">VH123+VG124</f>
        <v>#DIV/0!</v>
      </c>
      <c r="VI124" s="171" t="e">
        <f t="shared" ref="VI124" si="2303">VI123+VH124</f>
        <v>#DIV/0!</v>
      </c>
      <c r="VJ124" s="171" t="e">
        <f t="shared" ref="VJ124" si="2304">VJ123+VI124</f>
        <v>#DIV/0!</v>
      </c>
      <c r="VK124" s="171" t="e">
        <f t="shared" ref="VK124" si="2305">VK123+VJ124</f>
        <v>#DIV/0!</v>
      </c>
      <c r="VL124" s="171" t="e">
        <f t="shared" ref="VL124" si="2306">VL123+VK124</f>
        <v>#DIV/0!</v>
      </c>
      <c r="VM124" s="171" t="e">
        <f t="shared" ref="VM124" si="2307">VM123+VL124</f>
        <v>#DIV/0!</v>
      </c>
      <c r="VN124" s="171" t="e">
        <f t="shared" ref="VN124" si="2308">VN123+VM124</f>
        <v>#DIV/0!</v>
      </c>
      <c r="VO124" s="171" t="e">
        <f t="shared" ref="VO124" si="2309">VO123+VN124</f>
        <v>#DIV/0!</v>
      </c>
      <c r="VP124" s="171" t="e">
        <f t="shared" ref="VP124" si="2310">VP123+VO124</f>
        <v>#DIV/0!</v>
      </c>
      <c r="VQ124" s="171" t="e">
        <f t="shared" ref="VQ124" si="2311">VQ123+VP124</f>
        <v>#DIV/0!</v>
      </c>
      <c r="VR124" s="171" t="e">
        <f t="shared" ref="VR124" si="2312">VR123+VQ124</f>
        <v>#DIV/0!</v>
      </c>
      <c r="VS124" s="171" t="e">
        <f t="shared" ref="VS124" si="2313">VS123+VR124</f>
        <v>#DIV/0!</v>
      </c>
      <c r="VT124" s="171" t="e">
        <f t="shared" ref="VT124" si="2314">VT123+VS124</f>
        <v>#DIV/0!</v>
      </c>
      <c r="VU124" s="171" t="e">
        <f t="shared" ref="VU124" si="2315">VU123+VT124</f>
        <v>#DIV/0!</v>
      </c>
      <c r="VV124" s="171" t="e">
        <f t="shared" ref="VV124" si="2316">VV123+VU124</f>
        <v>#DIV/0!</v>
      </c>
      <c r="VW124" s="171" t="e">
        <f t="shared" ref="VW124" si="2317">VW123+VV124</f>
        <v>#DIV/0!</v>
      </c>
      <c r="VX124" s="171" t="e">
        <f t="shared" ref="VX124" si="2318">VX123+VW124</f>
        <v>#DIV/0!</v>
      </c>
      <c r="VY124" s="171" t="e">
        <f t="shared" ref="VY124" si="2319">VY123+VX124</f>
        <v>#DIV/0!</v>
      </c>
      <c r="VZ124" s="171" t="e">
        <f t="shared" ref="VZ124" si="2320">VZ123+VY124</f>
        <v>#DIV/0!</v>
      </c>
      <c r="WA124" s="171" t="e">
        <f t="shared" ref="WA124" si="2321">WA123+VZ124</f>
        <v>#DIV/0!</v>
      </c>
      <c r="WB124" s="171" t="e">
        <f t="shared" ref="WB124" si="2322">WB123+WA124</f>
        <v>#DIV/0!</v>
      </c>
      <c r="WC124" s="177" t="e">
        <f>+WB124</f>
        <v>#DIV/0!</v>
      </c>
    </row>
    <row r="126" spans="1:601 16141:16141" s="137" customFormat="1">
      <c r="A126" s="152"/>
    </row>
    <row r="127" spans="1:601 16141:16141">
      <c r="WVU127" s="138"/>
    </row>
  </sheetData>
  <dataConsolidate/>
  <conditionalFormatting sqref="D43:AD54">
    <cfRule type="cellIs" dxfId="714" priority="11" operator="greaterThan">
      <formula>0</formula>
    </cfRule>
  </conditionalFormatting>
  <conditionalFormatting sqref="D56:AD59">
    <cfRule type="cellIs" dxfId="713" priority="10" operator="greaterThan">
      <formula>0</formula>
    </cfRule>
  </conditionalFormatting>
  <conditionalFormatting sqref="D61:AD66">
    <cfRule type="cellIs" dxfId="712" priority="9" operator="greaterThan">
      <formula>0</formula>
    </cfRule>
  </conditionalFormatting>
  <conditionalFormatting sqref="D68:AD76">
    <cfRule type="cellIs" dxfId="711" priority="8" operator="greaterThan">
      <formula>0</formula>
    </cfRule>
  </conditionalFormatting>
  <conditionalFormatting sqref="D78:AD82">
    <cfRule type="cellIs" dxfId="710" priority="7" operator="greaterThan">
      <formula>0</formula>
    </cfRule>
  </conditionalFormatting>
  <conditionalFormatting sqref="D84:AD89">
    <cfRule type="cellIs" dxfId="709" priority="6" operator="greaterThan">
      <formula>0</formula>
    </cfRule>
  </conditionalFormatting>
  <conditionalFormatting sqref="D91:AD95">
    <cfRule type="cellIs" dxfId="708" priority="5" operator="greaterThan">
      <formula>0</formula>
    </cfRule>
  </conditionalFormatting>
  <conditionalFormatting sqref="D99:AD102">
    <cfRule type="cellIs" dxfId="707" priority="4" operator="greaterThan">
      <formula>0</formula>
    </cfRule>
  </conditionalFormatting>
  <conditionalFormatting sqref="D104:AD116">
    <cfRule type="cellIs" dxfId="706" priority="3" operator="greaterThan">
      <formula>0</formula>
    </cfRule>
  </conditionalFormatting>
  <conditionalFormatting sqref="D34:AD39">
    <cfRule type="cellIs" dxfId="705" priority="2" operator="greaterThan">
      <formula>0</formula>
    </cfRule>
  </conditionalFormatting>
  <conditionalFormatting sqref="D22:AD31">
    <cfRule type="cellIs" dxfId="704" priority="1" operator="greaterThan">
      <formula>0</formula>
    </cfRule>
  </conditionalFormatting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r:id="rId1"/>
  <ignoredErrors>
    <ignoredError sqref="AK5:CS5" unlockedFormula="1"/>
    <ignoredError sqref="AH6:CS13 AH104:CS120 AH20:CS102 AH14:AH19 BN14:CS19" formula="1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theme="5" tint="-0.249977111117893"/>
    <pageSetUpPr fitToPage="1"/>
  </sheetPr>
  <dimension ref="A1:IV344"/>
  <sheetViews>
    <sheetView showGridLines="0" zoomScale="130" zoomScaleNormal="130" workbookViewId="0">
      <pane xSplit="1" ySplit="7" topLeftCell="B8" activePane="bottomRight" state="frozen"/>
      <selection activeCell="E334" sqref="E334"/>
      <selection pane="topRight" activeCell="E334" sqref="E334"/>
      <selection pane="bottomLeft" activeCell="E334" sqref="E334"/>
      <selection pane="bottomRight" activeCell="C28" sqref="C28"/>
    </sheetView>
  </sheetViews>
  <sheetFormatPr defaultColWidth="8.7109375" defaultRowHeight="14.25"/>
  <cols>
    <col min="1" max="1" width="33.140625" customWidth="1"/>
    <col min="2" max="2" width="13" style="11" bestFit="1" customWidth="1"/>
    <col min="3" max="3" width="11.42578125" style="11" customWidth="1"/>
    <col min="4" max="4" width="10" style="11" bestFit="1" customWidth="1"/>
    <col min="5" max="5" width="11.42578125" style="11" customWidth="1"/>
    <col min="6" max="6" width="12" style="11" bestFit="1" customWidth="1"/>
    <col min="7" max="8" width="11.42578125" style="11" customWidth="1"/>
    <col min="9" max="9" width="10.42578125" style="11" customWidth="1"/>
    <col min="10" max="11" width="11.42578125" style="11" customWidth="1"/>
    <col min="12" max="12" width="11.28515625" style="11" customWidth="1"/>
    <col min="13" max="13" width="12" style="11" bestFit="1" customWidth="1"/>
    <col min="14" max="15" width="11.42578125" style="11" customWidth="1"/>
    <col min="16" max="18" width="11.140625" style="11" bestFit="1" customWidth="1"/>
    <col min="19" max="19" width="10" style="11" customWidth="1"/>
    <col min="20" max="20" width="12" style="11" bestFit="1" customWidth="1"/>
    <col min="21" max="21" width="11.42578125" style="11" customWidth="1"/>
    <col min="22" max="22" width="11.140625" style="11" bestFit="1" customWidth="1"/>
    <col min="23" max="23" width="12.140625" style="11" bestFit="1" customWidth="1"/>
    <col min="24" max="25" width="11.42578125" style="11" customWidth="1"/>
    <col min="26" max="26" width="11.140625" style="11" bestFit="1" customWidth="1"/>
    <col min="27" max="27" width="11.42578125" style="11" customWidth="1"/>
    <col min="28" max="33" width="11.140625" style="11" bestFit="1" customWidth="1"/>
    <col min="34" max="34" width="13" style="11" bestFit="1" customWidth="1"/>
    <col min="35" max="16384" width="8.7109375" style="9"/>
  </cols>
  <sheetData>
    <row r="1" spans="1:256" ht="13.5" hidden="1">
      <c r="A1" s="10"/>
      <c r="B1" s="32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256" ht="13.5" hidden="1">
      <c r="A2" s="10"/>
      <c r="B2" s="10"/>
      <c r="C2" s="10"/>
      <c r="D2" s="10"/>
      <c r="E2" s="10"/>
      <c r="F2" s="10"/>
      <c r="G2" s="10"/>
      <c r="H2" s="10"/>
      <c r="I2" s="10"/>
      <c r="J2" s="133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56"/>
      <c r="Z2" s="10"/>
      <c r="AA2" s="10"/>
      <c r="AB2" s="10"/>
      <c r="AC2" s="10"/>
      <c r="AD2" s="10"/>
      <c r="AE2" s="10"/>
      <c r="AF2" s="10"/>
      <c r="AG2" s="10"/>
      <c r="AH2" s="10"/>
    </row>
    <row r="3" spans="1:256" s="14" customFormat="1" ht="13.5" hidden="1">
      <c r="A3" s="10"/>
      <c r="B3" s="10"/>
      <c r="C3" s="13">
        <f>+MONTH(C6)</f>
        <v>5</v>
      </c>
      <c r="D3" s="13">
        <f t="shared" ref="D3:AG3" si="0">+MONTH(D6)</f>
        <v>5</v>
      </c>
      <c r="E3" s="13">
        <f t="shared" si="0"/>
        <v>5</v>
      </c>
      <c r="F3" s="13">
        <f t="shared" si="0"/>
        <v>5</v>
      </c>
      <c r="G3" s="13">
        <f t="shared" si="0"/>
        <v>5</v>
      </c>
      <c r="H3" s="13">
        <f t="shared" si="0"/>
        <v>5</v>
      </c>
      <c r="I3" s="13">
        <f t="shared" si="0"/>
        <v>5</v>
      </c>
      <c r="J3" s="13">
        <f t="shared" si="0"/>
        <v>5</v>
      </c>
      <c r="K3" s="13">
        <f t="shared" si="0"/>
        <v>5</v>
      </c>
      <c r="L3" s="13">
        <f t="shared" si="0"/>
        <v>5</v>
      </c>
      <c r="M3" s="13">
        <f t="shared" si="0"/>
        <v>5</v>
      </c>
      <c r="N3" s="188"/>
      <c r="O3" s="13">
        <f t="shared" si="0"/>
        <v>5</v>
      </c>
      <c r="P3" s="13">
        <f t="shared" si="0"/>
        <v>5</v>
      </c>
      <c r="Q3" s="13"/>
      <c r="R3" s="13">
        <f t="shared" si="0"/>
        <v>5</v>
      </c>
      <c r="S3" s="13">
        <f t="shared" si="0"/>
        <v>5</v>
      </c>
      <c r="T3" s="13">
        <f t="shared" si="0"/>
        <v>5</v>
      </c>
      <c r="U3" s="13">
        <f t="shared" si="0"/>
        <v>5</v>
      </c>
      <c r="V3" s="13">
        <f t="shared" si="0"/>
        <v>5</v>
      </c>
      <c r="W3" s="13">
        <f t="shared" si="0"/>
        <v>5</v>
      </c>
      <c r="X3" s="13">
        <f t="shared" si="0"/>
        <v>5</v>
      </c>
      <c r="Y3" s="13">
        <f t="shared" si="0"/>
        <v>5</v>
      </c>
      <c r="Z3" s="13">
        <f t="shared" si="0"/>
        <v>5</v>
      </c>
      <c r="AA3" s="13">
        <f t="shared" si="0"/>
        <v>5</v>
      </c>
      <c r="AB3" s="13">
        <f t="shared" si="0"/>
        <v>5</v>
      </c>
      <c r="AC3" s="13">
        <f t="shared" si="0"/>
        <v>5</v>
      </c>
      <c r="AD3" s="13">
        <f t="shared" si="0"/>
        <v>5</v>
      </c>
      <c r="AE3" s="13">
        <f t="shared" si="0"/>
        <v>5</v>
      </c>
      <c r="AF3" s="13">
        <f t="shared" si="0"/>
        <v>5</v>
      </c>
      <c r="AG3" s="13">
        <f t="shared" si="0"/>
        <v>5</v>
      </c>
      <c r="AH3" s="13"/>
    </row>
    <row r="4" spans="1:256" s="14" customFormat="1" ht="13.5" hidden="1" customHeight="1">
      <c r="A4" s="33"/>
      <c r="B4" s="33"/>
      <c r="C4" s="13">
        <f>+DAY(C6)</f>
        <v>1</v>
      </c>
      <c r="D4" s="13">
        <f t="shared" ref="D4:AG4" si="1">+DAY(D6)</f>
        <v>2</v>
      </c>
      <c r="E4" s="13">
        <f t="shared" si="1"/>
        <v>3</v>
      </c>
      <c r="F4" s="13">
        <f t="shared" si="1"/>
        <v>4</v>
      </c>
      <c r="G4" s="13">
        <f t="shared" si="1"/>
        <v>5</v>
      </c>
      <c r="H4" s="13">
        <f t="shared" si="1"/>
        <v>6</v>
      </c>
      <c r="I4" s="13">
        <f t="shared" si="1"/>
        <v>7</v>
      </c>
      <c r="J4" s="13">
        <f t="shared" si="1"/>
        <v>8</v>
      </c>
      <c r="K4" s="13">
        <f t="shared" si="1"/>
        <v>9</v>
      </c>
      <c r="L4" s="13">
        <f t="shared" si="1"/>
        <v>10</v>
      </c>
      <c r="M4" s="13">
        <f t="shared" si="1"/>
        <v>11</v>
      </c>
      <c r="N4" s="13">
        <f t="shared" si="1"/>
        <v>12</v>
      </c>
      <c r="O4" s="13">
        <f t="shared" si="1"/>
        <v>13</v>
      </c>
      <c r="P4" s="13">
        <f t="shared" si="1"/>
        <v>14</v>
      </c>
      <c r="Q4" s="13">
        <f t="shared" si="1"/>
        <v>15</v>
      </c>
      <c r="R4" s="13">
        <f t="shared" si="1"/>
        <v>16</v>
      </c>
      <c r="S4" s="13">
        <f t="shared" si="1"/>
        <v>17</v>
      </c>
      <c r="T4" s="13">
        <f t="shared" si="1"/>
        <v>18</v>
      </c>
      <c r="U4" s="13">
        <f t="shared" si="1"/>
        <v>19</v>
      </c>
      <c r="V4" s="13">
        <f t="shared" si="1"/>
        <v>20</v>
      </c>
      <c r="W4" s="13">
        <f t="shared" si="1"/>
        <v>21</v>
      </c>
      <c r="X4" s="13">
        <f t="shared" si="1"/>
        <v>22</v>
      </c>
      <c r="Y4" s="13">
        <f t="shared" si="1"/>
        <v>23</v>
      </c>
      <c r="Z4" s="13">
        <f t="shared" si="1"/>
        <v>24</v>
      </c>
      <c r="AA4" s="13">
        <f t="shared" si="1"/>
        <v>25</v>
      </c>
      <c r="AB4" s="13">
        <f t="shared" si="1"/>
        <v>26</v>
      </c>
      <c r="AC4" s="13">
        <f t="shared" si="1"/>
        <v>27</v>
      </c>
      <c r="AD4" s="13">
        <f t="shared" si="1"/>
        <v>28</v>
      </c>
      <c r="AE4" s="13">
        <f t="shared" si="1"/>
        <v>29</v>
      </c>
      <c r="AF4" s="13">
        <f t="shared" si="1"/>
        <v>30</v>
      </c>
      <c r="AG4" s="13">
        <f t="shared" si="1"/>
        <v>31</v>
      </c>
      <c r="AH4" s="13"/>
    </row>
    <row r="5" spans="1:256" ht="16.5" customHeight="1">
      <c r="A5" s="226"/>
      <c r="B5" s="227">
        <v>43586</v>
      </c>
      <c r="C5" s="228">
        <f>+WEEKDAY(C6,1)</f>
        <v>4</v>
      </c>
      <c r="D5" s="228">
        <f t="shared" ref="D5:AG5" si="2">+WEEKDAY(D6,1)</f>
        <v>5</v>
      </c>
      <c r="E5" s="228">
        <f t="shared" si="2"/>
        <v>6</v>
      </c>
      <c r="F5" s="228">
        <f t="shared" si="2"/>
        <v>7</v>
      </c>
      <c r="G5" s="228">
        <f t="shared" si="2"/>
        <v>1</v>
      </c>
      <c r="H5" s="228">
        <f t="shared" si="2"/>
        <v>2</v>
      </c>
      <c r="I5" s="228">
        <f t="shared" si="2"/>
        <v>3</v>
      </c>
      <c r="J5" s="228">
        <f t="shared" si="2"/>
        <v>4</v>
      </c>
      <c r="K5" s="228">
        <f t="shared" si="2"/>
        <v>5</v>
      </c>
      <c r="L5" s="228">
        <f t="shared" si="2"/>
        <v>6</v>
      </c>
      <c r="M5" s="228">
        <f t="shared" si="2"/>
        <v>7</v>
      </c>
      <c r="N5" s="228">
        <f t="shared" si="2"/>
        <v>1</v>
      </c>
      <c r="O5" s="228">
        <f t="shared" si="2"/>
        <v>2</v>
      </c>
      <c r="P5" s="228">
        <f t="shared" si="2"/>
        <v>3</v>
      </c>
      <c r="Q5" s="228">
        <f t="shared" si="2"/>
        <v>4</v>
      </c>
      <c r="R5" s="228">
        <f t="shared" si="2"/>
        <v>5</v>
      </c>
      <c r="S5" s="228">
        <f t="shared" si="2"/>
        <v>6</v>
      </c>
      <c r="T5" s="228">
        <f t="shared" si="2"/>
        <v>7</v>
      </c>
      <c r="U5" s="228">
        <f t="shared" si="2"/>
        <v>1</v>
      </c>
      <c r="V5" s="228">
        <f t="shared" si="2"/>
        <v>2</v>
      </c>
      <c r="W5" s="228">
        <f t="shared" si="2"/>
        <v>3</v>
      </c>
      <c r="X5" s="228">
        <f t="shared" si="2"/>
        <v>4</v>
      </c>
      <c r="Y5" s="228">
        <f t="shared" si="2"/>
        <v>5</v>
      </c>
      <c r="Z5" s="228">
        <f t="shared" si="2"/>
        <v>6</v>
      </c>
      <c r="AA5" s="228">
        <f t="shared" si="2"/>
        <v>7</v>
      </c>
      <c r="AB5" s="228">
        <f t="shared" si="2"/>
        <v>1</v>
      </c>
      <c r="AC5" s="228">
        <f t="shared" si="2"/>
        <v>2</v>
      </c>
      <c r="AD5" s="228">
        <f t="shared" si="2"/>
        <v>3</v>
      </c>
      <c r="AE5" s="228">
        <f t="shared" si="2"/>
        <v>4</v>
      </c>
      <c r="AF5" s="228">
        <f t="shared" si="2"/>
        <v>5</v>
      </c>
      <c r="AG5" s="228">
        <f t="shared" si="2"/>
        <v>6</v>
      </c>
      <c r="AH5" s="229"/>
    </row>
    <row r="6" spans="1:256" ht="17.25" customHeight="1">
      <c r="A6" s="230" t="s">
        <v>42</v>
      </c>
      <c r="B6" s="226"/>
      <c r="C6" s="231">
        <v>43586</v>
      </c>
      <c r="D6" s="231">
        <f>+C6+1</f>
        <v>43587</v>
      </c>
      <c r="E6" s="231">
        <f t="shared" ref="E6:AG6" si="3">+D6+1</f>
        <v>43588</v>
      </c>
      <c r="F6" s="231">
        <f t="shared" si="3"/>
        <v>43589</v>
      </c>
      <c r="G6" s="231">
        <f t="shared" si="3"/>
        <v>43590</v>
      </c>
      <c r="H6" s="231">
        <f t="shared" si="3"/>
        <v>43591</v>
      </c>
      <c r="I6" s="231">
        <f t="shared" si="3"/>
        <v>43592</v>
      </c>
      <c r="J6" s="231">
        <f t="shared" si="3"/>
        <v>43593</v>
      </c>
      <c r="K6" s="231">
        <f t="shared" si="3"/>
        <v>43594</v>
      </c>
      <c r="L6" s="231">
        <f t="shared" si="3"/>
        <v>43595</v>
      </c>
      <c r="M6" s="231">
        <f t="shared" si="3"/>
        <v>43596</v>
      </c>
      <c r="N6" s="231">
        <f t="shared" si="3"/>
        <v>43597</v>
      </c>
      <c r="O6" s="231">
        <f t="shared" si="3"/>
        <v>43598</v>
      </c>
      <c r="P6" s="231">
        <f t="shared" si="3"/>
        <v>43599</v>
      </c>
      <c r="Q6" s="231">
        <f t="shared" si="3"/>
        <v>43600</v>
      </c>
      <c r="R6" s="231">
        <f t="shared" si="3"/>
        <v>43601</v>
      </c>
      <c r="S6" s="231">
        <f t="shared" si="3"/>
        <v>43602</v>
      </c>
      <c r="T6" s="231">
        <f t="shared" si="3"/>
        <v>43603</v>
      </c>
      <c r="U6" s="231">
        <f t="shared" si="3"/>
        <v>43604</v>
      </c>
      <c r="V6" s="231">
        <f t="shared" si="3"/>
        <v>43605</v>
      </c>
      <c r="W6" s="231">
        <f t="shared" si="3"/>
        <v>43606</v>
      </c>
      <c r="X6" s="231">
        <f t="shared" si="3"/>
        <v>43607</v>
      </c>
      <c r="Y6" s="231">
        <f t="shared" si="3"/>
        <v>43608</v>
      </c>
      <c r="Z6" s="231">
        <f>+Y6+1</f>
        <v>43609</v>
      </c>
      <c r="AA6" s="231">
        <f t="shared" si="3"/>
        <v>43610</v>
      </c>
      <c r="AB6" s="231">
        <f t="shared" si="3"/>
        <v>43611</v>
      </c>
      <c r="AC6" s="231">
        <f t="shared" si="3"/>
        <v>43612</v>
      </c>
      <c r="AD6" s="231">
        <f t="shared" si="3"/>
        <v>43613</v>
      </c>
      <c r="AE6" s="231">
        <f t="shared" si="3"/>
        <v>43614</v>
      </c>
      <c r="AF6" s="231">
        <f t="shared" si="3"/>
        <v>43615</v>
      </c>
      <c r="AG6" s="231">
        <f t="shared" si="3"/>
        <v>43616</v>
      </c>
      <c r="AH6" s="231" t="s">
        <v>11</v>
      </c>
    </row>
    <row r="7" spans="1:256" s="12" customFormat="1" ht="17.25" customHeight="1">
      <c r="A7" s="226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32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ht="15.75">
      <c r="A8" s="233" t="s">
        <v>42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</row>
    <row r="9" spans="1:256" ht="13.5">
      <c r="A9" s="234"/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</row>
    <row r="10" spans="1:256">
      <c r="A10" s="235" t="s">
        <v>70</v>
      </c>
      <c r="B10" s="229"/>
      <c r="C10" s="236">
        <f>'Pressupostos '!D7</f>
        <v>1008.1199999999999</v>
      </c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8"/>
    </row>
    <row r="11" spans="1:256">
      <c r="A11" s="235" t="s">
        <v>6</v>
      </c>
      <c r="B11" s="229"/>
      <c r="C11" s="237">
        <f>+DRE!P94</f>
        <v>0</v>
      </c>
      <c r="D11" s="237">
        <f>+DRE!Q94</f>
        <v>0</v>
      </c>
      <c r="E11" s="237">
        <f>+DRE!R94</f>
        <v>0</v>
      </c>
      <c r="F11" s="237">
        <f>+DRE!S94</f>
        <v>0</v>
      </c>
      <c r="G11" s="237">
        <f>+DRE!T94</f>
        <v>0</v>
      </c>
      <c r="H11" s="237">
        <f>+DRE!U94</f>
        <v>0</v>
      </c>
      <c r="I11" s="237">
        <f>+DRE!V94</f>
        <v>0</v>
      </c>
      <c r="J11" s="237">
        <f>+DRE!W94</f>
        <v>0</v>
      </c>
      <c r="K11" s="237">
        <f>+DRE!X94</f>
        <v>0</v>
      </c>
      <c r="L11" s="237">
        <f>+DRE!Y94</f>
        <v>0</v>
      </c>
      <c r="M11" s="237">
        <f>+DRE!Z94</f>
        <v>0</v>
      </c>
      <c r="N11" s="237">
        <f>+DRE!AA94</f>
        <v>0</v>
      </c>
      <c r="O11" s="237">
        <f>+DRE!AB94</f>
        <v>0</v>
      </c>
      <c r="P11" s="237">
        <f>+DRE!AC94</f>
        <v>0</v>
      </c>
      <c r="Q11" s="237">
        <f>+DRE!AD94</f>
        <v>0</v>
      </c>
      <c r="R11" s="237">
        <f>+DRE!AE94</f>
        <v>0</v>
      </c>
      <c r="S11" s="237">
        <f>+DRE!AF94</f>
        <v>0</v>
      </c>
      <c r="T11" s="237">
        <f>+DRE!AG94</f>
        <v>0</v>
      </c>
      <c r="U11" s="237">
        <f>+DRE!AH94</f>
        <v>0</v>
      </c>
      <c r="V11" s="237">
        <f>+DRE!AI94</f>
        <v>0</v>
      </c>
      <c r="W11" s="237">
        <f>+DRE!AJ94</f>
        <v>0</v>
      </c>
      <c r="X11" s="237">
        <f>+DRE!AK94</f>
        <v>0</v>
      </c>
      <c r="Y11" s="237">
        <f>+DRE!AL94</f>
        <v>0</v>
      </c>
      <c r="Z11" s="237">
        <f>+DRE!AM94</f>
        <v>0</v>
      </c>
      <c r="AA11" s="237">
        <f>+DRE!AN94</f>
        <v>0</v>
      </c>
      <c r="AB11" s="237">
        <f>+DRE!AO94</f>
        <v>0</v>
      </c>
      <c r="AC11" s="237">
        <f>+DRE!AP94</f>
        <v>0</v>
      </c>
      <c r="AD11" s="237">
        <f>+DRE!AQ94</f>
        <v>0</v>
      </c>
      <c r="AE11" s="237">
        <f>+DRE!AR94</f>
        <v>0</v>
      </c>
      <c r="AF11" s="237">
        <f>+DRE!AS94</f>
        <v>0</v>
      </c>
      <c r="AG11" s="237">
        <f>+DRE!AT94</f>
        <v>0</v>
      </c>
      <c r="AH11" s="238">
        <f>+SUM(C11:AG11)</f>
        <v>0</v>
      </c>
    </row>
    <row r="12" spans="1:256">
      <c r="A12" s="235" t="s">
        <v>37</v>
      </c>
      <c r="B12" s="229"/>
      <c r="C12" s="237">
        <f>+DRE!P95</f>
        <v>0</v>
      </c>
      <c r="D12" s="237">
        <f>+DRE!Q95</f>
        <v>0</v>
      </c>
      <c r="E12" s="237">
        <f>+DRE!R95</f>
        <v>0</v>
      </c>
      <c r="F12" s="237">
        <f>+DRE!S95</f>
        <v>0</v>
      </c>
      <c r="G12" s="237">
        <f>+DRE!T95</f>
        <v>0</v>
      </c>
      <c r="H12" s="237">
        <f>+DRE!U95</f>
        <v>0</v>
      </c>
      <c r="I12" s="237">
        <f>+DRE!V95</f>
        <v>0</v>
      </c>
      <c r="J12" s="237">
        <f>+DRE!W95</f>
        <v>0</v>
      </c>
      <c r="K12" s="237">
        <f>+DRE!X95</f>
        <v>0</v>
      </c>
      <c r="L12" s="237">
        <f>+DRE!Y95</f>
        <v>0</v>
      </c>
      <c r="M12" s="237">
        <f>+DRE!Z95</f>
        <v>0</v>
      </c>
      <c r="N12" s="237">
        <f>+DRE!AA95</f>
        <v>0</v>
      </c>
      <c r="O12" s="237">
        <f>+DRE!AB95</f>
        <v>0</v>
      </c>
      <c r="P12" s="237">
        <f>+DRE!AC95</f>
        <v>0</v>
      </c>
      <c r="Q12" s="237">
        <f>+DRE!AD95</f>
        <v>0</v>
      </c>
      <c r="R12" s="237">
        <f>+DRE!AE95</f>
        <v>0</v>
      </c>
      <c r="S12" s="237">
        <f>+DRE!AF95</f>
        <v>0</v>
      </c>
      <c r="T12" s="237">
        <f>+DRE!AG95</f>
        <v>0</v>
      </c>
      <c r="U12" s="237">
        <f>+DRE!AH95</f>
        <v>0</v>
      </c>
      <c r="V12" s="237">
        <f>+DRE!AI95</f>
        <v>0</v>
      </c>
      <c r="W12" s="237">
        <f>+DRE!AJ95</f>
        <v>0</v>
      </c>
      <c r="X12" s="237">
        <f>+DRE!AK95</f>
        <v>0</v>
      </c>
      <c r="Y12" s="237">
        <f>+DRE!AL95</f>
        <v>0</v>
      </c>
      <c r="Z12" s="237">
        <f>+DRE!AM95</f>
        <v>0</v>
      </c>
      <c r="AA12" s="237">
        <f>+DRE!AN95</f>
        <v>0</v>
      </c>
      <c r="AB12" s="237">
        <f>+DRE!AO95</f>
        <v>0</v>
      </c>
      <c r="AC12" s="237">
        <f>+DRE!AP95</f>
        <v>0</v>
      </c>
      <c r="AD12" s="237">
        <f>+DRE!AQ95</f>
        <v>0</v>
      </c>
      <c r="AE12" s="237">
        <f>+DRE!AR95</f>
        <v>0</v>
      </c>
      <c r="AF12" s="237">
        <f>+DRE!AS95</f>
        <v>0</v>
      </c>
      <c r="AG12" s="237">
        <f>+DRE!AT95</f>
        <v>0</v>
      </c>
      <c r="AH12" s="238">
        <f>+SUM(C12:AG12)</f>
        <v>0</v>
      </c>
    </row>
    <row r="13" spans="1:256">
      <c r="A13" s="235" t="s">
        <v>40</v>
      </c>
      <c r="B13" s="229"/>
      <c r="C13" s="237">
        <f>+SUM(DRE!P116:P117)</f>
        <v>0</v>
      </c>
      <c r="D13" s="237">
        <f>+SUM(DRE!Q116:Q117)</f>
        <v>0</v>
      </c>
      <c r="E13" s="237">
        <f>+SUM(DRE!R116:R117)</f>
        <v>0</v>
      </c>
      <c r="F13" s="237">
        <f>+SUM(DRE!S116:S117)</f>
        <v>0</v>
      </c>
      <c r="G13" s="237">
        <f>+SUM(DRE!T116:T117)</f>
        <v>0</v>
      </c>
      <c r="H13" s="237">
        <f>+SUM(DRE!U116:U117)</f>
        <v>0</v>
      </c>
      <c r="I13" s="237">
        <f>+SUM(DRE!V116:V117)</f>
        <v>0</v>
      </c>
      <c r="J13" s="237">
        <f>+SUM(DRE!W116:W117)</f>
        <v>0</v>
      </c>
      <c r="K13" s="237">
        <f>+SUM(DRE!X116:X117)</f>
        <v>0</v>
      </c>
      <c r="L13" s="237">
        <f>+SUM(DRE!Y116:Y117)</f>
        <v>0</v>
      </c>
      <c r="M13" s="237">
        <f>+SUM(DRE!Z116:Z117)</f>
        <v>0</v>
      </c>
      <c r="N13" s="237">
        <f>+SUM(DRE!AA116:AA117)</f>
        <v>0</v>
      </c>
      <c r="O13" s="237">
        <f>+SUM(DRE!AB116:AB117)</f>
        <v>0</v>
      </c>
      <c r="P13" s="237">
        <f>+SUM(DRE!AC116:AC117)</f>
        <v>0</v>
      </c>
      <c r="Q13" s="237">
        <f>+SUM(DRE!AD116:AD117)</f>
        <v>0</v>
      </c>
      <c r="R13" s="237">
        <f>+SUM(DRE!AE116:AE117)</f>
        <v>0</v>
      </c>
      <c r="S13" s="237">
        <f>+SUM(DRE!AF116:AF117)</f>
        <v>0</v>
      </c>
      <c r="T13" s="237">
        <f>+SUM(DRE!AG116:AG117)</f>
        <v>0</v>
      </c>
      <c r="U13" s="237">
        <f>+SUM(DRE!AH116:AH117)</f>
        <v>0</v>
      </c>
      <c r="V13" s="237">
        <f>+SUM(DRE!AI116:AI117)</f>
        <v>0</v>
      </c>
      <c r="W13" s="237">
        <f>+SUM(DRE!AJ116:AJ117)</f>
        <v>0</v>
      </c>
      <c r="X13" s="237">
        <f>+SUM(DRE!AK116:AK117)</f>
        <v>0</v>
      </c>
      <c r="Y13" s="237">
        <f>+SUM(DRE!AL116:AL117)</f>
        <v>0</v>
      </c>
      <c r="Z13" s="237">
        <f>+SUM(DRE!AM116:AM117)</f>
        <v>0</v>
      </c>
      <c r="AA13" s="237">
        <f>+SUM(DRE!AN116:AN117)</f>
        <v>0</v>
      </c>
      <c r="AB13" s="237">
        <f>+SUM(DRE!AO116:AO117)</f>
        <v>0</v>
      </c>
      <c r="AC13" s="237">
        <f>+SUM(DRE!AP116:AP117)</f>
        <v>0</v>
      </c>
      <c r="AD13" s="237">
        <f>+SUM(DRE!AQ116:AQ117)</f>
        <v>0</v>
      </c>
      <c r="AE13" s="237">
        <f>+SUM(DRE!AR116:AR117)</f>
        <v>0</v>
      </c>
      <c r="AF13" s="237">
        <f>+SUM(DRE!AS116:AS117)</f>
        <v>0</v>
      </c>
      <c r="AG13" s="237">
        <f>+SUM(DRE!AT116:AT117)</f>
        <v>0</v>
      </c>
      <c r="AH13" s="238">
        <f>+SUM(C13:AG13)</f>
        <v>0</v>
      </c>
    </row>
    <row r="14" spans="1:256">
      <c r="A14" s="235" t="s">
        <v>18</v>
      </c>
      <c r="B14" s="229"/>
      <c r="C14" s="237">
        <f>+C11-SUM(-C12-C13)</f>
        <v>0</v>
      </c>
      <c r="D14" s="237">
        <f t="shared" ref="D14:AG14" si="4">+D11-SUM(-D12-D13)</f>
        <v>0</v>
      </c>
      <c r="E14" s="237">
        <f t="shared" si="4"/>
        <v>0</v>
      </c>
      <c r="F14" s="237">
        <f>+F11-SUM(-F12-F13)</f>
        <v>0</v>
      </c>
      <c r="G14" s="237">
        <f t="shared" si="4"/>
        <v>0</v>
      </c>
      <c r="H14" s="237">
        <f t="shared" si="4"/>
        <v>0</v>
      </c>
      <c r="I14" s="237">
        <f t="shared" si="4"/>
        <v>0</v>
      </c>
      <c r="J14" s="237">
        <f t="shared" si="4"/>
        <v>0</v>
      </c>
      <c r="K14" s="237">
        <f>+K11-SUM(-K12-K13)</f>
        <v>0</v>
      </c>
      <c r="L14" s="237">
        <f>+L11-SUM(-L12-L13)</f>
        <v>0</v>
      </c>
      <c r="M14" s="237">
        <f t="shared" si="4"/>
        <v>0</v>
      </c>
      <c r="N14" s="237">
        <f t="shared" si="4"/>
        <v>0</v>
      </c>
      <c r="O14" s="237">
        <f t="shared" si="4"/>
        <v>0</v>
      </c>
      <c r="P14" s="237">
        <f t="shared" si="4"/>
        <v>0</v>
      </c>
      <c r="Q14" s="237">
        <f t="shared" si="4"/>
        <v>0</v>
      </c>
      <c r="R14" s="237">
        <f t="shared" si="4"/>
        <v>0</v>
      </c>
      <c r="S14" s="237">
        <f t="shared" si="4"/>
        <v>0</v>
      </c>
      <c r="T14" s="237">
        <f t="shared" si="4"/>
        <v>0</v>
      </c>
      <c r="U14" s="237">
        <f t="shared" si="4"/>
        <v>0</v>
      </c>
      <c r="V14" s="237">
        <f t="shared" si="4"/>
        <v>0</v>
      </c>
      <c r="W14" s="237">
        <f t="shared" si="4"/>
        <v>0</v>
      </c>
      <c r="X14" s="237">
        <f t="shared" si="4"/>
        <v>0</v>
      </c>
      <c r="Y14" s="237">
        <f t="shared" si="4"/>
        <v>0</v>
      </c>
      <c r="Z14" s="237">
        <f t="shared" si="4"/>
        <v>0</v>
      </c>
      <c r="AA14" s="237">
        <f t="shared" si="4"/>
        <v>0</v>
      </c>
      <c r="AB14" s="237">
        <f t="shared" si="4"/>
        <v>0</v>
      </c>
      <c r="AC14" s="237">
        <f t="shared" si="4"/>
        <v>0</v>
      </c>
      <c r="AD14" s="237">
        <f t="shared" si="4"/>
        <v>0</v>
      </c>
      <c r="AE14" s="237">
        <f t="shared" si="4"/>
        <v>0</v>
      </c>
      <c r="AF14" s="237">
        <f t="shared" si="4"/>
        <v>0</v>
      </c>
      <c r="AG14" s="237">
        <f t="shared" si="4"/>
        <v>0</v>
      </c>
      <c r="AH14" s="238">
        <f>+SUM(C14:AG14)</f>
        <v>0</v>
      </c>
    </row>
    <row r="15" spans="1:256" ht="8.25" customHeight="1">
      <c r="A15" s="234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</row>
    <row r="16" spans="1:256">
      <c r="A16" s="239" t="s">
        <v>66</v>
      </c>
      <c r="B16" s="229"/>
      <c r="C16" s="237">
        <f>+C10+C14</f>
        <v>1008.1199999999999</v>
      </c>
      <c r="D16" s="237">
        <f t="shared" ref="D16:AG16" si="5">+D10+D14</f>
        <v>0</v>
      </c>
      <c r="E16" s="237">
        <f t="shared" si="5"/>
        <v>0</v>
      </c>
      <c r="F16" s="237">
        <f t="shared" si="5"/>
        <v>0</v>
      </c>
      <c r="G16" s="237">
        <f t="shared" si="5"/>
        <v>0</v>
      </c>
      <c r="H16" s="237">
        <f t="shared" si="5"/>
        <v>0</v>
      </c>
      <c r="I16" s="237">
        <f t="shared" si="5"/>
        <v>0</v>
      </c>
      <c r="J16" s="237">
        <f>+J10+J14</f>
        <v>0</v>
      </c>
      <c r="K16" s="237">
        <f>+K10+K14</f>
        <v>0</v>
      </c>
      <c r="L16" s="237">
        <f>+L10+L14</f>
        <v>0</v>
      </c>
      <c r="M16" s="237">
        <f t="shared" si="5"/>
        <v>0</v>
      </c>
      <c r="N16" s="237">
        <f t="shared" si="5"/>
        <v>0</v>
      </c>
      <c r="O16" s="237">
        <f t="shared" si="5"/>
        <v>0</v>
      </c>
      <c r="P16" s="237">
        <f t="shared" si="5"/>
        <v>0</v>
      </c>
      <c r="Q16" s="237">
        <f t="shared" si="5"/>
        <v>0</v>
      </c>
      <c r="R16" s="237">
        <f t="shared" si="5"/>
        <v>0</v>
      </c>
      <c r="S16" s="237">
        <f t="shared" si="5"/>
        <v>0</v>
      </c>
      <c r="T16" s="237">
        <f t="shared" si="5"/>
        <v>0</v>
      </c>
      <c r="U16" s="237">
        <f t="shared" si="5"/>
        <v>0</v>
      </c>
      <c r="V16" s="237">
        <f t="shared" si="5"/>
        <v>0</v>
      </c>
      <c r="W16" s="237">
        <f t="shared" si="5"/>
        <v>0</v>
      </c>
      <c r="X16" s="237">
        <f t="shared" si="5"/>
        <v>0</v>
      </c>
      <c r="Y16" s="237">
        <f t="shared" si="5"/>
        <v>0</v>
      </c>
      <c r="Z16" s="237">
        <f t="shared" si="5"/>
        <v>0</v>
      </c>
      <c r="AA16" s="237">
        <f t="shared" si="5"/>
        <v>0</v>
      </c>
      <c r="AB16" s="237">
        <f t="shared" si="5"/>
        <v>0</v>
      </c>
      <c r="AC16" s="237">
        <f t="shared" si="5"/>
        <v>0</v>
      </c>
      <c r="AD16" s="237">
        <f t="shared" si="5"/>
        <v>0</v>
      </c>
      <c r="AE16" s="237">
        <f t="shared" si="5"/>
        <v>0</v>
      </c>
      <c r="AF16" s="237">
        <f t="shared" si="5"/>
        <v>0</v>
      </c>
      <c r="AG16" s="237">
        <f t="shared" si="5"/>
        <v>0</v>
      </c>
      <c r="AH16" s="238"/>
    </row>
    <row r="17" spans="1:44">
      <c r="A17" s="239" t="s">
        <v>67</v>
      </c>
      <c r="B17" s="229"/>
      <c r="C17" s="237">
        <f>ROUND(C16,2)</f>
        <v>1008.12</v>
      </c>
      <c r="D17" s="237">
        <f>ROUND(+D16+C17,2)</f>
        <v>1008.12</v>
      </c>
      <c r="E17" s="237">
        <f>ROUND(+E16+D17,2)</f>
        <v>1008.12</v>
      </c>
      <c r="F17" s="237">
        <f t="shared" ref="F17:AG17" si="6">ROUND(+F16+E17,2)</f>
        <v>1008.12</v>
      </c>
      <c r="G17" s="237">
        <f t="shared" si="6"/>
        <v>1008.12</v>
      </c>
      <c r="H17" s="237">
        <f t="shared" si="6"/>
        <v>1008.12</v>
      </c>
      <c r="I17" s="237">
        <f t="shared" si="6"/>
        <v>1008.12</v>
      </c>
      <c r="J17" s="237">
        <f t="shared" si="6"/>
        <v>1008.12</v>
      </c>
      <c r="K17" s="237">
        <f t="shared" si="6"/>
        <v>1008.12</v>
      </c>
      <c r="L17" s="237">
        <f t="shared" si="6"/>
        <v>1008.12</v>
      </c>
      <c r="M17" s="237">
        <f t="shared" si="6"/>
        <v>1008.12</v>
      </c>
      <c r="N17" s="237">
        <f t="shared" si="6"/>
        <v>1008.12</v>
      </c>
      <c r="O17" s="237">
        <f t="shared" si="6"/>
        <v>1008.12</v>
      </c>
      <c r="P17" s="237">
        <f t="shared" si="6"/>
        <v>1008.12</v>
      </c>
      <c r="Q17" s="237">
        <f t="shared" si="6"/>
        <v>1008.12</v>
      </c>
      <c r="R17" s="237">
        <f t="shared" si="6"/>
        <v>1008.12</v>
      </c>
      <c r="S17" s="237">
        <f t="shared" si="6"/>
        <v>1008.12</v>
      </c>
      <c r="T17" s="237">
        <f t="shared" si="6"/>
        <v>1008.12</v>
      </c>
      <c r="U17" s="237">
        <f t="shared" si="6"/>
        <v>1008.12</v>
      </c>
      <c r="V17" s="237">
        <f t="shared" si="6"/>
        <v>1008.12</v>
      </c>
      <c r="W17" s="237">
        <f t="shared" si="6"/>
        <v>1008.12</v>
      </c>
      <c r="X17" s="237">
        <f t="shared" si="6"/>
        <v>1008.12</v>
      </c>
      <c r="Y17" s="237">
        <f>ROUND(+Y16+X17,2)</f>
        <v>1008.12</v>
      </c>
      <c r="Z17" s="237">
        <f t="shared" si="6"/>
        <v>1008.12</v>
      </c>
      <c r="AA17" s="237">
        <f t="shared" si="6"/>
        <v>1008.12</v>
      </c>
      <c r="AB17" s="237">
        <f t="shared" si="6"/>
        <v>1008.12</v>
      </c>
      <c r="AC17" s="237">
        <f t="shared" si="6"/>
        <v>1008.12</v>
      </c>
      <c r="AD17" s="237">
        <f t="shared" si="6"/>
        <v>1008.12</v>
      </c>
      <c r="AE17" s="237">
        <f t="shared" si="6"/>
        <v>1008.12</v>
      </c>
      <c r="AF17" s="237">
        <f t="shared" si="6"/>
        <v>1008.12</v>
      </c>
      <c r="AG17" s="237">
        <f t="shared" si="6"/>
        <v>1008.12</v>
      </c>
      <c r="AH17" s="238">
        <f>+AG17</f>
        <v>1008.12</v>
      </c>
    </row>
    <row r="18" spans="1:44" ht="13.5">
      <c r="A18" s="240"/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</row>
    <row r="19" spans="1:44" ht="15.75">
      <c r="A19" s="233" t="s">
        <v>41</v>
      </c>
      <c r="B19" s="229"/>
      <c r="C19" s="229"/>
      <c r="D19" s="229"/>
      <c r="E19" s="241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44" ht="16.5">
      <c r="A20" s="234"/>
      <c r="B20" s="242" t="s">
        <v>65</v>
      </c>
      <c r="C20" s="229"/>
      <c r="D20" s="229"/>
      <c r="E20" s="229"/>
      <c r="F20" s="229"/>
      <c r="G20" s="241"/>
      <c r="H20" s="241"/>
      <c r="I20" s="243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44"/>
      <c r="U20" s="229"/>
      <c r="V20" s="244"/>
      <c r="W20" s="229"/>
      <c r="X20" s="229"/>
      <c r="Y20" s="229"/>
      <c r="Z20" s="229"/>
      <c r="AA20" s="244"/>
      <c r="AB20" s="229"/>
      <c r="AC20" s="229"/>
      <c r="AD20" s="229"/>
      <c r="AE20" s="229"/>
      <c r="AF20" s="229"/>
      <c r="AG20" s="229"/>
      <c r="AH20" s="229"/>
    </row>
    <row r="21" spans="1:44" ht="17.25" customHeight="1">
      <c r="A21" s="230" t="s">
        <v>64</v>
      </c>
      <c r="B21" s="226"/>
      <c r="C21" s="231">
        <f>+C6+1</f>
        <v>43587</v>
      </c>
      <c r="D21" s="231">
        <f t="shared" ref="D21:AE21" si="7">+C21+1</f>
        <v>43588</v>
      </c>
      <c r="E21" s="231">
        <f t="shared" si="7"/>
        <v>43589</v>
      </c>
      <c r="F21" s="231">
        <f t="shared" si="7"/>
        <v>43590</v>
      </c>
      <c r="G21" s="231">
        <f t="shared" si="7"/>
        <v>43591</v>
      </c>
      <c r="H21" s="231">
        <f t="shared" si="7"/>
        <v>43592</v>
      </c>
      <c r="I21" s="231">
        <f t="shared" si="7"/>
        <v>43593</v>
      </c>
      <c r="J21" s="231">
        <f t="shared" si="7"/>
        <v>43594</v>
      </c>
      <c r="K21" s="245">
        <f t="shared" si="7"/>
        <v>43595</v>
      </c>
      <c r="L21" s="245">
        <f t="shared" si="7"/>
        <v>43596</v>
      </c>
      <c r="M21" s="245">
        <f t="shared" si="7"/>
        <v>43597</v>
      </c>
      <c r="N21" s="245">
        <f t="shared" si="7"/>
        <v>43598</v>
      </c>
      <c r="O21" s="245">
        <f t="shared" si="7"/>
        <v>43599</v>
      </c>
      <c r="P21" s="245">
        <f t="shared" si="7"/>
        <v>43600</v>
      </c>
      <c r="Q21" s="245">
        <f t="shared" si="7"/>
        <v>43601</v>
      </c>
      <c r="R21" s="245">
        <f t="shared" si="7"/>
        <v>43602</v>
      </c>
      <c r="S21" s="245">
        <f t="shared" si="7"/>
        <v>43603</v>
      </c>
      <c r="T21" s="245">
        <f t="shared" si="7"/>
        <v>43604</v>
      </c>
      <c r="U21" s="231">
        <f t="shared" si="7"/>
        <v>43605</v>
      </c>
      <c r="V21" s="231">
        <f t="shared" si="7"/>
        <v>43606</v>
      </c>
      <c r="W21" s="231">
        <f t="shared" si="7"/>
        <v>43607</v>
      </c>
      <c r="X21" s="231">
        <f t="shared" si="7"/>
        <v>43608</v>
      </c>
      <c r="Y21" s="231">
        <f t="shared" si="7"/>
        <v>43609</v>
      </c>
      <c r="Z21" s="231">
        <f>+Y21+1</f>
        <v>43610</v>
      </c>
      <c r="AA21" s="231">
        <f t="shared" si="7"/>
        <v>43611</v>
      </c>
      <c r="AB21" s="231">
        <f t="shared" si="7"/>
        <v>43612</v>
      </c>
      <c r="AC21" s="231">
        <f t="shared" si="7"/>
        <v>43613</v>
      </c>
      <c r="AD21" s="231">
        <f t="shared" si="7"/>
        <v>43614</v>
      </c>
      <c r="AE21" s="231">
        <f t="shared" si="7"/>
        <v>43615</v>
      </c>
      <c r="AF21" s="231">
        <f>+AE21+1</f>
        <v>43616</v>
      </c>
      <c r="AG21" s="231">
        <f>+AF21+1</f>
        <v>43617</v>
      </c>
      <c r="AH21" s="231" t="s">
        <v>11</v>
      </c>
    </row>
    <row r="22" spans="1:44" ht="13.5">
      <c r="A22" s="246" t="s">
        <v>234</v>
      </c>
      <c r="B22" s="248">
        <v>730.01</v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</row>
    <row r="23" spans="1:44" ht="13.5">
      <c r="A23" s="246" t="s">
        <v>235</v>
      </c>
      <c r="B23" s="248">
        <v>-42.91</v>
      </c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</row>
    <row r="24" spans="1:44" ht="13.5">
      <c r="A24" s="246" t="s">
        <v>236</v>
      </c>
      <c r="B24" s="248">
        <v>-455.47</v>
      </c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</row>
    <row r="25" spans="1:44" ht="13.5">
      <c r="A25" s="246" t="s">
        <v>237</v>
      </c>
      <c r="B25" s="248">
        <v>0</v>
      </c>
      <c r="C25" s="248"/>
      <c r="D25" s="248"/>
      <c r="E25" s="248"/>
      <c r="F25" s="248"/>
      <c r="G25" s="248"/>
      <c r="H25" s="248"/>
      <c r="I25" s="299"/>
      <c r="J25" s="299"/>
      <c r="K25" s="299"/>
      <c r="L25" s="299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</row>
    <row r="26" spans="1:44" ht="13.5">
      <c r="A26" s="250" t="s">
        <v>238</v>
      </c>
      <c r="B26" s="248">
        <v>-158.86000000000001</v>
      </c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</row>
    <row r="27" spans="1:44" ht="13.5">
      <c r="A27" s="250" t="s">
        <v>239</v>
      </c>
      <c r="B27" s="248">
        <v>1501</v>
      </c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</row>
    <row r="28" spans="1:44" ht="13.5">
      <c r="A28" s="246" t="s">
        <v>237</v>
      </c>
      <c r="B28" s="248">
        <v>86.56</v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</row>
    <row r="29" spans="1:44" ht="13.5">
      <c r="A29" s="251" t="s">
        <v>240</v>
      </c>
      <c r="B29" s="248">
        <v>0</v>
      </c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</row>
    <row r="30" spans="1:44" ht="13.5">
      <c r="A30" s="251" t="s">
        <v>241</v>
      </c>
      <c r="B30" s="248">
        <v>-652.21</v>
      </c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</row>
    <row r="31" spans="1:44" ht="13.5">
      <c r="A31" s="234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8"/>
      <c r="P31" s="248"/>
      <c r="Q31" s="248"/>
      <c r="R31" s="252"/>
      <c r="S31" s="241"/>
      <c r="T31" s="241"/>
      <c r="U31" s="241"/>
      <c r="V31" s="253"/>
      <c r="W31" s="253"/>
      <c r="X31" s="253"/>
      <c r="Y31" s="241"/>
      <c r="Z31" s="241"/>
      <c r="AA31" s="241"/>
      <c r="AB31" s="241"/>
      <c r="AC31" s="253"/>
      <c r="AD31" s="253"/>
      <c r="AE31" s="253"/>
      <c r="AF31" s="253"/>
      <c r="AG31" s="241"/>
      <c r="AH31" s="241">
        <f>SUM(AH22:AH30)</f>
        <v>0</v>
      </c>
    </row>
    <row r="32" spans="1:44" s="36" customFormat="1" ht="13.5">
      <c r="A32" s="254" t="s">
        <v>43</v>
      </c>
      <c r="B32" s="255"/>
      <c r="C32" s="256" t="str">
        <f>+IF(TRUNC(ROUND(SUM(C22:C30),2),2)=TRUNC(ROUND(C17,2),2),"OK","ERRADO")</f>
        <v>ERRADO</v>
      </c>
      <c r="D32" s="256" t="str">
        <f t="shared" ref="D32:E32" si="8">+IF(TRUNC(ROUND(SUM(D22:D30),2),2)=TRUNC(ROUND(D17,2),2),"OK","ERRADO")</f>
        <v>ERRADO</v>
      </c>
      <c r="E32" s="256" t="str">
        <f t="shared" si="8"/>
        <v>ERRADO</v>
      </c>
      <c r="F32" s="256" t="str">
        <f t="shared" ref="F32" si="9">+IF(TRUNC(ROUND(SUM(F22:F30),2),2)=TRUNC(ROUND(F17,2),2),"OK","ERRADO")</f>
        <v>ERRADO</v>
      </c>
      <c r="G32" s="256" t="str">
        <f t="shared" ref="G32" si="10">+IF(TRUNC(ROUND(SUM(G22:G30),2),2)=TRUNC(ROUND(G17,2),2),"OK","ERRADO")</f>
        <v>ERRADO</v>
      </c>
      <c r="H32" s="256" t="str">
        <f t="shared" ref="H32:AH32" si="11">+IF(TRUNC(ROUND(SUM(H22:H30),2),2)=TRUNC(ROUND(H17,2),2),"OK","ERRADO")</f>
        <v>ERRADO</v>
      </c>
      <c r="I32" s="256" t="str">
        <f t="shared" si="11"/>
        <v>ERRADO</v>
      </c>
      <c r="J32" s="256" t="str">
        <f t="shared" si="11"/>
        <v>ERRADO</v>
      </c>
      <c r="K32" s="256" t="str">
        <f t="shared" si="11"/>
        <v>ERRADO</v>
      </c>
      <c r="L32" s="256" t="str">
        <f t="shared" si="11"/>
        <v>ERRADO</v>
      </c>
      <c r="M32" s="256" t="str">
        <f t="shared" ref="M32" si="12">+IF(TRUNC(ROUND(SUM(M22:M30),2),2)=TRUNC(ROUND(M17,2),2),"OK","ERRADO")</f>
        <v>ERRADO</v>
      </c>
      <c r="N32" s="256" t="str">
        <f t="shared" ref="N32" si="13">+IF(TRUNC(ROUND(SUM(N22:N30),2),2)=TRUNC(ROUND(N17,2),2),"OK","ERRADO")</f>
        <v>ERRADO</v>
      </c>
      <c r="O32" s="256" t="str">
        <f t="shared" si="11"/>
        <v>ERRADO</v>
      </c>
      <c r="P32" s="256" t="str">
        <f t="shared" ref="P32" si="14">+IF(TRUNC(ROUND(SUM(P22:P30),2),2)=TRUNC(ROUND(P17,2),2),"OK","ERRADO")</f>
        <v>ERRADO</v>
      </c>
      <c r="Q32" s="256" t="str">
        <f t="shared" ref="Q32" si="15">+IF(TRUNC(ROUND(SUM(Q22:Q30),2),2)=TRUNC(ROUND(Q17,2),2),"OK","ERRADO")</f>
        <v>ERRADO</v>
      </c>
      <c r="R32" s="256" t="str">
        <f t="shared" si="11"/>
        <v>ERRADO</v>
      </c>
      <c r="S32" s="256" t="str">
        <f t="shared" si="11"/>
        <v>ERRADO</v>
      </c>
      <c r="T32" s="256" t="str">
        <f t="shared" ref="T32" si="16">+IF(TRUNC(ROUND(SUM(T22:T30),2),2)=TRUNC(ROUND(T17,2),2),"OK","ERRADO")</f>
        <v>ERRADO</v>
      </c>
      <c r="U32" s="256" t="str">
        <f t="shared" ref="U32" si="17">+IF(TRUNC(ROUND(SUM(U22:U30),2),2)=TRUNC(ROUND(U17,2),2),"OK","ERRADO")</f>
        <v>ERRADO</v>
      </c>
      <c r="V32" s="256" t="str">
        <f t="shared" si="11"/>
        <v>ERRADO</v>
      </c>
      <c r="W32" s="256" t="str">
        <f>+IF(TRUNC(ROUND(SUM(W22:W30),2),2)=TRUNC(ROUND(W17,2),2),"OK","ERRADO")</f>
        <v>ERRADO</v>
      </c>
      <c r="X32" s="256" t="str">
        <f t="shared" si="11"/>
        <v>ERRADO</v>
      </c>
      <c r="Y32" s="256" t="str">
        <f t="shared" si="11"/>
        <v>ERRADO</v>
      </c>
      <c r="Z32" s="256" t="str">
        <f t="shared" si="11"/>
        <v>ERRADO</v>
      </c>
      <c r="AA32" s="256" t="str">
        <f t="shared" ref="AA32" si="18">+IF(TRUNC(ROUND(SUM(AA22:AA30),2),2)=TRUNC(ROUND(AA17,2),2),"OK","ERRADO")</f>
        <v>ERRADO</v>
      </c>
      <c r="AB32" s="256" t="str">
        <f t="shared" ref="AB32" si="19">+IF(TRUNC(ROUND(SUM(AB22:AB30),2),2)=TRUNC(ROUND(AB17,2),2),"OK","ERRADO")</f>
        <v>ERRADO</v>
      </c>
      <c r="AC32" s="256" t="str">
        <f t="shared" si="11"/>
        <v>ERRADO</v>
      </c>
      <c r="AD32" s="256" t="str">
        <f t="shared" ref="AD32:AE32" si="20">+IF(TRUNC(ROUND(SUM(AD22:AD30),2),2)=TRUNC(ROUND(AD17,2),2),"OK","ERRADO")</f>
        <v>ERRADO</v>
      </c>
      <c r="AE32" s="256" t="str">
        <f t="shared" si="20"/>
        <v>ERRADO</v>
      </c>
      <c r="AF32" s="256" t="str">
        <f t="shared" ref="AF32" si="21">+IF(TRUNC(ROUND(SUM(AF22:AF30),2),2)=TRUNC(ROUND(AF17,2),2),"OK","ERRADO")</f>
        <v>ERRADO</v>
      </c>
      <c r="AG32" s="256" t="str">
        <f t="shared" si="11"/>
        <v>ERRADO</v>
      </c>
      <c r="AH32" s="256" t="str">
        <f t="shared" si="11"/>
        <v>ERRADO</v>
      </c>
    </row>
    <row r="33" spans="1:34" ht="13.5">
      <c r="A33" s="254" t="s">
        <v>68</v>
      </c>
      <c r="B33" s="229"/>
      <c r="C33" s="237">
        <f>+IF(C32="OK","",SUM(C22:C30)-C17)</f>
        <v>-1008.12</v>
      </c>
      <c r="D33" s="237">
        <f>+IF(D32="OK","",SUM(D22:D30)-D17)</f>
        <v>-1008.12</v>
      </c>
      <c r="E33" s="237">
        <f t="shared" ref="E33:AH33" si="22">+IF(E32="OK","",SUM(E22:E30)-E17)</f>
        <v>-1008.12</v>
      </c>
      <c r="F33" s="237">
        <f t="shared" ref="F33" si="23">+IF(F32="OK","",SUM(F22:F30)-F17)</f>
        <v>-1008.12</v>
      </c>
      <c r="G33" s="237">
        <f t="shared" ref="G33" si="24">+IF(G32="OK","",SUM(G22:G30)-G17)</f>
        <v>-1008.12</v>
      </c>
      <c r="H33" s="237">
        <f t="shared" si="22"/>
        <v>-1008.12</v>
      </c>
      <c r="I33" s="237">
        <f t="shared" si="22"/>
        <v>-1008.12</v>
      </c>
      <c r="J33" s="237">
        <f>+IF(J32="OK","",SUM(J22:J30)-J17)</f>
        <v>-1008.12</v>
      </c>
      <c r="K33" s="237">
        <f t="shared" si="22"/>
        <v>-1008.12</v>
      </c>
      <c r="L33" s="237">
        <f t="shared" si="22"/>
        <v>-1008.12</v>
      </c>
      <c r="M33" s="237">
        <f t="shared" si="22"/>
        <v>-1008.12</v>
      </c>
      <c r="N33" s="237">
        <f t="shared" si="22"/>
        <v>-1008.12</v>
      </c>
      <c r="O33" s="237">
        <f t="shared" si="22"/>
        <v>-1008.12</v>
      </c>
      <c r="P33" s="237">
        <f t="shared" si="22"/>
        <v>-1008.12</v>
      </c>
      <c r="Q33" s="237">
        <f t="shared" ref="Q33" si="25">+IF(Q32="OK","",SUM(Q22:Q30)-Q17)</f>
        <v>-1008.12</v>
      </c>
      <c r="R33" s="237">
        <f t="shared" si="22"/>
        <v>-1008.12</v>
      </c>
      <c r="S33" s="237">
        <f t="shared" si="22"/>
        <v>-1008.12</v>
      </c>
      <c r="T33" s="237">
        <f>+IF(T32="OK","",SUM(T22:T30)-T17)</f>
        <v>-1008.12</v>
      </c>
      <c r="U33" s="237">
        <f t="shared" si="22"/>
        <v>-1008.12</v>
      </c>
      <c r="V33" s="237">
        <f t="shared" si="22"/>
        <v>-1008.12</v>
      </c>
      <c r="W33" s="237">
        <f>+IF(W32="OK","",SUM(W22:W30)-W17)</f>
        <v>-1008.12</v>
      </c>
      <c r="X33" s="237">
        <f t="shared" si="22"/>
        <v>-1008.12</v>
      </c>
      <c r="Y33" s="237">
        <f>+IF(Y32="OK","",SUM(Y22:Y30)-Y17)</f>
        <v>-1008.12</v>
      </c>
      <c r="Z33" s="237">
        <f t="shared" si="22"/>
        <v>-1008.12</v>
      </c>
      <c r="AA33" s="237">
        <f t="shared" ref="AA33" si="26">+IF(AA32="OK","",SUM(AA22:AA30)-AA17)</f>
        <v>-1008.12</v>
      </c>
      <c r="AB33" s="237">
        <f t="shared" ref="AB33" si="27">+IF(AB32="OK","",SUM(AB22:AB30)-AB17)</f>
        <v>-1008.12</v>
      </c>
      <c r="AC33" s="237">
        <f t="shared" si="22"/>
        <v>-1008.12</v>
      </c>
      <c r="AD33" s="237">
        <f t="shared" ref="AD33:AE33" si="28">+IF(AD32="OK","",SUM(AD22:AD30)-AD17)</f>
        <v>-1008.12</v>
      </c>
      <c r="AE33" s="237">
        <f t="shared" si="28"/>
        <v>-1008.12</v>
      </c>
      <c r="AF33" s="237">
        <f>+IF(AF32="OK","",SUM(AF22:AF30)-AF17)</f>
        <v>-1008.12</v>
      </c>
      <c r="AG33" s="237">
        <f t="shared" si="22"/>
        <v>-1008.12</v>
      </c>
      <c r="AH33" s="237">
        <f t="shared" si="22"/>
        <v>-1008.12</v>
      </c>
    </row>
    <row r="34" spans="1:34" ht="13.5">
      <c r="A34" s="240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57"/>
      <c r="Q34" s="240"/>
      <c r="R34" s="240"/>
      <c r="S34" s="240"/>
      <c r="T34" s="240"/>
      <c r="U34" s="240"/>
      <c r="V34" s="240"/>
      <c r="W34" s="240"/>
      <c r="X34" s="240"/>
      <c r="Y34" s="258"/>
      <c r="Z34" s="240"/>
      <c r="AA34" s="240"/>
      <c r="AB34" s="259"/>
      <c r="AC34" s="260"/>
      <c r="AD34" s="261"/>
      <c r="AE34" s="240"/>
      <c r="AF34" s="240"/>
      <c r="AG34" s="240"/>
      <c r="AH34" s="240"/>
    </row>
    <row r="35" spans="1:34" ht="13.5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58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</row>
    <row r="36" spans="1:34" ht="13.5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</row>
    <row r="37" spans="1:34" ht="13.5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</row>
    <row r="38" spans="1:34" ht="13.5">
      <c r="A38" s="240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</row>
    <row r="39" spans="1:34" ht="13.5">
      <c r="A39" s="240"/>
      <c r="B39" s="240"/>
      <c r="C39" s="240"/>
      <c r="D39" s="240"/>
      <c r="E39" s="258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</row>
    <row r="40" spans="1:34" ht="13.5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</row>
    <row r="41" spans="1:34" ht="13.5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</row>
    <row r="42" spans="1:34" ht="13.5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</row>
    <row r="43" spans="1:34" ht="13.5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</row>
    <row r="44" spans="1:34" ht="13.5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</row>
    <row r="45" spans="1:34" ht="13.5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</row>
    <row r="46" spans="1:34" ht="13.5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</row>
    <row r="47" spans="1:34" ht="13.5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</row>
    <row r="48" spans="1:34" ht="13.5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</row>
    <row r="49" spans="1:34" ht="13.5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</row>
    <row r="50" spans="1:34" ht="13.5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</row>
    <row r="51" spans="1:34" ht="13.5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</row>
    <row r="52" spans="1:34" ht="13.5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</row>
    <row r="53" spans="1:34" ht="13.5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</row>
    <row r="54" spans="1:34" ht="13.5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</row>
    <row r="55" spans="1:34" ht="13.5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</row>
    <row r="56" spans="1:34" ht="13.5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</row>
    <row r="57" spans="1:34" ht="13.5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</row>
    <row r="58" spans="1:34" ht="13.5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</row>
    <row r="59" spans="1:34" ht="13.5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</row>
    <row r="60" spans="1:34" ht="13.5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</row>
    <row r="61" spans="1:34" ht="13.5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</row>
    <row r="62" spans="1:34" ht="13.5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</row>
    <row r="63" spans="1:34" ht="13.5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</row>
    <row r="64" spans="1:34" ht="13.5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</row>
    <row r="65" spans="1:34" ht="13.5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</row>
    <row r="66" spans="1:34" ht="13.5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  <c r="AA66" s="240"/>
      <c r="AB66" s="240"/>
      <c r="AC66" s="240"/>
      <c r="AD66" s="240"/>
      <c r="AE66" s="240"/>
      <c r="AF66" s="240"/>
      <c r="AG66" s="240"/>
      <c r="AH66" s="240"/>
    </row>
    <row r="67" spans="1:34" ht="13.5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</row>
    <row r="68" spans="1:34" ht="13.5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  <c r="AA68" s="240"/>
      <c r="AB68" s="240"/>
      <c r="AC68" s="240"/>
      <c r="AD68" s="240"/>
      <c r="AE68" s="240"/>
      <c r="AF68" s="240"/>
      <c r="AG68" s="240"/>
      <c r="AH68" s="240"/>
    </row>
    <row r="69" spans="1:34" ht="13.5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</row>
    <row r="70" spans="1:34" ht="13.5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</row>
    <row r="71" spans="1:34" ht="13.5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</row>
    <row r="72" spans="1:34" ht="13.5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</row>
    <row r="73" spans="1:34" ht="13.5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</row>
    <row r="74" spans="1:34" ht="13.5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</row>
    <row r="75" spans="1:34" ht="13.5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</row>
    <row r="76" spans="1:34" ht="13.5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</row>
    <row r="77" spans="1:34" ht="13.5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</row>
    <row r="78" spans="1:34" ht="13.5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0"/>
      <c r="AH78" s="240"/>
    </row>
    <row r="79" spans="1:34" ht="13.5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</row>
    <row r="80" spans="1:34" ht="13.5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D80" s="240"/>
      <c r="AE80" s="240"/>
      <c r="AF80" s="240"/>
      <c r="AG80" s="240"/>
      <c r="AH80" s="240"/>
    </row>
    <row r="81" spans="1:34" ht="13.5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  <c r="AD81" s="240"/>
      <c r="AE81" s="240"/>
      <c r="AF81" s="240"/>
      <c r="AG81" s="240"/>
      <c r="AH81" s="240"/>
    </row>
    <row r="82" spans="1:34" ht="13.5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</row>
    <row r="83" spans="1:34" ht="13.5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</row>
    <row r="84" spans="1:34" ht="13.5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0"/>
      <c r="AH84" s="240"/>
    </row>
    <row r="85" spans="1:34" ht="13.5">
      <c r="A85" s="11"/>
    </row>
    <row r="86" spans="1:34" ht="13.5">
      <c r="A86" s="11"/>
    </row>
    <row r="87" spans="1:34" ht="13.5">
      <c r="A87" s="11"/>
    </row>
    <row r="88" spans="1:34" ht="13.5">
      <c r="A88" s="11"/>
    </row>
    <row r="89" spans="1:34" ht="13.5">
      <c r="A89" s="11"/>
    </row>
    <row r="90" spans="1:34" ht="13.5">
      <c r="A90" s="11"/>
    </row>
    <row r="91" spans="1:34" ht="13.5">
      <c r="A91" s="11"/>
    </row>
    <row r="92" spans="1:34" ht="13.5">
      <c r="A92" s="11"/>
    </row>
    <row r="93" spans="1:34" ht="13.5">
      <c r="A93" s="11"/>
    </row>
    <row r="94" spans="1:34" ht="13.5">
      <c r="A94" s="11"/>
    </row>
    <row r="95" spans="1:34" ht="13.5">
      <c r="A95" s="11"/>
    </row>
    <row r="96" spans="1:34" ht="13.5">
      <c r="A96" s="11"/>
    </row>
    <row r="97" spans="1:1" ht="13.5">
      <c r="A97" s="11"/>
    </row>
    <row r="98" spans="1:1" ht="13.5">
      <c r="A98" s="11"/>
    </row>
    <row r="99" spans="1:1" ht="13.5">
      <c r="A99" s="11"/>
    </row>
    <row r="100" spans="1:1" ht="13.5">
      <c r="A100" s="11"/>
    </row>
    <row r="101" spans="1:1" ht="13.5">
      <c r="A101" s="11"/>
    </row>
    <row r="102" spans="1:1" ht="13.5">
      <c r="A102" s="11"/>
    </row>
    <row r="103" spans="1:1" ht="13.5">
      <c r="A103" s="11"/>
    </row>
    <row r="104" spans="1:1" ht="13.5">
      <c r="A104" s="11"/>
    </row>
    <row r="105" spans="1:1" ht="13.5">
      <c r="A105" s="11"/>
    </row>
    <row r="106" spans="1:1" ht="13.5">
      <c r="A106" s="11"/>
    </row>
    <row r="107" spans="1:1" ht="13.5">
      <c r="A107" s="11"/>
    </row>
    <row r="108" spans="1:1" ht="13.5">
      <c r="A108" s="11"/>
    </row>
    <row r="109" spans="1:1" ht="13.5">
      <c r="A109" s="11"/>
    </row>
    <row r="110" spans="1:1" ht="13.5">
      <c r="A110" s="11"/>
    </row>
    <row r="111" spans="1:1" ht="13.5">
      <c r="A111" s="11"/>
    </row>
    <row r="112" spans="1:1" ht="13.5">
      <c r="A112" s="11"/>
    </row>
    <row r="113" spans="1:1" ht="13.5">
      <c r="A113" s="11"/>
    </row>
    <row r="114" spans="1:1" ht="13.5">
      <c r="A114" s="11"/>
    </row>
    <row r="115" spans="1:1" ht="13.5">
      <c r="A115" s="11"/>
    </row>
    <row r="116" spans="1:1" ht="13.5">
      <c r="A116" s="11"/>
    </row>
    <row r="117" spans="1:1" ht="13.5">
      <c r="A117" s="11"/>
    </row>
    <row r="118" spans="1:1" ht="13.5">
      <c r="A118" s="11"/>
    </row>
    <row r="119" spans="1:1" ht="13.5">
      <c r="A119" s="11"/>
    </row>
    <row r="120" spans="1:1" ht="13.5">
      <c r="A120" s="11"/>
    </row>
    <row r="121" spans="1:1" ht="13.5">
      <c r="A121" s="11"/>
    </row>
    <row r="122" spans="1:1" ht="13.5">
      <c r="A122" s="11"/>
    </row>
    <row r="123" spans="1:1" ht="13.5">
      <c r="A123" s="11"/>
    </row>
    <row r="124" spans="1:1" ht="13.5">
      <c r="A124" s="11"/>
    </row>
    <row r="125" spans="1:1" ht="13.5">
      <c r="A125" s="11"/>
    </row>
    <row r="126" spans="1:1" ht="13.5">
      <c r="A126" s="11"/>
    </row>
    <row r="127" spans="1:1" ht="13.5">
      <c r="A127" s="11"/>
    </row>
    <row r="128" spans="1:1" ht="13.5">
      <c r="A128" s="11"/>
    </row>
    <row r="129" spans="1:1" ht="13.5">
      <c r="A129" s="11"/>
    </row>
    <row r="130" spans="1:1" ht="13.5">
      <c r="A130" s="11"/>
    </row>
    <row r="131" spans="1:1" ht="13.5">
      <c r="A131" s="11"/>
    </row>
    <row r="132" spans="1:1" ht="13.5">
      <c r="A132" s="11"/>
    </row>
    <row r="133" spans="1:1" ht="13.5">
      <c r="A133" s="11"/>
    </row>
    <row r="134" spans="1:1" ht="13.5">
      <c r="A134" s="11"/>
    </row>
    <row r="135" spans="1:1" ht="13.5">
      <c r="A135" s="11"/>
    </row>
    <row r="136" spans="1:1" ht="13.5">
      <c r="A136" s="11"/>
    </row>
    <row r="137" spans="1:1" ht="13.5">
      <c r="A137" s="11"/>
    </row>
    <row r="138" spans="1:1" ht="13.5">
      <c r="A138" s="11"/>
    </row>
    <row r="139" spans="1:1" ht="13.5">
      <c r="A139" s="11"/>
    </row>
    <row r="140" spans="1:1" ht="13.5">
      <c r="A140" s="11"/>
    </row>
    <row r="141" spans="1:1" ht="13.5">
      <c r="A141" s="11"/>
    </row>
    <row r="142" spans="1:1" ht="13.5">
      <c r="A142" s="11"/>
    </row>
    <row r="143" spans="1:1" ht="13.5">
      <c r="A143" s="11"/>
    </row>
    <row r="144" spans="1:1" ht="13.5">
      <c r="A144" s="11"/>
    </row>
    <row r="145" spans="1:1" ht="13.5">
      <c r="A145" s="11"/>
    </row>
    <row r="146" spans="1:1" ht="13.5">
      <c r="A146" s="11"/>
    </row>
    <row r="147" spans="1:1" ht="13.5">
      <c r="A147" s="11"/>
    </row>
    <row r="148" spans="1:1" ht="13.5">
      <c r="A148" s="11"/>
    </row>
    <row r="149" spans="1:1" ht="13.5">
      <c r="A149" s="11"/>
    </row>
    <row r="150" spans="1:1" ht="13.5">
      <c r="A150" s="11"/>
    </row>
    <row r="151" spans="1:1" ht="13.5">
      <c r="A151" s="11"/>
    </row>
    <row r="152" spans="1:1" ht="13.5">
      <c r="A152" s="11"/>
    </row>
    <row r="153" spans="1:1" ht="13.5">
      <c r="A153" s="11"/>
    </row>
    <row r="154" spans="1:1" ht="13.5">
      <c r="A154" s="11"/>
    </row>
    <row r="155" spans="1:1" ht="13.5">
      <c r="A155" s="11"/>
    </row>
    <row r="156" spans="1:1" ht="13.5">
      <c r="A156" s="11"/>
    </row>
    <row r="157" spans="1:1" ht="13.5">
      <c r="A157" s="11"/>
    </row>
    <row r="158" spans="1:1" ht="13.5">
      <c r="A158" s="11"/>
    </row>
    <row r="159" spans="1:1" ht="13.5">
      <c r="A159" s="11"/>
    </row>
    <row r="160" spans="1:1" ht="13.5">
      <c r="A160" s="11"/>
    </row>
    <row r="161" spans="1:1" ht="13.5">
      <c r="A161" s="11"/>
    </row>
    <row r="162" spans="1:1" ht="13.5">
      <c r="A162" s="11"/>
    </row>
    <row r="163" spans="1:1" ht="13.5">
      <c r="A163" s="11"/>
    </row>
    <row r="164" spans="1:1" ht="13.5">
      <c r="A164" s="11"/>
    </row>
    <row r="165" spans="1:1" ht="13.5">
      <c r="A165" s="11"/>
    </row>
    <row r="166" spans="1:1" ht="13.5">
      <c r="A166" s="11"/>
    </row>
    <row r="167" spans="1:1" ht="13.5">
      <c r="A167" s="11"/>
    </row>
    <row r="168" spans="1:1" ht="13.5">
      <c r="A168" s="11"/>
    </row>
    <row r="169" spans="1:1" ht="13.5">
      <c r="A169" s="11"/>
    </row>
    <row r="170" spans="1:1" ht="13.5">
      <c r="A170" s="11"/>
    </row>
    <row r="171" spans="1:1" ht="13.5">
      <c r="A171" s="11"/>
    </row>
    <row r="172" spans="1:1" ht="13.5">
      <c r="A172" s="11"/>
    </row>
    <row r="173" spans="1:1" ht="13.5">
      <c r="A173" s="11"/>
    </row>
    <row r="174" spans="1:1" ht="13.5">
      <c r="A174" s="11"/>
    </row>
    <row r="175" spans="1:1" ht="13.5">
      <c r="A175" s="11"/>
    </row>
    <row r="176" spans="1:1" ht="13.5">
      <c r="A176" s="11"/>
    </row>
    <row r="177" spans="1:1" ht="13.5">
      <c r="A177" s="11"/>
    </row>
    <row r="331" spans="1:10">
      <c r="A331">
        <v>42746</v>
      </c>
      <c r="B331" s="11">
        <v>42795</v>
      </c>
      <c r="C331" s="11" t="s">
        <v>138</v>
      </c>
      <c r="D331" s="11" t="s">
        <v>94</v>
      </c>
      <c r="E331" s="11" t="s">
        <v>204</v>
      </c>
      <c r="F331" s="11">
        <v>10761802</v>
      </c>
      <c r="J331" s="11">
        <v>2158.31</v>
      </c>
    </row>
    <row r="332" spans="1:10">
      <c r="A332">
        <v>42794</v>
      </c>
      <c r="B332" s="11">
        <v>42803</v>
      </c>
      <c r="C332" s="11" t="s">
        <v>124</v>
      </c>
      <c r="D332" s="11" t="s">
        <v>94</v>
      </c>
      <c r="E332" s="11" t="s">
        <v>199</v>
      </c>
      <c r="F332" s="11" t="s">
        <v>205</v>
      </c>
      <c r="J332" s="11">
        <v>5489.02</v>
      </c>
    </row>
    <row r="333" spans="1:10">
      <c r="A333">
        <v>42809</v>
      </c>
      <c r="B333" s="11">
        <v>42809</v>
      </c>
      <c r="C333" s="11" t="s">
        <v>124</v>
      </c>
      <c r="D333" s="11" t="s">
        <v>94</v>
      </c>
      <c r="E333" s="11" t="s">
        <v>199</v>
      </c>
      <c r="F333" s="11" t="s">
        <v>200</v>
      </c>
      <c r="J333" s="11">
        <v>8095.08</v>
      </c>
    </row>
    <row r="334" spans="1:10">
      <c r="A334">
        <v>42821</v>
      </c>
      <c r="B334" s="11">
        <v>42821</v>
      </c>
      <c r="C334" s="11" t="s">
        <v>50</v>
      </c>
      <c r="D334" s="11" t="s">
        <v>177</v>
      </c>
      <c r="E334" s="11" t="s">
        <v>206</v>
      </c>
      <c r="F334" s="11" t="s">
        <v>198</v>
      </c>
      <c r="J334" s="11">
        <v>653.52</v>
      </c>
    </row>
    <row r="335" spans="1:10">
      <c r="A335">
        <v>42818</v>
      </c>
      <c r="B335" s="11">
        <v>42821</v>
      </c>
      <c r="C335" s="11" t="s">
        <v>137</v>
      </c>
      <c r="D335" s="11" t="s">
        <v>176</v>
      </c>
      <c r="E335" s="11" t="s">
        <v>195</v>
      </c>
      <c r="F335" s="11" t="s">
        <v>130</v>
      </c>
      <c r="J335" s="11">
        <v>5000</v>
      </c>
    </row>
    <row r="336" spans="1:10">
      <c r="A336">
        <v>42789</v>
      </c>
      <c r="B336" s="11">
        <v>42789</v>
      </c>
      <c r="C336" s="11" t="s">
        <v>138</v>
      </c>
      <c r="D336" s="11" t="s">
        <v>94</v>
      </c>
      <c r="E336" s="11" t="s">
        <v>197</v>
      </c>
      <c r="F336" s="11" t="s">
        <v>198</v>
      </c>
      <c r="J336" s="11">
        <v>7291</v>
      </c>
    </row>
    <row r="337" spans="1:10">
      <c r="A337">
        <v>42796</v>
      </c>
      <c r="B337" s="11">
        <v>42818</v>
      </c>
      <c r="C337" s="11" t="s">
        <v>155</v>
      </c>
      <c r="D337" s="11" t="s">
        <v>94</v>
      </c>
      <c r="E337" s="11" t="s">
        <v>207</v>
      </c>
      <c r="F337" s="11" t="s">
        <v>208</v>
      </c>
      <c r="J337" s="11">
        <v>440.9</v>
      </c>
    </row>
    <row r="338" spans="1:10">
      <c r="A338">
        <v>42815</v>
      </c>
      <c r="B338" s="11">
        <v>42818</v>
      </c>
      <c r="C338" s="11" t="s">
        <v>46</v>
      </c>
      <c r="D338" s="11" t="s">
        <v>94</v>
      </c>
      <c r="E338" s="11" t="s">
        <v>209</v>
      </c>
      <c r="F338" s="11" t="s">
        <v>210</v>
      </c>
      <c r="J338" s="11">
        <v>879.99</v>
      </c>
    </row>
    <row r="339" spans="1:10">
      <c r="A339">
        <v>42819</v>
      </c>
      <c r="B339" s="11">
        <v>42821</v>
      </c>
      <c r="C339" s="11" t="s">
        <v>103</v>
      </c>
      <c r="D339" s="11" t="s">
        <v>94</v>
      </c>
      <c r="E339" s="11" t="s">
        <v>201</v>
      </c>
      <c r="F339" s="11" t="s">
        <v>202</v>
      </c>
      <c r="J339" s="11">
        <v>52.87</v>
      </c>
    </row>
    <row r="340" spans="1:10">
      <c r="A340">
        <v>42821</v>
      </c>
      <c r="B340" s="11">
        <v>42821</v>
      </c>
      <c r="C340" s="11" t="s">
        <v>137</v>
      </c>
      <c r="D340" s="11" t="s">
        <v>94</v>
      </c>
      <c r="E340" s="11" t="s">
        <v>211</v>
      </c>
      <c r="F340" s="11" t="s">
        <v>196</v>
      </c>
      <c r="J340" s="11">
        <v>700</v>
      </c>
    </row>
    <row r="341" spans="1:10">
      <c r="A341">
        <v>42821</v>
      </c>
      <c r="B341" s="11">
        <v>42821</v>
      </c>
      <c r="C341" s="11" t="s">
        <v>137</v>
      </c>
      <c r="D341" s="11" t="s">
        <v>94</v>
      </c>
      <c r="E341" s="11" t="s">
        <v>212</v>
      </c>
      <c r="F341" s="11" t="s">
        <v>196</v>
      </c>
      <c r="J341" s="11">
        <v>500</v>
      </c>
    </row>
    <row r="342" spans="1:10">
      <c r="A342">
        <v>42821</v>
      </c>
      <c r="B342" s="11">
        <v>42821</v>
      </c>
      <c r="C342" s="11" t="s">
        <v>137</v>
      </c>
      <c r="D342" s="11" t="s">
        <v>176</v>
      </c>
      <c r="E342" s="11" t="s">
        <v>213</v>
      </c>
      <c r="F342" s="11" t="s">
        <v>198</v>
      </c>
      <c r="J342" s="11">
        <v>1700</v>
      </c>
    </row>
    <row r="343" spans="1:10">
      <c r="A343">
        <v>42821</v>
      </c>
      <c r="B343" s="11">
        <v>42821</v>
      </c>
      <c r="C343" s="11" t="s">
        <v>137</v>
      </c>
      <c r="D343" s="11" t="s">
        <v>176</v>
      </c>
      <c r="E343" s="11" t="s">
        <v>203</v>
      </c>
      <c r="F343" s="11" t="s">
        <v>196</v>
      </c>
      <c r="J343" s="11">
        <v>500</v>
      </c>
    </row>
    <row r="344" spans="1:10">
      <c r="A344">
        <v>42816</v>
      </c>
      <c r="B344" s="11">
        <v>42821</v>
      </c>
      <c r="C344" s="11" t="s">
        <v>139</v>
      </c>
      <c r="D344" s="11" t="s">
        <v>176</v>
      </c>
      <c r="E344" s="11" t="s">
        <v>214</v>
      </c>
      <c r="F344" s="11" t="s">
        <v>198</v>
      </c>
      <c r="J344" s="11">
        <v>12606.6</v>
      </c>
    </row>
  </sheetData>
  <phoneticPr fontId="28" type="noConversion"/>
  <conditionalFormatting sqref="C11:C14">
    <cfRule type="cellIs" dxfId="703" priority="4894" operator="lessThan">
      <formula>0</formula>
    </cfRule>
  </conditionalFormatting>
  <conditionalFormatting sqref="C16:C17">
    <cfRule type="cellIs" dxfId="702" priority="4895" operator="lessThan">
      <formula>0</formula>
    </cfRule>
  </conditionalFormatting>
  <conditionalFormatting sqref="D17:AG17">
    <cfRule type="cellIs" dxfId="701" priority="4874" operator="lessThan">
      <formula>0</formula>
    </cfRule>
  </conditionalFormatting>
  <conditionalFormatting sqref="D17:AG17">
    <cfRule type="cellIs" dxfId="700" priority="4875" operator="lessThan">
      <formula>0</formula>
    </cfRule>
  </conditionalFormatting>
  <conditionalFormatting sqref="AH16:AH17">
    <cfRule type="cellIs" dxfId="699" priority="4865" operator="lessThan">
      <formula>0</formula>
    </cfRule>
  </conditionalFormatting>
  <conditionalFormatting sqref="AH16:AH17">
    <cfRule type="cellIs" dxfId="698" priority="4864" operator="lessThan">
      <formula>0</formula>
    </cfRule>
  </conditionalFormatting>
  <conditionalFormatting sqref="D10:AG10">
    <cfRule type="cellIs" dxfId="697" priority="4791" operator="lessThan">
      <formula>0</formula>
    </cfRule>
  </conditionalFormatting>
  <conditionalFormatting sqref="AH32">
    <cfRule type="cellIs" dxfId="696" priority="4771" operator="lessThan">
      <formula>0</formula>
    </cfRule>
  </conditionalFormatting>
  <conditionalFormatting sqref="AH32">
    <cfRule type="cellIs" dxfId="695" priority="4770" operator="lessThan">
      <formula>0</formula>
    </cfRule>
  </conditionalFormatting>
  <conditionalFormatting sqref="C32:E32 R32:S32 AG32:IV32 H32:L32 O32 V32:Z32 AC32">
    <cfRule type="containsText" dxfId="694" priority="4731" operator="containsText" text="ERRADO">
      <formula>NOT(ISERROR(SEARCH("ERRADO",C32)))</formula>
    </cfRule>
    <cfRule type="containsText" dxfId="693" priority="4732" operator="containsText" text="OK">
      <formula>NOT(ISERROR(SEARCH("OK",C32)))</formula>
    </cfRule>
  </conditionalFormatting>
  <conditionalFormatting sqref="D12:AG12">
    <cfRule type="cellIs" dxfId="692" priority="4728" operator="lessThan">
      <formula>0</formula>
    </cfRule>
  </conditionalFormatting>
  <conditionalFormatting sqref="D13:AG13">
    <cfRule type="cellIs" dxfId="691" priority="4727" operator="lessThan">
      <formula>0</formula>
    </cfRule>
  </conditionalFormatting>
  <conditionalFormatting sqref="D14:AG14">
    <cfRule type="cellIs" dxfId="690" priority="4726" operator="lessThan">
      <formula>0</formula>
    </cfRule>
  </conditionalFormatting>
  <conditionalFormatting sqref="D16:AG16">
    <cfRule type="cellIs" dxfId="689" priority="4724" operator="lessThan">
      <formula>0</formula>
    </cfRule>
  </conditionalFormatting>
  <conditionalFormatting sqref="D16:AG16">
    <cfRule type="cellIs" dxfId="688" priority="4725" operator="lessThan">
      <formula>0</formula>
    </cfRule>
  </conditionalFormatting>
  <conditionalFormatting sqref="E17:J17 L17:AG17">
    <cfRule type="cellIs" dxfId="687" priority="4722" operator="lessThan">
      <formula>0</formula>
    </cfRule>
  </conditionalFormatting>
  <conditionalFormatting sqref="E17:J17 L17:AG17">
    <cfRule type="cellIs" dxfId="686" priority="4723" operator="lessThan">
      <formula>0</formula>
    </cfRule>
  </conditionalFormatting>
  <conditionalFormatting sqref="K17">
    <cfRule type="cellIs" dxfId="685" priority="4691" operator="lessThan">
      <formula>0</formula>
    </cfRule>
  </conditionalFormatting>
  <conditionalFormatting sqref="K17">
    <cfRule type="cellIs" dxfId="684" priority="4692" operator="lessThan">
      <formula>0</formula>
    </cfRule>
  </conditionalFormatting>
  <conditionalFormatting sqref="C32:E32 R32:S32 AG32:AH32 H32:L32 O32 V32:Z32 AC32">
    <cfRule type="containsText" dxfId="683" priority="4467" operator="containsText" text="ERRADO">
      <formula>NOT(ISERROR(SEARCH("ERRADO",C32)))</formula>
    </cfRule>
    <cfRule type="containsText" dxfId="682" priority="4468" operator="containsText" text="OK">
      <formula>NOT(ISERROR(SEARCH("OK",C32)))</formula>
    </cfRule>
  </conditionalFormatting>
  <conditionalFormatting sqref="C10">
    <cfRule type="cellIs" dxfId="681" priority="4461" operator="lessThan">
      <formula>0</formula>
    </cfRule>
  </conditionalFormatting>
  <conditionalFormatting sqref="AG28:AG29">
    <cfRule type="cellIs" dxfId="680" priority="3164" operator="lessThan">
      <formula>0</formula>
    </cfRule>
  </conditionalFormatting>
  <conditionalFormatting sqref="AG24:AG27">
    <cfRule type="cellIs" dxfId="679" priority="3163" operator="lessThan">
      <formula>0</formula>
    </cfRule>
  </conditionalFormatting>
  <conditionalFormatting sqref="AG23">
    <cfRule type="cellIs" dxfId="678" priority="3162" operator="lessThan">
      <formula>0</formula>
    </cfRule>
  </conditionalFormatting>
  <conditionalFormatting sqref="AG22">
    <cfRule type="cellIs" dxfId="677" priority="3161" operator="lessThan">
      <formula>0</formula>
    </cfRule>
  </conditionalFormatting>
  <conditionalFormatting sqref="AG30">
    <cfRule type="cellIs" dxfId="676" priority="2425" operator="lessThan">
      <formula>0</formula>
    </cfRule>
  </conditionalFormatting>
  <conditionalFormatting sqref="AG30">
    <cfRule type="cellIs" dxfId="675" priority="2426" operator="lessThan">
      <formula>0</formula>
    </cfRule>
  </conditionalFormatting>
  <conditionalFormatting sqref="AH28:AH29">
    <cfRule type="cellIs" dxfId="674" priority="2292" operator="lessThan">
      <formula>0</formula>
    </cfRule>
  </conditionalFormatting>
  <conditionalFormatting sqref="AH24:AH27">
    <cfRule type="cellIs" dxfId="673" priority="2291" operator="lessThan">
      <formula>0</formula>
    </cfRule>
  </conditionalFormatting>
  <conditionalFormatting sqref="AH23">
    <cfRule type="cellIs" dxfId="672" priority="2290" operator="lessThan">
      <formula>0</formula>
    </cfRule>
  </conditionalFormatting>
  <conditionalFormatting sqref="AH22">
    <cfRule type="cellIs" dxfId="671" priority="2289" operator="lessThan">
      <formula>0</formula>
    </cfRule>
  </conditionalFormatting>
  <conditionalFormatting sqref="AH30">
    <cfRule type="cellIs" dxfId="670" priority="2288" operator="lessThan">
      <formula>0</formula>
    </cfRule>
  </conditionalFormatting>
  <conditionalFormatting sqref="AH30">
    <cfRule type="cellIs" dxfId="669" priority="2287" operator="lessThan">
      <formula>0</formula>
    </cfRule>
  </conditionalFormatting>
  <conditionalFormatting sqref="O31">
    <cfRule type="cellIs" dxfId="668" priority="1828" operator="lessThan">
      <formula>0</formula>
    </cfRule>
  </conditionalFormatting>
  <conditionalFormatting sqref="P32">
    <cfRule type="containsText" dxfId="667" priority="1587" operator="containsText" text="ERRADO">
      <formula>NOT(ISERROR(SEARCH("ERRADO",P32)))</formula>
    </cfRule>
    <cfRule type="containsText" dxfId="666" priority="1588" operator="containsText" text="OK">
      <formula>NOT(ISERROR(SEARCH("OK",P32)))</formula>
    </cfRule>
  </conditionalFormatting>
  <conditionalFormatting sqref="P32">
    <cfRule type="containsText" dxfId="665" priority="1585" operator="containsText" text="ERRADO">
      <formula>NOT(ISERROR(SEARCH("ERRADO",P32)))</formula>
    </cfRule>
    <cfRule type="containsText" dxfId="664" priority="1586" operator="containsText" text="OK">
      <formula>NOT(ISERROR(SEARCH("OK",P32)))</formula>
    </cfRule>
  </conditionalFormatting>
  <conditionalFormatting sqref="P31">
    <cfRule type="cellIs" dxfId="663" priority="1584" operator="lessThan">
      <formula>0</formula>
    </cfRule>
  </conditionalFormatting>
  <conditionalFormatting sqref="AF29">
    <cfRule type="cellIs" dxfId="662" priority="1432" operator="lessThan">
      <formula>0</formula>
    </cfRule>
  </conditionalFormatting>
  <conditionalFormatting sqref="AF25 AF27:AF29">
    <cfRule type="cellIs" dxfId="661" priority="1434" operator="lessThan">
      <formula>0</formula>
    </cfRule>
  </conditionalFormatting>
  <conditionalFormatting sqref="AF28">
    <cfRule type="cellIs" dxfId="660" priority="1433" operator="lessThan">
      <formula>0</formula>
    </cfRule>
  </conditionalFormatting>
  <conditionalFormatting sqref="AF26">
    <cfRule type="cellIs" dxfId="659" priority="1430" operator="lessThan">
      <formula>0</formula>
    </cfRule>
  </conditionalFormatting>
  <conditionalFormatting sqref="AF28">
    <cfRule type="cellIs" dxfId="658" priority="1431" operator="lessThan">
      <formula>0</formula>
    </cfRule>
  </conditionalFormatting>
  <conditionalFormatting sqref="AF26">
    <cfRule type="cellIs" dxfId="657" priority="1428" operator="lessThan">
      <formula>0</formula>
    </cfRule>
  </conditionalFormatting>
  <conditionalFormatting sqref="AF26">
    <cfRule type="cellIs" dxfId="656" priority="1429" operator="lessThan">
      <formula>0</formula>
    </cfRule>
  </conditionalFormatting>
  <conditionalFormatting sqref="AF26">
    <cfRule type="cellIs" dxfId="655" priority="1427" operator="lessThan">
      <formula>0</formula>
    </cfRule>
  </conditionalFormatting>
  <conditionalFormatting sqref="AF24">
    <cfRule type="cellIs" dxfId="654" priority="1424" operator="lessThan">
      <formula>0</formula>
    </cfRule>
  </conditionalFormatting>
  <conditionalFormatting sqref="AF30">
    <cfRule type="cellIs" dxfId="653" priority="1426" operator="lessThan">
      <formula>0</formula>
    </cfRule>
  </conditionalFormatting>
  <conditionalFormatting sqref="AF30">
    <cfRule type="cellIs" dxfId="652" priority="1425" operator="lessThan">
      <formula>0</formula>
    </cfRule>
  </conditionalFormatting>
  <conditionalFormatting sqref="AF24">
    <cfRule type="cellIs" dxfId="651" priority="1423" operator="lessThan">
      <formula>0</formula>
    </cfRule>
  </conditionalFormatting>
  <conditionalFormatting sqref="AF22">
    <cfRule type="cellIs" dxfId="650" priority="1435" operator="lessThan">
      <formula>0</formula>
    </cfRule>
  </conditionalFormatting>
  <conditionalFormatting sqref="AF32">
    <cfRule type="containsText" dxfId="649" priority="1438" operator="containsText" text="ERRADO">
      <formula>NOT(ISERROR(SEARCH("ERRADO",AF32)))</formula>
    </cfRule>
    <cfRule type="containsText" dxfId="648" priority="1439" operator="containsText" text="OK">
      <formula>NOT(ISERROR(SEARCH("OK",AF32)))</formula>
    </cfRule>
  </conditionalFormatting>
  <conditionalFormatting sqref="AF32">
    <cfRule type="containsText" dxfId="647" priority="1436" operator="containsText" text="ERRADO">
      <formula>NOT(ISERROR(SEARCH("ERRADO",AF32)))</formula>
    </cfRule>
    <cfRule type="containsText" dxfId="646" priority="1437" operator="containsText" text="OK">
      <formula>NOT(ISERROR(SEARCH("OK",AF32)))</formula>
    </cfRule>
  </conditionalFormatting>
  <conditionalFormatting sqref="AF23">
    <cfRule type="cellIs" dxfId="645" priority="1422" operator="lessThan">
      <formula>0</formula>
    </cfRule>
  </conditionalFormatting>
  <conditionalFormatting sqref="AF23">
    <cfRule type="cellIs" dxfId="644" priority="1421" operator="lessThan">
      <formula>0</formula>
    </cfRule>
  </conditionalFormatting>
  <conditionalFormatting sqref="AD32">
    <cfRule type="containsText" dxfId="643" priority="1419" operator="containsText" text="ERRADO">
      <formula>NOT(ISERROR(SEARCH("ERRADO",AD32)))</formula>
    </cfRule>
    <cfRule type="containsText" dxfId="642" priority="1420" operator="containsText" text="OK">
      <formula>NOT(ISERROR(SEARCH("OK",AD32)))</formula>
    </cfRule>
  </conditionalFormatting>
  <conditionalFormatting sqref="AD32">
    <cfRule type="containsText" dxfId="641" priority="1417" operator="containsText" text="ERRADO">
      <formula>NOT(ISERROR(SEARCH("ERRADO",AD32)))</formula>
    </cfRule>
    <cfRule type="containsText" dxfId="640" priority="1418" operator="containsText" text="OK">
      <formula>NOT(ISERROR(SEARCH("OK",AD32)))</formula>
    </cfRule>
  </conditionalFormatting>
  <conditionalFormatting sqref="AE32">
    <cfRule type="containsText" dxfId="639" priority="1379" operator="containsText" text="ERRADO">
      <formula>NOT(ISERROR(SEARCH("ERRADO",AE32)))</formula>
    </cfRule>
    <cfRule type="containsText" dxfId="638" priority="1380" operator="containsText" text="OK">
      <formula>NOT(ISERROR(SEARCH("OK",AE32)))</formula>
    </cfRule>
  </conditionalFormatting>
  <conditionalFormatting sqref="AE32">
    <cfRule type="containsText" dxfId="637" priority="1377" operator="containsText" text="ERRADO">
      <formula>NOT(ISERROR(SEARCH("ERRADO",AE32)))</formula>
    </cfRule>
    <cfRule type="containsText" dxfId="636" priority="1378" operator="containsText" text="OK">
      <formula>NOT(ISERROR(SEARCH("OK",AE32)))</formula>
    </cfRule>
  </conditionalFormatting>
  <conditionalFormatting sqref="F32">
    <cfRule type="containsText" dxfId="635" priority="1345" operator="containsText" text="ERRADO">
      <formula>NOT(ISERROR(SEARCH("ERRADO",F32)))</formula>
    </cfRule>
    <cfRule type="containsText" dxfId="634" priority="1346" operator="containsText" text="OK">
      <formula>NOT(ISERROR(SEARCH("OK",F32)))</formula>
    </cfRule>
  </conditionalFormatting>
  <conditionalFormatting sqref="F32">
    <cfRule type="containsText" dxfId="633" priority="1343" operator="containsText" text="ERRADO">
      <formula>NOT(ISERROR(SEARCH("ERRADO",F32)))</formula>
    </cfRule>
    <cfRule type="containsText" dxfId="632" priority="1344" operator="containsText" text="OK">
      <formula>NOT(ISERROR(SEARCH("OK",F32)))</formula>
    </cfRule>
  </conditionalFormatting>
  <conditionalFormatting sqref="G32">
    <cfRule type="containsText" dxfId="631" priority="1317" operator="containsText" text="ERRADO">
      <formula>NOT(ISERROR(SEARCH("ERRADO",G32)))</formula>
    </cfRule>
    <cfRule type="containsText" dxfId="630" priority="1318" operator="containsText" text="OK">
      <formula>NOT(ISERROR(SEARCH("OK",G32)))</formula>
    </cfRule>
  </conditionalFormatting>
  <conditionalFormatting sqref="G32">
    <cfRule type="containsText" dxfId="629" priority="1315" operator="containsText" text="ERRADO">
      <formula>NOT(ISERROR(SEARCH("ERRADO",G32)))</formula>
    </cfRule>
    <cfRule type="containsText" dxfId="628" priority="1316" operator="containsText" text="OK">
      <formula>NOT(ISERROR(SEARCH("OK",G32)))</formula>
    </cfRule>
  </conditionalFormatting>
  <conditionalFormatting sqref="M32">
    <cfRule type="containsText" dxfId="627" priority="1275" operator="containsText" text="ERRADO">
      <formula>NOT(ISERROR(SEARCH("ERRADO",M32)))</formula>
    </cfRule>
    <cfRule type="containsText" dxfId="626" priority="1276" operator="containsText" text="OK">
      <formula>NOT(ISERROR(SEARCH("OK",M32)))</formula>
    </cfRule>
  </conditionalFormatting>
  <conditionalFormatting sqref="M32">
    <cfRule type="containsText" dxfId="625" priority="1273" operator="containsText" text="ERRADO">
      <formula>NOT(ISERROR(SEARCH("ERRADO",M32)))</formula>
    </cfRule>
    <cfRule type="containsText" dxfId="624" priority="1274" operator="containsText" text="OK">
      <formula>NOT(ISERROR(SEARCH("OK",M32)))</formula>
    </cfRule>
  </conditionalFormatting>
  <conditionalFormatting sqref="N32">
    <cfRule type="containsText" dxfId="623" priority="1227" operator="containsText" text="ERRADO">
      <formula>NOT(ISERROR(SEARCH("ERRADO",N32)))</formula>
    </cfRule>
    <cfRule type="containsText" dxfId="622" priority="1228" operator="containsText" text="OK">
      <formula>NOT(ISERROR(SEARCH("OK",N32)))</formula>
    </cfRule>
  </conditionalFormatting>
  <conditionalFormatting sqref="N32">
    <cfRule type="containsText" dxfId="621" priority="1225" operator="containsText" text="ERRADO">
      <formula>NOT(ISERROR(SEARCH("ERRADO",N32)))</formula>
    </cfRule>
    <cfRule type="containsText" dxfId="620" priority="1226" operator="containsText" text="OK">
      <formula>NOT(ISERROR(SEARCH("OK",N32)))</formula>
    </cfRule>
  </conditionalFormatting>
  <conditionalFormatting sqref="Q32">
    <cfRule type="containsText" dxfId="619" priority="1178" operator="containsText" text="ERRADO">
      <formula>NOT(ISERROR(SEARCH("ERRADO",Q32)))</formula>
    </cfRule>
    <cfRule type="containsText" dxfId="618" priority="1179" operator="containsText" text="OK">
      <formula>NOT(ISERROR(SEARCH("OK",Q32)))</formula>
    </cfRule>
  </conditionalFormatting>
  <conditionalFormatting sqref="Q32">
    <cfRule type="containsText" dxfId="617" priority="1176" operator="containsText" text="ERRADO">
      <formula>NOT(ISERROR(SEARCH("ERRADO",Q32)))</formula>
    </cfRule>
    <cfRule type="containsText" dxfId="616" priority="1177" operator="containsText" text="OK">
      <formula>NOT(ISERROR(SEARCH("OK",Q32)))</formula>
    </cfRule>
  </conditionalFormatting>
  <conditionalFormatting sqref="Q31">
    <cfRule type="cellIs" dxfId="615" priority="1175" operator="lessThan">
      <formula>0</formula>
    </cfRule>
  </conditionalFormatting>
  <conditionalFormatting sqref="T32">
    <cfRule type="containsText" dxfId="614" priority="1128" operator="containsText" text="ERRADO">
      <formula>NOT(ISERROR(SEARCH("ERRADO",T32)))</formula>
    </cfRule>
    <cfRule type="containsText" dxfId="613" priority="1129" operator="containsText" text="OK">
      <formula>NOT(ISERROR(SEARCH("OK",T32)))</formula>
    </cfRule>
  </conditionalFormatting>
  <conditionalFormatting sqref="T32">
    <cfRule type="containsText" dxfId="612" priority="1126" operator="containsText" text="ERRADO">
      <formula>NOT(ISERROR(SEARCH("ERRADO",T32)))</formula>
    </cfRule>
    <cfRule type="containsText" dxfId="611" priority="1127" operator="containsText" text="OK">
      <formula>NOT(ISERROR(SEARCH("OK",T32)))</formula>
    </cfRule>
  </conditionalFormatting>
  <conditionalFormatting sqref="U32">
    <cfRule type="containsText" dxfId="610" priority="1086" operator="containsText" text="ERRADO">
      <formula>NOT(ISERROR(SEARCH("ERRADO",U32)))</formula>
    </cfRule>
    <cfRule type="containsText" dxfId="609" priority="1087" operator="containsText" text="OK">
      <formula>NOT(ISERROR(SEARCH("OK",U32)))</formula>
    </cfRule>
  </conditionalFormatting>
  <conditionalFormatting sqref="U32">
    <cfRule type="containsText" dxfId="608" priority="1084" operator="containsText" text="ERRADO">
      <formula>NOT(ISERROR(SEARCH("ERRADO",U32)))</formula>
    </cfRule>
    <cfRule type="containsText" dxfId="607" priority="1085" operator="containsText" text="OK">
      <formula>NOT(ISERROR(SEARCH("OK",U32)))</formula>
    </cfRule>
  </conditionalFormatting>
  <conditionalFormatting sqref="AA32">
    <cfRule type="containsText" dxfId="606" priority="1023" operator="containsText" text="ERRADO">
      <formula>NOT(ISERROR(SEARCH("ERRADO",AA32)))</formula>
    </cfRule>
    <cfRule type="containsText" dxfId="605" priority="1024" operator="containsText" text="OK">
      <formula>NOT(ISERROR(SEARCH("OK",AA32)))</formula>
    </cfRule>
  </conditionalFormatting>
  <conditionalFormatting sqref="AA32">
    <cfRule type="containsText" dxfId="604" priority="1021" operator="containsText" text="ERRADO">
      <formula>NOT(ISERROR(SEARCH("ERRADO",AA32)))</formula>
    </cfRule>
    <cfRule type="containsText" dxfId="603" priority="1022" operator="containsText" text="OK">
      <formula>NOT(ISERROR(SEARCH("OK",AA32)))</formula>
    </cfRule>
  </conditionalFormatting>
  <conditionalFormatting sqref="AB32">
    <cfRule type="containsText" dxfId="602" priority="983" operator="containsText" text="ERRADO">
      <formula>NOT(ISERROR(SEARCH("ERRADO",AB32)))</formula>
    </cfRule>
    <cfRule type="containsText" dxfId="601" priority="984" operator="containsText" text="OK">
      <formula>NOT(ISERROR(SEARCH("OK",AB32)))</formula>
    </cfRule>
  </conditionalFormatting>
  <conditionalFormatting sqref="AB32">
    <cfRule type="containsText" dxfId="600" priority="981" operator="containsText" text="ERRADO">
      <formula>NOT(ISERROR(SEARCH("ERRADO",AB32)))</formula>
    </cfRule>
    <cfRule type="containsText" dxfId="599" priority="982" operator="containsText" text="OK">
      <formula>NOT(ISERROR(SEARCH("OK",AB32)))</formula>
    </cfRule>
  </conditionalFormatting>
  <conditionalFormatting sqref="AE28">
    <cfRule type="cellIs" dxfId="598" priority="759" operator="lessThan">
      <formula>0</formula>
    </cfRule>
  </conditionalFormatting>
  <conditionalFormatting sqref="AE28">
    <cfRule type="cellIs" dxfId="597" priority="757" operator="lessThan">
      <formula>0</formula>
    </cfRule>
  </conditionalFormatting>
  <conditionalFormatting sqref="AE29">
    <cfRule type="cellIs" dxfId="596" priority="758" operator="lessThan">
      <formula>0</formula>
    </cfRule>
  </conditionalFormatting>
  <conditionalFormatting sqref="AE26">
    <cfRule type="cellIs" dxfId="595" priority="754" operator="lessThan">
      <formula>0</formula>
    </cfRule>
  </conditionalFormatting>
  <conditionalFormatting sqref="AE22">
    <cfRule type="cellIs" dxfId="594" priority="750" operator="lessThan">
      <formula>0</formula>
    </cfRule>
  </conditionalFormatting>
  <conditionalFormatting sqref="AE26">
    <cfRule type="cellIs" dxfId="593" priority="753" operator="lessThan">
      <formula>0</formula>
    </cfRule>
  </conditionalFormatting>
  <conditionalFormatting sqref="AE23">
    <cfRule type="cellIs" dxfId="592" priority="752" operator="lessThan">
      <formula>0</formula>
    </cfRule>
  </conditionalFormatting>
  <conditionalFormatting sqref="AE23">
    <cfRule type="cellIs" dxfId="591" priority="751" operator="lessThan">
      <formula>0</formula>
    </cfRule>
  </conditionalFormatting>
  <conditionalFormatting sqref="AE22">
    <cfRule type="cellIs" dxfId="590" priority="748" operator="lessThan">
      <formula>0</formula>
    </cfRule>
  </conditionalFormatting>
  <conditionalFormatting sqref="AE22">
    <cfRule type="cellIs" dxfId="589" priority="749" operator="lessThan">
      <formula>0</formula>
    </cfRule>
  </conditionalFormatting>
  <conditionalFormatting sqref="AE22">
    <cfRule type="cellIs" dxfId="588" priority="747" operator="lessThan">
      <formula>0</formula>
    </cfRule>
  </conditionalFormatting>
  <conditionalFormatting sqref="AE30">
    <cfRule type="cellIs" dxfId="587" priority="766" operator="lessThan">
      <formula>0</formula>
    </cfRule>
  </conditionalFormatting>
  <conditionalFormatting sqref="AE24">
    <cfRule type="cellIs" dxfId="586" priority="764" operator="lessThan">
      <formula>0</formula>
    </cfRule>
  </conditionalFormatting>
  <conditionalFormatting sqref="AE30">
    <cfRule type="cellIs" dxfId="585" priority="765" operator="lessThan">
      <formula>0</formula>
    </cfRule>
  </conditionalFormatting>
  <conditionalFormatting sqref="AE27:AE29 AE25">
    <cfRule type="cellIs" dxfId="584" priority="760" operator="lessThan">
      <formula>0</formula>
    </cfRule>
  </conditionalFormatting>
  <conditionalFormatting sqref="AE26">
    <cfRule type="cellIs" dxfId="583" priority="756" operator="lessThan">
      <formula>0</formula>
    </cfRule>
  </conditionalFormatting>
  <conditionalFormatting sqref="AE26">
    <cfRule type="cellIs" dxfId="582" priority="755" operator="lessThan">
      <formula>0</formula>
    </cfRule>
  </conditionalFormatting>
  <conditionalFormatting sqref="AE24">
    <cfRule type="cellIs" dxfId="581" priority="763" operator="lessThan">
      <formula>0</formula>
    </cfRule>
  </conditionalFormatting>
  <conditionalFormatting sqref="AE27">
    <cfRule type="cellIs" dxfId="580" priority="762" operator="lessThan">
      <formula>0</formula>
    </cfRule>
  </conditionalFormatting>
  <conditionalFormatting sqref="AE25">
    <cfRule type="cellIs" dxfId="579" priority="761" operator="lessThan">
      <formula>0</formula>
    </cfRule>
  </conditionalFormatting>
  <conditionalFormatting sqref="I22">
    <cfRule type="cellIs" dxfId="578" priority="716" operator="lessThan">
      <formula>0</formula>
    </cfRule>
  </conditionalFormatting>
  <conditionalFormatting sqref="I22">
    <cfRule type="cellIs" dxfId="577" priority="715" operator="lessThan">
      <formula>0</formula>
    </cfRule>
  </conditionalFormatting>
  <conditionalFormatting sqref="P30">
    <cfRule type="cellIs" dxfId="576" priority="713" operator="lessThan">
      <formula>0</formula>
    </cfRule>
  </conditionalFormatting>
  <conditionalFormatting sqref="P30">
    <cfRule type="cellIs" dxfId="575" priority="714" operator="lessThan">
      <formula>0</formula>
    </cfRule>
  </conditionalFormatting>
  <conditionalFormatting sqref="I30">
    <cfRule type="cellIs" dxfId="574" priority="726" operator="lessThan">
      <formula>0</formula>
    </cfRule>
  </conditionalFormatting>
  <conditionalFormatting sqref="I30">
    <cfRule type="cellIs" dxfId="573" priority="725" operator="lessThan">
      <formula>0</formula>
    </cfRule>
  </conditionalFormatting>
  <conditionalFormatting sqref="I23:I25 I27:I29">
    <cfRule type="cellIs" dxfId="572" priority="724" operator="lessThan">
      <formula>0</formula>
    </cfRule>
  </conditionalFormatting>
  <conditionalFormatting sqref="I23:I25 I27:I29">
    <cfRule type="cellIs" dxfId="571" priority="723" operator="lessThan">
      <formula>0</formula>
    </cfRule>
  </conditionalFormatting>
  <conditionalFormatting sqref="I23:I25 I27:I29">
    <cfRule type="cellIs" dxfId="570" priority="721" operator="lessThan">
      <formula>0</formula>
    </cfRule>
  </conditionalFormatting>
  <conditionalFormatting sqref="I23:I25 I27:I29">
    <cfRule type="cellIs" dxfId="569" priority="722" operator="lessThan">
      <formula>0</formula>
    </cfRule>
  </conditionalFormatting>
  <conditionalFormatting sqref="I26">
    <cfRule type="cellIs" dxfId="568" priority="719" operator="lessThan">
      <formula>0</formula>
    </cfRule>
  </conditionalFormatting>
  <conditionalFormatting sqref="I26">
    <cfRule type="cellIs" dxfId="567" priority="720" operator="lessThan">
      <formula>0</formula>
    </cfRule>
  </conditionalFormatting>
  <conditionalFormatting sqref="I26">
    <cfRule type="cellIs" dxfId="566" priority="717" operator="lessThan">
      <formula>0</formula>
    </cfRule>
  </conditionalFormatting>
  <conditionalFormatting sqref="I26">
    <cfRule type="cellIs" dxfId="565" priority="718" operator="lessThan">
      <formula>0</formula>
    </cfRule>
  </conditionalFormatting>
  <conditionalFormatting sqref="P30">
    <cfRule type="cellIs" dxfId="564" priority="711" operator="lessThan">
      <formula>0</formula>
    </cfRule>
  </conditionalFormatting>
  <conditionalFormatting sqref="P30">
    <cfRule type="cellIs" dxfId="563" priority="712" operator="lessThan">
      <formula>0</formula>
    </cfRule>
  </conditionalFormatting>
  <conditionalFormatting sqref="P25">
    <cfRule type="cellIs" dxfId="562" priority="703" operator="lessThan">
      <formula>0</formula>
    </cfRule>
  </conditionalFormatting>
  <conditionalFormatting sqref="P27">
    <cfRule type="cellIs" dxfId="561" priority="705" operator="lessThan">
      <formula>0</formula>
    </cfRule>
  </conditionalFormatting>
  <conditionalFormatting sqref="P25">
    <cfRule type="cellIs" dxfId="560" priority="704" operator="lessThan">
      <formula>0</formula>
    </cfRule>
  </conditionalFormatting>
  <conditionalFormatting sqref="P28">
    <cfRule type="cellIs" dxfId="559" priority="709" operator="lessThan">
      <formula>0</formula>
    </cfRule>
  </conditionalFormatting>
  <conditionalFormatting sqref="P28">
    <cfRule type="cellIs" dxfId="558" priority="710" operator="lessThan">
      <formula>0</formula>
    </cfRule>
  </conditionalFormatting>
  <conditionalFormatting sqref="P29">
    <cfRule type="cellIs" dxfId="557" priority="707" operator="lessThan">
      <formula>0</formula>
    </cfRule>
  </conditionalFormatting>
  <conditionalFormatting sqref="P29">
    <cfRule type="cellIs" dxfId="556" priority="708" operator="lessThan">
      <formula>0</formula>
    </cfRule>
  </conditionalFormatting>
  <conditionalFormatting sqref="P27">
    <cfRule type="cellIs" dxfId="555" priority="706" operator="lessThan">
      <formula>0</formula>
    </cfRule>
  </conditionalFormatting>
  <conditionalFormatting sqref="P24">
    <cfRule type="cellIs" dxfId="554" priority="702" operator="lessThan">
      <formula>0</formula>
    </cfRule>
  </conditionalFormatting>
  <conditionalFormatting sqref="P23">
    <cfRule type="cellIs" dxfId="553" priority="701" operator="lessThan">
      <formula>0</formula>
    </cfRule>
  </conditionalFormatting>
  <conditionalFormatting sqref="P26">
    <cfRule type="cellIs" dxfId="552" priority="699" operator="lessThan">
      <formula>0</formula>
    </cfRule>
  </conditionalFormatting>
  <conditionalFormatting sqref="P26">
    <cfRule type="cellIs" dxfId="551" priority="697" operator="lessThan">
      <formula>0</formula>
    </cfRule>
  </conditionalFormatting>
  <conditionalFormatting sqref="P26">
    <cfRule type="cellIs" dxfId="550" priority="698" operator="lessThan">
      <formula>0</formula>
    </cfRule>
  </conditionalFormatting>
  <conditionalFormatting sqref="P26">
    <cfRule type="cellIs" dxfId="549" priority="700" operator="lessThan">
      <formula>0</formula>
    </cfRule>
  </conditionalFormatting>
  <conditionalFormatting sqref="P22">
    <cfRule type="cellIs" dxfId="548" priority="696" operator="lessThan">
      <formula>0</formula>
    </cfRule>
  </conditionalFormatting>
  <conditionalFormatting sqref="P22">
    <cfRule type="cellIs" dxfId="547" priority="695" operator="lessThan">
      <formula>0</formula>
    </cfRule>
  </conditionalFormatting>
  <conditionalFormatting sqref="P22">
    <cfRule type="cellIs" dxfId="546" priority="693" operator="lessThan">
      <formula>0</formula>
    </cfRule>
  </conditionalFormatting>
  <conditionalFormatting sqref="P22">
    <cfRule type="cellIs" dxfId="545" priority="694" operator="lessThan">
      <formula>0</formula>
    </cfRule>
  </conditionalFormatting>
  <conditionalFormatting sqref="W29">
    <cfRule type="cellIs" dxfId="544" priority="689" operator="lessThan">
      <formula>0</formula>
    </cfRule>
  </conditionalFormatting>
  <conditionalFormatting sqref="W29">
    <cfRule type="cellIs" dxfId="543" priority="690" operator="lessThan">
      <formula>0</formula>
    </cfRule>
  </conditionalFormatting>
  <conditionalFormatting sqref="W28">
    <cfRule type="cellIs" dxfId="542" priority="692" operator="lessThan">
      <formula>0</formula>
    </cfRule>
  </conditionalFormatting>
  <conditionalFormatting sqref="W27">
    <cfRule type="cellIs" dxfId="541" priority="688" operator="lessThan">
      <formula>0</formula>
    </cfRule>
  </conditionalFormatting>
  <conditionalFormatting sqref="W27">
    <cfRule type="cellIs" dxfId="540" priority="687" operator="lessThan">
      <formula>0</formula>
    </cfRule>
  </conditionalFormatting>
  <conditionalFormatting sqref="W28">
    <cfRule type="cellIs" dxfId="539" priority="691" operator="lessThan">
      <formula>0</formula>
    </cfRule>
  </conditionalFormatting>
  <conditionalFormatting sqref="W25">
    <cfRule type="cellIs" dxfId="538" priority="686" operator="lessThan">
      <formula>0</formula>
    </cfRule>
  </conditionalFormatting>
  <conditionalFormatting sqref="W25">
    <cfRule type="cellIs" dxfId="537" priority="685" operator="lessThan">
      <formula>0</formula>
    </cfRule>
  </conditionalFormatting>
  <conditionalFormatting sqref="W26">
    <cfRule type="cellIs" dxfId="536" priority="684" operator="lessThan">
      <formula>0</formula>
    </cfRule>
  </conditionalFormatting>
  <conditionalFormatting sqref="W26">
    <cfRule type="cellIs" dxfId="535" priority="683" operator="lessThan">
      <formula>0</formula>
    </cfRule>
  </conditionalFormatting>
  <conditionalFormatting sqref="W26">
    <cfRule type="cellIs" dxfId="534" priority="681" operator="lessThan">
      <formula>0</formula>
    </cfRule>
  </conditionalFormatting>
  <conditionalFormatting sqref="W26">
    <cfRule type="cellIs" dxfId="533" priority="682" operator="lessThan">
      <formula>0</formula>
    </cfRule>
  </conditionalFormatting>
  <conditionalFormatting sqref="W30">
    <cfRule type="cellIs" dxfId="532" priority="680" operator="lessThan">
      <formula>0</formula>
    </cfRule>
  </conditionalFormatting>
  <conditionalFormatting sqref="W24">
    <cfRule type="cellIs" dxfId="531" priority="679" operator="lessThan">
      <formula>0</formula>
    </cfRule>
  </conditionalFormatting>
  <conditionalFormatting sqref="W23">
    <cfRule type="cellIs" dxfId="530" priority="678" operator="lessThan">
      <formula>0</formula>
    </cfRule>
  </conditionalFormatting>
  <conditionalFormatting sqref="W22">
    <cfRule type="cellIs" dxfId="529" priority="677" operator="lessThan">
      <formula>0</formula>
    </cfRule>
  </conditionalFormatting>
  <conditionalFormatting sqref="W22">
    <cfRule type="cellIs" dxfId="528" priority="676" operator="lessThan">
      <formula>0</formula>
    </cfRule>
  </conditionalFormatting>
  <conditionalFormatting sqref="W22">
    <cfRule type="cellIs" dxfId="527" priority="674" operator="lessThan">
      <formula>0</formula>
    </cfRule>
  </conditionalFormatting>
  <conditionalFormatting sqref="W22">
    <cfRule type="cellIs" dxfId="526" priority="675" operator="lessThan">
      <formula>0</formula>
    </cfRule>
  </conditionalFormatting>
  <conditionalFormatting sqref="AD30">
    <cfRule type="cellIs" dxfId="525" priority="585" operator="lessThan">
      <formula>0</formula>
    </cfRule>
  </conditionalFormatting>
  <conditionalFormatting sqref="AD24">
    <cfRule type="cellIs" dxfId="524" priority="584" operator="lessThan">
      <formula>0</formula>
    </cfRule>
  </conditionalFormatting>
  <conditionalFormatting sqref="AD23">
    <cfRule type="cellIs" dxfId="523" priority="582" operator="lessThan">
      <formula>0</formula>
    </cfRule>
  </conditionalFormatting>
  <conditionalFormatting sqref="AD24">
    <cfRule type="cellIs" dxfId="522" priority="583" operator="lessThan">
      <formula>0</formula>
    </cfRule>
  </conditionalFormatting>
  <conditionalFormatting sqref="AD23">
    <cfRule type="cellIs" dxfId="521" priority="581" operator="lessThan">
      <formula>0</formula>
    </cfRule>
  </conditionalFormatting>
  <conditionalFormatting sqref="AD29">
    <cfRule type="cellIs" dxfId="520" priority="575" operator="lessThan">
      <formula>0</formula>
    </cfRule>
  </conditionalFormatting>
  <conditionalFormatting sqref="AD25">
    <cfRule type="cellIs" dxfId="519" priority="579" operator="lessThan">
      <formula>0</formula>
    </cfRule>
  </conditionalFormatting>
  <conditionalFormatting sqref="AD27">
    <cfRule type="cellIs" dxfId="518" priority="580" operator="lessThan">
      <formula>0</formula>
    </cfRule>
  </conditionalFormatting>
  <conditionalFormatting sqref="AD29">
    <cfRule type="cellIs" dxfId="517" priority="576" operator="lessThan">
      <formula>0</formula>
    </cfRule>
  </conditionalFormatting>
  <conditionalFormatting sqref="AD26">
    <cfRule type="cellIs" dxfId="516" priority="574" operator="lessThan">
      <formula>0</formula>
    </cfRule>
  </conditionalFormatting>
  <conditionalFormatting sqref="AD27:AD28 AD25">
    <cfRule type="cellIs" dxfId="515" priority="578" operator="lessThan">
      <formula>0</formula>
    </cfRule>
  </conditionalFormatting>
  <conditionalFormatting sqref="AD28">
    <cfRule type="cellIs" dxfId="514" priority="577" operator="lessThan">
      <formula>0</formula>
    </cfRule>
  </conditionalFormatting>
  <conditionalFormatting sqref="AD22">
    <cfRule type="cellIs" dxfId="513" priority="570" operator="lessThan">
      <formula>0</formula>
    </cfRule>
  </conditionalFormatting>
  <conditionalFormatting sqref="AD26">
    <cfRule type="cellIs" dxfId="512" priority="573" operator="lessThan">
      <formula>0</formula>
    </cfRule>
  </conditionalFormatting>
  <conditionalFormatting sqref="AD26">
    <cfRule type="cellIs" dxfId="511" priority="572" operator="lessThan">
      <formula>0</formula>
    </cfRule>
  </conditionalFormatting>
  <conditionalFormatting sqref="AD26">
    <cfRule type="cellIs" dxfId="510" priority="571" operator="lessThan">
      <formula>0</formula>
    </cfRule>
  </conditionalFormatting>
  <conditionalFormatting sqref="AD22">
    <cfRule type="cellIs" dxfId="509" priority="568" operator="lessThan">
      <formula>0</formula>
    </cfRule>
  </conditionalFormatting>
  <conditionalFormatting sqref="AD22">
    <cfRule type="cellIs" dxfId="508" priority="569" operator="lessThan">
      <formula>0</formula>
    </cfRule>
  </conditionalFormatting>
  <conditionalFormatting sqref="AD22">
    <cfRule type="cellIs" dxfId="507" priority="567" operator="lessThan">
      <formula>0</formula>
    </cfRule>
  </conditionalFormatting>
  <conditionalFormatting sqref="M24">
    <cfRule type="cellIs" dxfId="506" priority="536" operator="lessThan">
      <formula>0</formula>
    </cfRule>
  </conditionalFormatting>
  <conditionalFormatting sqref="M25 M27:M29">
    <cfRule type="cellIs" dxfId="505" priority="534" operator="lessThan">
      <formula>0</formula>
    </cfRule>
  </conditionalFormatting>
  <conditionalFormatting sqref="M24">
    <cfRule type="cellIs" dxfId="504" priority="535" operator="lessThan">
      <formula>0</formula>
    </cfRule>
  </conditionalFormatting>
  <conditionalFormatting sqref="AD30">
    <cfRule type="cellIs" dxfId="503" priority="586" operator="lessThan">
      <formula>0</formula>
    </cfRule>
  </conditionalFormatting>
  <conditionalFormatting sqref="M25 M27:M29">
    <cfRule type="cellIs" dxfId="502" priority="533" operator="lessThan">
      <formula>0</formula>
    </cfRule>
  </conditionalFormatting>
  <conditionalFormatting sqref="M25 M27:M29">
    <cfRule type="cellIs" dxfId="501" priority="531" operator="lessThan">
      <formula>0</formula>
    </cfRule>
  </conditionalFormatting>
  <conditionalFormatting sqref="M25 M27:M29">
    <cfRule type="cellIs" dxfId="500" priority="532" operator="lessThan">
      <formula>0</formula>
    </cfRule>
  </conditionalFormatting>
  <conditionalFormatting sqref="F30">
    <cfRule type="cellIs" dxfId="499" priority="559" operator="lessThan">
      <formula>0</formula>
    </cfRule>
  </conditionalFormatting>
  <conditionalFormatting sqref="F30">
    <cfRule type="cellIs" dxfId="498" priority="560" operator="lessThan">
      <formula>0</formula>
    </cfRule>
  </conditionalFormatting>
  <conditionalFormatting sqref="F29">
    <cfRule type="cellIs" dxfId="497" priority="557" operator="lessThan">
      <formula>0</formula>
    </cfRule>
  </conditionalFormatting>
  <conditionalFormatting sqref="F29">
    <cfRule type="cellIs" dxfId="496" priority="558" operator="lessThan">
      <formula>0</formula>
    </cfRule>
  </conditionalFormatting>
  <conditionalFormatting sqref="F29">
    <cfRule type="cellIs" dxfId="495" priority="555" operator="lessThan">
      <formula>0</formula>
    </cfRule>
  </conditionalFormatting>
  <conditionalFormatting sqref="F29">
    <cfRule type="cellIs" dxfId="494" priority="556" operator="lessThan">
      <formula>0</formula>
    </cfRule>
  </conditionalFormatting>
  <conditionalFormatting sqref="M30">
    <cfRule type="cellIs" dxfId="493" priority="543" operator="lessThan">
      <formula>0</formula>
    </cfRule>
  </conditionalFormatting>
  <conditionalFormatting sqref="M30">
    <cfRule type="cellIs" dxfId="492" priority="546" operator="lessThan">
      <formula>0</formula>
    </cfRule>
  </conditionalFormatting>
  <conditionalFormatting sqref="M30">
    <cfRule type="cellIs" dxfId="491" priority="545" operator="lessThan">
      <formula>0</formula>
    </cfRule>
  </conditionalFormatting>
  <conditionalFormatting sqref="M30">
    <cfRule type="cellIs" dxfId="490" priority="544" operator="lessThan">
      <formula>0</formula>
    </cfRule>
  </conditionalFormatting>
  <conditionalFormatting sqref="M23">
    <cfRule type="cellIs" dxfId="489" priority="540" operator="lessThan">
      <formula>0</formula>
    </cfRule>
  </conditionalFormatting>
  <conditionalFormatting sqref="M24">
    <cfRule type="cellIs" dxfId="488" priority="538" operator="lessThan">
      <formula>0</formula>
    </cfRule>
  </conditionalFormatting>
  <conditionalFormatting sqref="M23">
    <cfRule type="cellIs" dxfId="487" priority="539" operator="lessThan">
      <formula>0</formula>
    </cfRule>
  </conditionalFormatting>
  <conditionalFormatting sqref="M24">
    <cfRule type="cellIs" dxfId="486" priority="537" operator="lessThan">
      <formula>0</formula>
    </cfRule>
  </conditionalFormatting>
  <conditionalFormatting sqref="M22">
    <cfRule type="cellIs" dxfId="485" priority="530" operator="lessThan">
      <formula>0</formula>
    </cfRule>
  </conditionalFormatting>
  <conditionalFormatting sqref="M22">
    <cfRule type="cellIs" dxfId="484" priority="529" operator="lessThan">
      <formula>0</formula>
    </cfRule>
  </conditionalFormatting>
  <conditionalFormatting sqref="M22">
    <cfRule type="cellIs" dxfId="483" priority="527" operator="lessThan">
      <formula>0</formula>
    </cfRule>
  </conditionalFormatting>
  <conditionalFormatting sqref="M22">
    <cfRule type="cellIs" dxfId="482" priority="528" operator="lessThan">
      <formula>0</formula>
    </cfRule>
  </conditionalFormatting>
  <conditionalFormatting sqref="M26">
    <cfRule type="cellIs" dxfId="481" priority="525" operator="lessThan">
      <formula>0</formula>
    </cfRule>
  </conditionalFormatting>
  <conditionalFormatting sqref="M26">
    <cfRule type="cellIs" dxfId="480" priority="526" operator="lessThan">
      <formula>0</formula>
    </cfRule>
  </conditionalFormatting>
  <conditionalFormatting sqref="M23">
    <cfRule type="cellIs" dxfId="479" priority="542" operator="lessThan">
      <formula>0</formula>
    </cfRule>
  </conditionalFormatting>
  <conditionalFormatting sqref="M23">
    <cfRule type="cellIs" dxfId="478" priority="541" operator="lessThan">
      <formula>0</formula>
    </cfRule>
  </conditionalFormatting>
  <conditionalFormatting sqref="M26">
    <cfRule type="cellIs" dxfId="477" priority="523" operator="lessThan">
      <formula>0</formula>
    </cfRule>
  </conditionalFormatting>
  <conditionalFormatting sqref="M26">
    <cfRule type="cellIs" dxfId="476" priority="524" operator="lessThan">
      <formula>0</formula>
    </cfRule>
  </conditionalFormatting>
  <conditionalFormatting sqref="Q30">
    <cfRule type="cellIs" dxfId="475" priority="521" operator="lessThan">
      <formula>0</formula>
    </cfRule>
  </conditionalFormatting>
  <conditionalFormatting sqref="Q30">
    <cfRule type="cellIs" dxfId="474" priority="522" operator="lessThan">
      <formula>0</formula>
    </cfRule>
  </conditionalFormatting>
  <conditionalFormatting sqref="Q30">
    <cfRule type="cellIs" dxfId="473" priority="519" operator="lessThan">
      <formula>0</formula>
    </cfRule>
  </conditionalFormatting>
  <conditionalFormatting sqref="Q30">
    <cfRule type="cellIs" dxfId="472" priority="520" operator="lessThan">
      <formula>0</formula>
    </cfRule>
  </conditionalFormatting>
  <conditionalFormatting sqref="T25">
    <cfRule type="cellIs" dxfId="471" priority="493" operator="lessThan">
      <formula>0</formula>
    </cfRule>
  </conditionalFormatting>
  <conditionalFormatting sqref="T27">
    <cfRule type="cellIs" dxfId="470" priority="495" operator="lessThan">
      <formula>0</formula>
    </cfRule>
  </conditionalFormatting>
  <conditionalFormatting sqref="T27">
    <cfRule type="cellIs" dxfId="469" priority="494" operator="lessThan">
      <formula>0</formula>
    </cfRule>
  </conditionalFormatting>
  <conditionalFormatting sqref="T28">
    <cfRule type="cellIs" dxfId="468" priority="499" operator="lessThan">
      <formula>0</formula>
    </cfRule>
  </conditionalFormatting>
  <conditionalFormatting sqref="T30">
    <cfRule type="cellIs" dxfId="467" priority="500" operator="lessThan">
      <formula>0</formula>
    </cfRule>
  </conditionalFormatting>
  <conditionalFormatting sqref="T29">
    <cfRule type="cellIs" dxfId="466" priority="497" operator="lessThan">
      <formula>0</formula>
    </cfRule>
  </conditionalFormatting>
  <conditionalFormatting sqref="T28">
    <cfRule type="cellIs" dxfId="465" priority="498" operator="lessThan">
      <formula>0</formula>
    </cfRule>
  </conditionalFormatting>
  <conditionalFormatting sqref="T29">
    <cfRule type="cellIs" dxfId="464" priority="496" operator="lessThan">
      <formula>0</formula>
    </cfRule>
  </conditionalFormatting>
  <conditionalFormatting sqref="T25">
    <cfRule type="cellIs" dxfId="463" priority="492" operator="lessThan">
      <formula>0</formula>
    </cfRule>
  </conditionalFormatting>
  <conditionalFormatting sqref="T23">
    <cfRule type="cellIs" dxfId="462" priority="491" operator="lessThan">
      <formula>0</formula>
    </cfRule>
  </conditionalFormatting>
  <conditionalFormatting sqref="T26">
    <cfRule type="cellIs" dxfId="461" priority="489" operator="lessThan">
      <formula>0</formula>
    </cfRule>
  </conditionalFormatting>
  <conditionalFormatting sqref="T26">
    <cfRule type="cellIs" dxfId="460" priority="487" operator="lessThan">
      <formula>0</formula>
    </cfRule>
  </conditionalFormatting>
  <conditionalFormatting sqref="T26">
    <cfRule type="cellIs" dxfId="459" priority="488" operator="lessThan">
      <formula>0</formula>
    </cfRule>
  </conditionalFormatting>
  <conditionalFormatting sqref="T24">
    <cfRule type="cellIs" dxfId="458" priority="490" operator="lessThan">
      <formula>0</formula>
    </cfRule>
  </conditionalFormatting>
  <conditionalFormatting sqref="T26">
    <cfRule type="cellIs" dxfId="457" priority="486" operator="lessThan">
      <formula>0</formula>
    </cfRule>
  </conditionalFormatting>
  <conditionalFormatting sqref="T22">
    <cfRule type="cellIs" dxfId="456" priority="485" operator="lessThan">
      <formula>0</formula>
    </cfRule>
  </conditionalFormatting>
  <conditionalFormatting sqref="T22">
    <cfRule type="cellIs" dxfId="455" priority="483" operator="lessThan">
      <formula>0</formula>
    </cfRule>
  </conditionalFormatting>
  <conditionalFormatting sqref="T22">
    <cfRule type="cellIs" dxfId="454" priority="484" operator="lessThan">
      <formula>0</formula>
    </cfRule>
  </conditionalFormatting>
  <conditionalFormatting sqref="T22">
    <cfRule type="cellIs" dxfId="453" priority="482" operator="lessThan">
      <formula>0</formula>
    </cfRule>
  </conditionalFormatting>
  <conditionalFormatting sqref="J26">
    <cfRule type="cellIs" dxfId="452" priority="420" operator="lessThan">
      <formula>0</formula>
    </cfRule>
  </conditionalFormatting>
  <conditionalFormatting sqref="J26">
    <cfRule type="cellIs" dxfId="451" priority="422" operator="lessThan">
      <formula>0</formula>
    </cfRule>
  </conditionalFormatting>
  <conditionalFormatting sqref="J26">
    <cfRule type="cellIs" dxfId="450" priority="421" operator="lessThan">
      <formula>0</formula>
    </cfRule>
  </conditionalFormatting>
  <conditionalFormatting sqref="J26">
    <cfRule type="cellIs" dxfId="449" priority="419" operator="lessThan">
      <formula>0</formula>
    </cfRule>
  </conditionalFormatting>
  <conditionalFormatting sqref="J23:J25 J27:J29">
    <cfRule type="cellIs" dxfId="448" priority="423" operator="lessThan">
      <formula>0</formula>
    </cfRule>
  </conditionalFormatting>
  <conditionalFormatting sqref="J30">
    <cfRule type="cellIs" dxfId="447" priority="427" operator="lessThan">
      <formula>0</formula>
    </cfRule>
  </conditionalFormatting>
  <conditionalFormatting sqref="J23:J25 J27:J29">
    <cfRule type="cellIs" dxfId="446" priority="426" operator="lessThan">
      <formula>0</formula>
    </cfRule>
  </conditionalFormatting>
  <conditionalFormatting sqref="J23:J25 J27:J29">
    <cfRule type="cellIs" dxfId="445" priority="424" operator="lessThan">
      <formula>0</formula>
    </cfRule>
  </conditionalFormatting>
  <conditionalFormatting sqref="J23:J25 J27:J29">
    <cfRule type="cellIs" dxfId="444" priority="425" operator="lessThan">
      <formula>0</formula>
    </cfRule>
  </conditionalFormatting>
  <conditionalFormatting sqref="Q25">
    <cfRule type="cellIs" dxfId="443" priority="409" operator="lessThan">
      <formula>0</formula>
    </cfRule>
  </conditionalFormatting>
  <conditionalFormatting sqref="Q24">
    <cfRule type="cellIs" dxfId="442" priority="408" operator="lessThan">
      <formula>0</formula>
    </cfRule>
  </conditionalFormatting>
  <conditionalFormatting sqref="Q23">
    <cfRule type="cellIs" dxfId="441" priority="407" operator="lessThan">
      <formula>0</formula>
    </cfRule>
  </conditionalFormatting>
  <conditionalFormatting sqref="Q27">
    <cfRule type="cellIs" dxfId="440" priority="412" operator="lessThan">
      <formula>0</formula>
    </cfRule>
  </conditionalFormatting>
  <conditionalFormatting sqref="Q28">
    <cfRule type="cellIs" dxfId="439" priority="416" operator="lessThan">
      <formula>0</formula>
    </cfRule>
  </conditionalFormatting>
  <conditionalFormatting sqref="J22">
    <cfRule type="cellIs" dxfId="438" priority="418" operator="lessThan">
      <formula>0</formula>
    </cfRule>
  </conditionalFormatting>
  <conditionalFormatting sqref="J22">
    <cfRule type="cellIs" dxfId="437" priority="417" operator="lessThan">
      <formula>0</formula>
    </cfRule>
  </conditionalFormatting>
  <conditionalFormatting sqref="Q29">
    <cfRule type="cellIs" dxfId="436" priority="413" operator="lessThan">
      <formula>0</formula>
    </cfRule>
  </conditionalFormatting>
  <conditionalFormatting sqref="Q27">
    <cfRule type="cellIs" dxfId="435" priority="411" operator="lessThan">
      <formula>0</formula>
    </cfRule>
  </conditionalFormatting>
  <conditionalFormatting sqref="Q28">
    <cfRule type="cellIs" dxfId="434" priority="415" operator="lessThan">
      <formula>0</formula>
    </cfRule>
  </conditionalFormatting>
  <conditionalFormatting sqref="Q29">
    <cfRule type="cellIs" dxfId="433" priority="414" operator="lessThan">
      <formula>0</formula>
    </cfRule>
  </conditionalFormatting>
  <conditionalFormatting sqref="Q25">
    <cfRule type="cellIs" dxfId="432" priority="410" operator="lessThan">
      <formula>0</formula>
    </cfRule>
  </conditionalFormatting>
  <conditionalFormatting sqref="J30">
    <cfRule type="cellIs" dxfId="431" priority="428" operator="lessThan">
      <formula>0</formula>
    </cfRule>
  </conditionalFormatting>
  <conditionalFormatting sqref="Q26">
    <cfRule type="cellIs" dxfId="430" priority="404" operator="lessThan">
      <formula>0</formula>
    </cfRule>
  </conditionalFormatting>
  <conditionalFormatting sqref="Q26">
    <cfRule type="cellIs" dxfId="429" priority="403" operator="lessThan">
      <formula>0</formula>
    </cfRule>
  </conditionalFormatting>
  <conditionalFormatting sqref="Q26">
    <cfRule type="cellIs" dxfId="428" priority="405" operator="lessThan">
      <formula>0</formula>
    </cfRule>
  </conditionalFormatting>
  <conditionalFormatting sqref="Q26">
    <cfRule type="cellIs" dxfId="427" priority="406" operator="lessThan">
      <formula>0</formula>
    </cfRule>
  </conditionalFormatting>
  <conditionalFormatting sqref="X29">
    <cfRule type="cellIs" dxfId="426" priority="395" operator="lessThan">
      <formula>0</formula>
    </cfRule>
  </conditionalFormatting>
  <conditionalFormatting sqref="X28">
    <cfRule type="cellIs" dxfId="425" priority="397" operator="lessThan">
      <formula>0</formula>
    </cfRule>
  </conditionalFormatting>
  <conditionalFormatting sqref="X29">
    <cfRule type="cellIs" dxfId="424" priority="396" operator="lessThan">
      <formula>0</formula>
    </cfRule>
  </conditionalFormatting>
  <conditionalFormatting sqref="Q22">
    <cfRule type="cellIs" dxfId="423" priority="401" operator="lessThan">
      <formula>0</formula>
    </cfRule>
  </conditionalFormatting>
  <conditionalFormatting sqref="Q22">
    <cfRule type="cellIs" dxfId="422" priority="402" operator="lessThan">
      <formula>0</formula>
    </cfRule>
  </conditionalFormatting>
  <conditionalFormatting sqref="Q22">
    <cfRule type="cellIs" dxfId="421" priority="399" operator="lessThan">
      <formula>0</formula>
    </cfRule>
  </conditionalFormatting>
  <conditionalFormatting sqref="Q22">
    <cfRule type="cellIs" dxfId="420" priority="400" operator="lessThan">
      <formula>0</formula>
    </cfRule>
  </conditionalFormatting>
  <conditionalFormatting sqref="X28">
    <cfRule type="cellIs" dxfId="419" priority="398" operator="lessThan">
      <formula>0</formula>
    </cfRule>
  </conditionalFormatting>
  <conditionalFormatting sqref="X27">
    <cfRule type="cellIs" dxfId="418" priority="394" operator="lessThan">
      <formula>0</formula>
    </cfRule>
  </conditionalFormatting>
  <conditionalFormatting sqref="X27">
    <cfRule type="cellIs" dxfId="417" priority="393" operator="lessThan">
      <formula>0</formula>
    </cfRule>
  </conditionalFormatting>
  <conditionalFormatting sqref="X25">
    <cfRule type="cellIs" dxfId="416" priority="392" operator="lessThan">
      <formula>0</formula>
    </cfRule>
  </conditionalFormatting>
  <conditionalFormatting sqref="X25">
    <cfRule type="cellIs" dxfId="415" priority="391" operator="lessThan">
      <formula>0</formula>
    </cfRule>
  </conditionalFormatting>
  <conditionalFormatting sqref="X26">
    <cfRule type="cellIs" dxfId="414" priority="390" operator="lessThan">
      <formula>0</formula>
    </cfRule>
  </conditionalFormatting>
  <conditionalFormatting sqref="X26">
    <cfRule type="cellIs" dxfId="413" priority="389" operator="lessThan">
      <formula>0</formula>
    </cfRule>
  </conditionalFormatting>
  <conditionalFormatting sqref="X26">
    <cfRule type="cellIs" dxfId="412" priority="387" operator="lessThan">
      <formula>0</formula>
    </cfRule>
  </conditionalFormatting>
  <conditionalFormatting sqref="X26">
    <cfRule type="cellIs" dxfId="411" priority="388" operator="lessThan">
      <formula>0</formula>
    </cfRule>
  </conditionalFormatting>
  <conditionalFormatting sqref="X30:Z30">
    <cfRule type="cellIs" dxfId="410" priority="386" operator="lessThan">
      <formula>0</formula>
    </cfRule>
  </conditionalFormatting>
  <conditionalFormatting sqref="X24">
    <cfRule type="cellIs" dxfId="409" priority="385" operator="lessThan">
      <formula>0</formula>
    </cfRule>
  </conditionalFormatting>
  <conditionalFormatting sqref="X23">
    <cfRule type="cellIs" dxfId="408" priority="384" operator="lessThan">
      <formula>0</formula>
    </cfRule>
  </conditionalFormatting>
  <conditionalFormatting sqref="X22">
    <cfRule type="cellIs" dxfId="407" priority="383" operator="lessThan">
      <formula>0</formula>
    </cfRule>
  </conditionalFormatting>
  <conditionalFormatting sqref="X22">
    <cfRule type="cellIs" dxfId="406" priority="382" operator="lessThan">
      <formula>0</formula>
    </cfRule>
  </conditionalFormatting>
  <conditionalFormatting sqref="X22">
    <cfRule type="cellIs" dxfId="405" priority="380" operator="lessThan">
      <formula>0</formula>
    </cfRule>
  </conditionalFormatting>
  <conditionalFormatting sqref="X22">
    <cfRule type="cellIs" dxfId="404" priority="381" operator="lessThan">
      <formula>0</formula>
    </cfRule>
  </conditionalFormatting>
  <conditionalFormatting sqref="AA29">
    <cfRule type="cellIs" dxfId="403" priority="376" operator="lessThan">
      <formula>0</formula>
    </cfRule>
  </conditionalFormatting>
  <conditionalFormatting sqref="AA29">
    <cfRule type="cellIs" dxfId="402" priority="377" operator="lessThan">
      <formula>0</formula>
    </cfRule>
  </conditionalFormatting>
  <conditionalFormatting sqref="AA25">
    <cfRule type="cellIs" dxfId="401" priority="373" operator="lessThan">
      <formula>0</formula>
    </cfRule>
  </conditionalFormatting>
  <conditionalFormatting sqref="AA25">
    <cfRule type="cellIs" dxfId="400" priority="372" operator="lessThan">
      <formula>0</formula>
    </cfRule>
  </conditionalFormatting>
  <conditionalFormatting sqref="AA26">
    <cfRule type="cellIs" dxfId="399" priority="371" operator="lessThan">
      <formula>0</formula>
    </cfRule>
  </conditionalFormatting>
  <conditionalFormatting sqref="AA26">
    <cfRule type="cellIs" dxfId="398" priority="370" operator="lessThan">
      <formula>0</formula>
    </cfRule>
  </conditionalFormatting>
  <conditionalFormatting sqref="AA26">
    <cfRule type="cellIs" dxfId="397" priority="368" operator="lessThan">
      <formula>0</formula>
    </cfRule>
  </conditionalFormatting>
  <conditionalFormatting sqref="AA26">
    <cfRule type="cellIs" dxfId="396" priority="369" operator="lessThan">
      <formula>0</formula>
    </cfRule>
  </conditionalFormatting>
  <conditionalFormatting sqref="AA30">
    <cfRule type="cellIs" dxfId="395" priority="367" operator="lessThan">
      <formula>0</formula>
    </cfRule>
  </conditionalFormatting>
  <conditionalFormatting sqref="AA24">
    <cfRule type="cellIs" dxfId="394" priority="366" operator="lessThan">
      <formula>0</formula>
    </cfRule>
  </conditionalFormatting>
  <conditionalFormatting sqref="AA23">
    <cfRule type="cellIs" dxfId="393" priority="365" operator="lessThan">
      <formula>0</formula>
    </cfRule>
  </conditionalFormatting>
  <conditionalFormatting sqref="AA22">
    <cfRule type="cellIs" dxfId="392" priority="364" operator="lessThan">
      <formula>0</formula>
    </cfRule>
  </conditionalFormatting>
  <conditionalFormatting sqref="AA22">
    <cfRule type="cellIs" dxfId="391" priority="363" operator="lessThan">
      <formula>0</formula>
    </cfRule>
  </conditionalFormatting>
  <conditionalFormatting sqref="AA22">
    <cfRule type="cellIs" dxfId="390" priority="361" operator="lessThan">
      <formula>0</formula>
    </cfRule>
  </conditionalFormatting>
  <conditionalFormatting sqref="AA22">
    <cfRule type="cellIs" dxfId="389" priority="362" operator="lessThan">
      <formula>0</formula>
    </cfRule>
  </conditionalFormatting>
  <conditionalFormatting sqref="C25">
    <cfRule type="cellIs" dxfId="388" priority="318" operator="lessThan">
      <formula>0</formula>
    </cfRule>
  </conditionalFormatting>
  <conditionalFormatting sqref="C23">
    <cfRule type="cellIs" dxfId="387" priority="320" operator="lessThan">
      <formula>0</formula>
    </cfRule>
  </conditionalFormatting>
  <conditionalFormatting sqref="C27">
    <cfRule type="cellIs" dxfId="386" priority="319" operator="lessThan">
      <formula>0</formula>
    </cfRule>
  </conditionalFormatting>
  <conditionalFormatting sqref="C28">
    <cfRule type="cellIs" dxfId="385" priority="316" operator="lessThan">
      <formula>0</formula>
    </cfRule>
  </conditionalFormatting>
  <conditionalFormatting sqref="C27:C28 C25">
    <cfRule type="cellIs" dxfId="384" priority="317" operator="lessThan">
      <formula>0</formula>
    </cfRule>
  </conditionalFormatting>
  <conditionalFormatting sqref="C29">
    <cfRule type="cellIs" dxfId="383" priority="315" operator="lessThan">
      <formula>0</formula>
    </cfRule>
  </conditionalFormatting>
  <conditionalFormatting sqref="C22">
    <cfRule type="cellIs" dxfId="382" priority="309" operator="lessThan">
      <formula>0</formula>
    </cfRule>
  </conditionalFormatting>
  <conditionalFormatting sqref="C26">
    <cfRule type="cellIs" dxfId="381" priority="313" operator="lessThan">
      <formula>0</formula>
    </cfRule>
  </conditionalFormatting>
  <conditionalFormatting sqref="C29">
    <cfRule type="cellIs" dxfId="380" priority="314" operator="lessThan">
      <formula>0</formula>
    </cfRule>
  </conditionalFormatting>
  <conditionalFormatting sqref="C26">
    <cfRule type="cellIs" dxfId="379" priority="310" operator="lessThan">
      <formula>0</formula>
    </cfRule>
  </conditionalFormatting>
  <conditionalFormatting sqref="C22">
    <cfRule type="cellIs" dxfId="378" priority="308" operator="lessThan">
      <formula>0</formula>
    </cfRule>
  </conditionalFormatting>
  <conditionalFormatting sqref="C26">
    <cfRule type="cellIs" dxfId="377" priority="312" operator="lessThan">
      <formula>0</formula>
    </cfRule>
  </conditionalFormatting>
  <conditionalFormatting sqref="C26">
    <cfRule type="cellIs" dxfId="376" priority="311" operator="lessThan">
      <formula>0</formula>
    </cfRule>
  </conditionalFormatting>
  <conditionalFormatting sqref="C22">
    <cfRule type="cellIs" dxfId="375" priority="307" operator="lessThan">
      <formula>0</formula>
    </cfRule>
  </conditionalFormatting>
  <conditionalFormatting sqref="C22">
    <cfRule type="cellIs" dxfId="374" priority="306" operator="lessThan">
      <formula>0</formula>
    </cfRule>
  </conditionalFormatting>
  <conditionalFormatting sqref="C30">
    <cfRule type="cellIs" dxfId="373" priority="324" operator="lessThan">
      <formula>0</formula>
    </cfRule>
  </conditionalFormatting>
  <conditionalFormatting sqref="C24">
    <cfRule type="cellIs" dxfId="372" priority="323" operator="lessThan">
      <formula>0</formula>
    </cfRule>
  </conditionalFormatting>
  <conditionalFormatting sqref="C23">
    <cfRule type="cellIs" dxfId="371" priority="321" operator="lessThan">
      <formula>0</formula>
    </cfRule>
  </conditionalFormatting>
  <conditionalFormatting sqref="C24">
    <cfRule type="cellIs" dxfId="370" priority="322" operator="lessThan">
      <formula>0</formula>
    </cfRule>
  </conditionalFormatting>
  <conditionalFormatting sqref="C30">
    <cfRule type="cellIs" dxfId="369" priority="325" operator="lessThan">
      <formula>0</formula>
    </cfRule>
  </conditionalFormatting>
  <conditionalFormatting sqref="G30:H30">
    <cfRule type="cellIs" dxfId="368" priority="304" operator="lessThan">
      <formula>0</formula>
    </cfRule>
  </conditionalFormatting>
  <conditionalFormatting sqref="G30:H30">
    <cfRule type="cellIs" dxfId="367" priority="305" operator="lessThan">
      <formula>0</formula>
    </cfRule>
  </conditionalFormatting>
  <conditionalFormatting sqref="G29:H29">
    <cfRule type="cellIs" dxfId="366" priority="302" operator="lessThan">
      <formula>0</formula>
    </cfRule>
  </conditionalFormatting>
  <conditionalFormatting sqref="G29:H29">
    <cfRule type="cellIs" dxfId="365" priority="303" operator="lessThan">
      <formula>0</formula>
    </cfRule>
  </conditionalFormatting>
  <conditionalFormatting sqref="G29:H29">
    <cfRule type="cellIs" dxfId="364" priority="300" operator="lessThan">
      <formula>0</formula>
    </cfRule>
  </conditionalFormatting>
  <conditionalFormatting sqref="G29:H29">
    <cfRule type="cellIs" dxfId="363" priority="301" operator="lessThan">
      <formula>0</formula>
    </cfRule>
  </conditionalFormatting>
  <conditionalFormatting sqref="G22:H25 H27:H28">
    <cfRule type="cellIs" dxfId="362" priority="299" operator="lessThan">
      <formula>0</formula>
    </cfRule>
  </conditionalFormatting>
  <conditionalFormatting sqref="G22:H25 H27:H28">
    <cfRule type="cellIs" dxfId="361" priority="298" operator="lessThan">
      <formula>0</formula>
    </cfRule>
  </conditionalFormatting>
  <conditionalFormatting sqref="G23:H25 H27:H28">
    <cfRule type="cellIs" dxfId="360" priority="296" operator="lessThan">
      <formula>0</formula>
    </cfRule>
  </conditionalFormatting>
  <conditionalFormatting sqref="G23:H25 H27:H28">
    <cfRule type="cellIs" dxfId="359" priority="297" operator="lessThan">
      <formula>0</formula>
    </cfRule>
  </conditionalFormatting>
  <conditionalFormatting sqref="G26:H26">
    <cfRule type="cellIs" dxfId="358" priority="294" operator="lessThan">
      <formula>0</formula>
    </cfRule>
  </conditionalFormatting>
  <conditionalFormatting sqref="G26:H26">
    <cfRule type="cellIs" dxfId="357" priority="295" operator="lessThan">
      <formula>0</formula>
    </cfRule>
  </conditionalFormatting>
  <conditionalFormatting sqref="G26:H26">
    <cfRule type="cellIs" dxfId="356" priority="292" operator="lessThan">
      <formula>0</formula>
    </cfRule>
  </conditionalFormatting>
  <conditionalFormatting sqref="G26:H26">
    <cfRule type="cellIs" dxfId="355" priority="293" operator="lessThan">
      <formula>0</formula>
    </cfRule>
  </conditionalFormatting>
  <conditionalFormatting sqref="N24:O24">
    <cfRule type="cellIs" dxfId="354" priority="281" operator="lessThan">
      <formula>0</formula>
    </cfRule>
  </conditionalFormatting>
  <conditionalFormatting sqref="N25:O25 N27:O29">
    <cfRule type="cellIs" dxfId="353" priority="279" operator="lessThan">
      <formula>0</formula>
    </cfRule>
  </conditionalFormatting>
  <conditionalFormatting sqref="N24:O24">
    <cfRule type="cellIs" dxfId="352" priority="280" operator="lessThan">
      <formula>0</formula>
    </cfRule>
  </conditionalFormatting>
  <conditionalFormatting sqref="N25:O25 N27:O29">
    <cfRule type="cellIs" dxfId="351" priority="278" operator="lessThan">
      <formula>0</formula>
    </cfRule>
  </conditionalFormatting>
  <conditionalFormatting sqref="N25:O25 N27:O29">
    <cfRule type="cellIs" dxfId="350" priority="276" operator="lessThan">
      <formula>0</formula>
    </cfRule>
  </conditionalFormatting>
  <conditionalFormatting sqref="N25:O25 N27:O29">
    <cfRule type="cellIs" dxfId="349" priority="277" operator="lessThan">
      <formula>0</formula>
    </cfRule>
  </conditionalFormatting>
  <conditionalFormatting sqref="N30:O30">
    <cfRule type="cellIs" dxfId="348" priority="288" operator="lessThan">
      <formula>0</formula>
    </cfRule>
  </conditionalFormatting>
  <conditionalFormatting sqref="N30:O30">
    <cfRule type="cellIs" dxfId="347" priority="291" operator="lessThan">
      <formula>0</formula>
    </cfRule>
  </conditionalFormatting>
  <conditionalFormatting sqref="N30:O30">
    <cfRule type="cellIs" dxfId="346" priority="290" operator="lessThan">
      <formula>0</formula>
    </cfRule>
  </conditionalFormatting>
  <conditionalFormatting sqref="N30:O30">
    <cfRule type="cellIs" dxfId="345" priority="289" operator="lessThan">
      <formula>0</formula>
    </cfRule>
  </conditionalFormatting>
  <conditionalFormatting sqref="N23:O23">
    <cfRule type="cellIs" dxfId="344" priority="285" operator="lessThan">
      <formula>0</formula>
    </cfRule>
  </conditionalFormatting>
  <conditionalFormatting sqref="N24:O24">
    <cfRule type="cellIs" dxfId="343" priority="283" operator="lessThan">
      <formula>0</formula>
    </cfRule>
  </conditionalFormatting>
  <conditionalFormatting sqref="N23:O23">
    <cfRule type="cellIs" dxfId="342" priority="284" operator="lessThan">
      <formula>0</formula>
    </cfRule>
  </conditionalFormatting>
  <conditionalFormatting sqref="N24:O24">
    <cfRule type="cellIs" dxfId="341" priority="282" operator="lessThan">
      <formula>0</formula>
    </cfRule>
  </conditionalFormatting>
  <conditionalFormatting sqref="N22:O22">
    <cfRule type="cellIs" dxfId="340" priority="275" operator="lessThan">
      <formula>0</formula>
    </cfRule>
  </conditionalFormatting>
  <conditionalFormatting sqref="N22:O22">
    <cfRule type="cellIs" dxfId="339" priority="274" operator="lessThan">
      <formula>0</formula>
    </cfRule>
  </conditionalFormatting>
  <conditionalFormatting sqref="N22:O22">
    <cfRule type="cellIs" dxfId="338" priority="272" operator="lessThan">
      <formula>0</formula>
    </cfRule>
  </conditionalFormatting>
  <conditionalFormatting sqref="N22:O22">
    <cfRule type="cellIs" dxfId="337" priority="273" operator="lessThan">
      <formula>0</formula>
    </cfRule>
  </conditionalFormatting>
  <conditionalFormatting sqref="N26:O26">
    <cfRule type="cellIs" dxfId="336" priority="270" operator="lessThan">
      <formula>0</formula>
    </cfRule>
  </conditionalFormatting>
  <conditionalFormatting sqref="N26:O26">
    <cfRule type="cellIs" dxfId="335" priority="271" operator="lessThan">
      <formula>0</formula>
    </cfRule>
  </conditionalFormatting>
  <conditionalFormatting sqref="N23:O23">
    <cfRule type="cellIs" dxfId="334" priority="287" operator="lessThan">
      <formula>0</formula>
    </cfRule>
  </conditionalFormatting>
  <conditionalFormatting sqref="N23:O23">
    <cfRule type="cellIs" dxfId="333" priority="286" operator="lessThan">
      <formula>0</formula>
    </cfRule>
  </conditionalFormatting>
  <conditionalFormatting sqref="N26:O26">
    <cfRule type="cellIs" dxfId="332" priority="268" operator="lessThan">
      <formula>0</formula>
    </cfRule>
  </conditionalFormatting>
  <conditionalFormatting sqref="N26:O26">
    <cfRule type="cellIs" dxfId="331" priority="269" operator="lessThan">
      <formula>0</formula>
    </cfRule>
  </conditionalFormatting>
  <conditionalFormatting sqref="U25:V25">
    <cfRule type="cellIs" dxfId="330" priority="260" operator="lessThan">
      <formula>0</formula>
    </cfRule>
  </conditionalFormatting>
  <conditionalFormatting sqref="V27">
    <cfRule type="cellIs" dxfId="329" priority="262" operator="lessThan">
      <formula>0</formula>
    </cfRule>
  </conditionalFormatting>
  <conditionalFormatting sqref="V27">
    <cfRule type="cellIs" dxfId="328" priority="261" operator="lessThan">
      <formula>0</formula>
    </cfRule>
  </conditionalFormatting>
  <conditionalFormatting sqref="V28">
    <cfRule type="cellIs" dxfId="327" priority="266" operator="lessThan">
      <formula>0</formula>
    </cfRule>
  </conditionalFormatting>
  <conditionalFormatting sqref="U30:V30">
    <cfRule type="cellIs" dxfId="326" priority="267" operator="lessThan">
      <formula>0</formula>
    </cfRule>
  </conditionalFormatting>
  <conditionalFormatting sqref="U29:V29">
    <cfRule type="cellIs" dxfId="325" priority="264" operator="lessThan">
      <formula>0</formula>
    </cfRule>
  </conditionalFormatting>
  <conditionalFormatting sqref="V28">
    <cfRule type="cellIs" dxfId="324" priority="265" operator="lessThan">
      <formula>0</formula>
    </cfRule>
  </conditionalFormatting>
  <conditionalFormatting sqref="U29:V29">
    <cfRule type="cellIs" dxfId="323" priority="263" operator="lessThan">
      <formula>0</formula>
    </cfRule>
  </conditionalFormatting>
  <conditionalFormatting sqref="U25:V25">
    <cfRule type="cellIs" dxfId="322" priority="259" operator="lessThan">
      <formula>0</formula>
    </cfRule>
  </conditionalFormatting>
  <conditionalFormatting sqref="U23:V23">
    <cfRule type="cellIs" dxfId="321" priority="258" operator="lessThan">
      <formula>0</formula>
    </cfRule>
  </conditionalFormatting>
  <conditionalFormatting sqref="U26:V26">
    <cfRule type="cellIs" dxfId="320" priority="256" operator="lessThan">
      <formula>0</formula>
    </cfRule>
  </conditionalFormatting>
  <conditionalFormatting sqref="U26:V26">
    <cfRule type="cellIs" dxfId="319" priority="254" operator="lessThan">
      <formula>0</formula>
    </cfRule>
  </conditionalFormatting>
  <conditionalFormatting sqref="U26:V26">
    <cfRule type="cellIs" dxfId="318" priority="255" operator="lessThan">
      <formula>0</formula>
    </cfRule>
  </conditionalFormatting>
  <conditionalFormatting sqref="U24:V24">
    <cfRule type="cellIs" dxfId="317" priority="257" operator="lessThan">
      <formula>0</formula>
    </cfRule>
  </conditionalFormatting>
  <conditionalFormatting sqref="U26:V26">
    <cfRule type="cellIs" dxfId="316" priority="253" operator="lessThan">
      <formula>0</formula>
    </cfRule>
  </conditionalFormatting>
  <conditionalFormatting sqref="U22:V22">
    <cfRule type="cellIs" dxfId="315" priority="252" operator="lessThan">
      <formula>0</formula>
    </cfRule>
  </conditionalFormatting>
  <conditionalFormatting sqref="U22:V22">
    <cfRule type="cellIs" dxfId="314" priority="250" operator="lessThan">
      <formula>0</formula>
    </cfRule>
  </conditionalFormatting>
  <conditionalFormatting sqref="U22:V22">
    <cfRule type="cellIs" dxfId="313" priority="251" operator="lessThan">
      <formula>0</formula>
    </cfRule>
  </conditionalFormatting>
  <conditionalFormatting sqref="U22:V22">
    <cfRule type="cellIs" dxfId="312" priority="249" operator="lessThan">
      <formula>0</formula>
    </cfRule>
  </conditionalFormatting>
  <conditionalFormatting sqref="AB29:AC29">
    <cfRule type="cellIs" dxfId="311" priority="245" operator="lessThan">
      <formula>0</formula>
    </cfRule>
  </conditionalFormatting>
  <conditionalFormatting sqref="AB29:AC29">
    <cfRule type="cellIs" dxfId="310" priority="246" operator="lessThan">
      <formula>0</formula>
    </cfRule>
  </conditionalFormatting>
  <conditionalFormatting sqref="AB28:AC28">
    <cfRule type="cellIs" dxfId="309" priority="248" operator="lessThan">
      <formula>0</formula>
    </cfRule>
  </conditionalFormatting>
  <conditionalFormatting sqref="AB27:AC27">
    <cfRule type="cellIs" dxfId="308" priority="244" operator="lessThan">
      <formula>0</formula>
    </cfRule>
  </conditionalFormatting>
  <conditionalFormatting sqref="AB27:AC27">
    <cfRule type="cellIs" dxfId="307" priority="243" operator="lessThan">
      <formula>0</formula>
    </cfRule>
  </conditionalFormatting>
  <conditionalFormatting sqref="AB28:AC28">
    <cfRule type="cellIs" dxfId="306" priority="247" operator="lessThan">
      <formula>0</formula>
    </cfRule>
  </conditionalFormatting>
  <conditionalFormatting sqref="AB25:AC25">
    <cfRule type="cellIs" dxfId="305" priority="242" operator="lessThan">
      <formula>0</formula>
    </cfRule>
  </conditionalFormatting>
  <conditionalFormatting sqref="AB25:AC25">
    <cfRule type="cellIs" dxfId="304" priority="241" operator="lessThan">
      <formula>0</formula>
    </cfRule>
  </conditionalFormatting>
  <conditionalFormatting sqref="AB26:AC26">
    <cfRule type="cellIs" dxfId="303" priority="240" operator="lessThan">
      <formula>0</formula>
    </cfRule>
  </conditionalFormatting>
  <conditionalFormatting sqref="AB26:AC26">
    <cfRule type="cellIs" dxfId="302" priority="239" operator="lessThan">
      <formula>0</formula>
    </cfRule>
  </conditionalFormatting>
  <conditionalFormatting sqref="AB26:AC26">
    <cfRule type="cellIs" dxfId="301" priority="237" operator="lessThan">
      <formula>0</formula>
    </cfRule>
  </conditionalFormatting>
  <conditionalFormatting sqref="AB26:AC26">
    <cfRule type="cellIs" dxfId="300" priority="238" operator="lessThan">
      <formula>0</formula>
    </cfRule>
  </conditionalFormatting>
  <conditionalFormatting sqref="AB30:AC30">
    <cfRule type="cellIs" dxfId="299" priority="236" operator="lessThan">
      <formula>0</formula>
    </cfRule>
  </conditionalFormatting>
  <conditionalFormatting sqref="AB24:AC24">
    <cfRule type="cellIs" dxfId="298" priority="235" operator="lessThan">
      <formula>0</formula>
    </cfRule>
  </conditionalFormatting>
  <conditionalFormatting sqref="AB23:AC23">
    <cfRule type="cellIs" dxfId="297" priority="234" operator="lessThan">
      <formula>0</formula>
    </cfRule>
  </conditionalFormatting>
  <conditionalFormatting sqref="AB22:AC22">
    <cfRule type="cellIs" dxfId="296" priority="233" operator="lessThan">
      <formula>0</formula>
    </cfRule>
  </conditionalFormatting>
  <conditionalFormatting sqref="AB22:AC22">
    <cfRule type="cellIs" dxfId="295" priority="232" operator="lessThan">
      <formula>0</formula>
    </cfRule>
  </conditionalFormatting>
  <conditionalFormatting sqref="AB22:AC22">
    <cfRule type="cellIs" dxfId="294" priority="230" operator="lessThan">
      <formula>0</formula>
    </cfRule>
  </conditionalFormatting>
  <conditionalFormatting sqref="AB22:AC22">
    <cfRule type="cellIs" dxfId="293" priority="231" operator="lessThan">
      <formula>0</formula>
    </cfRule>
  </conditionalFormatting>
  <conditionalFormatting sqref="D30:E30">
    <cfRule type="cellIs" dxfId="292" priority="168" operator="lessThan">
      <formula>0</formula>
    </cfRule>
  </conditionalFormatting>
  <conditionalFormatting sqref="D29:E29">
    <cfRule type="cellIs" dxfId="291" priority="158" operator="lessThan">
      <formula>0</formula>
    </cfRule>
  </conditionalFormatting>
  <conditionalFormatting sqref="D29:E29">
    <cfRule type="cellIs" dxfId="290" priority="159" operator="lessThan">
      <formula>0</formula>
    </cfRule>
  </conditionalFormatting>
  <conditionalFormatting sqref="D30:E30">
    <cfRule type="cellIs" dxfId="289" priority="169" operator="lessThan">
      <formula>0</formula>
    </cfRule>
  </conditionalFormatting>
  <conditionalFormatting sqref="K30:L30">
    <cfRule type="cellIs" dxfId="288" priority="148" operator="lessThan">
      <formula>0</formula>
    </cfRule>
  </conditionalFormatting>
  <conditionalFormatting sqref="K30:L30">
    <cfRule type="cellIs" dxfId="287" priority="149" operator="lessThan">
      <formula>0</formula>
    </cfRule>
  </conditionalFormatting>
  <conditionalFormatting sqref="R30:S30">
    <cfRule type="cellIs" dxfId="286" priority="134" operator="lessThan">
      <formula>0</formula>
    </cfRule>
  </conditionalFormatting>
  <conditionalFormatting sqref="R30:S30">
    <cfRule type="cellIs" dxfId="285" priority="136" operator="lessThan">
      <formula>0</formula>
    </cfRule>
  </conditionalFormatting>
  <conditionalFormatting sqref="R30:S30">
    <cfRule type="cellIs" dxfId="284" priority="135" operator="lessThan">
      <formula>0</formula>
    </cfRule>
  </conditionalFormatting>
  <conditionalFormatting sqref="R23:S23">
    <cfRule type="cellIs" dxfId="283" priority="124" operator="lessThan">
      <formula>0</formula>
    </cfRule>
  </conditionalFormatting>
  <conditionalFormatting sqref="R24:S24">
    <cfRule type="cellIs" dxfId="282" priority="125" operator="lessThan">
      <formula>0</formula>
    </cfRule>
  </conditionalFormatting>
  <conditionalFormatting sqref="R29:S29">
    <cfRule type="cellIs" dxfId="281" priority="131" operator="lessThan">
      <formula>0</formula>
    </cfRule>
  </conditionalFormatting>
  <conditionalFormatting sqref="R26:S26">
    <cfRule type="cellIs" dxfId="280" priority="121" operator="lessThan">
      <formula>0</formula>
    </cfRule>
  </conditionalFormatting>
  <conditionalFormatting sqref="R29:S29">
    <cfRule type="cellIs" dxfId="279" priority="130" operator="lessThan">
      <formula>0</formula>
    </cfRule>
  </conditionalFormatting>
  <conditionalFormatting sqref="R26:S26">
    <cfRule type="cellIs" dxfId="278" priority="120" operator="lessThan">
      <formula>0</formula>
    </cfRule>
  </conditionalFormatting>
  <conditionalFormatting sqref="R30:S30">
    <cfRule type="cellIs" dxfId="277" priority="137" operator="lessThan">
      <formula>0</formula>
    </cfRule>
  </conditionalFormatting>
  <conditionalFormatting sqref="R25:S25">
    <cfRule type="cellIs" dxfId="276" priority="126" operator="lessThan">
      <formula>0</formula>
    </cfRule>
  </conditionalFormatting>
  <conditionalFormatting sqref="R25:S25">
    <cfRule type="cellIs" dxfId="275" priority="127" operator="lessThan">
      <formula>0</formula>
    </cfRule>
  </conditionalFormatting>
  <conditionalFormatting sqref="R26:S26">
    <cfRule type="cellIs" dxfId="274" priority="122" operator="lessThan">
      <formula>0</formula>
    </cfRule>
  </conditionalFormatting>
  <conditionalFormatting sqref="R26:S26">
    <cfRule type="cellIs" dxfId="273" priority="123" operator="lessThan">
      <formula>0</formula>
    </cfRule>
  </conditionalFormatting>
  <conditionalFormatting sqref="R22:S22">
    <cfRule type="cellIs" dxfId="272" priority="118" operator="lessThan">
      <formula>0</formula>
    </cfRule>
  </conditionalFormatting>
  <conditionalFormatting sqref="R22:S22">
    <cfRule type="cellIs" dxfId="271" priority="119" operator="lessThan">
      <formula>0</formula>
    </cfRule>
  </conditionalFormatting>
  <conditionalFormatting sqref="R22:S22">
    <cfRule type="cellIs" dxfId="270" priority="116" operator="lessThan">
      <formula>0</formula>
    </cfRule>
  </conditionalFormatting>
  <conditionalFormatting sqref="R22:S22">
    <cfRule type="cellIs" dxfId="269" priority="117" operator="lessThan">
      <formula>0</formula>
    </cfRule>
  </conditionalFormatting>
  <conditionalFormatting sqref="Y29:Z29">
    <cfRule type="cellIs" dxfId="268" priority="112" operator="lessThan">
      <formula>0</formula>
    </cfRule>
  </conditionalFormatting>
  <conditionalFormatting sqref="Y29:Z29">
    <cfRule type="cellIs" dxfId="267" priority="113" operator="lessThan">
      <formula>0</formula>
    </cfRule>
  </conditionalFormatting>
  <conditionalFormatting sqref="Y25:Z25">
    <cfRule type="cellIs" dxfId="266" priority="109" operator="lessThan">
      <formula>0</formula>
    </cfRule>
  </conditionalFormatting>
  <conditionalFormatting sqref="Y25:Z25">
    <cfRule type="cellIs" dxfId="265" priority="108" operator="lessThan">
      <formula>0</formula>
    </cfRule>
  </conditionalFormatting>
  <conditionalFormatting sqref="Y26:Z26">
    <cfRule type="cellIs" dxfId="264" priority="107" operator="lessThan">
      <formula>0</formula>
    </cfRule>
  </conditionalFormatting>
  <conditionalFormatting sqref="Y26:Z26">
    <cfRule type="cellIs" dxfId="263" priority="106" operator="lessThan">
      <formula>0</formula>
    </cfRule>
  </conditionalFormatting>
  <conditionalFormatting sqref="Y26:Z26">
    <cfRule type="cellIs" dxfId="262" priority="104" operator="lessThan">
      <formula>0</formula>
    </cfRule>
  </conditionalFormatting>
  <conditionalFormatting sqref="Y26:Z26">
    <cfRule type="cellIs" dxfId="261" priority="105" operator="lessThan">
      <formula>0</formula>
    </cfRule>
  </conditionalFormatting>
  <conditionalFormatting sqref="Y24:Z24">
    <cfRule type="cellIs" dxfId="260" priority="103" operator="lessThan">
      <formula>0</formula>
    </cfRule>
  </conditionalFormatting>
  <conditionalFormatting sqref="Y23:Z23">
    <cfRule type="cellIs" dxfId="259" priority="102" operator="lessThan">
      <formula>0</formula>
    </cfRule>
  </conditionalFormatting>
  <conditionalFormatting sqref="Y22:Z22">
    <cfRule type="cellIs" dxfId="258" priority="101" operator="lessThan">
      <formula>0</formula>
    </cfRule>
  </conditionalFormatting>
  <conditionalFormatting sqref="Y22:Z22">
    <cfRule type="cellIs" dxfId="257" priority="100" operator="lessThan">
      <formula>0</formula>
    </cfRule>
  </conditionalFormatting>
  <conditionalFormatting sqref="Y22:Z22">
    <cfRule type="cellIs" dxfId="256" priority="98" operator="lessThan">
      <formula>0</formula>
    </cfRule>
  </conditionalFormatting>
  <conditionalFormatting sqref="Y22:Z22">
    <cfRule type="cellIs" dxfId="255" priority="99" operator="lessThan">
      <formula>0</formula>
    </cfRule>
  </conditionalFormatting>
  <conditionalFormatting sqref="B30">
    <cfRule type="cellIs" dxfId="254" priority="96" operator="lessThan">
      <formula>0</formula>
    </cfRule>
  </conditionalFormatting>
  <conditionalFormatting sqref="B24">
    <cfRule type="cellIs" dxfId="253" priority="95" operator="lessThan">
      <formula>0</formula>
    </cfRule>
  </conditionalFormatting>
  <conditionalFormatting sqref="B23">
    <cfRule type="cellIs" dxfId="252" priority="93" operator="lessThan">
      <formula>0</formula>
    </cfRule>
  </conditionalFormatting>
  <conditionalFormatting sqref="B24">
    <cfRule type="cellIs" dxfId="251" priority="94" operator="lessThan">
      <formula>0</formula>
    </cfRule>
  </conditionalFormatting>
  <conditionalFormatting sqref="B23">
    <cfRule type="cellIs" dxfId="250" priority="92" operator="lessThan">
      <formula>0</formula>
    </cfRule>
  </conditionalFormatting>
  <conditionalFormatting sqref="B29">
    <cfRule type="cellIs" dxfId="249" priority="86" operator="lessThan">
      <formula>0</formula>
    </cfRule>
  </conditionalFormatting>
  <conditionalFormatting sqref="B25">
    <cfRule type="cellIs" dxfId="248" priority="90" operator="lessThan">
      <formula>0</formula>
    </cfRule>
  </conditionalFormatting>
  <conditionalFormatting sqref="B27">
    <cfRule type="cellIs" dxfId="247" priority="91" operator="lessThan">
      <formula>0</formula>
    </cfRule>
  </conditionalFormatting>
  <conditionalFormatting sqref="B29">
    <cfRule type="cellIs" dxfId="246" priority="87" operator="lessThan">
      <formula>0</formula>
    </cfRule>
  </conditionalFormatting>
  <conditionalFormatting sqref="B26">
    <cfRule type="cellIs" dxfId="245" priority="85" operator="lessThan">
      <formula>0</formula>
    </cfRule>
  </conditionalFormatting>
  <conditionalFormatting sqref="B27:B28 B25">
    <cfRule type="cellIs" dxfId="244" priority="89" operator="lessThan">
      <formula>0</formula>
    </cfRule>
  </conditionalFormatting>
  <conditionalFormatting sqref="B28">
    <cfRule type="cellIs" dxfId="243" priority="88" operator="lessThan">
      <formula>0</formula>
    </cfRule>
  </conditionalFormatting>
  <conditionalFormatting sqref="B22">
    <cfRule type="cellIs" dxfId="242" priority="81" operator="lessThan">
      <formula>0</formula>
    </cfRule>
  </conditionalFormatting>
  <conditionalFormatting sqref="B26">
    <cfRule type="cellIs" dxfId="241" priority="84" operator="lessThan">
      <formula>0</formula>
    </cfRule>
  </conditionalFormatting>
  <conditionalFormatting sqref="B26">
    <cfRule type="cellIs" dxfId="240" priority="83" operator="lessThan">
      <formula>0</formula>
    </cfRule>
  </conditionalFormatting>
  <conditionalFormatting sqref="B26">
    <cfRule type="cellIs" dxfId="239" priority="82" operator="lessThan">
      <formula>0</formula>
    </cfRule>
  </conditionalFormatting>
  <conditionalFormatting sqref="B22">
    <cfRule type="cellIs" dxfId="238" priority="79" operator="lessThan">
      <formula>0</formula>
    </cfRule>
  </conditionalFormatting>
  <conditionalFormatting sqref="B22">
    <cfRule type="cellIs" dxfId="237" priority="80" operator="lessThan">
      <formula>0</formula>
    </cfRule>
  </conditionalFormatting>
  <conditionalFormatting sqref="B22">
    <cfRule type="cellIs" dxfId="236" priority="78" operator="lessThan">
      <formula>0</formula>
    </cfRule>
  </conditionalFormatting>
  <conditionalFormatting sqref="B30">
    <cfRule type="cellIs" dxfId="235" priority="97" operator="lessThan">
      <formula>0</formula>
    </cfRule>
  </conditionalFormatting>
  <conditionalFormatting sqref="F25">
    <cfRule type="cellIs" dxfId="234" priority="56" operator="lessThan">
      <formula>0</formula>
    </cfRule>
  </conditionalFormatting>
  <conditionalFormatting sqref="F23">
    <cfRule type="cellIs" dxfId="233" priority="58" operator="lessThan">
      <formula>0</formula>
    </cfRule>
  </conditionalFormatting>
  <conditionalFormatting sqref="F25">
    <cfRule type="cellIs" dxfId="232" priority="55" operator="lessThan">
      <formula>0</formula>
    </cfRule>
  </conditionalFormatting>
  <conditionalFormatting sqref="F22">
    <cfRule type="cellIs" dxfId="231" priority="49" operator="lessThan">
      <formula>0</formula>
    </cfRule>
  </conditionalFormatting>
  <conditionalFormatting sqref="F26">
    <cfRule type="cellIs" dxfId="230" priority="53" operator="lessThan">
      <formula>0</formula>
    </cfRule>
  </conditionalFormatting>
  <conditionalFormatting sqref="F26">
    <cfRule type="cellIs" dxfId="229" priority="50" operator="lessThan">
      <formula>0</formula>
    </cfRule>
  </conditionalFormatting>
  <conditionalFormatting sqref="F22">
    <cfRule type="cellIs" dxfId="228" priority="48" operator="lessThan">
      <formula>0</formula>
    </cfRule>
  </conditionalFormatting>
  <conditionalFormatting sqref="F26">
    <cfRule type="cellIs" dxfId="227" priority="52" operator="lessThan">
      <formula>0</formula>
    </cfRule>
  </conditionalFormatting>
  <conditionalFormatting sqref="F26">
    <cfRule type="cellIs" dxfId="226" priority="51" operator="lessThan">
      <formula>0</formula>
    </cfRule>
  </conditionalFormatting>
  <conditionalFormatting sqref="F22">
    <cfRule type="cellIs" dxfId="225" priority="47" operator="lessThan">
      <formula>0</formula>
    </cfRule>
  </conditionalFormatting>
  <conditionalFormatting sqref="F22">
    <cfRule type="cellIs" dxfId="224" priority="46" operator="lessThan">
      <formula>0</formula>
    </cfRule>
  </conditionalFormatting>
  <conditionalFormatting sqref="F24">
    <cfRule type="cellIs" dxfId="223" priority="61" operator="lessThan">
      <formula>0</formula>
    </cfRule>
  </conditionalFormatting>
  <conditionalFormatting sqref="F23">
    <cfRule type="cellIs" dxfId="222" priority="59" operator="lessThan">
      <formula>0</formula>
    </cfRule>
  </conditionalFormatting>
  <conditionalFormatting sqref="F24">
    <cfRule type="cellIs" dxfId="221" priority="60" operator="lessThan">
      <formula>0</formula>
    </cfRule>
  </conditionalFormatting>
  <conditionalFormatting sqref="D26:E26">
    <cfRule type="cellIs" dxfId="220" priority="32" operator="lessThan">
      <formula>0</formula>
    </cfRule>
  </conditionalFormatting>
  <conditionalFormatting sqref="D27:E28 D25:E25">
    <cfRule type="cellIs" dxfId="219" priority="35" operator="lessThan">
      <formula>0</formula>
    </cfRule>
  </conditionalFormatting>
  <conditionalFormatting sqref="D26:E26">
    <cfRule type="cellIs" dxfId="218" priority="33" operator="lessThan">
      <formula>0</formula>
    </cfRule>
  </conditionalFormatting>
  <conditionalFormatting sqref="D28:E28">
    <cfRule type="cellIs" dxfId="217" priority="34" operator="lessThan">
      <formula>0</formula>
    </cfRule>
  </conditionalFormatting>
  <conditionalFormatting sqref="D25:E25">
    <cfRule type="cellIs" dxfId="216" priority="36" operator="lessThan">
      <formula>0</formula>
    </cfRule>
  </conditionalFormatting>
  <conditionalFormatting sqref="D23:E23">
    <cfRule type="cellIs" dxfId="215" priority="38" operator="lessThan">
      <formula>0</formula>
    </cfRule>
  </conditionalFormatting>
  <conditionalFormatting sqref="D27:E27">
    <cfRule type="cellIs" dxfId="214" priority="37" operator="lessThan">
      <formula>0</formula>
    </cfRule>
  </conditionalFormatting>
  <conditionalFormatting sqref="D22:E22">
    <cfRule type="cellIs" dxfId="213" priority="29" operator="lessThan">
      <formula>0</formula>
    </cfRule>
  </conditionalFormatting>
  <conditionalFormatting sqref="D26:E26">
    <cfRule type="cellIs" dxfId="212" priority="30" operator="lessThan">
      <formula>0</formula>
    </cfRule>
  </conditionalFormatting>
  <conditionalFormatting sqref="D22:E22">
    <cfRule type="cellIs" dxfId="211" priority="28" operator="lessThan">
      <formula>0</formula>
    </cfRule>
  </conditionalFormatting>
  <conditionalFormatting sqref="D26:E26">
    <cfRule type="cellIs" dxfId="210" priority="31" operator="lessThan">
      <formula>0</formula>
    </cfRule>
  </conditionalFormatting>
  <conditionalFormatting sqref="D22:E22">
    <cfRule type="cellIs" dxfId="209" priority="27" operator="lessThan">
      <formula>0</formula>
    </cfRule>
  </conditionalFormatting>
  <conditionalFormatting sqref="D22:E22">
    <cfRule type="cellIs" dxfId="208" priority="26" operator="lessThan">
      <formula>0</formula>
    </cfRule>
  </conditionalFormatting>
  <conditionalFormatting sqref="D24:E24">
    <cfRule type="cellIs" dxfId="207" priority="41" operator="lessThan">
      <formula>0</formula>
    </cfRule>
  </conditionalFormatting>
  <conditionalFormatting sqref="D23:E23">
    <cfRule type="cellIs" dxfId="206" priority="39" operator="lessThan">
      <formula>0</formula>
    </cfRule>
  </conditionalFormatting>
  <conditionalFormatting sqref="D24:E24">
    <cfRule type="cellIs" dxfId="205" priority="40" operator="lessThan">
      <formula>0</formula>
    </cfRule>
  </conditionalFormatting>
  <conditionalFormatting sqref="F27:G27">
    <cfRule type="cellIs" dxfId="204" priority="25" operator="lessThan">
      <formula>0</formula>
    </cfRule>
  </conditionalFormatting>
  <conditionalFormatting sqref="F28:G28">
    <cfRule type="cellIs" dxfId="203" priority="23" operator="lessThan">
      <formula>0</formula>
    </cfRule>
  </conditionalFormatting>
  <conditionalFormatting sqref="F27:G28">
    <cfRule type="cellIs" dxfId="202" priority="24" operator="lessThan">
      <formula>0</formula>
    </cfRule>
  </conditionalFormatting>
  <conditionalFormatting sqref="K26:L26">
    <cfRule type="cellIs" dxfId="201" priority="16" operator="lessThan">
      <formula>0</formula>
    </cfRule>
  </conditionalFormatting>
  <conditionalFormatting sqref="K26:L26">
    <cfRule type="cellIs" dxfId="200" priority="18" operator="lessThan">
      <formula>0</formula>
    </cfRule>
  </conditionalFormatting>
  <conditionalFormatting sqref="K26:L26">
    <cfRule type="cellIs" dxfId="199" priority="17" operator="lessThan">
      <formula>0</formula>
    </cfRule>
  </conditionalFormatting>
  <conditionalFormatting sqref="K26:L26">
    <cfRule type="cellIs" dxfId="198" priority="15" operator="lessThan">
      <formula>0</formula>
    </cfRule>
  </conditionalFormatting>
  <conditionalFormatting sqref="K23:L25 K27:L29">
    <cfRule type="cellIs" dxfId="197" priority="19" operator="lessThan">
      <formula>0</formula>
    </cfRule>
  </conditionalFormatting>
  <conditionalFormatting sqref="K23:L25 K27:L29">
    <cfRule type="cellIs" dxfId="196" priority="22" operator="lessThan">
      <formula>0</formula>
    </cfRule>
  </conditionalFormatting>
  <conditionalFormatting sqref="K23:L25 K27:L29">
    <cfRule type="cellIs" dxfId="195" priority="20" operator="lessThan">
      <formula>0</formula>
    </cfRule>
  </conditionalFormatting>
  <conditionalFormatting sqref="K23:L25 K27:L29">
    <cfRule type="cellIs" dxfId="194" priority="21" operator="lessThan">
      <formula>0</formula>
    </cfRule>
  </conditionalFormatting>
  <conditionalFormatting sqref="K22:L22">
    <cfRule type="cellIs" dxfId="193" priority="14" operator="lessThan">
      <formula>0</formula>
    </cfRule>
  </conditionalFormatting>
  <conditionalFormatting sqref="K22:L22">
    <cfRule type="cellIs" dxfId="192" priority="13" operator="lessThan">
      <formula>0</formula>
    </cfRule>
  </conditionalFormatting>
  <conditionalFormatting sqref="R27:S27">
    <cfRule type="cellIs" dxfId="191" priority="10" operator="lessThan">
      <formula>0</formula>
    </cfRule>
  </conditionalFormatting>
  <conditionalFormatting sqref="R28:S28">
    <cfRule type="cellIs" dxfId="190" priority="12" operator="lessThan">
      <formula>0</formula>
    </cfRule>
  </conditionalFormatting>
  <conditionalFormatting sqref="R27:S27">
    <cfRule type="cellIs" dxfId="189" priority="9" operator="lessThan">
      <formula>0</formula>
    </cfRule>
  </conditionalFormatting>
  <conditionalFormatting sqref="R28:S28">
    <cfRule type="cellIs" dxfId="188" priority="11" operator="lessThan">
      <formula>0</formula>
    </cfRule>
  </conditionalFormatting>
  <conditionalFormatting sqref="U27">
    <cfRule type="cellIs" dxfId="187" priority="6" operator="lessThan">
      <formula>0</formula>
    </cfRule>
  </conditionalFormatting>
  <conditionalFormatting sqref="U27">
    <cfRule type="cellIs" dxfId="186" priority="5" operator="lessThan">
      <formula>0</formula>
    </cfRule>
  </conditionalFormatting>
  <conditionalFormatting sqref="U28">
    <cfRule type="cellIs" dxfId="185" priority="8" operator="lessThan">
      <formula>0</formula>
    </cfRule>
  </conditionalFormatting>
  <conditionalFormatting sqref="U28">
    <cfRule type="cellIs" dxfId="184" priority="7" operator="lessThan">
      <formula>0</formula>
    </cfRule>
  </conditionalFormatting>
  <conditionalFormatting sqref="Y28:AA28">
    <cfRule type="cellIs" dxfId="183" priority="3" operator="lessThan">
      <formula>0</formula>
    </cfRule>
  </conditionalFormatting>
  <conditionalFormatting sqref="Y28:AA28">
    <cfRule type="cellIs" dxfId="182" priority="4" operator="lessThan">
      <formula>0</formula>
    </cfRule>
  </conditionalFormatting>
  <conditionalFormatting sqref="Y27:AA27">
    <cfRule type="cellIs" dxfId="181" priority="2" operator="lessThan">
      <formula>0</formula>
    </cfRule>
  </conditionalFormatting>
  <conditionalFormatting sqref="Y27:AA27">
    <cfRule type="cellIs" dxfId="180" priority="1" operator="lessThan">
      <formula>0</formula>
    </cfRule>
  </conditionalFormatting>
  <printOptions horizontalCentered="1"/>
  <pageMargins left="0.74803149606299213" right="0.74803149606299213" top="0.39370078740157483" bottom="0.39370078740157483" header="0.51181102362204722" footer="0.51181102362204722"/>
  <pageSetup paperSize="9" scale="23" orientation="portrait" r:id="rId1"/>
  <headerFooter>
    <oddFooter>&amp;C&amp;"Arial,Normal"&amp;8IAPMEI&amp;R&amp;"Arial,Normal"&amp;8&amp;P</oddFooter>
  </headerFooter>
  <ignoredErrors>
    <ignoredError sqref="I12:J13 H12:H16 M11:N16 Y14:Y16 O14:O16 W14:X16 V14:V16 U14:U16 Z14:AB16 P14:S16 T14:T16 AC14:AG16 E12 C11:F11 C13:G13 D12 F12:G12 O11:AA13 AB13:AH13 I11:J11 I16 I15:K15 I14:J14 L15 D16:G16 C15:G15 D14:E14 L13 K12:K13 L11 K14:L14 K11 L12 J16:L17 L33 G14 AB11:AG11 AB12:AG12" unlocked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lha3">
    <tabColor theme="9" tint="-0.249977111117893"/>
    <outlinePr summaryBelow="0"/>
  </sheetPr>
  <dimension ref="A1:AX123"/>
  <sheetViews>
    <sheetView showGridLines="0" tabSelected="1" zoomScaleNormal="100" workbookViewId="0">
      <pane xSplit="2" ySplit="6" topLeftCell="C7" activePane="bottomRight" state="frozen"/>
      <selection activeCell="B1" sqref="B1"/>
      <selection pane="topRight" activeCell="C1" sqref="C1"/>
      <selection pane="bottomLeft" activeCell="B7" sqref="B7"/>
      <selection pane="bottomRight" activeCell="T8" sqref="T8"/>
    </sheetView>
  </sheetViews>
  <sheetFormatPr defaultColWidth="8.85546875" defaultRowHeight="20.25" outlineLevelRow="1"/>
  <cols>
    <col min="1" max="1" width="5.28515625" style="46" customWidth="1"/>
    <col min="2" max="2" width="48" style="49" customWidth="1"/>
    <col min="3" max="3" width="1.140625" style="55" customWidth="1"/>
    <col min="4" max="4" width="15.42578125" style="49" hidden="1" customWidth="1"/>
    <col min="5" max="5" width="8.28515625" style="67" hidden="1" customWidth="1"/>
    <col min="6" max="6" width="1.42578125" style="49" hidden="1" customWidth="1"/>
    <col min="7" max="7" width="15.42578125" style="49" hidden="1" customWidth="1"/>
    <col min="8" max="8" width="8.28515625" style="67" hidden="1" customWidth="1"/>
    <col min="9" max="9" width="1.7109375" style="49" customWidth="1"/>
    <col min="10" max="10" width="15" style="49" customWidth="1"/>
    <col min="11" max="11" width="9.42578125" style="67" customWidth="1"/>
    <col min="12" max="12" width="1.85546875" style="49" customWidth="1"/>
    <col min="13" max="13" width="13.85546875" style="67" hidden="1" customWidth="1"/>
    <col min="14" max="14" width="9.42578125" style="67" hidden="1" customWidth="1"/>
    <col min="15" max="15" width="1.85546875" style="49" customWidth="1"/>
    <col min="16" max="16" width="10.85546875" style="49" customWidth="1"/>
    <col min="17" max="17" width="13.85546875" style="49" customWidth="1"/>
    <col min="18" max="18" width="12" style="49" customWidth="1"/>
    <col min="19" max="19" width="13.42578125" style="49" customWidth="1"/>
    <col min="20" max="20" width="11.7109375" style="49" customWidth="1"/>
    <col min="21" max="21" width="11" style="49" customWidth="1"/>
    <col min="22" max="22" width="9.7109375" style="49" customWidth="1"/>
    <col min="23" max="23" width="10.7109375" style="49" customWidth="1"/>
    <col min="24" max="24" width="9.7109375" style="49" customWidth="1"/>
    <col min="25" max="25" width="11.7109375" style="49" customWidth="1"/>
    <col min="26" max="35" width="9.7109375" style="49" customWidth="1"/>
    <col min="36" max="36" width="11.85546875" style="49" customWidth="1"/>
    <col min="37" max="47" width="9.7109375" style="49" customWidth="1"/>
    <col min="48" max="48" width="8.85546875" style="49" customWidth="1"/>
    <col min="49" max="49" width="8.85546875" style="49"/>
    <col min="50" max="50" width="15.42578125" style="49" bestFit="1" customWidth="1"/>
    <col min="51" max="51" width="13.85546875" style="49" bestFit="1" customWidth="1"/>
    <col min="52" max="52" width="10.140625" style="49" bestFit="1" customWidth="1"/>
    <col min="53" max="16384" width="8.85546875" style="49"/>
  </cols>
  <sheetData>
    <row r="1" spans="1:46" ht="9" customHeight="1">
      <c r="B1" s="50"/>
      <c r="C1" s="30"/>
      <c r="D1" s="50"/>
      <c r="E1" s="51"/>
      <c r="G1" s="50"/>
      <c r="H1" s="51"/>
      <c r="J1" s="75"/>
      <c r="K1" s="52"/>
      <c r="M1" s="52"/>
      <c r="N1" s="52"/>
      <c r="U1" s="71"/>
      <c r="AJ1" s="108"/>
      <c r="AK1" s="108"/>
      <c r="AL1" s="108"/>
      <c r="AM1" s="108"/>
      <c r="AN1" s="108"/>
    </row>
    <row r="2" spans="1:46">
      <c r="B2" s="53"/>
      <c r="C2" s="54"/>
      <c r="D2" s="50"/>
      <c r="E2" s="51"/>
      <c r="G2" s="50"/>
      <c r="H2" s="51"/>
      <c r="J2" s="75"/>
      <c r="K2" s="52"/>
      <c r="M2" s="52"/>
      <c r="N2" s="52"/>
      <c r="P2" s="71"/>
      <c r="AJ2" s="109"/>
      <c r="AK2" s="108"/>
      <c r="AL2" s="108"/>
      <c r="AM2" s="108"/>
      <c r="AN2" s="108"/>
    </row>
    <row r="3" spans="1:46">
      <c r="B3" s="308" t="s">
        <v>81</v>
      </c>
      <c r="C3" s="54"/>
      <c r="E3" s="49"/>
      <c r="H3" s="49"/>
      <c r="J3" s="56"/>
      <c r="K3" s="49"/>
      <c r="M3" s="49"/>
      <c r="N3" s="49"/>
      <c r="AJ3" s="108"/>
      <c r="AK3" s="108"/>
      <c r="AL3" s="108"/>
      <c r="AM3" s="108"/>
      <c r="AN3" s="108"/>
    </row>
    <row r="4" spans="1:46" ht="26.25" customHeight="1">
      <c r="B4" s="309"/>
      <c r="C4" s="31"/>
      <c r="D4" s="318" t="s">
        <v>35</v>
      </c>
      <c r="E4" s="319"/>
      <c r="G4" s="314" t="s">
        <v>62</v>
      </c>
      <c r="H4" s="315"/>
      <c r="J4" s="310" t="s">
        <v>34</v>
      </c>
      <c r="K4" s="311"/>
      <c r="M4" s="322" t="s">
        <v>89</v>
      </c>
      <c r="N4" s="322"/>
      <c r="P4" s="86">
        <f t="shared" ref="P4:AT4" si="0">+WEEKDAY(P5,1)</f>
        <v>4</v>
      </c>
      <c r="Q4" s="87">
        <f t="shared" si="0"/>
        <v>5</v>
      </c>
      <c r="R4" s="87">
        <f t="shared" si="0"/>
        <v>6</v>
      </c>
      <c r="S4" s="87">
        <f t="shared" si="0"/>
        <v>7</v>
      </c>
      <c r="T4" s="87">
        <f t="shared" si="0"/>
        <v>1</v>
      </c>
      <c r="U4" s="87">
        <f t="shared" si="0"/>
        <v>2</v>
      </c>
      <c r="V4" s="87">
        <f t="shared" si="0"/>
        <v>3</v>
      </c>
      <c r="W4" s="87">
        <f t="shared" si="0"/>
        <v>4</v>
      </c>
      <c r="X4" s="87">
        <f t="shared" si="0"/>
        <v>5</v>
      </c>
      <c r="Y4" s="87">
        <f t="shared" si="0"/>
        <v>6</v>
      </c>
      <c r="Z4" s="87">
        <f t="shared" si="0"/>
        <v>7</v>
      </c>
      <c r="AA4" s="87">
        <f t="shared" si="0"/>
        <v>1</v>
      </c>
      <c r="AB4" s="87">
        <f t="shared" si="0"/>
        <v>2</v>
      </c>
      <c r="AC4" s="87">
        <f t="shared" si="0"/>
        <v>3</v>
      </c>
      <c r="AD4" s="87">
        <f t="shared" si="0"/>
        <v>4</v>
      </c>
      <c r="AE4" s="87">
        <f t="shared" si="0"/>
        <v>5</v>
      </c>
      <c r="AF4" s="87">
        <f t="shared" si="0"/>
        <v>6</v>
      </c>
      <c r="AG4" s="87">
        <f t="shared" si="0"/>
        <v>7</v>
      </c>
      <c r="AH4" s="87">
        <f t="shared" si="0"/>
        <v>1</v>
      </c>
      <c r="AI4" s="87">
        <f t="shared" si="0"/>
        <v>2</v>
      </c>
      <c r="AJ4" s="87">
        <f t="shared" si="0"/>
        <v>3</v>
      </c>
      <c r="AK4" s="87">
        <f t="shared" si="0"/>
        <v>4</v>
      </c>
      <c r="AL4" s="87">
        <f t="shared" si="0"/>
        <v>5</v>
      </c>
      <c r="AM4" s="87">
        <f t="shared" si="0"/>
        <v>6</v>
      </c>
      <c r="AN4" s="87">
        <f t="shared" si="0"/>
        <v>7</v>
      </c>
      <c r="AO4" s="87">
        <f t="shared" si="0"/>
        <v>1</v>
      </c>
      <c r="AP4" s="87">
        <f t="shared" si="0"/>
        <v>2</v>
      </c>
      <c r="AQ4" s="87">
        <f t="shared" si="0"/>
        <v>3</v>
      </c>
      <c r="AR4" s="87">
        <f t="shared" si="0"/>
        <v>4</v>
      </c>
      <c r="AS4" s="87">
        <f t="shared" si="0"/>
        <v>5</v>
      </c>
      <c r="AT4" s="88">
        <f t="shared" si="0"/>
        <v>6</v>
      </c>
    </row>
    <row r="5" spans="1:46" ht="26.25" customHeight="1">
      <c r="B5" s="80" t="s">
        <v>72</v>
      </c>
      <c r="C5" s="31"/>
      <c r="D5" s="320"/>
      <c r="E5" s="321"/>
      <c r="G5" s="316"/>
      <c r="H5" s="317"/>
      <c r="J5" s="312"/>
      <c r="K5" s="313"/>
      <c r="M5" s="322"/>
      <c r="N5" s="322"/>
      <c r="P5" s="89">
        <v>43586</v>
      </c>
      <c r="Q5" s="90">
        <f>+P5+1</f>
        <v>43587</v>
      </c>
      <c r="R5" s="90">
        <f t="shared" ref="R5:AT5" si="1">+Q5+1</f>
        <v>43588</v>
      </c>
      <c r="S5" s="90">
        <f t="shared" si="1"/>
        <v>43589</v>
      </c>
      <c r="T5" s="90">
        <f t="shared" si="1"/>
        <v>43590</v>
      </c>
      <c r="U5" s="90">
        <f t="shared" si="1"/>
        <v>43591</v>
      </c>
      <c r="V5" s="90">
        <f t="shared" si="1"/>
        <v>43592</v>
      </c>
      <c r="W5" s="90">
        <f t="shared" si="1"/>
        <v>43593</v>
      </c>
      <c r="X5" s="90">
        <f t="shared" si="1"/>
        <v>43594</v>
      </c>
      <c r="Y5" s="90">
        <f t="shared" si="1"/>
        <v>43595</v>
      </c>
      <c r="Z5" s="90">
        <f t="shared" si="1"/>
        <v>43596</v>
      </c>
      <c r="AA5" s="90">
        <f t="shared" si="1"/>
        <v>43597</v>
      </c>
      <c r="AB5" s="90">
        <f t="shared" si="1"/>
        <v>43598</v>
      </c>
      <c r="AC5" s="90">
        <f t="shared" si="1"/>
        <v>43599</v>
      </c>
      <c r="AD5" s="90">
        <f t="shared" si="1"/>
        <v>43600</v>
      </c>
      <c r="AE5" s="90">
        <f t="shared" si="1"/>
        <v>43601</v>
      </c>
      <c r="AF5" s="90">
        <f t="shared" si="1"/>
        <v>43602</v>
      </c>
      <c r="AG5" s="90">
        <f t="shared" si="1"/>
        <v>43603</v>
      </c>
      <c r="AH5" s="90">
        <f t="shared" si="1"/>
        <v>43604</v>
      </c>
      <c r="AI5" s="90">
        <f t="shared" si="1"/>
        <v>43605</v>
      </c>
      <c r="AJ5" s="90">
        <f t="shared" si="1"/>
        <v>43606</v>
      </c>
      <c r="AK5" s="90">
        <f t="shared" si="1"/>
        <v>43607</v>
      </c>
      <c r="AL5" s="90">
        <f t="shared" si="1"/>
        <v>43608</v>
      </c>
      <c r="AM5" s="90">
        <f t="shared" si="1"/>
        <v>43609</v>
      </c>
      <c r="AN5" s="90">
        <f t="shared" si="1"/>
        <v>43610</v>
      </c>
      <c r="AO5" s="90">
        <f t="shared" si="1"/>
        <v>43611</v>
      </c>
      <c r="AP5" s="90">
        <f t="shared" si="1"/>
        <v>43612</v>
      </c>
      <c r="AQ5" s="90">
        <f t="shared" si="1"/>
        <v>43613</v>
      </c>
      <c r="AR5" s="90">
        <f t="shared" si="1"/>
        <v>43614</v>
      </c>
      <c r="AS5" s="90">
        <f t="shared" si="1"/>
        <v>43615</v>
      </c>
      <c r="AT5" s="91">
        <f t="shared" si="1"/>
        <v>43616</v>
      </c>
    </row>
    <row r="6" spans="1:46" s="59" customFormat="1">
      <c r="A6" s="47">
        <v>4</v>
      </c>
      <c r="B6" s="74" t="s">
        <v>69</v>
      </c>
      <c r="C6" s="45"/>
      <c r="D6" s="57">
        <f>+SUM(D7:D12)</f>
        <v>0</v>
      </c>
      <c r="E6" s="70">
        <f>+SUM(E7:E12)</f>
        <v>0</v>
      </c>
      <c r="F6" s="45"/>
      <c r="G6" s="57">
        <f>+SUM(G7:G12)</f>
        <v>0</v>
      </c>
      <c r="H6" s="70" t="e">
        <f>+G6/$G$6</f>
        <v>#DIV/0!</v>
      </c>
      <c r="I6" s="45"/>
      <c r="J6" s="300">
        <f>+SUM(J7:J12)</f>
        <v>0</v>
      </c>
      <c r="K6" s="155" t="str">
        <f>IFERROR(+J6/$J$6,"")</f>
        <v/>
      </c>
      <c r="L6" s="45"/>
      <c r="M6" s="57">
        <f>+SUM(M7:M12)</f>
        <v>0</v>
      </c>
      <c r="N6" s="92">
        <f>+SUM(N7:N12)</f>
        <v>0</v>
      </c>
      <c r="O6" s="45"/>
      <c r="P6" s="58">
        <f t="shared" ref="P6:R6" si="2">+SUM(P7:P12)</f>
        <v>0</v>
      </c>
      <c r="Q6" s="58">
        <f t="shared" si="2"/>
        <v>0</v>
      </c>
      <c r="R6" s="58">
        <f t="shared" si="2"/>
        <v>0</v>
      </c>
      <c r="S6" s="58">
        <f t="shared" ref="S6:AT6" si="3">+SUM(S7:S12)</f>
        <v>0</v>
      </c>
      <c r="T6" s="58">
        <f t="shared" si="3"/>
        <v>0</v>
      </c>
      <c r="U6" s="58">
        <f t="shared" si="3"/>
        <v>0</v>
      </c>
      <c r="V6" s="58">
        <f t="shared" si="3"/>
        <v>0</v>
      </c>
      <c r="W6" s="58">
        <f t="shared" si="3"/>
        <v>0</v>
      </c>
      <c r="X6" s="58">
        <f t="shared" si="3"/>
        <v>0</v>
      </c>
      <c r="Y6" s="58">
        <f t="shared" si="3"/>
        <v>0</v>
      </c>
      <c r="Z6" s="58">
        <f t="shared" si="3"/>
        <v>0</v>
      </c>
      <c r="AA6" s="58">
        <f t="shared" si="3"/>
        <v>0</v>
      </c>
      <c r="AB6" s="58">
        <f t="shared" si="3"/>
        <v>0</v>
      </c>
      <c r="AC6" s="58">
        <f t="shared" si="3"/>
        <v>0</v>
      </c>
      <c r="AD6" s="58">
        <f t="shared" si="3"/>
        <v>0</v>
      </c>
      <c r="AE6" s="58">
        <f t="shared" si="3"/>
        <v>0</v>
      </c>
      <c r="AF6" s="58">
        <f t="shared" si="3"/>
        <v>0</v>
      </c>
      <c r="AG6" s="58">
        <f t="shared" si="3"/>
        <v>0</v>
      </c>
      <c r="AH6" s="58">
        <f t="shared" si="3"/>
        <v>0</v>
      </c>
      <c r="AI6" s="58">
        <f t="shared" si="3"/>
        <v>0</v>
      </c>
      <c r="AJ6" s="58">
        <f t="shared" si="3"/>
        <v>0</v>
      </c>
      <c r="AK6" s="58">
        <f t="shared" si="3"/>
        <v>0</v>
      </c>
      <c r="AL6" s="58">
        <f t="shared" si="3"/>
        <v>0</v>
      </c>
      <c r="AM6" s="58">
        <f t="shared" si="3"/>
        <v>0</v>
      </c>
      <c r="AN6" s="58">
        <f t="shared" si="3"/>
        <v>0</v>
      </c>
      <c r="AO6" s="58">
        <f t="shared" si="3"/>
        <v>0</v>
      </c>
      <c r="AP6" s="58">
        <f t="shared" si="3"/>
        <v>0</v>
      </c>
      <c r="AQ6" s="58">
        <f t="shared" si="3"/>
        <v>0</v>
      </c>
      <c r="AR6" s="58">
        <f t="shared" si="3"/>
        <v>0</v>
      </c>
      <c r="AS6" s="58">
        <f t="shared" si="3"/>
        <v>0</v>
      </c>
      <c r="AT6" s="58">
        <f t="shared" si="3"/>
        <v>0</v>
      </c>
    </row>
    <row r="7" spans="1:46" s="61" customFormat="1" outlineLevel="1">
      <c r="A7" s="47"/>
      <c r="B7" s="62" t="s">
        <v>96</v>
      </c>
      <c r="C7" s="38"/>
      <c r="D7" s="72"/>
      <c r="E7" s="68"/>
      <c r="G7" s="94"/>
      <c r="H7" s="68" t="e">
        <f t="shared" ref="H7:H70" si="4">+G7/$G$6</f>
        <v>#DIV/0!</v>
      </c>
      <c r="I7" s="64"/>
      <c r="J7" s="60">
        <f>+SUM(P7:AT7)</f>
        <v>0</v>
      </c>
      <c r="K7" s="39" t="str">
        <f t="shared" ref="K7:K70" si="5">IFERROR(+J7/$J$6,"")</f>
        <v/>
      </c>
      <c r="M7" s="60">
        <f>G7-J7</f>
        <v>0</v>
      </c>
      <c r="N7" s="39" t="str">
        <f t="shared" ref="N7:N12" si="6">+IF(M7=0,"",M7/M$6)</f>
        <v/>
      </c>
      <c r="P7" s="72"/>
      <c r="Q7" s="72"/>
      <c r="R7" s="72"/>
      <c r="S7" s="72"/>
      <c r="T7" s="72"/>
      <c r="U7" s="72"/>
      <c r="V7" s="190"/>
      <c r="W7" s="190"/>
      <c r="X7" s="190"/>
      <c r="Y7" s="190"/>
      <c r="Z7" s="190"/>
      <c r="AA7" s="190"/>
      <c r="AB7" s="190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</row>
    <row r="8" spans="1:46" s="61" customFormat="1" outlineLevel="1">
      <c r="A8" s="47"/>
      <c r="B8" s="62" t="s">
        <v>242</v>
      </c>
      <c r="C8" s="38"/>
      <c r="D8" s="72"/>
      <c r="E8" s="68"/>
      <c r="G8" s="94"/>
      <c r="H8" s="68" t="e">
        <f t="shared" si="4"/>
        <v>#DIV/0!</v>
      </c>
      <c r="I8" s="64"/>
      <c r="J8" s="60">
        <f t="shared" ref="J8:J12" si="7">+SUM(P8:AT8)</f>
        <v>0</v>
      </c>
      <c r="K8" s="39" t="str">
        <f t="shared" si="5"/>
        <v/>
      </c>
      <c r="M8" s="60">
        <f>G8-J8</f>
        <v>0</v>
      </c>
      <c r="N8" s="39" t="str">
        <f t="shared" si="6"/>
        <v/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</row>
    <row r="9" spans="1:46" s="61" customFormat="1" outlineLevel="1">
      <c r="A9" s="47"/>
      <c r="B9" s="62" t="s">
        <v>243</v>
      </c>
      <c r="C9" s="38"/>
      <c r="D9" s="72"/>
      <c r="E9" s="68"/>
      <c r="G9" s="94"/>
      <c r="H9" s="68" t="e">
        <f t="shared" si="4"/>
        <v>#DIV/0!</v>
      </c>
      <c r="I9" s="64"/>
      <c r="J9" s="60">
        <f t="shared" si="7"/>
        <v>0</v>
      </c>
      <c r="K9" s="39" t="str">
        <f t="shared" si="5"/>
        <v/>
      </c>
      <c r="M9" s="60">
        <f>G9-J9</f>
        <v>0</v>
      </c>
      <c r="N9" s="39" t="str">
        <f t="shared" si="6"/>
        <v/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</row>
    <row r="10" spans="1:46" s="61" customFormat="1" outlineLevel="1">
      <c r="A10" s="47">
        <v>4</v>
      </c>
      <c r="B10" s="62" t="s">
        <v>244</v>
      </c>
      <c r="C10" s="40"/>
      <c r="D10" s="72"/>
      <c r="E10" s="69" t="str">
        <f t="shared" ref="E10:E25" si="8">+IF(D10=0,"",D10/D$6)</f>
        <v/>
      </c>
      <c r="G10" s="94"/>
      <c r="H10" s="68" t="e">
        <f t="shared" si="4"/>
        <v>#DIV/0!</v>
      </c>
      <c r="I10" s="64"/>
      <c r="J10" s="60">
        <f t="shared" si="7"/>
        <v>0</v>
      </c>
      <c r="K10" s="39" t="str">
        <f t="shared" si="5"/>
        <v/>
      </c>
      <c r="M10" s="60">
        <f t="shared" ref="M10:M25" si="9">G10-J10</f>
        <v>0</v>
      </c>
      <c r="N10" s="37" t="str">
        <f t="shared" si="6"/>
        <v/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</row>
    <row r="11" spans="1:46" s="61" customFormat="1" outlineLevel="1">
      <c r="A11" s="47">
        <v>4</v>
      </c>
      <c r="B11" s="62" t="s">
        <v>101</v>
      </c>
      <c r="C11" s="41"/>
      <c r="D11" s="72"/>
      <c r="E11" s="68" t="str">
        <f t="shared" si="8"/>
        <v/>
      </c>
      <c r="G11" s="94"/>
      <c r="H11" s="68" t="e">
        <f t="shared" si="4"/>
        <v>#DIV/0!</v>
      </c>
      <c r="I11" s="64"/>
      <c r="J11" s="60">
        <f t="shared" si="7"/>
        <v>0</v>
      </c>
      <c r="K11" s="39" t="str">
        <f t="shared" si="5"/>
        <v/>
      </c>
      <c r="M11" s="60">
        <f t="shared" si="9"/>
        <v>0</v>
      </c>
      <c r="N11" s="39" t="str">
        <f t="shared" si="6"/>
        <v/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</row>
    <row r="12" spans="1:46" s="61" customFormat="1" outlineLevel="1">
      <c r="A12" s="47">
        <v>4</v>
      </c>
      <c r="B12" s="62" t="s">
        <v>100</v>
      </c>
      <c r="C12" s="40"/>
      <c r="D12" s="72"/>
      <c r="E12" s="68" t="str">
        <f t="shared" si="8"/>
        <v/>
      </c>
      <c r="G12" s="94"/>
      <c r="H12" s="68" t="e">
        <f t="shared" si="4"/>
        <v>#DIV/0!</v>
      </c>
      <c r="I12" s="64"/>
      <c r="J12" s="60">
        <f t="shared" si="7"/>
        <v>0</v>
      </c>
      <c r="K12" s="39" t="str">
        <f t="shared" si="5"/>
        <v/>
      </c>
      <c r="M12" s="60">
        <f t="shared" si="9"/>
        <v>0</v>
      </c>
      <c r="N12" s="39" t="str">
        <f t="shared" si="6"/>
        <v/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</row>
    <row r="13" spans="1:46" s="64" customFormat="1">
      <c r="A13" s="47">
        <v>14</v>
      </c>
      <c r="B13" s="76" t="s">
        <v>135</v>
      </c>
      <c r="C13" s="30"/>
      <c r="D13" s="63">
        <f>+SUM(D15:D27)</f>
        <v>0</v>
      </c>
      <c r="E13" s="77">
        <f>+SUM(E15:E27)</f>
        <v>0</v>
      </c>
      <c r="F13" s="30"/>
      <c r="G13" s="63">
        <f>+G14+G19+G24</f>
        <v>0</v>
      </c>
      <c r="H13" s="77" t="e">
        <f t="shared" si="4"/>
        <v>#DIV/0!</v>
      </c>
      <c r="I13" s="30"/>
      <c r="J13" s="301">
        <f>+J14+J19+J24</f>
        <v>0</v>
      </c>
      <c r="K13" s="77" t="str">
        <f t="shared" si="5"/>
        <v/>
      </c>
      <c r="L13" s="30"/>
      <c r="M13" s="63">
        <f>+M14+M19+M24</f>
        <v>0</v>
      </c>
      <c r="N13" s="77">
        <f>+SUM(N15:N27)</f>
        <v>0</v>
      </c>
      <c r="O13" s="30"/>
      <c r="P13" s="63">
        <f t="shared" ref="P13:AT13" si="10">+SUM(P15:P27)</f>
        <v>0</v>
      </c>
      <c r="Q13" s="63">
        <f t="shared" si="10"/>
        <v>0</v>
      </c>
      <c r="R13" s="63">
        <f t="shared" si="10"/>
        <v>0</v>
      </c>
      <c r="S13" s="63">
        <f t="shared" si="10"/>
        <v>0</v>
      </c>
      <c r="T13" s="63">
        <f t="shared" si="10"/>
        <v>0</v>
      </c>
      <c r="U13" s="63">
        <f t="shared" si="10"/>
        <v>0</v>
      </c>
      <c r="V13" s="63">
        <f t="shared" si="10"/>
        <v>0</v>
      </c>
      <c r="W13" s="63">
        <f t="shared" si="10"/>
        <v>0</v>
      </c>
      <c r="X13" s="63">
        <f t="shared" si="10"/>
        <v>0</v>
      </c>
      <c r="Y13" s="63">
        <f t="shared" si="10"/>
        <v>0</v>
      </c>
      <c r="Z13" s="63">
        <f t="shared" si="10"/>
        <v>0</v>
      </c>
      <c r="AA13" s="63">
        <f t="shared" si="10"/>
        <v>0</v>
      </c>
      <c r="AB13" s="63">
        <f t="shared" si="10"/>
        <v>0</v>
      </c>
      <c r="AC13" s="63">
        <f t="shared" si="10"/>
        <v>0</v>
      </c>
      <c r="AD13" s="63">
        <f t="shared" si="10"/>
        <v>0</v>
      </c>
      <c r="AE13" s="63">
        <f t="shared" si="10"/>
        <v>0</v>
      </c>
      <c r="AF13" s="63">
        <f t="shared" si="10"/>
        <v>0</v>
      </c>
      <c r="AG13" s="63">
        <f t="shared" si="10"/>
        <v>0</v>
      </c>
      <c r="AH13" s="63">
        <f t="shared" si="10"/>
        <v>0</v>
      </c>
      <c r="AI13" s="63">
        <f t="shared" si="10"/>
        <v>0</v>
      </c>
      <c r="AJ13" s="63">
        <f t="shared" si="10"/>
        <v>0</v>
      </c>
      <c r="AK13" s="63">
        <f t="shared" si="10"/>
        <v>0</v>
      </c>
      <c r="AL13" s="63">
        <f t="shared" si="10"/>
        <v>0</v>
      </c>
      <c r="AM13" s="63">
        <f t="shared" si="10"/>
        <v>0</v>
      </c>
      <c r="AN13" s="63">
        <f t="shared" si="10"/>
        <v>0</v>
      </c>
      <c r="AO13" s="63">
        <f t="shared" si="10"/>
        <v>0</v>
      </c>
      <c r="AP13" s="63">
        <f>+SUM(AP15:AP27)</f>
        <v>0</v>
      </c>
      <c r="AQ13" s="63">
        <f t="shared" si="10"/>
        <v>0</v>
      </c>
      <c r="AR13" s="63">
        <f t="shared" si="10"/>
        <v>0</v>
      </c>
      <c r="AS13" s="63">
        <f t="shared" si="10"/>
        <v>0</v>
      </c>
      <c r="AT13" s="63">
        <f t="shared" si="10"/>
        <v>0</v>
      </c>
    </row>
    <row r="14" spans="1:46" s="64" customFormat="1">
      <c r="A14" s="47"/>
      <c r="B14" s="142" t="s">
        <v>157</v>
      </c>
      <c r="C14" s="30"/>
      <c r="D14" s="63"/>
      <c r="E14" s="77"/>
      <c r="F14" s="30"/>
      <c r="G14" s="63">
        <f>+SUM(G15:G18)</f>
        <v>0</v>
      </c>
      <c r="H14" s="77" t="e">
        <f t="shared" si="4"/>
        <v>#DIV/0!</v>
      </c>
      <c r="I14" s="30"/>
      <c r="J14" s="301">
        <f>+SUM(J15:J18)</f>
        <v>0</v>
      </c>
      <c r="K14" s="77" t="str">
        <f t="shared" si="5"/>
        <v/>
      </c>
      <c r="L14" s="30"/>
      <c r="M14" s="63">
        <f>+SUM(M15:M18)</f>
        <v>0</v>
      </c>
      <c r="N14" s="77"/>
      <c r="O14" s="30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</row>
    <row r="15" spans="1:46" s="61" customFormat="1" outlineLevel="1">
      <c r="A15" s="47">
        <v>4</v>
      </c>
      <c r="B15" s="110" t="s">
        <v>134</v>
      </c>
      <c r="C15" s="40"/>
      <c r="D15" s="72"/>
      <c r="E15" s="68" t="str">
        <f t="shared" si="8"/>
        <v/>
      </c>
      <c r="G15" s="94"/>
      <c r="H15" s="68" t="e">
        <f t="shared" si="4"/>
        <v>#DIV/0!</v>
      </c>
      <c r="I15" s="85"/>
      <c r="J15" s="302">
        <f t="shared" ref="J15:J25" si="11">+SUM(P15:AT15)</f>
        <v>0</v>
      </c>
      <c r="K15" s="39" t="str">
        <f t="shared" si="5"/>
        <v/>
      </c>
      <c r="M15" s="60">
        <f t="shared" si="9"/>
        <v>0</v>
      </c>
      <c r="N15" s="39" t="str">
        <f t="shared" ref="N15:N25" si="12">+IF(M15=0,"",M15/M$6)</f>
        <v/>
      </c>
      <c r="P15" s="44">
        <f>IF(P$6&gt;0,SUMIFS('Listagem de Pagamentos Efet'!$J:$J,'Listagem de Pagamentos Efet'!$C:$C,DRE!$B15,'Listagem de Pagamentos Efet'!$B:$B,DRE!P$5),0)</f>
        <v>0</v>
      </c>
      <c r="Q15" s="44">
        <f>IF(Q$6&gt;0,SUMIFS('Listagem de Pagamentos Efet'!$J:$J,'Listagem de Pagamentos Efet'!$C:$C,DRE!$B15,'Listagem de Pagamentos Efet'!$B:$B,DRE!Q$5),0)</f>
        <v>0</v>
      </c>
      <c r="R15" s="44">
        <f>IF(R$6&gt;0,SUMIFS('Listagem de Pagamentos Efet'!$J:$J,'Listagem de Pagamentos Efet'!$C:$C,DRE!$B15,'Listagem de Pagamentos Efet'!$B:$B,DRE!R$5),0)</f>
        <v>0</v>
      </c>
      <c r="S15" s="44">
        <f>IF(S$6&gt;0,SUMIFS('Listagem de Pagamentos Efet'!$J:$J,'Listagem de Pagamentos Efet'!$C:$C,DRE!$B15,'Listagem de Pagamentos Efet'!$B:$B,DRE!S$5),0)</f>
        <v>0</v>
      </c>
      <c r="T15" s="44">
        <f>IF(T$6&gt;0,SUMIFS('Listagem de Pagamentos Efet'!$J:$J,'Listagem de Pagamentos Efet'!$C:$C,DRE!$B15,'Listagem de Pagamentos Efet'!$B:$B,DRE!T$5),0)</f>
        <v>0</v>
      </c>
      <c r="U15" s="44">
        <f>IF(U$6&gt;0,SUMIFS('Listagem de Pagamentos Efet'!$J:$J,'Listagem de Pagamentos Efet'!$C:$C,DRE!$B15,'Listagem de Pagamentos Efet'!$B:$B,DRE!U$5),0)</f>
        <v>0</v>
      </c>
      <c r="V15" s="44">
        <f>IF(V$6&gt;0,SUMIFS('Listagem de Pagamentos Efet'!$J:$J,'Listagem de Pagamentos Efet'!$C:$C,DRE!$B15,'Listagem de Pagamentos Efet'!$B:$B,DRE!V$5),0)</f>
        <v>0</v>
      </c>
      <c r="W15" s="44">
        <f>IF(W$6&gt;0,SUMIFS('Listagem de Pagamentos Efet'!$J:$J,'Listagem de Pagamentos Efet'!$C:$C,DRE!$B15,'Listagem de Pagamentos Efet'!$B:$B,DRE!W$5),0)</f>
        <v>0</v>
      </c>
      <c r="X15" s="44">
        <f>IF(X$6&gt;0,SUMIFS('Listagem de Pagamentos Efet'!$J:$J,'Listagem de Pagamentos Efet'!$C:$C,DRE!$B15,'Listagem de Pagamentos Efet'!$B:$B,DRE!X$5),0)</f>
        <v>0</v>
      </c>
      <c r="Y15" s="44">
        <f>IF(Y$6&gt;0,SUMIFS('Listagem de Pagamentos Efet'!$J:$J,'Listagem de Pagamentos Efet'!$C:$C,DRE!$B15,'Listagem de Pagamentos Efet'!$B:$B,DRE!Y$5),0)</f>
        <v>0</v>
      </c>
      <c r="Z15" s="44">
        <f>IF(Z$6&gt;0,SUMIFS('Listagem de Pagamentos Efet'!$J:$J,'Listagem de Pagamentos Efet'!$C:$C,DRE!$B15,'Listagem de Pagamentos Efet'!$B:$B,DRE!Z$5),0)</f>
        <v>0</v>
      </c>
      <c r="AA15" s="44">
        <f>IF(AA$6&gt;0,SUMIFS('Listagem de Pagamentos Efet'!$J:$J,'Listagem de Pagamentos Efet'!$C:$C,DRE!$B15,'Listagem de Pagamentos Efet'!$B:$B,DRE!AA$5),0)</f>
        <v>0</v>
      </c>
      <c r="AB15" s="44">
        <f>IF(AB$6&gt;0,SUMIFS('Listagem de Pagamentos Efet'!$J:$J,'Listagem de Pagamentos Efet'!$C:$C,DRE!$B15,'Listagem de Pagamentos Efet'!$B:$B,DRE!AB$5),0)</f>
        <v>0</v>
      </c>
      <c r="AC15" s="44">
        <f>IF(AC$6&gt;0,SUMIFS('Listagem de Pagamentos Efet'!$J:$J,'Listagem de Pagamentos Efet'!$C:$C,DRE!$B15,'Listagem de Pagamentos Efet'!$B:$B,DRE!AC$5),0)</f>
        <v>0</v>
      </c>
      <c r="AD15" s="44">
        <f>IF(AD$6&gt;0,SUMIFS('Listagem de Pagamentos Efet'!$J:$J,'Listagem de Pagamentos Efet'!$C:$C,DRE!$B15,'Listagem de Pagamentos Efet'!$B:$B,DRE!AD$5),0)</f>
        <v>0</v>
      </c>
      <c r="AE15" s="44">
        <f>IF(AE$6&gt;0,SUMIFS('Listagem de Pagamentos Efet'!$J:$J,'Listagem de Pagamentos Efet'!$C:$C,DRE!$B15,'Listagem de Pagamentos Efet'!$B:$B,DRE!AE$5),0)</f>
        <v>0</v>
      </c>
      <c r="AF15" s="44">
        <f>IF(AF$6&gt;0,SUMIFS('Listagem de Pagamentos Efet'!$J:$J,'Listagem de Pagamentos Efet'!$C:$C,DRE!$B15,'Listagem de Pagamentos Efet'!$B:$B,DRE!AF$5),0)</f>
        <v>0</v>
      </c>
      <c r="AG15" s="44">
        <f>IF(AG$6&gt;0,SUMIFS('Listagem de Pagamentos Efet'!$J:$J,'Listagem de Pagamentos Efet'!$C:$C,DRE!$B15,'Listagem de Pagamentos Efet'!$B:$B,DRE!AG$5),0)</f>
        <v>0</v>
      </c>
      <c r="AH15" s="44">
        <f>IF(AH$6&gt;0,SUMIFS('Listagem de Pagamentos Efet'!$J:$J,'Listagem de Pagamentos Efet'!$C:$C,DRE!$B15,'Listagem de Pagamentos Efet'!$B:$B,DRE!AH$5),0)</f>
        <v>0</v>
      </c>
      <c r="AI15" s="44">
        <f>IF(AI$6&gt;0,SUMIFS('Listagem de Pagamentos Efet'!$J:$J,'Listagem de Pagamentos Efet'!$C:$C,DRE!$B15,'Listagem de Pagamentos Efet'!$B:$B,DRE!AI$5),0)</f>
        <v>0</v>
      </c>
      <c r="AJ15" s="44">
        <f>IF(AJ$6&gt;0,SUMIFS('Listagem de Pagamentos Efet'!$J:$J,'Listagem de Pagamentos Efet'!$C:$C,DRE!$B15,'Listagem de Pagamentos Efet'!$B:$B,DRE!AJ$5),0)</f>
        <v>0</v>
      </c>
      <c r="AK15" s="44">
        <f>IF(AK$6&gt;0,SUMIFS('Listagem de Pagamentos Efet'!$J:$J,'Listagem de Pagamentos Efet'!$C:$C,DRE!$B15,'Listagem de Pagamentos Efet'!$B:$B,DRE!AK$5),0)</f>
        <v>0</v>
      </c>
      <c r="AL15" s="44">
        <f>IF(AL$6&gt;0,SUMIFS('Listagem de Pagamentos Efet'!$J:$J,'Listagem de Pagamentos Efet'!$C:$C,DRE!$B15,'Listagem de Pagamentos Efet'!$B:$B,DRE!AL$5),0)</f>
        <v>0</v>
      </c>
      <c r="AM15" s="44">
        <f>IF(AM$6&gt;0,SUMIFS('Listagem de Pagamentos Efet'!$J:$J,'Listagem de Pagamentos Efet'!$C:$C,DRE!$B15,'Listagem de Pagamentos Efet'!$B:$B,DRE!AM$5),0)</f>
        <v>0</v>
      </c>
      <c r="AN15" s="44">
        <f>IF(AN$6&gt;0,SUMIFS('Listagem de Pagamentos Efet'!$J:$J,'Listagem de Pagamentos Efet'!$C:$C,DRE!$B15,'Listagem de Pagamentos Efet'!$B:$B,DRE!AN$5),0)</f>
        <v>0</v>
      </c>
      <c r="AO15" s="44">
        <f>IF(AO$6&gt;0,SUMIFS('Listagem de Pagamentos Efet'!$J:$J,'Listagem de Pagamentos Efet'!$C:$C,DRE!$B15,'Listagem de Pagamentos Efet'!$B:$B,DRE!AO$5),0)</f>
        <v>0</v>
      </c>
      <c r="AP15" s="44">
        <f>IF(AP$6&gt;0,SUMIFS('Listagem de Pagamentos Efet'!$J:$J,'Listagem de Pagamentos Efet'!$C:$C,DRE!$B15,'Listagem de Pagamentos Efet'!$B:$B,DRE!AP$5),0)</f>
        <v>0</v>
      </c>
      <c r="AQ15" s="44">
        <f>IF(AQ$6&gt;0,SUMIFS('Listagem de Pagamentos Efet'!$J:$J,'Listagem de Pagamentos Efet'!$C:$C,DRE!$B15,'Listagem de Pagamentos Efet'!$B:$B,DRE!AQ$5),0)</f>
        <v>0</v>
      </c>
      <c r="AR15" s="44">
        <f>IF(AR$6&gt;0,SUMIFS('Listagem de Pagamentos Efet'!$J:$J,'Listagem de Pagamentos Efet'!$C:$C,DRE!$B15,'Listagem de Pagamentos Efet'!$B:$B,DRE!AR$5),0)</f>
        <v>0</v>
      </c>
      <c r="AS15" s="44">
        <f>IF(AS$6&gt;0,SUMIFS('Listagem de Pagamentos Efet'!$J:$J,'Listagem de Pagamentos Efet'!$C:$C,DRE!$B15,'Listagem de Pagamentos Efet'!$B:$B,DRE!AS$5),0)</f>
        <v>0</v>
      </c>
      <c r="AT15" s="44">
        <f>IF(AT$6&gt;0,SUMIFS('Listagem de Pagamentos Efet'!$J:$J,'Listagem de Pagamentos Efet'!$C:$C,DRE!$B15,'Listagem de Pagamentos Efet'!$B:$B,DRE!AT$5),0)</f>
        <v>0</v>
      </c>
    </row>
    <row r="16" spans="1:46" s="65" customFormat="1" outlineLevel="1">
      <c r="A16" s="47">
        <v>4</v>
      </c>
      <c r="B16" s="110" t="s">
        <v>133</v>
      </c>
      <c r="C16" s="40"/>
      <c r="D16" s="72"/>
      <c r="E16" s="68" t="str">
        <f t="shared" si="8"/>
        <v/>
      </c>
      <c r="G16" s="94"/>
      <c r="H16" s="68" t="e">
        <f t="shared" si="4"/>
        <v>#DIV/0!</v>
      </c>
      <c r="I16" s="79"/>
      <c r="J16" s="302">
        <f t="shared" si="11"/>
        <v>0</v>
      </c>
      <c r="K16" s="39" t="str">
        <f t="shared" si="5"/>
        <v/>
      </c>
      <c r="M16" s="60">
        <f t="shared" si="9"/>
        <v>0</v>
      </c>
      <c r="N16" s="39" t="str">
        <f t="shared" si="12"/>
        <v/>
      </c>
      <c r="P16" s="44">
        <f>IF(P$6&gt;0,SUMIFS('Listagem de Pagamentos Efet'!$J:$J,'Listagem de Pagamentos Efet'!$C:$C,DRE!$B16,'Listagem de Pagamentos Efet'!$B:$B,DRE!P$5),0)</f>
        <v>0</v>
      </c>
      <c r="Q16" s="44">
        <f>IF(Q$6&gt;0,SUMIFS('Listagem de Pagamentos Efet'!$J:$J,'Listagem de Pagamentos Efet'!$C:$C,DRE!$B16,'Listagem de Pagamentos Efet'!$B:$B,DRE!Q$5),0)</f>
        <v>0</v>
      </c>
      <c r="R16" s="44">
        <f>IF(R$6&gt;0,SUMIFS('Listagem de Pagamentos Efet'!$J:$J,'Listagem de Pagamentos Efet'!$C:$C,DRE!$B16,'Listagem de Pagamentos Efet'!$B:$B,DRE!R$5),0)</f>
        <v>0</v>
      </c>
      <c r="S16" s="44">
        <f>IF(S$6&gt;0,SUMIFS('Listagem de Pagamentos Efet'!$J:$J,'Listagem de Pagamentos Efet'!$C:$C,DRE!$B16,'Listagem de Pagamentos Efet'!$B:$B,DRE!S$5),0)</f>
        <v>0</v>
      </c>
      <c r="T16" s="44">
        <f>IF(T$6&gt;0,SUMIFS('Listagem de Pagamentos Efet'!$J:$J,'Listagem de Pagamentos Efet'!$C:$C,DRE!$B16,'Listagem de Pagamentos Efet'!$B:$B,DRE!T$5),0)</f>
        <v>0</v>
      </c>
      <c r="U16" s="44">
        <f>IF(U$6&gt;0,SUMIFS('Listagem de Pagamentos Efet'!$J:$J,'Listagem de Pagamentos Efet'!$C:$C,DRE!$B16,'Listagem de Pagamentos Efet'!$B:$B,DRE!U$5),0)</f>
        <v>0</v>
      </c>
      <c r="V16" s="44">
        <f>IF(V$6&gt;0,SUMIFS('Listagem de Pagamentos Efet'!$J:$J,'Listagem de Pagamentos Efet'!$C:$C,DRE!$B16,'Listagem de Pagamentos Efet'!$B:$B,DRE!V$5),0)</f>
        <v>0</v>
      </c>
      <c r="W16" s="44">
        <f>IF(W$6&gt;0,SUMIFS('Listagem de Pagamentos Efet'!$J:$J,'Listagem de Pagamentos Efet'!$C:$C,DRE!$B16,'Listagem de Pagamentos Efet'!$B:$B,DRE!W$5),0)</f>
        <v>0</v>
      </c>
      <c r="X16" s="44">
        <f>IF(X$6&gt;0,SUMIFS('Listagem de Pagamentos Efet'!$J:$J,'Listagem de Pagamentos Efet'!$C:$C,DRE!$B16,'Listagem de Pagamentos Efet'!$B:$B,DRE!X$5),0)</f>
        <v>0</v>
      </c>
      <c r="Y16" s="44">
        <f>IF(Y$6&gt;0,SUMIFS('Listagem de Pagamentos Efet'!$J:$J,'Listagem de Pagamentos Efet'!$C:$C,DRE!$B16,'Listagem de Pagamentos Efet'!$B:$B,DRE!Y$5),0)</f>
        <v>0</v>
      </c>
      <c r="Z16" s="44">
        <f>IF(Z$6&gt;0,SUMIFS('Listagem de Pagamentos Efet'!$J:$J,'Listagem de Pagamentos Efet'!$C:$C,DRE!$B16,'Listagem de Pagamentos Efet'!$B:$B,DRE!Z$5),0)</f>
        <v>0</v>
      </c>
      <c r="AA16" s="44">
        <f>IF(AA$6&gt;0,SUMIFS('Listagem de Pagamentos Efet'!$J:$J,'Listagem de Pagamentos Efet'!$C:$C,DRE!$B16,'Listagem de Pagamentos Efet'!$B:$B,DRE!AA$5),0)</f>
        <v>0</v>
      </c>
      <c r="AB16" s="44">
        <f>IF(AB$6&gt;0,SUMIFS('Listagem de Pagamentos Efet'!$J:$J,'Listagem de Pagamentos Efet'!$C:$C,DRE!$B16,'Listagem de Pagamentos Efet'!$B:$B,DRE!AB$5),0)</f>
        <v>0</v>
      </c>
      <c r="AC16" s="44">
        <f>IF(AC$6&gt;0,SUMIFS('Listagem de Pagamentos Efet'!$J:$J,'Listagem de Pagamentos Efet'!$C:$C,DRE!$B16,'Listagem de Pagamentos Efet'!$B:$B,DRE!AC$5),0)</f>
        <v>0</v>
      </c>
      <c r="AD16" s="44">
        <f>IF(AD$6&gt;0,SUMIFS('Listagem de Pagamentos Efet'!$J:$J,'Listagem de Pagamentos Efet'!$C:$C,DRE!$B16,'Listagem de Pagamentos Efet'!$B:$B,DRE!AD$5),0)</f>
        <v>0</v>
      </c>
      <c r="AE16" s="44">
        <f>IF(AE$6&gt;0,SUMIFS('Listagem de Pagamentos Efet'!$J:$J,'Listagem de Pagamentos Efet'!$C:$C,DRE!$B16,'Listagem de Pagamentos Efet'!$B:$B,DRE!AE$5),0)</f>
        <v>0</v>
      </c>
      <c r="AF16" s="44">
        <f>IF(AF$6&gt;0,SUMIFS('Listagem de Pagamentos Efet'!$J:$J,'Listagem de Pagamentos Efet'!$C:$C,DRE!$B16,'Listagem de Pagamentos Efet'!$B:$B,DRE!AF$5),0)</f>
        <v>0</v>
      </c>
      <c r="AG16" s="44">
        <f>IF(AG$6&gt;0,SUMIFS('Listagem de Pagamentos Efet'!$J:$J,'Listagem de Pagamentos Efet'!$C:$C,DRE!$B16,'Listagem de Pagamentos Efet'!$B:$B,DRE!AG$5),0)</f>
        <v>0</v>
      </c>
      <c r="AH16" s="44">
        <f>IF(AH$6&gt;0,SUMIFS('Listagem de Pagamentos Efet'!$J:$J,'Listagem de Pagamentos Efet'!$C:$C,DRE!$B16,'Listagem de Pagamentos Efet'!$B:$B,DRE!AH$5),0)</f>
        <v>0</v>
      </c>
      <c r="AI16" s="44">
        <f>IF(AI$6&gt;0,SUMIFS('Listagem de Pagamentos Efet'!$J:$J,'Listagem de Pagamentos Efet'!$C:$C,DRE!$B16,'Listagem de Pagamentos Efet'!$B:$B,DRE!AI$5),0)</f>
        <v>0</v>
      </c>
      <c r="AJ16" s="44">
        <f>IF(AJ$6&gt;0,SUMIFS('Listagem de Pagamentos Efet'!$J:$J,'Listagem de Pagamentos Efet'!$C:$C,DRE!$B16,'Listagem de Pagamentos Efet'!$B:$B,DRE!AJ$5),0)</f>
        <v>0</v>
      </c>
      <c r="AK16" s="44">
        <f>IF(AK$6&gt;0,SUMIFS('Listagem de Pagamentos Efet'!$J:$J,'Listagem de Pagamentos Efet'!$C:$C,DRE!$B16,'Listagem de Pagamentos Efet'!$B:$B,DRE!AK$5),0)</f>
        <v>0</v>
      </c>
      <c r="AL16" s="44">
        <f>IF(AL$6&gt;0,SUMIFS('Listagem de Pagamentos Efet'!$J:$J,'Listagem de Pagamentos Efet'!$C:$C,DRE!$B16,'Listagem de Pagamentos Efet'!$B:$B,DRE!AL$5),0)</f>
        <v>0</v>
      </c>
      <c r="AM16" s="44">
        <f>IF(AM$6&gt;0,SUMIFS('Listagem de Pagamentos Efet'!$J:$J,'Listagem de Pagamentos Efet'!$C:$C,DRE!$B16,'Listagem de Pagamentos Efet'!$B:$B,DRE!AM$5),0)</f>
        <v>0</v>
      </c>
      <c r="AN16" s="44">
        <f>IF(AN$6&gt;0,SUMIFS('Listagem de Pagamentos Efet'!$J:$J,'Listagem de Pagamentos Efet'!$C:$C,DRE!$B16,'Listagem de Pagamentos Efet'!$B:$B,DRE!AN$5),0)</f>
        <v>0</v>
      </c>
      <c r="AO16" s="44">
        <f>IF(AO$6&gt;0,SUMIFS('Listagem de Pagamentos Efet'!$J:$J,'Listagem de Pagamentos Efet'!$C:$C,DRE!$B16,'Listagem de Pagamentos Efet'!$B:$B,DRE!AO$5),0)</f>
        <v>0</v>
      </c>
      <c r="AP16" s="44">
        <f>IF(AP$6&gt;0,SUMIFS('Listagem de Pagamentos Efet'!$J:$J,'Listagem de Pagamentos Efet'!$C:$C,DRE!$B16,'Listagem de Pagamentos Efet'!$B:$B,DRE!AP$5),0)</f>
        <v>0</v>
      </c>
      <c r="AQ16" s="44">
        <f>IF(AQ$6&gt;0,SUMIFS('Listagem de Pagamentos Efet'!$J:$J,'Listagem de Pagamentos Efet'!$C:$C,DRE!$B16,'Listagem de Pagamentos Efet'!$B:$B,DRE!AQ$5),0)</f>
        <v>0</v>
      </c>
      <c r="AR16" s="44">
        <f>IF(AR$6&gt;0,SUMIFS('Listagem de Pagamentos Efet'!$J:$J,'Listagem de Pagamentos Efet'!$C:$C,DRE!$B16,'Listagem de Pagamentos Efet'!$B:$B,DRE!AR$5),0)</f>
        <v>0</v>
      </c>
      <c r="AS16" s="44">
        <f>IF(AS$6&gt;0,SUMIFS('Listagem de Pagamentos Efet'!$J:$J,'Listagem de Pagamentos Efet'!$C:$C,DRE!$B16,'Listagem de Pagamentos Efet'!$B:$B,DRE!AS$5),0)</f>
        <v>0</v>
      </c>
      <c r="AT16" s="44">
        <f>IF(AT$6&gt;0,SUMIFS('Listagem de Pagamentos Efet'!$J:$J,'Listagem de Pagamentos Efet'!$C:$C,DRE!$B16,'Listagem de Pagamentos Efet'!$B:$B,DRE!AT$5),0)</f>
        <v>0</v>
      </c>
    </row>
    <row r="17" spans="1:46" s="65" customFormat="1" outlineLevel="1">
      <c r="A17" s="47">
        <v>4</v>
      </c>
      <c r="B17" s="110" t="s">
        <v>102</v>
      </c>
      <c r="C17" s="40"/>
      <c r="D17" s="72"/>
      <c r="E17" s="68" t="str">
        <f>+IF(D17=0,"",D17/D$6)</f>
        <v/>
      </c>
      <c r="G17" s="94"/>
      <c r="H17" s="68" t="e">
        <f t="shared" si="4"/>
        <v>#DIV/0!</v>
      </c>
      <c r="I17" s="79"/>
      <c r="J17" s="302">
        <f>+SUM(P17:AT17)</f>
        <v>0</v>
      </c>
      <c r="K17" s="39" t="str">
        <f t="shared" si="5"/>
        <v/>
      </c>
      <c r="M17" s="60">
        <f>G17-J17</f>
        <v>0</v>
      </c>
      <c r="N17" s="39" t="str">
        <f>+IF(M17=0,"",M17/M$6)</f>
        <v/>
      </c>
      <c r="P17" s="44">
        <f>IF(P$6&gt;0,SUMIFS('Listagem de Pagamentos Efet'!$J:$J,'Listagem de Pagamentos Efet'!$C:$C,DRE!$B17,'Listagem de Pagamentos Efet'!$B:$B,DRE!P$5),0)</f>
        <v>0</v>
      </c>
      <c r="Q17" s="44">
        <f>IF(Q$6&gt;0,SUMIFS('Listagem de Pagamentos Efet'!$J:$J,'Listagem de Pagamentos Efet'!$C:$C,DRE!$B17,'Listagem de Pagamentos Efet'!$B:$B,DRE!Q$5),0)</f>
        <v>0</v>
      </c>
      <c r="R17" s="44">
        <f>IF(R$6&gt;0,SUMIFS('Listagem de Pagamentos Efet'!$J:$J,'Listagem de Pagamentos Efet'!$C:$C,DRE!$B17,'Listagem de Pagamentos Efet'!$B:$B,DRE!R$5),0)</f>
        <v>0</v>
      </c>
      <c r="S17" s="44">
        <f>IF(S$6&gt;0,SUMIFS('Listagem de Pagamentos Efet'!$J:$J,'Listagem de Pagamentos Efet'!$C:$C,DRE!$B17,'Listagem de Pagamentos Efet'!$B:$B,DRE!S$5),0)</f>
        <v>0</v>
      </c>
      <c r="T17" s="44">
        <f>IF(T$6&gt;0,SUMIFS('Listagem de Pagamentos Efet'!$J:$J,'Listagem de Pagamentos Efet'!$C:$C,DRE!$B17,'Listagem de Pagamentos Efet'!$B:$B,DRE!T$5),0)</f>
        <v>0</v>
      </c>
      <c r="U17" s="44">
        <f>IF(U$6&gt;0,SUMIFS('Listagem de Pagamentos Efet'!$J:$J,'Listagem de Pagamentos Efet'!$C:$C,DRE!$B17,'Listagem de Pagamentos Efet'!$B:$B,DRE!U$5),0)</f>
        <v>0</v>
      </c>
      <c r="V17" s="44">
        <f>IF(V$6&gt;0,SUMIFS('Listagem de Pagamentos Efet'!$J:$J,'Listagem de Pagamentos Efet'!$C:$C,DRE!$B17,'Listagem de Pagamentos Efet'!$B:$B,DRE!V$5),0)</f>
        <v>0</v>
      </c>
      <c r="W17" s="44">
        <f>IF(W$6&gt;0,SUMIFS('Listagem de Pagamentos Efet'!$J:$J,'Listagem de Pagamentos Efet'!$C:$C,DRE!$B17,'Listagem de Pagamentos Efet'!$B:$B,DRE!W$5),0)</f>
        <v>0</v>
      </c>
      <c r="X17" s="44">
        <f>IF(X$6&gt;0,SUMIFS('Listagem de Pagamentos Efet'!$J:$J,'Listagem de Pagamentos Efet'!$C:$C,DRE!$B17,'Listagem de Pagamentos Efet'!$B:$B,DRE!X$5),0)</f>
        <v>0</v>
      </c>
      <c r="Y17" s="44">
        <f>IF(Y$6&gt;0,SUMIFS('Listagem de Pagamentos Efet'!$J:$J,'Listagem de Pagamentos Efet'!$C:$C,DRE!$B17,'Listagem de Pagamentos Efet'!$B:$B,DRE!Y$5),0)</f>
        <v>0</v>
      </c>
      <c r="Z17" s="44">
        <f>IF(Z$6&gt;0,SUMIFS('Listagem de Pagamentos Efet'!$J:$J,'Listagem de Pagamentos Efet'!$C:$C,DRE!$B17,'Listagem de Pagamentos Efet'!$B:$B,DRE!Z$5),0)</f>
        <v>0</v>
      </c>
      <c r="AA17" s="44">
        <f>IF(AA$6&gt;0,SUMIFS('Listagem de Pagamentos Efet'!$J:$J,'Listagem de Pagamentos Efet'!$C:$C,DRE!$B17,'Listagem de Pagamentos Efet'!$B:$B,DRE!AA$5),0)</f>
        <v>0</v>
      </c>
      <c r="AB17" s="44">
        <f>IF(AB$6&gt;0,SUMIFS('Listagem de Pagamentos Efet'!$J:$J,'Listagem de Pagamentos Efet'!$C:$C,DRE!$B17,'Listagem de Pagamentos Efet'!$B:$B,DRE!AB$5),0)</f>
        <v>0</v>
      </c>
      <c r="AC17" s="44">
        <f>IF(AC$6&gt;0,SUMIFS('Listagem de Pagamentos Efet'!$J:$J,'Listagem de Pagamentos Efet'!$C:$C,DRE!$B17,'Listagem de Pagamentos Efet'!$B:$B,DRE!AC$5),0)</f>
        <v>0</v>
      </c>
      <c r="AD17" s="44">
        <f>IF(AD$6&gt;0,SUMIFS('Listagem de Pagamentos Efet'!$J:$J,'Listagem de Pagamentos Efet'!$C:$C,DRE!$B17,'Listagem de Pagamentos Efet'!$B:$B,DRE!AD$5),0)</f>
        <v>0</v>
      </c>
      <c r="AE17" s="44">
        <f>IF(AE$6&gt;0,SUMIFS('Listagem de Pagamentos Efet'!$J:$J,'Listagem de Pagamentos Efet'!$C:$C,DRE!$B17,'Listagem de Pagamentos Efet'!$B:$B,DRE!AE$5),0)</f>
        <v>0</v>
      </c>
      <c r="AF17" s="44">
        <f>IF(AF$6&gt;0,SUMIFS('Listagem de Pagamentos Efet'!$J:$J,'Listagem de Pagamentos Efet'!$C:$C,DRE!$B17,'Listagem de Pagamentos Efet'!$B:$B,DRE!AF$5),0)</f>
        <v>0</v>
      </c>
      <c r="AG17" s="44">
        <f>IF(AG$6&gt;0,SUMIFS('Listagem de Pagamentos Efet'!$J:$J,'Listagem de Pagamentos Efet'!$C:$C,DRE!$B17,'Listagem de Pagamentos Efet'!$B:$B,DRE!AG$5),0)</f>
        <v>0</v>
      </c>
      <c r="AH17" s="44">
        <f>IF(AH$6&gt;0,SUMIFS('Listagem de Pagamentos Efet'!$J:$J,'Listagem de Pagamentos Efet'!$C:$C,DRE!$B17,'Listagem de Pagamentos Efet'!$B:$B,DRE!AH$5),0)</f>
        <v>0</v>
      </c>
      <c r="AI17" s="44">
        <f>IF(AI$6&gt;0,SUMIFS('Listagem de Pagamentos Efet'!$J:$J,'Listagem de Pagamentos Efet'!$C:$C,DRE!$B17,'Listagem de Pagamentos Efet'!$B:$B,DRE!AI$5),0)</f>
        <v>0</v>
      </c>
      <c r="AJ17" s="44">
        <f>IF(AJ$6&gt;0,SUMIFS('Listagem de Pagamentos Efet'!$J:$J,'Listagem de Pagamentos Efet'!$C:$C,DRE!$B17,'Listagem de Pagamentos Efet'!$B:$B,DRE!AJ$5),0)</f>
        <v>0</v>
      </c>
      <c r="AK17" s="44">
        <f>IF(AK$6&gt;0,SUMIFS('Listagem de Pagamentos Efet'!$J:$J,'Listagem de Pagamentos Efet'!$C:$C,DRE!$B17,'Listagem de Pagamentos Efet'!$B:$B,DRE!AK$5),0)</f>
        <v>0</v>
      </c>
      <c r="AL17" s="44">
        <f>IF(AL$6&gt;0,SUMIFS('Listagem de Pagamentos Efet'!$J:$J,'Listagem de Pagamentos Efet'!$C:$C,DRE!$B17,'Listagem de Pagamentos Efet'!$B:$B,DRE!AL$5),0)</f>
        <v>0</v>
      </c>
      <c r="AM17" s="44">
        <f>IF(AM$6&gt;0,SUMIFS('Listagem de Pagamentos Efet'!$J:$J,'Listagem de Pagamentos Efet'!$C:$C,DRE!$B17,'Listagem de Pagamentos Efet'!$B:$B,DRE!AM$5),0)</f>
        <v>0</v>
      </c>
      <c r="AN17" s="44">
        <f>IF(AN$6&gt;0,SUMIFS('Listagem de Pagamentos Efet'!$J:$J,'Listagem de Pagamentos Efet'!$C:$C,DRE!$B17,'Listagem de Pagamentos Efet'!$B:$B,DRE!AN$5),0)</f>
        <v>0</v>
      </c>
      <c r="AO17" s="44">
        <f>IF(AO$6&gt;0,SUMIFS('Listagem de Pagamentos Efet'!$J:$J,'Listagem de Pagamentos Efet'!$C:$C,DRE!$B17,'Listagem de Pagamentos Efet'!$B:$B,DRE!AO$5),0)</f>
        <v>0</v>
      </c>
      <c r="AP17" s="44">
        <f>IF(AP$6&gt;0,SUMIFS('Listagem de Pagamentos Efet'!$J:$J,'Listagem de Pagamentos Efet'!$C:$C,DRE!$B17,'Listagem de Pagamentos Efet'!$B:$B,DRE!AP$5),0)</f>
        <v>0</v>
      </c>
      <c r="AQ17" s="44">
        <f>IF(AQ$6&gt;0,SUMIFS('Listagem de Pagamentos Efet'!$J:$J,'Listagem de Pagamentos Efet'!$C:$C,DRE!$B17,'Listagem de Pagamentos Efet'!$B:$B,DRE!AQ$5),0)</f>
        <v>0</v>
      </c>
      <c r="AR17" s="44">
        <f>IF(AR$6&gt;0,SUMIFS('Listagem de Pagamentos Efet'!$J:$J,'Listagem de Pagamentos Efet'!$C:$C,DRE!$B17,'Listagem de Pagamentos Efet'!$B:$B,DRE!AR$5),0)</f>
        <v>0</v>
      </c>
      <c r="AS17" s="44">
        <f>IF(AS$6&gt;0,SUMIFS('Listagem de Pagamentos Efet'!$J:$J,'Listagem de Pagamentos Efet'!$C:$C,DRE!$B17,'Listagem de Pagamentos Efet'!$B:$B,DRE!AS$5),0)</f>
        <v>0</v>
      </c>
      <c r="AT17" s="44">
        <f>IF(AT$6&gt;0,SUMIFS('Listagem de Pagamentos Efet'!$J:$J,'Listagem de Pagamentos Efet'!$C:$C,DRE!$B17,'Listagem de Pagamentos Efet'!$B:$B,DRE!AT$5),0)</f>
        <v>0</v>
      </c>
    </row>
    <row r="18" spans="1:46" s="65" customFormat="1" outlineLevel="1">
      <c r="A18" s="47">
        <v>4</v>
      </c>
      <c r="B18" s="110" t="s">
        <v>103</v>
      </c>
      <c r="C18" s="40"/>
      <c r="D18" s="72"/>
      <c r="E18" s="68" t="str">
        <f>+IF(D18=0,"",D18/D$6)</f>
        <v/>
      </c>
      <c r="G18" s="94"/>
      <c r="H18" s="68" t="e">
        <f t="shared" si="4"/>
        <v>#DIV/0!</v>
      </c>
      <c r="I18" s="79"/>
      <c r="J18" s="302">
        <f>+SUM(P18:AT18)</f>
        <v>0</v>
      </c>
      <c r="K18" s="39" t="str">
        <f t="shared" si="5"/>
        <v/>
      </c>
      <c r="M18" s="60">
        <f>G18-J18</f>
        <v>0</v>
      </c>
      <c r="N18" s="39" t="str">
        <f>+IF(M18=0,"",M18/M$6)</f>
        <v/>
      </c>
      <c r="P18" s="44">
        <f>IF(P$6&gt;0,SUMIFS('Listagem de Pagamentos Efet'!$J:$J,'Listagem de Pagamentos Efet'!$C:$C,DRE!$B18,'Listagem de Pagamentos Efet'!$B:$B,DRE!P$5),0)</f>
        <v>0</v>
      </c>
      <c r="Q18" s="44">
        <f>IF(Q$6&gt;0,SUMIFS('Listagem de Pagamentos Efet'!$J:$J,'Listagem de Pagamentos Efet'!$C:$C,DRE!$B18,'Listagem de Pagamentos Efet'!$B:$B,DRE!Q$5),0)</f>
        <v>0</v>
      </c>
      <c r="R18" s="44">
        <f>IF(R$6&gt;0,SUMIFS('Listagem de Pagamentos Efet'!$J:$J,'Listagem de Pagamentos Efet'!$C:$C,DRE!$B18,'Listagem de Pagamentos Efet'!$B:$B,DRE!R$5),0)</f>
        <v>0</v>
      </c>
      <c r="S18" s="44">
        <f>IF(S$6&gt;0,SUMIFS('Listagem de Pagamentos Efet'!$J:$J,'Listagem de Pagamentos Efet'!$C:$C,DRE!$B18,'Listagem de Pagamentos Efet'!$B:$B,DRE!S$5),0)</f>
        <v>0</v>
      </c>
      <c r="T18" s="44">
        <f>IF(T$6&gt;0,SUMIFS('Listagem de Pagamentos Efet'!$J:$J,'Listagem de Pagamentos Efet'!$C:$C,DRE!$B18,'Listagem de Pagamentos Efet'!$B:$B,DRE!T$5),0)</f>
        <v>0</v>
      </c>
      <c r="U18" s="44">
        <f>IF(U$6&gt;0,SUMIFS('Listagem de Pagamentos Efet'!$J:$J,'Listagem de Pagamentos Efet'!$C:$C,DRE!$B18,'Listagem de Pagamentos Efet'!$B:$B,DRE!U$5),0)</f>
        <v>0</v>
      </c>
      <c r="V18" s="44">
        <f>IF(V$6&gt;0,SUMIFS('Listagem de Pagamentos Efet'!$J:$J,'Listagem de Pagamentos Efet'!$C:$C,DRE!$B18,'Listagem de Pagamentos Efet'!$B:$B,DRE!V$5),0)</f>
        <v>0</v>
      </c>
      <c r="W18" s="44">
        <f>IF(W$6&gt;0,SUMIFS('Listagem de Pagamentos Efet'!$J:$J,'Listagem de Pagamentos Efet'!$C:$C,DRE!$B18,'Listagem de Pagamentos Efet'!$B:$B,DRE!W$5),0)</f>
        <v>0</v>
      </c>
      <c r="X18" s="44">
        <f>IF(X$6&gt;0,SUMIFS('Listagem de Pagamentos Efet'!$J:$J,'Listagem de Pagamentos Efet'!$C:$C,DRE!$B18,'Listagem de Pagamentos Efet'!$B:$B,DRE!X$5),0)</f>
        <v>0</v>
      </c>
      <c r="Y18" s="44">
        <f>IF(Y$6&gt;0,SUMIFS('Listagem de Pagamentos Efet'!$J:$J,'Listagem de Pagamentos Efet'!$C:$C,DRE!$B18,'Listagem de Pagamentos Efet'!$B:$B,DRE!Y$5),0)</f>
        <v>0</v>
      </c>
      <c r="Z18" s="44">
        <f>IF(Z$6&gt;0,SUMIFS('Listagem de Pagamentos Efet'!$J:$J,'Listagem de Pagamentos Efet'!$C:$C,DRE!$B18,'Listagem de Pagamentos Efet'!$B:$B,DRE!Z$5),0)</f>
        <v>0</v>
      </c>
      <c r="AA18" s="44">
        <f>IF(AA$6&gt;0,SUMIFS('Listagem de Pagamentos Efet'!$J:$J,'Listagem de Pagamentos Efet'!$C:$C,DRE!$B18,'Listagem de Pagamentos Efet'!$B:$B,DRE!AA$5),0)</f>
        <v>0</v>
      </c>
      <c r="AB18" s="44">
        <f>IF(AB$6&gt;0,SUMIFS('Listagem de Pagamentos Efet'!$J:$J,'Listagem de Pagamentos Efet'!$C:$C,DRE!$B18,'Listagem de Pagamentos Efet'!$B:$B,DRE!AB$5),0)</f>
        <v>0</v>
      </c>
      <c r="AC18" s="44">
        <f>IF(AC$6&gt;0,SUMIFS('Listagem de Pagamentos Efet'!$J:$J,'Listagem de Pagamentos Efet'!$C:$C,DRE!$B18,'Listagem de Pagamentos Efet'!$B:$B,DRE!AC$5),0)</f>
        <v>0</v>
      </c>
      <c r="AD18" s="44">
        <f>IF(AD$6&gt;0,SUMIFS('Listagem de Pagamentos Efet'!$J:$J,'Listagem de Pagamentos Efet'!$C:$C,DRE!$B18,'Listagem de Pagamentos Efet'!$B:$B,DRE!AD$5),0)</f>
        <v>0</v>
      </c>
      <c r="AE18" s="44">
        <f>IF(AE$6&gt;0,SUMIFS('Listagem de Pagamentos Efet'!$J:$J,'Listagem de Pagamentos Efet'!$C:$C,DRE!$B18,'Listagem de Pagamentos Efet'!$B:$B,DRE!AE$5),0)</f>
        <v>0</v>
      </c>
      <c r="AF18" s="44">
        <f>IF(AF$6&gt;0,SUMIFS('Listagem de Pagamentos Efet'!$J:$J,'Listagem de Pagamentos Efet'!$C:$C,DRE!$B18,'Listagem de Pagamentos Efet'!$B:$B,DRE!AF$5),0)</f>
        <v>0</v>
      </c>
      <c r="AG18" s="44">
        <f>IF(AG$6&gt;0,SUMIFS('Listagem de Pagamentos Efet'!$J:$J,'Listagem de Pagamentos Efet'!$C:$C,DRE!$B18,'Listagem de Pagamentos Efet'!$B:$B,DRE!AG$5),0)</f>
        <v>0</v>
      </c>
      <c r="AH18" s="44">
        <f>IF(AH$6&gt;0,SUMIFS('Listagem de Pagamentos Efet'!$J:$J,'Listagem de Pagamentos Efet'!$C:$C,DRE!$B18,'Listagem de Pagamentos Efet'!$B:$B,DRE!AH$5),0)</f>
        <v>0</v>
      </c>
      <c r="AI18" s="44">
        <f>IF(AI$6&gt;0,SUMIFS('Listagem de Pagamentos Efet'!$J:$J,'Listagem de Pagamentos Efet'!$C:$C,DRE!$B18,'Listagem de Pagamentos Efet'!$B:$B,DRE!AI$5),0)</f>
        <v>0</v>
      </c>
      <c r="AJ18" s="44">
        <f>IF(AJ$6&gt;0,SUMIFS('Listagem de Pagamentos Efet'!$J:$J,'Listagem de Pagamentos Efet'!$C:$C,DRE!$B18,'Listagem de Pagamentos Efet'!$B:$B,DRE!AJ$5),0)</f>
        <v>0</v>
      </c>
      <c r="AK18" s="44">
        <f>IF(AK$6&gt;0,SUMIFS('Listagem de Pagamentos Efet'!$J:$J,'Listagem de Pagamentos Efet'!$C:$C,DRE!$B18,'Listagem de Pagamentos Efet'!$B:$B,DRE!AK$5),0)</f>
        <v>0</v>
      </c>
      <c r="AL18" s="44">
        <f>IF(AL$6&gt;0,SUMIFS('Listagem de Pagamentos Efet'!$J:$J,'Listagem de Pagamentos Efet'!$C:$C,DRE!$B18,'Listagem de Pagamentos Efet'!$B:$B,DRE!AL$5),0)</f>
        <v>0</v>
      </c>
      <c r="AM18" s="44">
        <f>IF(AM$6&gt;0,SUMIFS('Listagem de Pagamentos Efet'!$J:$J,'Listagem de Pagamentos Efet'!$C:$C,DRE!$B18,'Listagem de Pagamentos Efet'!$B:$B,DRE!AM$5),0)</f>
        <v>0</v>
      </c>
      <c r="AN18" s="44">
        <f>IF(AN$6&gt;0,SUMIFS('Listagem de Pagamentos Efet'!$J:$J,'Listagem de Pagamentos Efet'!$C:$C,DRE!$B18,'Listagem de Pagamentos Efet'!$B:$B,DRE!AN$5),0)</f>
        <v>0</v>
      </c>
      <c r="AO18" s="44">
        <f>IF(AO$6&gt;0,SUMIFS('Listagem de Pagamentos Efet'!$J:$J,'Listagem de Pagamentos Efet'!$C:$C,DRE!$B18,'Listagem de Pagamentos Efet'!$B:$B,DRE!AO$5),0)</f>
        <v>0</v>
      </c>
      <c r="AP18" s="44">
        <f>IF(AP$6&gt;0,SUMIFS('Listagem de Pagamentos Efet'!$J:$J,'Listagem de Pagamentos Efet'!$C:$C,DRE!$B18,'Listagem de Pagamentos Efet'!$B:$B,DRE!AP$5),0)</f>
        <v>0</v>
      </c>
      <c r="AQ18" s="44">
        <f>IF(AQ$6&gt;0,SUMIFS('Listagem de Pagamentos Efet'!$J:$J,'Listagem de Pagamentos Efet'!$C:$C,DRE!$B18,'Listagem de Pagamentos Efet'!$B:$B,DRE!AQ$5),0)</f>
        <v>0</v>
      </c>
      <c r="AR18" s="44">
        <f>IF(AR$6&gt;0,SUMIFS('Listagem de Pagamentos Efet'!$J:$J,'Listagem de Pagamentos Efet'!$C:$C,DRE!$B18,'Listagem de Pagamentos Efet'!$B:$B,DRE!AR$5),0)</f>
        <v>0</v>
      </c>
      <c r="AS18" s="44">
        <f>IF(AS$6&gt;0,SUMIFS('Listagem de Pagamentos Efet'!$J:$J,'Listagem de Pagamentos Efet'!$C:$C,DRE!$B18,'Listagem de Pagamentos Efet'!$B:$B,DRE!AS$5),0)</f>
        <v>0</v>
      </c>
      <c r="AT18" s="44">
        <f>IF(AT$6&gt;0,SUMIFS('Listagem de Pagamentos Efet'!$J:$J,'Listagem de Pagamentos Efet'!$C:$C,DRE!$B18,'Listagem de Pagamentos Efet'!$B:$B,DRE!AT$5),0)</f>
        <v>0</v>
      </c>
    </row>
    <row r="19" spans="1:46" s="64" customFormat="1">
      <c r="A19" s="47"/>
      <c r="B19" s="142" t="s">
        <v>158</v>
      </c>
      <c r="C19" s="30"/>
      <c r="D19" s="63"/>
      <c r="E19" s="77"/>
      <c r="F19" s="30"/>
      <c r="G19" s="63">
        <f>+SUM(G20:G23)</f>
        <v>0</v>
      </c>
      <c r="H19" s="77" t="e">
        <f t="shared" si="4"/>
        <v>#DIV/0!</v>
      </c>
      <c r="I19" s="30"/>
      <c r="J19" s="301">
        <f>+SUM(J20:J23)</f>
        <v>0</v>
      </c>
      <c r="K19" s="77" t="str">
        <f t="shared" si="5"/>
        <v/>
      </c>
      <c r="L19" s="30"/>
      <c r="M19" s="63">
        <f>+SUM(M20:M23)</f>
        <v>0</v>
      </c>
      <c r="N19" s="77" t="str">
        <f>+IF(M19=0,"",M19/M$6)</f>
        <v/>
      </c>
      <c r="O19" s="30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</row>
    <row r="20" spans="1:46" s="61" customFormat="1" outlineLevel="1">
      <c r="A20" s="47">
        <v>4</v>
      </c>
      <c r="B20" s="110" t="s">
        <v>132</v>
      </c>
      <c r="C20" s="40"/>
      <c r="D20" s="72"/>
      <c r="E20" s="68" t="str">
        <f t="shared" si="8"/>
        <v/>
      </c>
      <c r="G20" s="94"/>
      <c r="H20" s="68" t="e">
        <f t="shared" si="4"/>
        <v>#DIV/0!</v>
      </c>
      <c r="I20" s="162" t="e">
        <f>+G20/G9</f>
        <v>#DIV/0!</v>
      </c>
      <c r="J20" s="302">
        <f t="shared" si="11"/>
        <v>0</v>
      </c>
      <c r="K20" s="37" t="str">
        <f t="shared" si="5"/>
        <v/>
      </c>
      <c r="M20" s="60">
        <f t="shared" si="9"/>
        <v>0</v>
      </c>
      <c r="N20" s="37" t="str">
        <f t="shared" si="12"/>
        <v/>
      </c>
      <c r="P20" s="44">
        <f>IF(P$6&gt;0,SUMIFS('Listagem de Pagamentos Efet'!$J:$J,'Listagem de Pagamentos Efet'!$C:$C,DRE!$B20,'Listagem de Pagamentos Efet'!$B:$B,DRE!P$5),0)</f>
        <v>0</v>
      </c>
      <c r="Q20" s="44">
        <f>IF(Q$6&gt;0,SUMIFS('Listagem de Pagamentos Efet'!$J:$J,'Listagem de Pagamentos Efet'!$C:$C,DRE!$B20,'Listagem de Pagamentos Efet'!$B:$B,DRE!Q$5),0)</f>
        <v>0</v>
      </c>
      <c r="R20" s="44">
        <f>IF(R$6&gt;0,SUMIFS('Listagem de Pagamentos Efet'!$J:$J,'Listagem de Pagamentos Efet'!$C:$C,DRE!$B20,'Listagem de Pagamentos Efet'!$B:$B,DRE!R$5),0)</f>
        <v>0</v>
      </c>
      <c r="S20" s="44">
        <f>IF(S$6&gt;0,SUMIFS('Listagem de Pagamentos Efet'!$J:$J,'Listagem de Pagamentos Efet'!$C:$C,DRE!$B20,'Listagem de Pagamentos Efet'!$B:$B,DRE!S$5),0)</f>
        <v>0</v>
      </c>
      <c r="T20" s="44">
        <f>IF(T$6&gt;0,SUMIFS('Listagem de Pagamentos Efet'!$J:$J,'Listagem de Pagamentos Efet'!$C:$C,DRE!$B20,'Listagem de Pagamentos Efet'!$B:$B,DRE!T$5),0)</f>
        <v>0</v>
      </c>
      <c r="U20" s="44">
        <f>IF(U$6&gt;0,SUMIFS('Listagem de Pagamentos Efet'!$J:$J,'Listagem de Pagamentos Efet'!$C:$C,DRE!$B20,'Listagem de Pagamentos Efet'!$B:$B,DRE!U$5),0)</f>
        <v>0</v>
      </c>
      <c r="V20" s="44">
        <f>IF(V$6&gt;0,SUMIFS('Listagem de Pagamentos Efet'!$J:$J,'Listagem de Pagamentos Efet'!$C:$C,DRE!$B20,'Listagem de Pagamentos Efet'!$B:$B,DRE!V$5),0)</f>
        <v>0</v>
      </c>
      <c r="W20" s="44">
        <f>IF(W$6&gt;0,SUMIFS('Listagem de Pagamentos Efet'!$J:$J,'Listagem de Pagamentos Efet'!$C:$C,DRE!$B20,'Listagem de Pagamentos Efet'!$B:$B,DRE!W$5),0)</f>
        <v>0</v>
      </c>
      <c r="X20" s="44">
        <f>IF(X$6&gt;0,SUMIFS('Listagem de Pagamentos Efet'!$J:$J,'Listagem de Pagamentos Efet'!$C:$C,DRE!$B20,'Listagem de Pagamentos Efet'!$B:$B,DRE!X$5),0)</f>
        <v>0</v>
      </c>
      <c r="Y20" s="44">
        <f>IF(Y$6&gt;0,SUMIFS('Listagem de Pagamentos Efet'!$J:$J,'Listagem de Pagamentos Efet'!$C:$C,DRE!$B20,'Listagem de Pagamentos Efet'!$B:$B,DRE!Y$5),0)</f>
        <v>0</v>
      </c>
      <c r="Z20" s="44">
        <f>IF(Z$6&gt;0,SUMIFS('Listagem de Pagamentos Efet'!$J:$J,'Listagem de Pagamentos Efet'!$C:$C,DRE!$B20,'Listagem de Pagamentos Efet'!$B:$B,DRE!Z$5),0)</f>
        <v>0</v>
      </c>
      <c r="AA20" s="44">
        <f>IF(AA$6&gt;0,SUMIFS('Listagem de Pagamentos Efet'!$J:$J,'Listagem de Pagamentos Efet'!$C:$C,DRE!$B20,'Listagem de Pagamentos Efet'!$B:$B,DRE!AA$5),0)</f>
        <v>0</v>
      </c>
      <c r="AB20" s="44">
        <f>IF(AB$6&gt;0,SUMIFS('Listagem de Pagamentos Efet'!$J:$J,'Listagem de Pagamentos Efet'!$C:$C,DRE!$B20,'Listagem de Pagamentos Efet'!$B:$B,DRE!AB$5),0)</f>
        <v>0</v>
      </c>
      <c r="AC20" s="44">
        <f>IF(AC$6&gt;0,SUMIFS('Listagem de Pagamentos Efet'!$J:$J,'Listagem de Pagamentos Efet'!$C:$C,DRE!$B20,'Listagem de Pagamentos Efet'!$B:$B,DRE!AC$5),0)</f>
        <v>0</v>
      </c>
      <c r="AD20" s="44">
        <f>IF(AD$6&gt;0,SUMIFS('Listagem de Pagamentos Efet'!$J:$J,'Listagem de Pagamentos Efet'!$C:$C,DRE!$B20,'Listagem de Pagamentos Efet'!$B:$B,DRE!AD$5),0)</f>
        <v>0</v>
      </c>
      <c r="AE20" s="44">
        <f>IF(AE$6&gt;0,SUMIFS('Listagem de Pagamentos Efet'!$J:$J,'Listagem de Pagamentos Efet'!$C:$C,DRE!$B20,'Listagem de Pagamentos Efet'!$B:$B,DRE!AE$5),0)</f>
        <v>0</v>
      </c>
      <c r="AF20" s="44">
        <f>IF(AF$6&gt;0,SUMIFS('Listagem de Pagamentos Efet'!$J:$J,'Listagem de Pagamentos Efet'!$C:$C,DRE!$B20,'Listagem de Pagamentos Efet'!$B:$B,DRE!AF$5),0)</f>
        <v>0</v>
      </c>
      <c r="AG20" s="44">
        <f>IF(AG$6&gt;0,SUMIFS('Listagem de Pagamentos Efet'!$J:$J,'Listagem de Pagamentos Efet'!$C:$C,DRE!$B20,'Listagem de Pagamentos Efet'!$B:$B,DRE!AG$5),0)</f>
        <v>0</v>
      </c>
      <c r="AH20" s="44">
        <f>IF(AH$6&gt;0,SUMIFS('Listagem de Pagamentos Efet'!$J:$J,'Listagem de Pagamentos Efet'!$C:$C,DRE!$B20,'Listagem de Pagamentos Efet'!$B:$B,DRE!AH$5),0)</f>
        <v>0</v>
      </c>
      <c r="AI20" s="44">
        <f>IF(AI$6&gt;0,SUMIFS('Listagem de Pagamentos Efet'!$J:$J,'Listagem de Pagamentos Efet'!$C:$C,DRE!$B20,'Listagem de Pagamentos Efet'!$B:$B,DRE!AI$5),0)</f>
        <v>0</v>
      </c>
      <c r="AJ20" s="44">
        <f>IF(AJ$6&gt;0,SUMIFS('Listagem de Pagamentos Efet'!$J:$J,'Listagem de Pagamentos Efet'!$C:$C,DRE!$B20,'Listagem de Pagamentos Efet'!$B:$B,DRE!AJ$5),0)</f>
        <v>0</v>
      </c>
      <c r="AK20" s="44">
        <f>IF(AK$6&gt;0,SUMIFS('Listagem de Pagamentos Efet'!$J:$J,'Listagem de Pagamentos Efet'!$C:$C,DRE!$B20,'Listagem de Pagamentos Efet'!$B:$B,DRE!AK$5),0)</f>
        <v>0</v>
      </c>
      <c r="AL20" s="44">
        <f>IF(AL$6&gt;0,SUMIFS('Listagem de Pagamentos Efet'!$J:$J,'Listagem de Pagamentos Efet'!$C:$C,DRE!$B20,'Listagem de Pagamentos Efet'!$B:$B,DRE!AL$5),0)</f>
        <v>0</v>
      </c>
      <c r="AM20" s="44">
        <f>IF(AM$6&gt;0,SUMIFS('Listagem de Pagamentos Efet'!$J:$J,'Listagem de Pagamentos Efet'!$C:$C,DRE!$B20,'Listagem de Pagamentos Efet'!$B:$B,DRE!AM$5),0)</f>
        <v>0</v>
      </c>
      <c r="AN20" s="44">
        <f>IF(AN$6&gt;0,SUMIFS('Listagem de Pagamentos Efet'!$J:$J,'Listagem de Pagamentos Efet'!$C:$C,DRE!$B20,'Listagem de Pagamentos Efet'!$B:$B,DRE!AN$5),0)</f>
        <v>0</v>
      </c>
      <c r="AO20" s="44">
        <f>IF(AO$6&gt;0,SUMIFS('Listagem de Pagamentos Efet'!$J:$J,'Listagem de Pagamentos Efet'!$C:$C,DRE!$B20,'Listagem de Pagamentos Efet'!$B:$B,DRE!AO$5),0)</f>
        <v>0</v>
      </c>
      <c r="AP20" s="44">
        <f>IF(AP$6&gt;0,SUMIFS('Listagem de Pagamentos Efet'!$J:$J,'Listagem de Pagamentos Efet'!$C:$C,DRE!$B20,'Listagem de Pagamentos Efet'!$B:$B,DRE!AP$5),0)</f>
        <v>0</v>
      </c>
      <c r="AQ20" s="44">
        <f>IF(AQ$6&gt;0,SUMIFS('Listagem de Pagamentos Efet'!$J:$J,'Listagem de Pagamentos Efet'!$C:$C,DRE!$B20,'Listagem de Pagamentos Efet'!$B:$B,DRE!AQ$5),0)</f>
        <v>0</v>
      </c>
      <c r="AR20" s="44">
        <f>IF(AR$6&gt;0,SUMIFS('Listagem de Pagamentos Efet'!$J:$J,'Listagem de Pagamentos Efet'!$C:$C,DRE!$B20,'Listagem de Pagamentos Efet'!$B:$B,DRE!AR$5),0)</f>
        <v>0</v>
      </c>
      <c r="AS20" s="44">
        <f>IF(AS$6&gt;0,SUMIFS('Listagem de Pagamentos Efet'!$J:$J,'Listagem de Pagamentos Efet'!$C:$C,DRE!$B20,'Listagem de Pagamentos Efet'!$B:$B,DRE!AS$5),0)</f>
        <v>0</v>
      </c>
      <c r="AT20" s="44">
        <f>IF(AT$6&gt;0,SUMIFS('Listagem de Pagamentos Efet'!$J:$J,'Listagem de Pagamentos Efet'!$C:$C,DRE!$B20,'Listagem de Pagamentos Efet'!$B:$B,DRE!AT$5),0)</f>
        <v>0</v>
      </c>
    </row>
    <row r="21" spans="1:46" s="61" customFormat="1" outlineLevel="1">
      <c r="A21" s="47">
        <v>4</v>
      </c>
      <c r="B21" s="110" t="s">
        <v>131</v>
      </c>
      <c r="C21" s="41"/>
      <c r="D21" s="72"/>
      <c r="E21" s="68" t="str">
        <f t="shared" si="8"/>
        <v/>
      </c>
      <c r="G21" s="94"/>
      <c r="H21" s="68" t="e">
        <f t="shared" si="4"/>
        <v>#DIV/0!</v>
      </c>
      <c r="I21" s="162" t="e">
        <f>+G21/G10</f>
        <v>#DIV/0!</v>
      </c>
      <c r="J21" s="302">
        <f t="shared" si="11"/>
        <v>0</v>
      </c>
      <c r="K21" s="39" t="str">
        <f t="shared" si="5"/>
        <v/>
      </c>
      <c r="M21" s="60">
        <f t="shared" si="9"/>
        <v>0</v>
      </c>
      <c r="N21" s="39" t="str">
        <f t="shared" si="12"/>
        <v/>
      </c>
      <c r="P21" s="44">
        <f>IF(P$6&gt;0,SUMIFS('Listagem de Pagamentos Efet'!$J:$J,'Listagem de Pagamentos Efet'!$C:$C,DRE!$B21,'Listagem de Pagamentos Efet'!$B:$B,DRE!P$5),0)</f>
        <v>0</v>
      </c>
      <c r="Q21" s="44">
        <f>IF(Q$6&gt;0,SUMIFS('Listagem de Pagamentos Efet'!$J:$J,'Listagem de Pagamentos Efet'!$C:$C,DRE!$B21,'Listagem de Pagamentos Efet'!$B:$B,DRE!Q$5),0)</f>
        <v>0</v>
      </c>
      <c r="R21" s="44">
        <f>IF(R$6&gt;0,SUMIFS('Listagem de Pagamentos Efet'!$J:$J,'Listagem de Pagamentos Efet'!$C:$C,DRE!$B21,'Listagem de Pagamentos Efet'!$B:$B,DRE!R$5),0)</f>
        <v>0</v>
      </c>
      <c r="S21" s="44">
        <f>IF(S$6&gt;0,SUMIFS('Listagem de Pagamentos Efet'!$J:$J,'Listagem de Pagamentos Efet'!$C:$C,DRE!$B21,'Listagem de Pagamentos Efet'!$B:$B,DRE!S$5),0)</f>
        <v>0</v>
      </c>
      <c r="T21" s="44">
        <f>IF(T$6&gt;0,SUMIFS('Listagem de Pagamentos Efet'!$J:$J,'Listagem de Pagamentos Efet'!$C:$C,DRE!$B21,'Listagem de Pagamentos Efet'!$B:$B,DRE!T$5),0)</f>
        <v>0</v>
      </c>
      <c r="U21" s="44">
        <f>IF(U$6&gt;0,SUMIFS('Listagem de Pagamentos Efet'!$J:$J,'Listagem de Pagamentos Efet'!$C:$C,DRE!$B21,'Listagem de Pagamentos Efet'!$B:$B,DRE!U$5),0)</f>
        <v>0</v>
      </c>
      <c r="V21" s="44">
        <f>IF(V$6&gt;0,SUMIFS('Listagem de Pagamentos Efet'!$J:$J,'Listagem de Pagamentos Efet'!$C:$C,DRE!$B21,'Listagem de Pagamentos Efet'!$B:$B,DRE!V$5),0)</f>
        <v>0</v>
      </c>
      <c r="W21" s="44">
        <f>IF(W$6&gt;0,SUMIFS('Listagem de Pagamentos Efet'!$J:$J,'Listagem de Pagamentos Efet'!$C:$C,DRE!$B21,'Listagem de Pagamentos Efet'!$B:$B,DRE!W$5),0)</f>
        <v>0</v>
      </c>
      <c r="X21" s="44">
        <f>IF(X$6&gt;0,SUMIFS('Listagem de Pagamentos Efet'!$J:$J,'Listagem de Pagamentos Efet'!$C:$C,DRE!$B21,'Listagem de Pagamentos Efet'!$B:$B,DRE!X$5),0)</f>
        <v>0</v>
      </c>
      <c r="Y21" s="44">
        <f>IF(Y$6&gt;0,SUMIFS('Listagem de Pagamentos Efet'!$J:$J,'Listagem de Pagamentos Efet'!$C:$C,DRE!$B21,'Listagem de Pagamentos Efet'!$B:$B,DRE!Y$5),0)</f>
        <v>0</v>
      </c>
      <c r="Z21" s="44">
        <f>IF(Z$6&gt;0,SUMIFS('Listagem de Pagamentos Efet'!$J:$J,'Listagem de Pagamentos Efet'!$C:$C,DRE!$B21,'Listagem de Pagamentos Efet'!$B:$B,DRE!Z$5),0)</f>
        <v>0</v>
      </c>
      <c r="AA21" s="44">
        <f>IF(AA$6&gt;0,SUMIFS('Listagem de Pagamentos Efet'!$J:$J,'Listagem de Pagamentos Efet'!$C:$C,DRE!$B21,'Listagem de Pagamentos Efet'!$B:$B,DRE!AA$5),0)</f>
        <v>0</v>
      </c>
      <c r="AB21" s="44">
        <f>IF(AB$6&gt;0,SUMIFS('Listagem de Pagamentos Efet'!$J:$J,'Listagem de Pagamentos Efet'!$C:$C,DRE!$B21,'Listagem de Pagamentos Efet'!$B:$B,DRE!AB$5),0)</f>
        <v>0</v>
      </c>
      <c r="AC21" s="44">
        <f>IF(AC$6&gt;0,SUMIFS('Listagem de Pagamentos Efet'!$J:$J,'Listagem de Pagamentos Efet'!$C:$C,DRE!$B21,'Listagem de Pagamentos Efet'!$B:$B,DRE!AC$5),0)</f>
        <v>0</v>
      </c>
      <c r="AD21" s="44">
        <f>IF(AD$6&gt;0,SUMIFS('Listagem de Pagamentos Efet'!$J:$J,'Listagem de Pagamentos Efet'!$C:$C,DRE!$B21,'Listagem de Pagamentos Efet'!$B:$B,DRE!AD$5),0)</f>
        <v>0</v>
      </c>
      <c r="AE21" s="44">
        <f>IF(AE$6&gt;0,SUMIFS('Listagem de Pagamentos Efet'!$J:$J,'Listagem de Pagamentos Efet'!$C:$C,DRE!$B21,'Listagem de Pagamentos Efet'!$B:$B,DRE!AE$5),0)</f>
        <v>0</v>
      </c>
      <c r="AF21" s="44">
        <f>IF(AF$6&gt;0,SUMIFS('Listagem de Pagamentos Efet'!$J:$J,'Listagem de Pagamentos Efet'!$C:$C,DRE!$B21,'Listagem de Pagamentos Efet'!$B:$B,DRE!AF$5),0)</f>
        <v>0</v>
      </c>
      <c r="AG21" s="44">
        <f>IF(AG$6&gt;0,SUMIFS('Listagem de Pagamentos Efet'!$J:$J,'Listagem de Pagamentos Efet'!$C:$C,DRE!$B21,'Listagem de Pagamentos Efet'!$B:$B,DRE!AG$5),0)</f>
        <v>0</v>
      </c>
      <c r="AH21" s="44">
        <f>IF(AH$6&gt;0,SUMIFS('Listagem de Pagamentos Efet'!$J:$J,'Listagem de Pagamentos Efet'!$C:$C,DRE!$B21,'Listagem de Pagamentos Efet'!$B:$B,DRE!AH$5),0)</f>
        <v>0</v>
      </c>
      <c r="AI21" s="44">
        <f>IF(AI$6&gt;0,SUMIFS('Listagem de Pagamentos Efet'!$J:$J,'Listagem de Pagamentos Efet'!$C:$C,DRE!$B21,'Listagem de Pagamentos Efet'!$B:$B,DRE!AI$5),0)</f>
        <v>0</v>
      </c>
      <c r="AJ21" s="44">
        <f>IF(AJ$6&gt;0,SUMIFS('Listagem de Pagamentos Efet'!$J:$J,'Listagem de Pagamentos Efet'!$C:$C,DRE!$B21,'Listagem de Pagamentos Efet'!$B:$B,DRE!AJ$5),0)</f>
        <v>0</v>
      </c>
      <c r="AK21" s="44">
        <f>IF(AK$6&gt;0,SUMIFS('Listagem de Pagamentos Efet'!$J:$J,'Listagem de Pagamentos Efet'!$C:$C,DRE!$B21,'Listagem de Pagamentos Efet'!$B:$B,DRE!AK$5),0)</f>
        <v>0</v>
      </c>
      <c r="AL21" s="44">
        <f>IF(AL$6&gt;0,SUMIFS('Listagem de Pagamentos Efet'!$J:$J,'Listagem de Pagamentos Efet'!$C:$C,DRE!$B21,'Listagem de Pagamentos Efet'!$B:$B,DRE!AL$5),0)</f>
        <v>0</v>
      </c>
      <c r="AM21" s="44">
        <f>IF(AM$6&gt;0,SUMIFS('Listagem de Pagamentos Efet'!$J:$J,'Listagem de Pagamentos Efet'!$C:$C,DRE!$B21,'Listagem de Pagamentos Efet'!$B:$B,DRE!AM$5),0)</f>
        <v>0</v>
      </c>
      <c r="AN21" s="44">
        <f>IF(AN$6&gt;0,SUMIFS('Listagem de Pagamentos Efet'!$J:$J,'Listagem de Pagamentos Efet'!$C:$C,DRE!$B21,'Listagem de Pagamentos Efet'!$B:$B,DRE!AN$5),0)</f>
        <v>0</v>
      </c>
      <c r="AO21" s="44">
        <f>IF(AO$6&gt;0,SUMIFS('Listagem de Pagamentos Efet'!$J:$J,'Listagem de Pagamentos Efet'!$C:$C,DRE!$B21,'Listagem de Pagamentos Efet'!$B:$B,DRE!AO$5),0)</f>
        <v>0</v>
      </c>
      <c r="AP21" s="44">
        <f>IF(AP$6&gt;0,SUMIFS('Listagem de Pagamentos Efet'!$J:$J,'Listagem de Pagamentos Efet'!$C:$C,DRE!$B21,'Listagem de Pagamentos Efet'!$B:$B,DRE!AP$5),0)</f>
        <v>0</v>
      </c>
      <c r="AQ21" s="44">
        <f>IF(AQ$6&gt;0,SUMIFS('Listagem de Pagamentos Efet'!$J:$J,'Listagem de Pagamentos Efet'!$C:$C,DRE!$B21,'Listagem de Pagamentos Efet'!$B:$B,DRE!AQ$5),0)</f>
        <v>0</v>
      </c>
      <c r="AR21" s="44">
        <f>IF(AR$6&gt;0,SUMIFS('Listagem de Pagamentos Efet'!$J:$J,'Listagem de Pagamentos Efet'!$C:$C,DRE!$B21,'Listagem de Pagamentos Efet'!$B:$B,DRE!AR$5),0)</f>
        <v>0</v>
      </c>
      <c r="AS21" s="44">
        <f>IF(AS$6&gt;0,SUMIFS('Listagem de Pagamentos Efet'!$J:$J,'Listagem de Pagamentos Efet'!$C:$C,DRE!$B21,'Listagem de Pagamentos Efet'!$B:$B,DRE!AS$5),0)</f>
        <v>0</v>
      </c>
      <c r="AT21" s="44">
        <f>IF(AT$6&gt;0,SUMIFS('Listagem de Pagamentos Efet'!$J:$J,'Listagem de Pagamentos Efet'!$C:$C,DRE!$B21,'Listagem de Pagamentos Efet'!$B:$B,DRE!AT$5),0)</f>
        <v>0</v>
      </c>
    </row>
    <row r="22" spans="1:46" s="61" customFormat="1" outlineLevel="1">
      <c r="A22" s="47">
        <v>4</v>
      </c>
      <c r="B22" s="110" t="s">
        <v>130</v>
      </c>
      <c r="C22" s="41"/>
      <c r="D22" s="72"/>
      <c r="E22" s="68" t="str">
        <f>+IF(D22=0,"",D22/D$6)</f>
        <v/>
      </c>
      <c r="G22" s="94"/>
      <c r="H22" s="68" t="e">
        <f t="shared" si="4"/>
        <v>#DIV/0!</v>
      </c>
      <c r="I22" s="162" t="e">
        <f>+G22/G11</f>
        <v>#DIV/0!</v>
      </c>
      <c r="J22" s="302">
        <f>+SUM(P22:AT22)</f>
        <v>0</v>
      </c>
      <c r="K22" s="39" t="str">
        <f t="shared" si="5"/>
        <v/>
      </c>
      <c r="M22" s="60">
        <f>G22-J22</f>
        <v>0</v>
      </c>
      <c r="N22" s="39" t="str">
        <f>+IF(M22=0,"",M22/M$6)</f>
        <v/>
      </c>
      <c r="P22" s="44">
        <f>IF(P$6&gt;0,SUMIFS('Listagem de Pagamentos Efet'!$J:$J,'Listagem de Pagamentos Efet'!$C:$C,DRE!$B22,'Listagem de Pagamentos Efet'!$B:$B,DRE!P$5),0)</f>
        <v>0</v>
      </c>
      <c r="Q22" s="44">
        <f>IF(Q$6&gt;0,SUMIFS('Listagem de Pagamentos Efet'!$J:$J,'Listagem de Pagamentos Efet'!$C:$C,DRE!$B22,'Listagem de Pagamentos Efet'!$B:$B,DRE!Q$5),0)</f>
        <v>0</v>
      </c>
      <c r="R22" s="44">
        <f>IF(R$6&gt;0,SUMIFS('Listagem de Pagamentos Efet'!$J:$J,'Listagem de Pagamentos Efet'!$C:$C,DRE!$B22,'Listagem de Pagamentos Efet'!$B:$B,DRE!R$5),0)</f>
        <v>0</v>
      </c>
      <c r="S22" s="44">
        <f>IF(S$6&gt;0,SUMIFS('Listagem de Pagamentos Efet'!$J:$J,'Listagem de Pagamentos Efet'!$C:$C,DRE!$B22,'Listagem de Pagamentos Efet'!$B:$B,DRE!S$5),0)</f>
        <v>0</v>
      </c>
      <c r="T22" s="44">
        <f>IF(T$6&gt;0,SUMIFS('Listagem de Pagamentos Efet'!$J:$J,'Listagem de Pagamentos Efet'!$C:$C,DRE!$B22,'Listagem de Pagamentos Efet'!$B:$B,DRE!T$5),0)</f>
        <v>0</v>
      </c>
      <c r="U22" s="44">
        <f>IF(U$6&gt;0,SUMIFS('Listagem de Pagamentos Efet'!$J:$J,'Listagem de Pagamentos Efet'!$C:$C,DRE!$B22,'Listagem de Pagamentos Efet'!$B:$B,DRE!U$5),0)</f>
        <v>0</v>
      </c>
      <c r="V22" s="44">
        <f>IF(V$6&gt;0,SUMIFS('Listagem de Pagamentos Efet'!$J:$J,'Listagem de Pagamentos Efet'!$C:$C,DRE!$B22,'Listagem de Pagamentos Efet'!$B:$B,DRE!V$5),0)</f>
        <v>0</v>
      </c>
      <c r="W22" s="44">
        <f>IF(W$6&gt;0,SUMIFS('Listagem de Pagamentos Efet'!$J:$J,'Listagem de Pagamentos Efet'!$C:$C,DRE!$B22,'Listagem de Pagamentos Efet'!$B:$B,DRE!W$5),0)</f>
        <v>0</v>
      </c>
      <c r="X22" s="44">
        <f>IF(X$6&gt;0,SUMIFS('Listagem de Pagamentos Efet'!$J:$J,'Listagem de Pagamentos Efet'!$C:$C,DRE!$B22,'Listagem de Pagamentos Efet'!$B:$B,DRE!X$5),0)</f>
        <v>0</v>
      </c>
      <c r="Y22" s="44">
        <f>IF(Y$6&gt;0,SUMIFS('Listagem de Pagamentos Efet'!$J:$J,'Listagem de Pagamentos Efet'!$C:$C,DRE!$B22,'Listagem de Pagamentos Efet'!$B:$B,DRE!Y$5),0)</f>
        <v>0</v>
      </c>
      <c r="Z22" s="44">
        <f>IF(Z$6&gt;0,SUMIFS('Listagem de Pagamentos Efet'!$J:$J,'Listagem de Pagamentos Efet'!$C:$C,DRE!$B22,'Listagem de Pagamentos Efet'!$B:$B,DRE!Z$5),0)</f>
        <v>0</v>
      </c>
      <c r="AA22" s="44">
        <f>IF(AA$6&gt;0,SUMIFS('Listagem de Pagamentos Efet'!$J:$J,'Listagem de Pagamentos Efet'!$C:$C,DRE!$B22,'Listagem de Pagamentos Efet'!$B:$B,DRE!AA$5),0)</f>
        <v>0</v>
      </c>
      <c r="AB22" s="44">
        <f>IF(AB$6&gt;0,SUMIFS('Listagem de Pagamentos Efet'!$J:$J,'Listagem de Pagamentos Efet'!$C:$C,DRE!$B22,'Listagem de Pagamentos Efet'!$B:$B,DRE!AB$5),0)</f>
        <v>0</v>
      </c>
      <c r="AC22" s="44">
        <f>IF(AC$6&gt;0,SUMIFS('Listagem de Pagamentos Efet'!$J:$J,'Listagem de Pagamentos Efet'!$C:$C,DRE!$B22,'Listagem de Pagamentos Efet'!$B:$B,DRE!AC$5),0)</f>
        <v>0</v>
      </c>
      <c r="AD22" s="44">
        <f>IF(AD$6&gt;0,SUMIFS('Listagem de Pagamentos Efet'!$J:$J,'Listagem de Pagamentos Efet'!$C:$C,DRE!$B22,'Listagem de Pagamentos Efet'!$B:$B,DRE!AD$5),0)</f>
        <v>0</v>
      </c>
      <c r="AE22" s="44">
        <f>IF(AE$6&gt;0,SUMIFS('Listagem de Pagamentos Efet'!$J:$J,'Listagem de Pagamentos Efet'!$C:$C,DRE!$B22,'Listagem de Pagamentos Efet'!$B:$B,DRE!AE$5),0)</f>
        <v>0</v>
      </c>
      <c r="AF22" s="44">
        <f>IF(AF$6&gt;0,SUMIFS('Listagem de Pagamentos Efet'!$J:$J,'Listagem de Pagamentos Efet'!$C:$C,DRE!$B22,'Listagem de Pagamentos Efet'!$B:$B,DRE!AF$5),0)</f>
        <v>0</v>
      </c>
      <c r="AG22" s="44">
        <f>IF(AG$6&gt;0,SUMIFS('Listagem de Pagamentos Efet'!$J:$J,'Listagem de Pagamentos Efet'!$C:$C,DRE!$B22,'Listagem de Pagamentos Efet'!$B:$B,DRE!AG$5),0)</f>
        <v>0</v>
      </c>
      <c r="AH22" s="44">
        <f>IF(AH$6&gt;0,SUMIFS('Listagem de Pagamentos Efet'!$J:$J,'Listagem de Pagamentos Efet'!$C:$C,DRE!$B22,'Listagem de Pagamentos Efet'!$B:$B,DRE!AH$5),0)</f>
        <v>0</v>
      </c>
      <c r="AI22" s="44">
        <f>IF(AI$6&gt;0,SUMIFS('Listagem de Pagamentos Efet'!$J:$J,'Listagem de Pagamentos Efet'!$C:$C,DRE!$B22,'Listagem de Pagamentos Efet'!$B:$B,DRE!AI$5),0)</f>
        <v>0</v>
      </c>
      <c r="AJ22" s="44">
        <f>IF(AJ$6&gt;0,SUMIFS('Listagem de Pagamentos Efet'!$J:$J,'Listagem de Pagamentos Efet'!$C:$C,DRE!$B22,'Listagem de Pagamentos Efet'!$B:$B,DRE!AJ$5),0)</f>
        <v>0</v>
      </c>
      <c r="AK22" s="44">
        <f>IF(AK$6&gt;0,SUMIFS('Listagem de Pagamentos Efet'!$J:$J,'Listagem de Pagamentos Efet'!$C:$C,DRE!$B22,'Listagem de Pagamentos Efet'!$B:$B,DRE!AK$5),0)</f>
        <v>0</v>
      </c>
      <c r="AL22" s="44">
        <f>IF(AL$6&gt;0,SUMIFS('Listagem de Pagamentos Efet'!$J:$J,'Listagem de Pagamentos Efet'!$C:$C,DRE!$B22,'Listagem de Pagamentos Efet'!$B:$B,DRE!AL$5),0)</f>
        <v>0</v>
      </c>
      <c r="AM22" s="44">
        <f>IF(AM$6&gt;0,SUMIFS('Listagem de Pagamentos Efet'!$J:$J,'Listagem de Pagamentos Efet'!$C:$C,DRE!$B22,'Listagem de Pagamentos Efet'!$B:$B,DRE!AM$5),0)</f>
        <v>0</v>
      </c>
      <c r="AN22" s="44">
        <f>IF(AN$6&gt;0,SUMIFS('Listagem de Pagamentos Efet'!$J:$J,'Listagem de Pagamentos Efet'!$C:$C,DRE!$B22,'Listagem de Pagamentos Efet'!$B:$B,DRE!AN$5),0)</f>
        <v>0</v>
      </c>
      <c r="AO22" s="44">
        <f>IF(AO$6&gt;0,SUMIFS('Listagem de Pagamentos Efet'!$J:$J,'Listagem de Pagamentos Efet'!$C:$C,DRE!$B22,'Listagem de Pagamentos Efet'!$B:$B,DRE!AO$5),0)</f>
        <v>0</v>
      </c>
      <c r="AP22" s="44">
        <f>IF(AP$6&gt;0,SUMIFS('Listagem de Pagamentos Efet'!$J:$J,'Listagem de Pagamentos Efet'!$C:$C,DRE!$B22,'Listagem de Pagamentos Efet'!$B:$B,DRE!AP$5),0)</f>
        <v>0</v>
      </c>
      <c r="AQ22" s="44">
        <f>IF(AQ$6&gt;0,SUMIFS('Listagem de Pagamentos Efet'!$J:$J,'Listagem de Pagamentos Efet'!$C:$C,DRE!$B22,'Listagem de Pagamentos Efet'!$B:$B,DRE!AQ$5),0)</f>
        <v>0</v>
      </c>
      <c r="AR22" s="44">
        <f>IF(AR$6&gt;0,SUMIFS('Listagem de Pagamentos Efet'!$J:$J,'Listagem de Pagamentos Efet'!$C:$C,DRE!$B22,'Listagem de Pagamentos Efet'!$B:$B,DRE!AR$5),0)</f>
        <v>0</v>
      </c>
      <c r="AS22" s="44">
        <f>IF(AS$6&gt;0,SUMIFS('Listagem de Pagamentos Efet'!$J:$J,'Listagem de Pagamentos Efet'!$C:$C,DRE!$B22,'Listagem de Pagamentos Efet'!$B:$B,DRE!AS$5),0)</f>
        <v>0</v>
      </c>
      <c r="AT22" s="44">
        <f>IF(AT$6&gt;0,SUMIFS('Listagem de Pagamentos Efet'!$J:$J,'Listagem de Pagamentos Efet'!$C:$C,DRE!$B22,'Listagem de Pagamentos Efet'!$B:$B,DRE!AT$5),0)</f>
        <v>0</v>
      </c>
    </row>
    <row r="23" spans="1:46" s="61" customFormat="1" outlineLevel="1">
      <c r="A23" s="47">
        <v>4</v>
      </c>
      <c r="B23" s="110" t="s">
        <v>186</v>
      </c>
      <c r="C23" s="41"/>
      <c r="D23" s="72"/>
      <c r="E23" s="68" t="str">
        <f>+IF(D23=0,"",D23/D$6)</f>
        <v/>
      </c>
      <c r="G23" s="94"/>
      <c r="H23" s="68" t="e">
        <f t="shared" si="4"/>
        <v>#DIV/0!</v>
      </c>
      <c r="J23" s="302">
        <f>+SUM(P23:AT23)</f>
        <v>0</v>
      </c>
      <c r="K23" s="39" t="str">
        <f t="shared" si="5"/>
        <v/>
      </c>
      <c r="M23" s="60">
        <f>G23-J23</f>
        <v>0</v>
      </c>
      <c r="N23" s="39" t="str">
        <f>+IF(M23=0,"",M23/M$6)</f>
        <v/>
      </c>
      <c r="P23" s="44">
        <f>IF(P$6&gt;0,SUMIFS('Listagem de Pagamentos Efet'!$J:$J,'Listagem de Pagamentos Efet'!$C:$C,DRE!$B23,'Listagem de Pagamentos Efet'!$B:$B,DRE!P$5),0)</f>
        <v>0</v>
      </c>
      <c r="Q23" s="44">
        <f>IF(Q$6&gt;0,SUMIFS('Listagem de Pagamentos Efet'!$J:$J,'Listagem de Pagamentos Efet'!$C:$C,DRE!$B23,'Listagem de Pagamentos Efet'!$B:$B,DRE!Q$5),0)</f>
        <v>0</v>
      </c>
      <c r="R23" s="44">
        <f>IF(R$6&gt;0,SUMIFS('Listagem de Pagamentos Efet'!$J:$J,'Listagem de Pagamentos Efet'!$C:$C,DRE!$B23,'Listagem de Pagamentos Efet'!$B:$B,DRE!R$5),0)</f>
        <v>0</v>
      </c>
      <c r="S23" s="44">
        <f>IF(S$6&gt;0,SUMIFS('Listagem de Pagamentos Efet'!$J:$J,'Listagem de Pagamentos Efet'!$C:$C,DRE!$B23,'Listagem de Pagamentos Efet'!$B:$B,DRE!S$5),0)</f>
        <v>0</v>
      </c>
      <c r="T23" s="44">
        <f>IF(T$6&gt;0,SUMIFS('Listagem de Pagamentos Efet'!$J:$J,'Listagem de Pagamentos Efet'!$C:$C,DRE!$B23,'Listagem de Pagamentos Efet'!$B:$B,DRE!T$5),0)</f>
        <v>0</v>
      </c>
      <c r="U23" s="44">
        <f>IF(U$6&gt;0,SUMIFS('Listagem de Pagamentos Efet'!$J:$J,'Listagem de Pagamentos Efet'!$C:$C,DRE!$B23,'Listagem de Pagamentos Efet'!$B:$B,DRE!U$5),0)</f>
        <v>0</v>
      </c>
      <c r="V23" s="44">
        <f>IF(V$6&gt;0,SUMIFS('Listagem de Pagamentos Efet'!$J:$J,'Listagem de Pagamentos Efet'!$C:$C,DRE!$B23,'Listagem de Pagamentos Efet'!$B:$B,DRE!V$5),0)</f>
        <v>0</v>
      </c>
      <c r="W23" s="44">
        <f>IF(W$6&gt;0,SUMIFS('Listagem de Pagamentos Efet'!$J:$J,'Listagem de Pagamentos Efet'!$C:$C,DRE!$B23,'Listagem de Pagamentos Efet'!$B:$B,DRE!W$5),0)</f>
        <v>0</v>
      </c>
      <c r="X23" s="44">
        <f>IF(X$6&gt;0,SUMIFS('Listagem de Pagamentos Efet'!$J:$J,'Listagem de Pagamentos Efet'!$C:$C,DRE!$B23,'Listagem de Pagamentos Efet'!$B:$B,DRE!X$5),0)</f>
        <v>0</v>
      </c>
      <c r="Y23" s="44">
        <f>IF(Y$6&gt;0,SUMIFS('Listagem de Pagamentos Efet'!$J:$J,'Listagem de Pagamentos Efet'!$C:$C,DRE!$B23,'Listagem de Pagamentos Efet'!$B:$B,DRE!Y$5),0)</f>
        <v>0</v>
      </c>
      <c r="Z23" s="44">
        <f>IF(Z$6&gt;0,SUMIFS('Listagem de Pagamentos Efet'!$J:$J,'Listagem de Pagamentos Efet'!$C:$C,DRE!$B23,'Listagem de Pagamentos Efet'!$B:$B,DRE!Z$5),0)</f>
        <v>0</v>
      </c>
      <c r="AA23" s="44">
        <f>IF(AA$6&gt;0,SUMIFS('Listagem de Pagamentos Efet'!$J:$J,'Listagem de Pagamentos Efet'!$C:$C,DRE!$B23,'Listagem de Pagamentos Efet'!$B:$B,DRE!AA$5),0)</f>
        <v>0</v>
      </c>
      <c r="AB23" s="44">
        <f>IF(AB$6&gt;0,SUMIFS('Listagem de Pagamentos Efet'!$J:$J,'Listagem de Pagamentos Efet'!$C:$C,DRE!$B23,'Listagem de Pagamentos Efet'!$B:$B,DRE!AB$5),0)</f>
        <v>0</v>
      </c>
      <c r="AC23" s="44">
        <f>IF(AC$6&gt;0,SUMIFS('Listagem de Pagamentos Efet'!$J:$J,'Listagem de Pagamentos Efet'!$C:$C,DRE!$B23,'Listagem de Pagamentos Efet'!$B:$B,DRE!AC$5),0)</f>
        <v>0</v>
      </c>
      <c r="AD23" s="44">
        <f>IF(AD$6&gt;0,SUMIFS('Listagem de Pagamentos Efet'!$J:$J,'Listagem de Pagamentos Efet'!$C:$C,DRE!$B23,'Listagem de Pagamentos Efet'!$B:$B,DRE!AD$5),0)</f>
        <v>0</v>
      </c>
      <c r="AE23" s="44">
        <f>IF(AE$6&gt;0,SUMIFS('Listagem de Pagamentos Efet'!$J:$J,'Listagem de Pagamentos Efet'!$C:$C,DRE!$B23,'Listagem de Pagamentos Efet'!$B:$B,DRE!AE$5),0)</f>
        <v>0</v>
      </c>
      <c r="AF23" s="44">
        <f>IF(AF$6&gt;0,SUMIFS('Listagem de Pagamentos Efet'!$J:$J,'Listagem de Pagamentos Efet'!$C:$C,DRE!$B23,'Listagem de Pagamentos Efet'!$B:$B,DRE!AF$5),0)</f>
        <v>0</v>
      </c>
      <c r="AG23" s="44">
        <f>IF(AG$6&gt;0,SUMIFS('Listagem de Pagamentos Efet'!$J:$J,'Listagem de Pagamentos Efet'!$C:$C,DRE!$B23,'Listagem de Pagamentos Efet'!$B:$B,DRE!AG$5),0)</f>
        <v>0</v>
      </c>
      <c r="AH23" s="44">
        <f>IF(AH$6&gt;0,SUMIFS('Listagem de Pagamentos Efet'!$J:$J,'Listagem de Pagamentos Efet'!$C:$C,DRE!$B23,'Listagem de Pagamentos Efet'!$B:$B,DRE!AH$5),0)</f>
        <v>0</v>
      </c>
      <c r="AI23" s="44">
        <f>IF(AI$6&gt;0,SUMIFS('Listagem de Pagamentos Efet'!$J:$J,'Listagem de Pagamentos Efet'!$C:$C,DRE!$B23,'Listagem de Pagamentos Efet'!$B:$B,DRE!AI$5),0)</f>
        <v>0</v>
      </c>
      <c r="AJ23" s="44">
        <f>IF(AJ$6&gt;0,SUMIFS('Listagem de Pagamentos Efet'!$J:$J,'Listagem de Pagamentos Efet'!$C:$C,DRE!$B23,'Listagem de Pagamentos Efet'!$B:$B,DRE!AJ$5),0)</f>
        <v>0</v>
      </c>
      <c r="AK23" s="44">
        <f>IF(AK$6&gt;0,SUMIFS('Listagem de Pagamentos Efet'!$J:$J,'Listagem de Pagamentos Efet'!$C:$C,DRE!$B23,'Listagem de Pagamentos Efet'!$B:$B,DRE!AK$5),0)</f>
        <v>0</v>
      </c>
      <c r="AL23" s="44">
        <f>IF(AL$6&gt;0,SUMIFS('Listagem de Pagamentos Efet'!$J:$J,'Listagem de Pagamentos Efet'!$C:$C,DRE!$B23,'Listagem de Pagamentos Efet'!$B:$B,DRE!AL$5),0)</f>
        <v>0</v>
      </c>
      <c r="AM23" s="44">
        <f>IF(AM$6&gt;0,SUMIFS('Listagem de Pagamentos Efet'!$J:$J,'Listagem de Pagamentos Efet'!$C:$C,DRE!$B23,'Listagem de Pagamentos Efet'!$B:$B,DRE!AM$5),0)</f>
        <v>0</v>
      </c>
      <c r="AN23" s="44">
        <f>IF(AN$6&gt;0,SUMIFS('Listagem de Pagamentos Efet'!$J:$J,'Listagem de Pagamentos Efet'!$C:$C,DRE!$B23,'Listagem de Pagamentos Efet'!$B:$B,DRE!AN$5),0)</f>
        <v>0</v>
      </c>
      <c r="AO23" s="44">
        <f>IF(AO$6&gt;0,SUMIFS('Listagem de Pagamentos Efet'!$J:$J,'Listagem de Pagamentos Efet'!$C:$C,DRE!$B23,'Listagem de Pagamentos Efet'!$B:$B,DRE!AO$5),0)</f>
        <v>0</v>
      </c>
      <c r="AP23" s="44">
        <f>IF(AP$6&gt;0,SUMIFS('Listagem de Pagamentos Efet'!$J:$J,'Listagem de Pagamentos Efet'!$C:$C,DRE!$B23,'Listagem de Pagamentos Efet'!$B:$B,DRE!AP$5),0)</f>
        <v>0</v>
      </c>
      <c r="AQ23" s="44">
        <f>IF(AQ$6&gt;0,SUMIFS('Listagem de Pagamentos Efet'!$J:$J,'Listagem de Pagamentos Efet'!$C:$C,DRE!$B23,'Listagem de Pagamentos Efet'!$B:$B,DRE!AQ$5),0)</f>
        <v>0</v>
      </c>
      <c r="AR23" s="44">
        <f>IF(AR$6&gt;0,SUMIFS('Listagem de Pagamentos Efet'!$J:$J,'Listagem de Pagamentos Efet'!$C:$C,DRE!$B23,'Listagem de Pagamentos Efet'!$B:$B,DRE!AR$5),0)</f>
        <v>0</v>
      </c>
      <c r="AS23" s="44">
        <f>IF(AS$6&gt;0,SUMIFS('Listagem de Pagamentos Efet'!$J:$J,'Listagem de Pagamentos Efet'!$C:$C,DRE!$B23,'Listagem de Pagamentos Efet'!$B:$B,DRE!AS$5),0)</f>
        <v>0</v>
      </c>
      <c r="AT23" s="44">
        <f>IF(AT$6&gt;0,SUMIFS('Listagem de Pagamentos Efet'!$J:$J,'Listagem de Pagamentos Efet'!$C:$C,DRE!$B23,'Listagem de Pagamentos Efet'!$B:$B,DRE!AT$5),0)</f>
        <v>0</v>
      </c>
    </row>
    <row r="24" spans="1:46" s="64" customFormat="1">
      <c r="A24" s="47"/>
      <c r="B24" s="142" t="s">
        <v>159</v>
      </c>
      <c r="C24" s="30"/>
      <c r="D24" s="63"/>
      <c r="E24" s="77"/>
      <c r="F24" s="30"/>
      <c r="G24" s="63">
        <f>+SUM(G25:G27)</f>
        <v>0</v>
      </c>
      <c r="H24" s="77" t="e">
        <f t="shared" si="4"/>
        <v>#DIV/0!</v>
      </c>
      <c r="I24" s="30"/>
      <c r="J24" s="301">
        <f>+SUM(J25:J27)</f>
        <v>0</v>
      </c>
      <c r="K24" s="77" t="str">
        <f t="shared" si="5"/>
        <v/>
      </c>
      <c r="L24" s="30"/>
      <c r="M24" s="63">
        <f>+SUM(M25:M27)</f>
        <v>0</v>
      </c>
      <c r="N24" s="77"/>
      <c r="O24" s="30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</row>
    <row r="25" spans="1:46" s="65" customFormat="1" outlineLevel="1">
      <c r="A25" s="47">
        <v>4</v>
      </c>
      <c r="B25" s="110" t="s">
        <v>50</v>
      </c>
      <c r="C25" s="40"/>
      <c r="D25" s="72">
        <v>0</v>
      </c>
      <c r="E25" s="68" t="str">
        <f t="shared" si="8"/>
        <v/>
      </c>
      <c r="G25" s="94"/>
      <c r="H25" s="68" t="e">
        <f t="shared" si="4"/>
        <v>#DIV/0!</v>
      </c>
      <c r="J25" s="60">
        <f t="shared" si="11"/>
        <v>0</v>
      </c>
      <c r="K25" s="39" t="str">
        <f t="shared" si="5"/>
        <v/>
      </c>
      <c r="M25" s="60">
        <f t="shared" si="9"/>
        <v>0</v>
      </c>
      <c r="N25" s="39" t="str">
        <f t="shared" si="12"/>
        <v/>
      </c>
      <c r="P25" s="44">
        <f>IF(P$6&gt;0,SUMIFS('Listagem de Pagamentos Efet'!$J:$J,'Listagem de Pagamentos Efet'!$C:$C,DRE!$B25,'Listagem de Pagamentos Efet'!$B:$B,DRE!P$5),0)</f>
        <v>0</v>
      </c>
      <c r="Q25" s="44">
        <f>IF(Q$6&gt;0,SUMIFS('Listagem de Pagamentos Efet'!$J:$J,'Listagem de Pagamentos Efet'!$C:$C,DRE!$B25,'Listagem de Pagamentos Efet'!$B:$B,DRE!Q$5),0)</f>
        <v>0</v>
      </c>
      <c r="R25" s="44">
        <f>IF(R$6&gt;0,SUMIFS('Listagem de Pagamentos Efet'!$J:$J,'Listagem de Pagamentos Efet'!$C:$C,DRE!$B25,'Listagem de Pagamentos Efet'!$B:$B,DRE!R$5),0)</f>
        <v>0</v>
      </c>
      <c r="S25" s="44">
        <f>IF(S$6&gt;0,SUMIFS('Listagem de Pagamentos Efet'!$J:$J,'Listagem de Pagamentos Efet'!$C:$C,DRE!$B25,'Listagem de Pagamentos Efet'!$B:$B,DRE!S$5),0)</f>
        <v>0</v>
      </c>
      <c r="T25" s="44">
        <f>IF(T$6&gt;0,SUMIFS('Listagem de Pagamentos Efet'!$J:$J,'Listagem de Pagamentos Efet'!$C:$C,DRE!$B25,'Listagem de Pagamentos Efet'!$B:$B,DRE!T$5),0)</f>
        <v>0</v>
      </c>
      <c r="U25" s="44">
        <f>IF(U$6&gt;0,SUMIFS('Listagem de Pagamentos Efet'!$J:$J,'Listagem de Pagamentos Efet'!$C:$C,DRE!$B25,'Listagem de Pagamentos Efet'!$B:$B,DRE!U$5),0)</f>
        <v>0</v>
      </c>
      <c r="V25" s="44">
        <f>IF(V$6&gt;0,SUMIFS('Listagem de Pagamentos Efet'!$J:$J,'Listagem de Pagamentos Efet'!$C:$C,DRE!$B25,'Listagem de Pagamentos Efet'!$B:$B,DRE!V$5),0)</f>
        <v>0</v>
      </c>
      <c r="W25" s="44">
        <f>IF(W$6&gt;0,SUMIFS('Listagem de Pagamentos Efet'!$J:$J,'Listagem de Pagamentos Efet'!$C:$C,DRE!$B25,'Listagem de Pagamentos Efet'!$B:$B,DRE!W$5),0)</f>
        <v>0</v>
      </c>
      <c r="X25" s="44">
        <f>IF(X$6&gt;0,SUMIFS('Listagem de Pagamentos Efet'!$J:$J,'Listagem de Pagamentos Efet'!$C:$C,DRE!$B25,'Listagem de Pagamentos Efet'!$B:$B,DRE!X$5),0)</f>
        <v>0</v>
      </c>
      <c r="Y25" s="44">
        <f>IF(Y$6&gt;0,SUMIFS('Listagem de Pagamentos Efet'!$J:$J,'Listagem de Pagamentos Efet'!$C:$C,DRE!$B25,'Listagem de Pagamentos Efet'!$B:$B,DRE!Y$5),0)</f>
        <v>0</v>
      </c>
      <c r="Z25" s="44">
        <f>IF(Z$6&gt;0,SUMIFS('Listagem de Pagamentos Efet'!$J:$J,'Listagem de Pagamentos Efet'!$C:$C,DRE!$B25,'Listagem de Pagamentos Efet'!$B:$B,DRE!Z$5),0)</f>
        <v>0</v>
      </c>
      <c r="AA25" s="44">
        <f>IF(AA$6&gt;0,SUMIFS('Listagem de Pagamentos Efet'!$J:$J,'Listagem de Pagamentos Efet'!$C:$C,DRE!$B25,'Listagem de Pagamentos Efet'!$B:$B,DRE!AA$5),0)</f>
        <v>0</v>
      </c>
      <c r="AB25" s="44">
        <f>IF(AB$6&gt;0,SUMIFS('Listagem de Pagamentos Efet'!$J:$J,'Listagem de Pagamentos Efet'!$C:$C,DRE!$B25,'Listagem de Pagamentos Efet'!$B:$B,DRE!AB$5),0)</f>
        <v>0</v>
      </c>
      <c r="AC25" s="44">
        <f>IF(AC$6&gt;0,SUMIFS('Listagem de Pagamentos Efet'!$J:$J,'Listagem de Pagamentos Efet'!$C:$C,DRE!$B25,'Listagem de Pagamentos Efet'!$B:$B,DRE!AC$5),0)</f>
        <v>0</v>
      </c>
      <c r="AD25" s="44">
        <f>IF(AD$6&gt;0,SUMIFS('Listagem de Pagamentos Efet'!$J:$J,'Listagem de Pagamentos Efet'!$C:$C,DRE!$B25,'Listagem de Pagamentos Efet'!$B:$B,DRE!AD$5),0)</f>
        <v>0</v>
      </c>
      <c r="AE25" s="44">
        <f>IF(AE$6&gt;0,SUMIFS('Listagem de Pagamentos Efet'!$J:$J,'Listagem de Pagamentos Efet'!$C:$C,DRE!$B25,'Listagem de Pagamentos Efet'!$B:$B,DRE!AE$5),0)</f>
        <v>0</v>
      </c>
      <c r="AF25" s="44">
        <f>IF(AF$6&gt;0,SUMIFS('Listagem de Pagamentos Efet'!$J:$J,'Listagem de Pagamentos Efet'!$C:$C,DRE!$B25,'Listagem de Pagamentos Efet'!$B:$B,DRE!AF$5),0)</f>
        <v>0</v>
      </c>
      <c r="AG25" s="44">
        <f>IF(AG$6&gt;0,SUMIFS('Listagem de Pagamentos Efet'!$J:$J,'Listagem de Pagamentos Efet'!$C:$C,DRE!$B25,'Listagem de Pagamentos Efet'!$B:$B,DRE!AG$5),0)</f>
        <v>0</v>
      </c>
      <c r="AH25" s="44">
        <f>IF(AH$6&gt;0,SUMIFS('Listagem de Pagamentos Efet'!$J:$J,'Listagem de Pagamentos Efet'!$C:$C,DRE!$B25,'Listagem de Pagamentos Efet'!$B:$B,DRE!AH$5),0)</f>
        <v>0</v>
      </c>
      <c r="AI25" s="44">
        <f>IF(AI$6&gt;0,SUMIFS('Listagem de Pagamentos Efet'!$J:$J,'Listagem de Pagamentos Efet'!$C:$C,DRE!$B25,'Listagem de Pagamentos Efet'!$B:$B,DRE!AI$5),0)</f>
        <v>0</v>
      </c>
      <c r="AJ25" s="44">
        <f>IF(AJ$6&gt;0,SUMIFS('Listagem de Pagamentos Efet'!$J:$J,'Listagem de Pagamentos Efet'!$C:$C,DRE!$B25,'Listagem de Pagamentos Efet'!$B:$B,DRE!AJ$5),0)</f>
        <v>0</v>
      </c>
      <c r="AK25" s="44">
        <f>IF(AK$6&gt;0,SUMIFS('Listagem de Pagamentos Efet'!$J:$J,'Listagem de Pagamentos Efet'!$C:$C,DRE!$B25,'Listagem de Pagamentos Efet'!$B:$B,DRE!AK$5),0)</f>
        <v>0</v>
      </c>
      <c r="AL25" s="44">
        <f>IF(AL$6&gt;0,SUMIFS('Listagem de Pagamentos Efet'!$J:$J,'Listagem de Pagamentos Efet'!$C:$C,DRE!$B25,'Listagem de Pagamentos Efet'!$B:$B,DRE!AL$5),0)</f>
        <v>0</v>
      </c>
      <c r="AM25" s="44">
        <f>IF(AM$6&gt;0,SUMIFS('Listagem de Pagamentos Efet'!$J:$J,'Listagem de Pagamentos Efet'!$C:$C,DRE!$B25,'Listagem de Pagamentos Efet'!$B:$B,DRE!AM$5),0)</f>
        <v>0</v>
      </c>
      <c r="AN25" s="44">
        <f>IF(AN$6&gt;0,SUMIFS('Listagem de Pagamentos Efet'!$J:$J,'Listagem de Pagamentos Efet'!$C:$C,DRE!$B25,'Listagem de Pagamentos Efet'!$B:$B,DRE!AN$5),0)</f>
        <v>0</v>
      </c>
      <c r="AO25" s="44">
        <f>IF(AO$6&gt;0,SUMIFS('Listagem de Pagamentos Efet'!$J:$J,'Listagem de Pagamentos Efet'!$C:$C,DRE!$B25,'Listagem de Pagamentos Efet'!$B:$B,DRE!AO$5),0)</f>
        <v>0</v>
      </c>
      <c r="AP25" s="44">
        <f>IF(AP$6&gt;0,SUMIFS('Listagem de Pagamentos Efet'!$J:$J,'Listagem de Pagamentos Efet'!$C:$C,DRE!$B25,'Listagem de Pagamentos Efet'!$B:$B,DRE!AP$5),0)</f>
        <v>0</v>
      </c>
      <c r="AQ25" s="44">
        <f>IF(AQ$6&gt;0,SUMIFS('Listagem de Pagamentos Efet'!$J:$J,'Listagem de Pagamentos Efet'!$C:$C,DRE!$B25,'Listagem de Pagamentos Efet'!$B:$B,DRE!AQ$5),0)</f>
        <v>0</v>
      </c>
      <c r="AR25" s="44">
        <f>IF(AR$6&gt;0,SUMIFS('Listagem de Pagamentos Efet'!$J:$J,'Listagem de Pagamentos Efet'!$C:$C,DRE!$B25,'Listagem de Pagamentos Efet'!$B:$B,DRE!AR$5),0)</f>
        <v>0</v>
      </c>
      <c r="AS25" s="44">
        <f>IF(AS$6&gt;0,SUMIFS('Listagem de Pagamentos Efet'!$J:$J,'Listagem de Pagamentos Efet'!$C:$C,DRE!$B25,'Listagem de Pagamentos Efet'!$B:$B,DRE!AS$5),0)</f>
        <v>0</v>
      </c>
      <c r="AT25" s="44">
        <f>IF(AT$6&gt;0,SUMIFS('Listagem de Pagamentos Efet'!$J:$J,'Listagem de Pagamentos Efet'!$C:$C,DRE!$B25,'Listagem de Pagamentos Efet'!$B:$B,DRE!AT$5),0)</f>
        <v>0</v>
      </c>
    </row>
    <row r="26" spans="1:46" s="65" customFormat="1" outlineLevel="1">
      <c r="A26" s="47">
        <v>4</v>
      </c>
      <c r="B26" s="110" t="s">
        <v>104</v>
      </c>
      <c r="C26" s="40"/>
      <c r="D26" s="72">
        <v>0</v>
      </c>
      <c r="E26" s="68" t="str">
        <f>+IF(D26=0,"",D26/D$6)</f>
        <v/>
      </c>
      <c r="G26" s="94"/>
      <c r="H26" s="68" t="e">
        <f t="shared" si="4"/>
        <v>#DIV/0!</v>
      </c>
      <c r="J26" s="60">
        <f>+SUM(P26:AT26)</f>
        <v>0</v>
      </c>
      <c r="K26" s="39" t="str">
        <f t="shared" si="5"/>
        <v/>
      </c>
      <c r="M26" s="60">
        <f>G26-J26</f>
        <v>0</v>
      </c>
      <c r="N26" s="39" t="str">
        <f>+IF(M26=0,"",M26/M$6)</f>
        <v/>
      </c>
      <c r="P26" s="44">
        <f>IF(P$6&gt;0,SUMIFS('Listagem de Pagamentos Efet'!$J:$J,'Listagem de Pagamentos Efet'!$C:$C,DRE!$B26,'Listagem de Pagamentos Efet'!$B:$B,DRE!P$5),0)</f>
        <v>0</v>
      </c>
      <c r="Q26" s="44">
        <f>IF(Q$6&gt;0,SUMIFS('Listagem de Pagamentos Efet'!$J:$J,'Listagem de Pagamentos Efet'!$C:$C,DRE!$B26,'Listagem de Pagamentos Efet'!$B:$B,DRE!Q$5),0)</f>
        <v>0</v>
      </c>
      <c r="R26" s="44">
        <f>IF(R$6&gt;0,SUMIFS('Listagem de Pagamentos Efet'!$J:$J,'Listagem de Pagamentos Efet'!$C:$C,DRE!$B26,'Listagem de Pagamentos Efet'!$B:$B,DRE!R$5),0)</f>
        <v>0</v>
      </c>
      <c r="S26" s="44">
        <f>IF(S$6&gt;0,SUMIFS('Listagem de Pagamentos Efet'!$J:$J,'Listagem de Pagamentos Efet'!$C:$C,DRE!$B26,'Listagem de Pagamentos Efet'!$B:$B,DRE!S$5),0)</f>
        <v>0</v>
      </c>
      <c r="T26" s="44">
        <f>IF(T$6&gt;0,SUMIFS('Listagem de Pagamentos Efet'!$J:$J,'Listagem de Pagamentos Efet'!$C:$C,DRE!$B26,'Listagem de Pagamentos Efet'!$B:$B,DRE!T$5),0)</f>
        <v>0</v>
      </c>
      <c r="U26" s="44">
        <f>IF(U$6&gt;0,SUMIFS('Listagem de Pagamentos Efet'!$J:$J,'Listagem de Pagamentos Efet'!$C:$C,DRE!$B26,'Listagem de Pagamentos Efet'!$B:$B,DRE!U$5),0)</f>
        <v>0</v>
      </c>
      <c r="V26" s="44">
        <f>IF(V$6&gt;0,SUMIFS('Listagem de Pagamentos Efet'!$J:$J,'Listagem de Pagamentos Efet'!$C:$C,DRE!$B26,'Listagem de Pagamentos Efet'!$B:$B,DRE!V$5),0)</f>
        <v>0</v>
      </c>
      <c r="W26" s="44">
        <f>IF(W$6&gt;0,SUMIFS('Listagem de Pagamentos Efet'!$J:$J,'Listagem de Pagamentos Efet'!$C:$C,DRE!$B26,'Listagem de Pagamentos Efet'!$B:$B,DRE!W$5),0)</f>
        <v>0</v>
      </c>
      <c r="X26" s="44">
        <f>IF(X$6&gt;0,SUMIFS('Listagem de Pagamentos Efet'!$J:$J,'Listagem de Pagamentos Efet'!$C:$C,DRE!$B26,'Listagem de Pagamentos Efet'!$B:$B,DRE!X$5),0)</f>
        <v>0</v>
      </c>
      <c r="Y26" s="44">
        <f>IF(Y$6&gt;0,SUMIFS('Listagem de Pagamentos Efet'!$J:$J,'Listagem de Pagamentos Efet'!$C:$C,DRE!$B26,'Listagem de Pagamentos Efet'!$B:$B,DRE!Y$5),0)</f>
        <v>0</v>
      </c>
      <c r="Z26" s="44">
        <f>IF(Z$6&gt;0,SUMIFS('Listagem de Pagamentos Efet'!$J:$J,'Listagem de Pagamentos Efet'!$C:$C,DRE!$B26,'Listagem de Pagamentos Efet'!$B:$B,DRE!Z$5),0)</f>
        <v>0</v>
      </c>
      <c r="AA26" s="44">
        <f>IF(AA$6&gt;0,SUMIFS('Listagem de Pagamentos Efet'!$J:$J,'Listagem de Pagamentos Efet'!$C:$C,DRE!$B26,'Listagem de Pagamentos Efet'!$B:$B,DRE!AA$5),0)</f>
        <v>0</v>
      </c>
      <c r="AB26" s="44">
        <f>IF(AB$6&gt;0,SUMIFS('Listagem de Pagamentos Efet'!$J:$J,'Listagem de Pagamentos Efet'!$C:$C,DRE!$B26,'Listagem de Pagamentos Efet'!$B:$B,DRE!AB$5),0)</f>
        <v>0</v>
      </c>
      <c r="AC26" s="44">
        <f>IF(AC$6&gt;0,SUMIFS('Listagem de Pagamentos Efet'!$J:$J,'Listagem de Pagamentos Efet'!$C:$C,DRE!$B26,'Listagem de Pagamentos Efet'!$B:$B,DRE!AC$5),0)</f>
        <v>0</v>
      </c>
      <c r="AD26" s="44">
        <f>IF(AD$6&gt;0,SUMIFS('Listagem de Pagamentos Efet'!$J:$J,'Listagem de Pagamentos Efet'!$C:$C,DRE!$B26,'Listagem de Pagamentos Efet'!$B:$B,DRE!AD$5),0)</f>
        <v>0</v>
      </c>
      <c r="AE26" s="44">
        <f>IF(AE$6&gt;0,SUMIFS('Listagem de Pagamentos Efet'!$J:$J,'Listagem de Pagamentos Efet'!$C:$C,DRE!$B26,'Listagem de Pagamentos Efet'!$B:$B,DRE!AE$5),0)</f>
        <v>0</v>
      </c>
      <c r="AF26" s="44">
        <f>IF(AF$6&gt;0,SUMIFS('Listagem de Pagamentos Efet'!$J:$J,'Listagem de Pagamentos Efet'!$C:$C,DRE!$B26,'Listagem de Pagamentos Efet'!$B:$B,DRE!AF$5),0)</f>
        <v>0</v>
      </c>
      <c r="AG26" s="44">
        <f>IF(AG$6&gt;0,SUMIFS('Listagem de Pagamentos Efet'!$J:$J,'Listagem de Pagamentos Efet'!$C:$C,DRE!$B26,'Listagem de Pagamentos Efet'!$B:$B,DRE!AG$5),0)</f>
        <v>0</v>
      </c>
      <c r="AH26" s="44">
        <f>IF(AH$6&gt;0,SUMIFS('Listagem de Pagamentos Efet'!$J:$J,'Listagem de Pagamentos Efet'!$C:$C,DRE!$B26,'Listagem de Pagamentos Efet'!$B:$B,DRE!AH$5),0)</f>
        <v>0</v>
      </c>
      <c r="AI26" s="44">
        <f>IF(AI$6&gt;0,SUMIFS('Listagem de Pagamentos Efet'!$J:$J,'Listagem de Pagamentos Efet'!$C:$C,DRE!$B26,'Listagem de Pagamentos Efet'!$B:$B,DRE!AI$5),0)</f>
        <v>0</v>
      </c>
      <c r="AJ26" s="44">
        <f>IF(AJ$6&gt;0,SUMIFS('Listagem de Pagamentos Efet'!$J:$J,'Listagem de Pagamentos Efet'!$C:$C,DRE!$B26,'Listagem de Pagamentos Efet'!$B:$B,DRE!AJ$5),0)</f>
        <v>0</v>
      </c>
      <c r="AK26" s="44">
        <f>IF(AK$6&gt;0,SUMIFS('Listagem de Pagamentos Efet'!$J:$J,'Listagem de Pagamentos Efet'!$C:$C,DRE!$B26,'Listagem de Pagamentos Efet'!$B:$B,DRE!AK$5),0)</f>
        <v>0</v>
      </c>
      <c r="AL26" s="44">
        <f>IF(AL$6&gt;0,SUMIFS('Listagem de Pagamentos Efet'!$J:$J,'Listagem de Pagamentos Efet'!$C:$C,DRE!$B26,'Listagem de Pagamentos Efet'!$B:$B,DRE!AL$5),0)</f>
        <v>0</v>
      </c>
      <c r="AM26" s="44">
        <f>IF(AM$6&gt;0,SUMIFS('Listagem de Pagamentos Efet'!$J:$J,'Listagem de Pagamentos Efet'!$C:$C,DRE!$B26,'Listagem de Pagamentos Efet'!$B:$B,DRE!AM$5),0)</f>
        <v>0</v>
      </c>
      <c r="AN26" s="44">
        <f>IF(AN$6&gt;0,SUMIFS('Listagem de Pagamentos Efet'!$J:$J,'Listagem de Pagamentos Efet'!$C:$C,DRE!$B26,'Listagem de Pagamentos Efet'!$B:$B,DRE!AN$5),0)</f>
        <v>0</v>
      </c>
      <c r="AO26" s="44">
        <f>IF(AO$6&gt;0,SUMIFS('Listagem de Pagamentos Efet'!$J:$J,'Listagem de Pagamentos Efet'!$C:$C,DRE!$B26,'Listagem de Pagamentos Efet'!$B:$B,DRE!AO$5),0)</f>
        <v>0</v>
      </c>
      <c r="AP26" s="44">
        <f>IF(AP$6&gt;0,SUMIFS('Listagem de Pagamentos Efet'!$J:$J,'Listagem de Pagamentos Efet'!$C:$C,DRE!$B26,'Listagem de Pagamentos Efet'!$B:$B,DRE!AP$5),0)</f>
        <v>0</v>
      </c>
      <c r="AQ26" s="44">
        <f>IF(AQ$6&gt;0,SUMIFS('Listagem de Pagamentos Efet'!$J:$J,'Listagem de Pagamentos Efet'!$C:$C,DRE!$B26,'Listagem de Pagamentos Efet'!$B:$B,DRE!AQ$5),0)</f>
        <v>0</v>
      </c>
      <c r="AR26" s="44">
        <f>IF(AR$6&gt;0,SUMIFS('Listagem de Pagamentos Efet'!$J:$J,'Listagem de Pagamentos Efet'!$C:$C,DRE!$B26,'Listagem de Pagamentos Efet'!$B:$B,DRE!AR$5),0)</f>
        <v>0</v>
      </c>
      <c r="AS26" s="44">
        <f>IF(AS$6&gt;0,SUMIFS('Listagem de Pagamentos Efet'!$J:$J,'Listagem de Pagamentos Efet'!$C:$C,DRE!$B26,'Listagem de Pagamentos Efet'!$B:$B,DRE!AS$5),0)</f>
        <v>0</v>
      </c>
      <c r="AT26" s="44">
        <f>IF(AT$6&gt;0,SUMIFS('Listagem de Pagamentos Efet'!$J:$J,'Listagem de Pagamentos Efet'!$C:$C,DRE!$B26,'Listagem de Pagamentos Efet'!$B:$B,DRE!AT$5),0)</f>
        <v>0</v>
      </c>
    </row>
    <row r="27" spans="1:46" s="65" customFormat="1" outlineLevel="1">
      <c r="A27" s="47">
        <v>4</v>
      </c>
      <c r="B27" s="110" t="s">
        <v>105</v>
      </c>
      <c r="C27" s="40"/>
      <c r="D27" s="72"/>
      <c r="E27" s="68" t="str">
        <f>+IF(D27=0,"",D27/D$6)</f>
        <v/>
      </c>
      <c r="G27" s="94"/>
      <c r="H27" s="68" t="e">
        <f t="shared" si="4"/>
        <v>#DIV/0!</v>
      </c>
      <c r="J27" s="60">
        <f>+SUM(P27:AT27)</f>
        <v>0</v>
      </c>
      <c r="K27" s="39" t="str">
        <f t="shared" si="5"/>
        <v/>
      </c>
      <c r="M27" s="60">
        <f>G27-J27</f>
        <v>0</v>
      </c>
      <c r="N27" s="39" t="str">
        <f>+IF(M27=0,"",M27/M$6)</f>
        <v/>
      </c>
      <c r="P27" s="44">
        <f>IF(P$6&gt;0,SUMIFS('Listagem de Pagamentos Efet'!$J:$J,'Listagem de Pagamentos Efet'!$C:$C,DRE!$B27,'Listagem de Pagamentos Efet'!$B:$B,DRE!P$5),0)</f>
        <v>0</v>
      </c>
      <c r="Q27" s="44">
        <f>IF(Q$6&gt;0,SUMIFS('Listagem de Pagamentos Efet'!$J:$J,'Listagem de Pagamentos Efet'!$C:$C,DRE!$B27,'Listagem de Pagamentos Efet'!$B:$B,DRE!Q$5),0)</f>
        <v>0</v>
      </c>
      <c r="R27" s="44">
        <f>IF(R$6&gt;0,SUMIFS('Listagem de Pagamentos Efet'!$J:$J,'Listagem de Pagamentos Efet'!$C:$C,DRE!$B27,'Listagem de Pagamentos Efet'!$B:$B,DRE!R$5),0)</f>
        <v>0</v>
      </c>
      <c r="S27" s="44">
        <f>IF(S$6&gt;0,SUMIFS('Listagem de Pagamentos Efet'!$J:$J,'Listagem de Pagamentos Efet'!$C:$C,DRE!$B27,'Listagem de Pagamentos Efet'!$B:$B,DRE!S$5),0)</f>
        <v>0</v>
      </c>
      <c r="T27" s="44">
        <f>IF(T$6&gt;0,SUMIFS('Listagem de Pagamentos Efet'!$J:$J,'Listagem de Pagamentos Efet'!$C:$C,DRE!$B27,'Listagem de Pagamentos Efet'!$B:$B,DRE!T$5),0)</f>
        <v>0</v>
      </c>
      <c r="U27" s="44">
        <f>IF(U$6&gt;0,SUMIFS('Listagem de Pagamentos Efet'!$J:$J,'Listagem de Pagamentos Efet'!$C:$C,DRE!$B27,'Listagem de Pagamentos Efet'!$B:$B,DRE!U$5),0)</f>
        <v>0</v>
      </c>
      <c r="V27" s="44">
        <f>IF(V$6&gt;0,SUMIFS('Listagem de Pagamentos Efet'!$J:$J,'Listagem de Pagamentos Efet'!$C:$C,DRE!$B27,'Listagem de Pagamentos Efet'!$B:$B,DRE!V$5),0)</f>
        <v>0</v>
      </c>
      <c r="W27" s="44">
        <f>IF(W$6&gt;0,SUMIFS('Listagem de Pagamentos Efet'!$J:$J,'Listagem de Pagamentos Efet'!$C:$C,DRE!$B27,'Listagem de Pagamentos Efet'!$B:$B,DRE!W$5),0)</f>
        <v>0</v>
      </c>
      <c r="X27" s="44">
        <f>IF(X$6&gt;0,SUMIFS('Listagem de Pagamentos Efet'!$J:$J,'Listagem de Pagamentos Efet'!$C:$C,DRE!$B27,'Listagem de Pagamentos Efet'!$B:$B,DRE!X$5),0)</f>
        <v>0</v>
      </c>
      <c r="Y27" s="44">
        <f>IF(Y$6&gt;0,SUMIFS('Listagem de Pagamentos Efet'!$J:$J,'Listagem de Pagamentos Efet'!$C:$C,DRE!$B27,'Listagem de Pagamentos Efet'!$B:$B,DRE!Y$5),0)</f>
        <v>0</v>
      </c>
      <c r="Z27" s="44">
        <f>IF(Z$6&gt;0,SUMIFS('Listagem de Pagamentos Efet'!$J:$J,'Listagem de Pagamentos Efet'!$C:$C,DRE!$B27,'Listagem de Pagamentos Efet'!$B:$B,DRE!Z$5),0)</f>
        <v>0</v>
      </c>
      <c r="AA27" s="44">
        <f>IF(AA$6&gt;0,SUMIFS('Listagem de Pagamentos Efet'!$J:$J,'Listagem de Pagamentos Efet'!$C:$C,DRE!$B27,'Listagem de Pagamentos Efet'!$B:$B,DRE!AA$5),0)</f>
        <v>0</v>
      </c>
      <c r="AB27" s="44">
        <f>IF(AB$6&gt;0,SUMIFS('Listagem de Pagamentos Efet'!$J:$J,'Listagem de Pagamentos Efet'!$C:$C,DRE!$B27,'Listagem de Pagamentos Efet'!$B:$B,DRE!AB$5),0)</f>
        <v>0</v>
      </c>
      <c r="AC27" s="44">
        <f>IF(AC$6&gt;0,SUMIFS('Listagem de Pagamentos Efet'!$J:$J,'Listagem de Pagamentos Efet'!$C:$C,DRE!$B27,'Listagem de Pagamentos Efet'!$B:$B,DRE!AC$5),0)</f>
        <v>0</v>
      </c>
      <c r="AD27" s="44">
        <f>IF(AD$6&gt;0,SUMIFS('Listagem de Pagamentos Efet'!$J:$J,'Listagem de Pagamentos Efet'!$C:$C,DRE!$B27,'Listagem de Pagamentos Efet'!$B:$B,DRE!AD$5),0)</f>
        <v>0</v>
      </c>
      <c r="AE27" s="44">
        <f>IF(AE$6&gt;0,SUMIFS('Listagem de Pagamentos Efet'!$J:$J,'Listagem de Pagamentos Efet'!$C:$C,DRE!$B27,'Listagem de Pagamentos Efet'!$B:$B,DRE!AE$5),0)</f>
        <v>0</v>
      </c>
      <c r="AF27" s="44">
        <f>IF(AF$6&gt;0,SUMIFS('Listagem de Pagamentos Efet'!$J:$J,'Listagem de Pagamentos Efet'!$C:$C,DRE!$B27,'Listagem de Pagamentos Efet'!$B:$B,DRE!AF$5),0)</f>
        <v>0</v>
      </c>
      <c r="AG27" s="44">
        <f>IF(AG$6&gt;0,SUMIFS('Listagem de Pagamentos Efet'!$J:$J,'Listagem de Pagamentos Efet'!$C:$C,DRE!$B27,'Listagem de Pagamentos Efet'!$B:$B,DRE!AG$5),0)</f>
        <v>0</v>
      </c>
      <c r="AH27" s="44">
        <f>IF(AH$6&gt;0,SUMIFS('Listagem de Pagamentos Efet'!$J:$J,'Listagem de Pagamentos Efet'!$C:$C,DRE!$B27,'Listagem de Pagamentos Efet'!$B:$B,DRE!AH$5),0)</f>
        <v>0</v>
      </c>
      <c r="AI27" s="44">
        <f>IF(AI$6&gt;0,SUMIFS('Listagem de Pagamentos Efet'!$J:$J,'Listagem de Pagamentos Efet'!$C:$C,DRE!$B27,'Listagem de Pagamentos Efet'!$B:$B,DRE!AI$5),0)</f>
        <v>0</v>
      </c>
      <c r="AJ27" s="44">
        <f>IF(AJ$6&gt;0,SUMIFS('Listagem de Pagamentos Efet'!$J:$J,'Listagem de Pagamentos Efet'!$C:$C,DRE!$B27,'Listagem de Pagamentos Efet'!$B:$B,DRE!AJ$5),0)</f>
        <v>0</v>
      </c>
      <c r="AK27" s="44">
        <f>IF(AK$6&gt;0,SUMIFS('Listagem de Pagamentos Efet'!$J:$J,'Listagem de Pagamentos Efet'!$C:$C,DRE!$B27,'Listagem de Pagamentos Efet'!$B:$B,DRE!AK$5),0)</f>
        <v>0</v>
      </c>
      <c r="AL27" s="44">
        <f>IF(AL$6&gt;0,SUMIFS('Listagem de Pagamentos Efet'!$J:$J,'Listagem de Pagamentos Efet'!$C:$C,DRE!$B27,'Listagem de Pagamentos Efet'!$B:$B,DRE!AL$5),0)</f>
        <v>0</v>
      </c>
      <c r="AM27" s="44">
        <f>IF(AM$6&gt;0,SUMIFS('Listagem de Pagamentos Efet'!$J:$J,'Listagem de Pagamentos Efet'!$C:$C,DRE!$B27,'Listagem de Pagamentos Efet'!$B:$B,DRE!AM$5),0)</f>
        <v>0</v>
      </c>
      <c r="AN27" s="44">
        <f>IF(AN$6&gt;0,SUMIFS('Listagem de Pagamentos Efet'!$J:$J,'Listagem de Pagamentos Efet'!$C:$C,DRE!$B27,'Listagem de Pagamentos Efet'!$B:$B,DRE!AN$5),0)</f>
        <v>0</v>
      </c>
      <c r="AO27" s="44">
        <f>IF(AO$6&gt;0,SUMIFS('Listagem de Pagamentos Efet'!$J:$J,'Listagem de Pagamentos Efet'!$C:$C,DRE!$B27,'Listagem de Pagamentos Efet'!$B:$B,DRE!AO$5),0)</f>
        <v>0</v>
      </c>
      <c r="AP27" s="44">
        <f>IF(AP$6&gt;0,SUMIFS('Listagem de Pagamentos Efet'!$J:$J,'Listagem de Pagamentos Efet'!$C:$C,DRE!$B27,'Listagem de Pagamentos Efet'!$B:$B,DRE!AP$5),0)</f>
        <v>0</v>
      </c>
      <c r="AQ27" s="44">
        <f>IF(AQ$6&gt;0,SUMIFS('Listagem de Pagamentos Efet'!$J:$J,'Listagem de Pagamentos Efet'!$C:$C,DRE!$B27,'Listagem de Pagamentos Efet'!$B:$B,DRE!AQ$5),0)</f>
        <v>0</v>
      </c>
      <c r="AR27" s="44">
        <f>IF(AR$6&gt;0,SUMIFS('Listagem de Pagamentos Efet'!$J:$J,'Listagem de Pagamentos Efet'!$C:$C,DRE!$B27,'Listagem de Pagamentos Efet'!$B:$B,DRE!AR$5),0)</f>
        <v>0</v>
      </c>
      <c r="AS27" s="44">
        <f>IF(AS$6&gt;0,SUMIFS('Listagem de Pagamentos Efet'!$J:$J,'Listagem de Pagamentos Efet'!$C:$C,DRE!$B27,'Listagem de Pagamentos Efet'!$B:$B,DRE!AS$5),0)</f>
        <v>0</v>
      </c>
      <c r="AT27" s="44">
        <f>IF(AT$6&gt;0,SUMIFS('Listagem de Pagamentos Efet'!$J:$J,'Listagem de Pagamentos Efet'!$C:$C,DRE!$B27,'Listagem de Pagamentos Efet'!$B:$B,DRE!AT$5),0)</f>
        <v>0</v>
      </c>
    </row>
    <row r="28" spans="1:46" s="64" customFormat="1">
      <c r="A28" s="47">
        <v>4</v>
      </c>
      <c r="B28" s="74" t="s">
        <v>5</v>
      </c>
      <c r="C28" s="30"/>
      <c r="D28" s="63">
        <f>+D6-D13</f>
        <v>0</v>
      </c>
      <c r="E28" s="70">
        <f>+E6-E13</f>
        <v>0</v>
      </c>
      <c r="F28" s="30"/>
      <c r="G28" s="63">
        <f>+G6-G13</f>
        <v>0</v>
      </c>
      <c r="H28" s="70" t="e">
        <f t="shared" si="4"/>
        <v>#DIV/0!</v>
      </c>
      <c r="I28" s="30"/>
      <c r="J28" s="63">
        <f>+J6-J13</f>
        <v>0</v>
      </c>
      <c r="K28" s="70" t="str">
        <f t="shared" si="5"/>
        <v/>
      </c>
      <c r="L28" s="30"/>
      <c r="M28" s="63">
        <f>+M6-M13</f>
        <v>0</v>
      </c>
      <c r="N28" s="70">
        <f>+N6-N13</f>
        <v>0</v>
      </c>
      <c r="O28" s="30"/>
      <c r="P28" s="63">
        <f t="shared" ref="P28:AT28" si="13">+P6-P13</f>
        <v>0</v>
      </c>
      <c r="Q28" s="63">
        <f t="shared" si="13"/>
        <v>0</v>
      </c>
      <c r="R28" s="63">
        <f t="shared" si="13"/>
        <v>0</v>
      </c>
      <c r="S28" s="63">
        <f t="shared" si="13"/>
        <v>0</v>
      </c>
      <c r="T28" s="63">
        <f t="shared" si="13"/>
        <v>0</v>
      </c>
      <c r="U28" s="63">
        <f t="shared" si="13"/>
        <v>0</v>
      </c>
      <c r="V28" s="63">
        <f t="shared" si="13"/>
        <v>0</v>
      </c>
      <c r="W28" s="63">
        <f t="shared" si="13"/>
        <v>0</v>
      </c>
      <c r="X28" s="63">
        <f t="shared" si="13"/>
        <v>0</v>
      </c>
      <c r="Y28" s="63">
        <f t="shared" si="13"/>
        <v>0</v>
      </c>
      <c r="Z28" s="63">
        <f t="shared" si="13"/>
        <v>0</v>
      </c>
      <c r="AA28" s="63">
        <f t="shared" si="13"/>
        <v>0</v>
      </c>
      <c r="AB28" s="63">
        <f t="shared" si="13"/>
        <v>0</v>
      </c>
      <c r="AC28" s="63">
        <f t="shared" si="13"/>
        <v>0</v>
      </c>
      <c r="AD28" s="63">
        <f t="shared" si="13"/>
        <v>0</v>
      </c>
      <c r="AE28" s="63">
        <f t="shared" si="13"/>
        <v>0</v>
      </c>
      <c r="AF28" s="63">
        <f t="shared" si="13"/>
        <v>0</v>
      </c>
      <c r="AG28" s="63">
        <f t="shared" si="13"/>
        <v>0</v>
      </c>
      <c r="AH28" s="63">
        <f t="shared" si="13"/>
        <v>0</v>
      </c>
      <c r="AI28" s="63">
        <f t="shared" si="13"/>
        <v>0</v>
      </c>
      <c r="AJ28" s="63">
        <f t="shared" si="13"/>
        <v>0</v>
      </c>
      <c r="AK28" s="63">
        <f t="shared" si="13"/>
        <v>0</v>
      </c>
      <c r="AL28" s="63">
        <f t="shared" si="13"/>
        <v>0</v>
      </c>
      <c r="AM28" s="63">
        <f t="shared" si="13"/>
        <v>0</v>
      </c>
      <c r="AN28" s="63">
        <f t="shared" si="13"/>
        <v>0</v>
      </c>
      <c r="AO28" s="63">
        <f t="shared" si="13"/>
        <v>0</v>
      </c>
      <c r="AP28" s="63">
        <f t="shared" si="13"/>
        <v>0</v>
      </c>
      <c r="AQ28" s="63">
        <f t="shared" si="13"/>
        <v>0</v>
      </c>
      <c r="AR28" s="63">
        <f t="shared" si="13"/>
        <v>0</v>
      </c>
      <c r="AS28" s="63">
        <f t="shared" si="13"/>
        <v>0</v>
      </c>
      <c r="AT28" s="63">
        <f t="shared" si="13"/>
        <v>0</v>
      </c>
    </row>
    <row r="29" spans="1:46" s="64" customFormat="1">
      <c r="A29" s="47">
        <v>4</v>
      </c>
      <c r="B29" s="76" t="s">
        <v>51</v>
      </c>
      <c r="C29" s="30"/>
      <c r="D29" s="63">
        <f>+SUM(D31:D37)</f>
        <v>0</v>
      </c>
      <c r="E29" s="77">
        <f>+SUM(E31:E37)</f>
        <v>0</v>
      </c>
      <c r="F29" s="30"/>
      <c r="G29" s="63">
        <f>+G30+G33</f>
        <v>0</v>
      </c>
      <c r="H29" s="77" t="e">
        <f t="shared" si="4"/>
        <v>#DIV/0!</v>
      </c>
      <c r="I29" s="30"/>
      <c r="J29" s="63">
        <f>+J30+J33</f>
        <v>0</v>
      </c>
      <c r="K29" s="77" t="str">
        <f t="shared" si="5"/>
        <v/>
      </c>
      <c r="L29" s="30"/>
      <c r="M29" s="63">
        <f>+M30+M33</f>
        <v>0</v>
      </c>
      <c r="N29" s="77">
        <f>+SUM(N31:N37)</f>
        <v>0</v>
      </c>
      <c r="O29" s="30"/>
      <c r="P29" s="63">
        <f>+SUM(P31:P37)</f>
        <v>0</v>
      </c>
      <c r="Q29" s="63">
        <f t="shared" ref="Q29:AT29" si="14">+SUM(Q31:Q37)</f>
        <v>0</v>
      </c>
      <c r="R29" s="63">
        <f t="shared" si="14"/>
        <v>0</v>
      </c>
      <c r="S29" s="63">
        <f t="shared" si="14"/>
        <v>0</v>
      </c>
      <c r="T29" s="63">
        <f t="shared" si="14"/>
        <v>0</v>
      </c>
      <c r="U29" s="63">
        <f t="shared" si="14"/>
        <v>0</v>
      </c>
      <c r="V29" s="63">
        <f t="shared" si="14"/>
        <v>0</v>
      </c>
      <c r="W29" s="63">
        <f t="shared" si="14"/>
        <v>0</v>
      </c>
      <c r="X29" s="63">
        <f t="shared" si="14"/>
        <v>0</v>
      </c>
      <c r="Y29" s="63">
        <f t="shared" si="14"/>
        <v>0</v>
      </c>
      <c r="Z29" s="63">
        <f t="shared" si="14"/>
        <v>0</v>
      </c>
      <c r="AA29" s="63">
        <f t="shared" si="14"/>
        <v>0</v>
      </c>
      <c r="AB29" s="63">
        <f t="shared" si="14"/>
        <v>0</v>
      </c>
      <c r="AC29" s="63">
        <f t="shared" si="14"/>
        <v>0</v>
      </c>
      <c r="AD29" s="63">
        <f t="shared" si="14"/>
        <v>0</v>
      </c>
      <c r="AE29" s="63">
        <f t="shared" si="14"/>
        <v>0</v>
      </c>
      <c r="AF29" s="63">
        <f t="shared" si="14"/>
        <v>0</v>
      </c>
      <c r="AG29" s="63">
        <f t="shared" si="14"/>
        <v>0</v>
      </c>
      <c r="AH29" s="63">
        <f t="shared" si="14"/>
        <v>0</v>
      </c>
      <c r="AI29" s="63">
        <f t="shared" si="14"/>
        <v>0</v>
      </c>
      <c r="AJ29" s="63">
        <f t="shared" si="14"/>
        <v>0</v>
      </c>
      <c r="AK29" s="63">
        <f t="shared" si="14"/>
        <v>0</v>
      </c>
      <c r="AL29" s="63">
        <f t="shared" si="14"/>
        <v>0</v>
      </c>
      <c r="AM29" s="63">
        <f t="shared" si="14"/>
        <v>0</v>
      </c>
      <c r="AN29" s="63">
        <f t="shared" si="14"/>
        <v>0</v>
      </c>
      <c r="AO29" s="63">
        <f t="shared" si="14"/>
        <v>0</v>
      </c>
      <c r="AP29" s="63">
        <f t="shared" si="14"/>
        <v>0</v>
      </c>
      <c r="AQ29" s="63">
        <f t="shared" si="14"/>
        <v>0</v>
      </c>
      <c r="AR29" s="63">
        <f t="shared" si="14"/>
        <v>0</v>
      </c>
      <c r="AS29" s="63">
        <f t="shared" si="14"/>
        <v>0</v>
      </c>
      <c r="AT29" s="63">
        <f t="shared" si="14"/>
        <v>0</v>
      </c>
    </row>
    <row r="30" spans="1:46" s="64" customFormat="1">
      <c r="A30" s="47"/>
      <c r="B30" s="142" t="s">
        <v>160</v>
      </c>
      <c r="C30" s="30"/>
      <c r="D30" s="63"/>
      <c r="E30" s="77"/>
      <c r="F30" s="30"/>
      <c r="G30" s="63">
        <f>+SUM(G31:G32)</f>
        <v>0</v>
      </c>
      <c r="H30" s="77" t="e">
        <f t="shared" si="4"/>
        <v>#DIV/0!</v>
      </c>
      <c r="I30" s="30"/>
      <c r="J30" s="63">
        <f>+SUM(J31:J32)</f>
        <v>0</v>
      </c>
      <c r="K30" s="77" t="str">
        <f t="shared" si="5"/>
        <v/>
      </c>
      <c r="L30" s="30"/>
      <c r="M30" s="63">
        <f>+SUM(M31:M32)</f>
        <v>0</v>
      </c>
      <c r="N30" s="77"/>
      <c r="O30" s="30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</row>
    <row r="31" spans="1:46" s="61" customFormat="1" outlineLevel="1">
      <c r="A31" s="47">
        <v>4</v>
      </c>
      <c r="B31" s="93" t="s">
        <v>136</v>
      </c>
      <c r="C31" s="40"/>
      <c r="D31" s="72">
        <v>0</v>
      </c>
      <c r="E31" s="68" t="str">
        <f t="shared" ref="E31:E37" si="15">+IF(D31=0,"",D31/D$6)</f>
        <v/>
      </c>
      <c r="G31" s="94"/>
      <c r="H31" s="68" t="e">
        <f t="shared" si="4"/>
        <v>#DIV/0!</v>
      </c>
      <c r="J31" s="302">
        <f t="shared" ref="J31:J37" si="16">+SUM(P31:AT31)</f>
        <v>0</v>
      </c>
      <c r="K31" s="39" t="str">
        <f t="shared" si="5"/>
        <v/>
      </c>
      <c r="M31" s="60">
        <f t="shared" ref="M31:M37" si="17">G31-J31</f>
        <v>0</v>
      </c>
      <c r="N31" s="39" t="str">
        <f t="shared" ref="N31:N37" si="18">+IF(M31=0,"",M31/M$6)</f>
        <v/>
      </c>
      <c r="P31" s="44">
        <f>IF(P$6&gt;0,SUMIFS('Listagem de Pagamentos Efet'!$J:$J,'Listagem de Pagamentos Efet'!$C:$C,DRE!$B31,'Listagem de Pagamentos Efet'!$B:$B,DRE!P$5),0)</f>
        <v>0</v>
      </c>
      <c r="Q31" s="44">
        <f>IF(Q$6&gt;0,SUMIFS('Listagem de Pagamentos Efet'!$J:$J,'Listagem de Pagamentos Efet'!$C:$C,DRE!$B31,'Listagem de Pagamentos Efet'!$B:$B,DRE!Q$5),0)</f>
        <v>0</v>
      </c>
      <c r="R31" s="44">
        <f>IF(R$6&gt;0,SUMIFS('Listagem de Pagamentos Efet'!$J:$J,'Listagem de Pagamentos Efet'!$C:$C,DRE!$B31,'Listagem de Pagamentos Efet'!$B:$B,DRE!R$5),0)</f>
        <v>0</v>
      </c>
      <c r="S31" s="44">
        <f>IF(S$6&gt;0,SUMIFS('Listagem de Pagamentos Efet'!$J:$J,'Listagem de Pagamentos Efet'!$C:$C,DRE!$B31,'Listagem de Pagamentos Efet'!$B:$B,DRE!S$5),0)</f>
        <v>0</v>
      </c>
      <c r="T31" s="44">
        <f>IF(T$6&gt;0,SUMIFS('Listagem de Pagamentos Efet'!$J:$J,'Listagem de Pagamentos Efet'!$C:$C,DRE!$B31,'Listagem de Pagamentos Efet'!$B:$B,DRE!T$5),0)</f>
        <v>0</v>
      </c>
      <c r="U31" s="44">
        <f>IF(U$6&gt;0,SUMIFS('Listagem de Pagamentos Efet'!$J:$J,'Listagem de Pagamentos Efet'!$C:$C,DRE!$B31,'Listagem de Pagamentos Efet'!$B:$B,DRE!U$5),0)</f>
        <v>0</v>
      </c>
      <c r="V31" s="44">
        <f>IF(V$6&gt;0,SUMIFS('Listagem de Pagamentos Efet'!$J:$J,'Listagem de Pagamentos Efet'!$C:$C,DRE!$B31,'Listagem de Pagamentos Efet'!$B:$B,DRE!V$5),0)</f>
        <v>0</v>
      </c>
      <c r="W31" s="44">
        <f>IF(W$6&gt;0,SUMIFS('Listagem de Pagamentos Efet'!$J:$J,'Listagem de Pagamentos Efet'!$C:$C,DRE!$B31,'Listagem de Pagamentos Efet'!$B:$B,DRE!W$5),0)</f>
        <v>0</v>
      </c>
      <c r="X31" s="44">
        <f>IF(X$6&gt;0,SUMIFS('Listagem de Pagamentos Efet'!$J:$J,'Listagem de Pagamentos Efet'!$C:$C,DRE!$B31,'Listagem de Pagamentos Efet'!$B:$B,DRE!X$5),0)</f>
        <v>0</v>
      </c>
      <c r="Y31" s="44">
        <f>IF(Y$6&gt;0,SUMIFS('Listagem de Pagamentos Efet'!$J:$J,'Listagem de Pagamentos Efet'!$C:$C,DRE!$B31,'Listagem de Pagamentos Efet'!$B:$B,DRE!Y$5),0)</f>
        <v>0</v>
      </c>
      <c r="Z31" s="44">
        <f>IF(Z$6&gt;0,SUMIFS('Listagem de Pagamentos Efet'!$J:$J,'Listagem de Pagamentos Efet'!$C:$C,DRE!$B31,'Listagem de Pagamentos Efet'!$B:$B,DRE!Z$5),0)</f>
        <v>0</v>
      </c>
      <c r="AA31" s="44">
        <f>IF(AA$6&gt;0,SUMIFS('Listagem de Pagamentos Efet'!$J:$J,'Listagem de Pagamentos Efet'!$C:$C,DRE!$B31,'Listagem de Pagamentos Efet'!$B:$B,DRE!AA$5),0)</f>
        <v>0</v>
      </c>
      <c r="AB31" s="44">
        <f>IF(AB$6&gt;0,SUMIFS('Listagem de Pagamentos Efet'!$J:$J,'Listagem de Pagamentos Efet'!$C:$C,DRE!$B31,'Listagem de Pagamentos Efet'!$B:$B,DRE!AB$5),0)</f>
        <v>0</v>
      </c>
      <c r="AC31" s="44">
        <f>IF(AC$6&gt;0,SUMIFS('Listagem de Pagamentos Efet'!$J:$J,'Listagem de Pagamentos Efet'!$C:$C,DRE!$B31,'Listagem de Pagamentos Efet'!$B:$B,DRE!AC$5),0)</f>
        <v>0</v>
      </c>
      <c r="AD31" s="44">
        <f>IF(AD$6&gt;0,SUMIFS('Listagem de Pagamentos Efet'!$J:$J,'Listagem de Pagamentos Efet'!$C:$C,DRE!$B31,'Listagem de Pagamentos Efet'!$B:$B,DRE!AD$5),0)</f>
        <v>0</v>
      </c>
      <c r="AE31" s="44">
        <f>IF(AE$6&gt;0,SUMIFS('Listagem de Pagamentos Efet'!$J:$J,'Listagem de Pagamentos Efet'!$C:$C,DRE!$B31,'Listagem de Pagamentos Efet'!$B:$B,DRE!AE$5),0)</f>
        <v>0</v>
      </c>
      <c r="AF31" s="44">
        <f>IF(AF$6&gt;0,SUMIFS('Listagem de Pagamentos Efet'!$J:$J,'Listagem de Pagamentos Efet'!$C:$C,DRE!$B31,'Listagem de Pagamentos Efet'!$B:$B,DRE!AF$5),0)</f>
        <v>0</v>
      </c>
      <c r="AG31" s="44">
        <f>IF(AG$6&gt;0,SUMIFS('Listagem de Pagamentos Efet'!$J:$J,'Listagem de Pagamentos Efet'!$C:$C,DRE!$B31,'Listagem de Pagamentos Efet'!$B:$B,DRE!AG$5),0)</f>
        <v>0</v>
      </c>
      <c r="AH31" s="44">
        <f>IF(AH$6&gt;0,SUMIFS('Listagem de Pagamentos Efet'!$J:$J,'Listagem de Pagamentos Efet'!$C:$C,DRE!$B31,'Listagem de Pagamentos Efet'!$B:$B,DRE!AH$5),0)</f>
        <v>0</v>
      </c>
      <c r="AI31" s="44">
        <f>IF(AI$6&gt;0,SUMIFS('Listagem de Pagamentos Efet'!$J:$J,'Listagem de Pagamentos Efet'!$C:$C,DRE!$B31,'Listagem de Pagamentos Efet'!$B:$B,DRE!AI$5),0)</f>
        <v>0</v>
      </c>
      <c r="AJ31" s="44">
        <f>IF(AJ$6&gt;0,SUMIFS('Listagem de Pagamentos Efet'!$J:$J,'Listagem de Pagamentos Efet'!$C:$C,DRE!$B31,'Listagem de Pagamentos Efet'!$B:$B,DRE!AJ$5),0)</f>
        <v>0</v>
      </c>
      <c r="AK31" s="44">
        <f>IF(AK$6&gt;0,SUMIFS('Listagem de Pagamentos Efet'!$J:$J,'Listagem de Pagamentos Efet'!$C:$C,DRE!$B31,'Listagem de Pagamentos Efet'!$B:$B,DRE!AK$5),0)</f>
        <v>0</v>
      </c>
      <c r="AL31" s="44">
        <f>IF(AL$6&gt;0,SUMIFS('Listagem de Pagamentos Efet'!$J:$J,'Listagem de Pagamentos Efet'!$C:$C,DRE!$B31,'Listagem de Pagamentos Efet'!$B:$B,DRE!AL$5),0)</f>
        <v>0</v>
      </c>
      <c r="AM31" s="44">
        <f>IF(AM$6&gt;0,SUMIFS('Listagem de Pagamentos Efet'!$J:$J,'Listagem de Pagamentos Efet'!$C:$C,DRE!$B31,'Listagem de Pagamentos Efet'!$B:$B,DRE!AM$5),0)</f>
        <v>0</v>
      </c>
      <c r="AN31" s="44">
        <f>IF(AN$6&gt;0,SUMIFS('Listagem de Pagamentos Efet'!$J:$J,'Listagem de Pagamentos Efet'!$C:$C,DRE!$B31,'Listagem de Pagamentos Efet'!$B:$B,DRE!AN$5),0)</f>
        <v>0</v>
      </c>
      <c r="AO31" s="44">
        <f>IF(AO$6&gt;0,SUMIFS('Listagem de Pagamentos Efet'!$J:$J,'Listagem de Pagamentos Efet'!$C:$C,DRE!$B31,'Listagem de Pagamentos Efet'!$B:$B,DRE!AO$5),0)</f>
        <v>0</v>
      </c>
      <c r="AP31" s="44">
        <f>IF(AP$6&gt;0,SUMIFS('Listagem de Pagamentos Efet'!$J:$J,'Listagem de Pagamentos Efet'!$C:$C,DRE!$B31,'Listagem de Pagamentos Efet'!$B:$B,DRE!AP$5),0)</f>
        <v>0</v>
      </c>
      <c r="AQ31" s="44">
        <f>IF(AQ$6&gt;0,SUMIFS('Listagem de Pagamentos Efet'!$J:$J,'Listagem de Pagamentos Efet'!$C:$C,DRE!$B31,'Listagem de Pagamentos Efet'!$B:$B,DRE!AQ$5),0)</f>
        <v>0</v>
      </c>
      <c r="AR31" s="44">
        <f>IF(AR$6&gt;0,SUMIFS('Listagem de Pagamentos Efet'!$J:$J,'Listagem de Pagamentos Efet'!$C:$C,DRE!$B31,'Listagem de Pagamentos Efet'!$B:$B,DRE!AR$5),0)</f>
        <v>0</v>
      </c>
      <c r="AS31" s="44">
        <f>IF(AS$6&gt;0,SUMIFS('Listagem de Pagamentos Efet'!$J:$J,'Listagem de Pagamentos Efet'!$C:$C,DRE!$B31,'Listagem de Pagamentos Efet'!$B:$B,DRE!AS$5),0)</f>
        <v>0</v>
      </c>
      <c r="AT31" s="44">
        <f>IF(AT$6&gt;0,SUMIFS('Listagem de Pagamentos Efet'!$J:$J,'Listagem de Pagamentos Efet'!$C:$C,DRE!$B31,'Listagem de Pagamentos Efet'!$B:$B,DRE!AT$5),0)</f>
        <v>0</v>
      </c>
    </row>
    <row r="32" spans="1:46" s="61" customFormat="1" outlineLevel="1">
      <c r="A32" s="47">
        <v>4</v>
      </c>
      <c r="B32" s="93" t="s">
        <v>137</v>
      </c>
      <c r="C32" s="40"/>
      <c r="D32" s="72">
        <v>0</v>
      </c>
      <c r="E32" s="68" t="str">
        <f t="shared" si="15"/>
        <v/>
      </c>
      <c r="G32" s="94"/>
      <c r="H32" s="68" t="e">
        <f t="shared" si="4"/>
        <v>#DIV/0!</v>
      </c>
      <c r="J32" s="302">
        <f t="shared" si="16"/>
        <v>0</v>
      </c>
      <c r="K32" s="39" t="str">
        <f t="shared" si="5"/>
        <v/>
      </c>
      <c r="M32" s="60">
        <f t="shared" si="17"/>
        <v>0</v>
      </c>
      <c r="N32" s="39" t="str">
        <f t="shared" si="18"/>
        <v/>
      </c>
      <c r="P32" s="44">
        <f>IF(P$6&gt;0,SUMIFS('Listagem de Pagamentos Efet'!$J:$J,'Listagem de Pagamentos Efet'!$C:$C,DRE!$B32,'Listagem de Pagamentos Efet'!$B:$B,DRE!P$5),0)</f>
        <v>0</v>
      </c>
      <c r="Q32" s="44">
        <f>IF(Q$6&gt;0,SUMIFS('Listagem de Pagamentos Efet'!$J:$J,'Listagem de Pagamentos Efet'!$C:$C,DRE!$B32,'Listagem de Pagamentos Efet'!$B:$B,DRE!Q$5),0)</f>
        <v>0</v>
      </c>
      <c r="R32" s="44">
        <f>IF(R$6&gt;0,SUMIFS('Listagem de Pagamentos Efet'!$J:$J,'Listagem de Pagamentos Efet'!$C:$C,DRE!$B32,'Listagem de Pagamentos Efet'!$B:$B,DRE!R$5),0)</f>
        <v>0</v>
      </c>
      <c r="S32" s="44">
        <f>IF(S$6&gt;0,SUMIFS('Listagem de Pagamentos Efet'!$J:$J,'Listagem de Pagamentos Efet'!$C:$C,DRE!$B32,'Listagem de Pagamentos Efet'!$B:$B,DRE!S$5),0)</f>
        <v>0</v>
      </c>
      <c r="T32" s="44">
        <f>IF(T$6&gt;0,SUMIFS('Listagem de Pagamentos Efet'!$J:$J,'Listagem de Pagamentos Efet'!$C:$C,DRE!$B32,'Listagem de Pagamentos Efet'!$B:$B,DRE!T$5),0)</f>
        <v>0</v>
      </c>
      <c r="U32" s="44">
        <f>IF(U$6&gt;0,SUMIFS('Listagem de Pagamentos Efet'!$J:$J,'Listagem de Pagamentos Efet'!$C:$C,DRE!$B32,'Listagem de Pagamentos Efet'!$B:$B,DRE!U$5),0)</f>
        <v>0</v>
      </c>
      <c r="V32" s="44">
        <f>IF(V$6&gt;0,SUMIFS('Listagem de Pagamentos Efet'!$J:$J,'Listagem de Pagamentos Efet'!$C:$C,DRE!$B32,'Listagem de Pagamentos Efet'!$B:$B,DRE!V$5),0)</f>
        <v>0</v>
      </c>
      <c r="W32" s="44">
        <f>IF(W$6&gt;0,SUMIFS('Listagem de Pagamentos Efet'!$J:$J,'Listagem de Pagamentos Efet'!$C:$C,DRE!$B32,'Listagem de Pagamentos Efet'!$B:$B,DRE!W$5),0)</f>
        <v>0</v>
      </c>
      <c r="X32" s="44">
        <f>IF(X$6&gt;0,SUMIFS('Listagem de Pagamentos Efet'!$J:$J,'Listagem de Pagamentos Efet'!$C:$C,DRE!$B32,'Listagem de Pagamentos Efet'!$B:$B,DRE!X$5),0)</f>
        <v>0</v>
      </c>
      <c r="Y32" s="44">
        <f>IF(Y$6&gt;0,SUMIFS('Listagem de Pagamentos Efet'!$J:$J,'Listagem de Pagamentos Efet'!$C:$C,DRE!$B32,'Listagem de Pagamentos Efet'!$B:$B,DRE!Y$5),0)</f>
        <v>0</v>
      </c>
      <c r="Z32" s="44">
        <f>IF(Z$6&gt;0,SUMIFS('Listagem de Pagamentos Efet'!$J:$J,'Listagem de Pagamentos Efet'!$C:$C,DRE!$B32,'Listagem de Pagamentos Efet'!$B:$B,DRE!Z$5),0)</f>
        <v>0</v>
      </c>
      <c r="AA32" s="44">
        <f>IF(AA$6&gt;0,SUMIFS('Listagem de Pagamentos Efet'!$J:$J,'Listagem de Pagamentos Efet'!$C:$C,DRE!$B32,'Listagem de Pagamentos Efet'!$B:$B,DRE!AA$5),0)</f>
        <v>0</v>
      </c>
      <c r="AB32" s="44">
        <f>IF(AB$6&gt;0,SUMIFS('Listagem de Pagamentos Efet'!$J:$J,'Listagem de Pagamentos Efet'!$C:$C,DRE!$B32,'Listagem de Pagamentos Efet'!$B:$B,DRE!AB$5),0)</f>
        <v>0</v>
      </c>
      <c r="AC32" s="44">
        <f>IF(AC$6&gt;0,SUMIFS('Listagem de Pagamentos Efet'!$J:$J,'Listagem de Pagamentos Efet'!$C:$C,DRE!$B32,'Listagem de Pagamentos Efet'!$B:$B,DRE!AC$5),0)</f>
        <v>0</v>
      </c>
      <c r="AD32" s="44">
        <f>IF(AD$6&gt;0,SUMIFS('Listagem de Pagamentos Efet'!$J:$J,'Listagem de Pagamentos Efet'!$C:$C,DRE!$B32,'Listagem de Pagamentos Efet'!$B:$B,DRE!AD$5),0)</f>
        <v>0</v>
      </c>
      <c r="AE32" s="44">
        <f>IF(AE$6&gt;0,SUMIFS('Listagem de Pagamentos Efet'!$J:$J,'Listagem de Pagamentos Efet'!$C:$C,DRE!$B32,'Listagem de Pagamentos Efet'!$B:$B,DRE!AE$5),0)</f>
        <v>0</v>
      </c>
      <c r="AF32" s="44">
        <f>IF(AF$6&gt;0,SUMIFS('Listagem de Pagamentos Efet'!$J:$J,'Listagem de Pagamentos Efet'!$C:$C,DRE!$B32,'Listagem de Pagamentos Efet'!$B:$B,DRE!AF$5),0)</f>
        <v>0</v>
      </c>
      <c r="AG32" s="44">
        <f>IF(AG$6&gt;0,SUMIFS('Listagem de Pagamentos Efet'!$J:$J,'Listagem de Pagamentos Efet'!$C:$C,DRE!$B32,'Listagem de Pagamentos Efet'!$B:$B,DRE!AG$5),0)</f>
        <v>0</v>
      </c>
      <c r="AH32" s="44">
        <f>IF(AH$6&gt;0,SUMIFS('Listagem de Pagamentos Efet'!$J:$J,'Listagem de Pagamentos Efet'!$C:$C,DRE!$B32,'Listagem de Pagamentos Efet'!$B:$B,DRE!AH$5),0)</f>
        <v>0</v>
      </c>
      <c r="AI32" s="44">
        <f>IF(AI$6&gt;0,SUMIFS('Listagem de Pagamentos Efet'!$J:$J,'Listagem de Pagamentos Efet'!$C:$C,DRE!$B32,'Listagem de Pagamentos Efet'!$B:$B,DRE!AI$5),0)</f>
        <v>0</v>
      </c>
      <c r="AJ32" s="44">
        <f>IF(AJ$6&gt;0,SUMIFS('Listagem de Pagamentos Efet'!$J:$J,'Listagem de Pagamentos Efet'!$C:$C,DRE!$B32,'Listagem de Pagamentos Efet'!$B:$B,DRE!AJ$5),0)</f>
        <v>0</v>
      </c>
      <c r="AK32" s="44">
        <f>IF(AK$6&gt;0,SUMIFS('Listagem de Pagamentos Efet'!$J:$J,'Listagem de Pagamentos Efet'!$C:$C,DRE!$B32,'Listagem de Pagamentos Efet'!$B:$B,DRE!AK$5),0)</f>
        <v>0</v>
      </c>
      <c r="AL32" s="44">
        <f>IF(AL$6&gt;0,SUMIFS('Listagem de Pagamentos Efet'!$J:$J,'Listagem de Pagamentos Efet'!$C:$C,DRE!$B32,'Listagem de Pagamentos Efet'!$B:$B,DRE!AL$5),0)</f>
        <v>0</v>
      </c>
      <c r="AM32" s="44">
        <f>IF(AM$6&gt;0,SUMIFS('Listagem de Pagamentos Efet'!$J:$J,'Listagem de Pagamentos Efet'!$C:$C,DRE!$B32,'Listagem de Pagamentos Efet'!$B:$B,DRE!AM$5),0)</f>
        <v>0</v>
      </c>
      <c r="AN32" s="44">
        <f>IF(AN$6&gt;0,SUMIFS('Listagem de Pagamentos Efet'!$J:$J,'Listagem de Pagamentos Efet'!$C:$C,DRE!$B32,'Listagem de Pagamentos Efet'!$B:$B,DRE!AN$5),0)</f>
        <v>0</v>
      </c>
      <c r="AO32" s="44">
        <f>IF(AO$6&gt;0,SUMIFS('Listagem de Pagamentos Efet'!$J:$J,'Listagem de Pagamentos Efet'!$C:$C,DRE!$B32,'Listagem de Pagamentos Efet'!$B:$B,DRE!AO$5),0)</f>
        <v>0</v>
      </c>
      <c r="AP32" s="44">
        <f>IF(AP$6&gt;0,SUMIFS('Listagem de Pagamentos Efet'!$J:$J,'Listagem de Pagamentos Efet'!$C:$C,DRE!$B32,'Listagem de Pagamentos Efet'!$B:$B,DRE!AP$5),0)</f>
        <v>0</v>
      </c>
      <c r="AQ32" s="44">
        <f>IF(AQ$6&gt;0,SUMIFS('Listagem de Pagamentos Efet'!$J:$J,'Listagem de Pagamentos Efet'!$C:$C,DRE!$B32,'Listagem de Pagamentos Efet'!$B:$B,DRE!AQ$5),0)</f>
        <v>0</v>
      </c>
      <c r="AR32" s="44">
        <f>IF(AR$6&gt;0,SUMIFS('Listagem de Pagamentos Efet'!$J:$J,'Listagem de Pagamentos Efet'!$C:$C,DRE!$B32,'Listagem de Pagamentos Efet'!$B:$B,DRE!AR$5),0)</f>
        <v>0</v>
      </c>
      <c r="AS32" s="44">
        <f>IF(AS$6&gt;0,SUMIFS('Listagem de Pagamentos Efet'!$J:$J,'Listagem de Pagamentos Efet'!$C:$C,DRE!$B32,'Listagem de Pagamentos Efet'!$B:$B,DRE!AS$5),0)</f>
        <v>0</v>
      </c>
      <c r="AT32" s="44">
        <f>IF(AT$6&gt;0,SUMIFS('Listagem de Pagamentos Efet'!$J:$J,'Listagem de Pagamentos Efet'!$C:$C,DRE!$B32,'Listagem de Pagamentos Efet'!$B:$B,DRE!AT$5),0)</f>
        <v>0</v>
      </c>
    </row>
    <row r="33" spans="1:50" s="64" customFormat="1">
      <c r="A33" s="47"/>
      <c r="B33" s="142" t="s">
        <v>225</v>
      </c>
      <c r="C33" s="30"/>
      <c r="D33" s="63"/>
      <c r="E33" s="77"/>
      <c r="F33" s="30"/>
      <c r="G33" s="63">
        <f>+SUM(G34:G37)</f>
        <v>0</v>
      </c>
      <c r="H33" s="77" t="e">
        <f t="shared" si="4"/>
        <v>#DIV/0!</v>
      </c>
      <c r="I33" s="30"/>
      <c r="J33" s="301">
        <f>+SUM(J34:J37)</f>
        <v>0</v>
      </c>
      <c r="K33" s="77" t="str">
        <f t="shared" si="5"/>
        <v/>
      </c>
      <c r="L33" s="30"/>
      <c r="M33" s="63">
        <f>+SUM(M34:M37)</f>
        <v>0</v>
      </c>
      <c r="N33" s="77"/>
      <c r="O33" s="30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</row>
    <row r="34" spans="1:50" s="61" customFormat="1" outlineLevel="1">
      <c r="A34" s="47">
        <v>4</v>
      </c>
      <c r="B34" s="114" t="s">
        <v>138</v>
      </c>
      <c r="C34" s="40"/>
      <c r="D34" s="72">
        <v>0</v>
      </c>
      <c r="E34" s="68" t="str">
        <f t="shared" si="15"/>
        <v/>
      </c>
      <c r="G34" s="94"/>
      <c r="H34" s="68" t="e">
        <f t="shared" si="4"/>
        <v>#DIV/0!</v>
      </c>
      <c r="J34" s="302">
        <f t="shared" si="16"/>
        <v>0</v>
      </c>
      <c r="K34" s="39" t="str">
        <f t="shared" si="5"/>
        <v/>
      </c>
      <c r="M34" s="60">
        <f t="shared" si="17"/>
        <v>0</v>
      </c>
      <c r="N34" s="39" t="str">
        <f t="shared" si="18"/>
        <v/>
      </c>
      <c r="P34" s="44">
        <f>IF(P$6&gt;0,SUMIFS('Listagem de Pagamentos Efet'!$J:$J,'Listagem de Pagamentos Efet'!$C:$C,DRE!$B34,'Listagem de Pagamentos Efet'!$B:$B,DRE!P$5),0)</f>
        <v>0</v>
      </c>
      <c r="Q34" s="44">
        <f>IF(Q$6&gt;0,SUMIFS('Listagem de Pagamentos Efet'!$J:$J,'Listagem de Pagamentos Efet'!$C:$C,DRE!$B34,'Listagem de Pagamentos Efet'!$B:$B,DRE!Q$5),0)</f>
        <v>0</v>
      </c>
      <c r="R34" s="44">
        <f>IF(R$6&gt;0,SUMIFS('Listagem de Pagamentos Efet'!$J:$J,'Listagem de Pagamentos Efet'!$C:$C,DRE!$B34,'Listagem de Pagamentos Efet'!$B:$B,DRE!R$5),0)</f>
        <v>0</v>
      </c>
      <c r="S34" s="44">
        <f>IF(S$6&gt;0,SUMIFS('Listagem de Pagamentos Efet'!$J:$J,'Listagem de Pagamentos Efet'!$C:$C,DRE!$B34,'Listagem de Pagamentos Efet'!$B:$B,DRE!S$5),0)</f>
        <v>0</v>
      </c>
      <c r="T34" s="44">
        <f>IF(T$6&gt;0,SUMIFS('Listagem de Pagamentos Efet'!$J:$J,'Listagem de Pagamentos Efet'!$C:$C,DRE!$B34,'Listagem de Pagamentos Efet'!$B:$B,DRE!T$5),0)</f>
        <v>0</v>
      </c>
      <c r="U34" s="44">
        <f>IF(U$6&gt;0,SUMIFS('Listagem de Pagamentos Efet'!$J:$J,'Listagem de Pagamentos Efet'!$C:$C,DRE!$B34,'Listagem de Pagamentos Efet'!$B:$B,DRE!U$5),0)</f>
        <v>0</v>
      </c>
      <c r="V34" s="44">
        <f>IF(V$6&gt;0,SUMIFS('Listagem de Pagamentos Efet'!$J:$J,'Listagem de Pagamentos Efet'!$C:$C,DRE!$B34,'Listagem de Pagamentos Efet'!$B:$B,DRE!V$5),0)</f>
        <v>0</v>
      </c>
      <c r="W34" s="44">
        <f>IF(W$6&gt;0,SUMIFS('Listagem de Pagamentos Efet'!$J:$J,'Listagem de Pagamentos Efet'!$C:$C,DRE!$B34,'Listagem de Pagamentos Efet'!$B:$B,DRE!W$5),0)</f>
        <v>0</v>
      </c>
      <c r="X34" s="44">
        <f>IF(X$6&gt;0,SUMIFS('Listagem de Pagamentos Efet'!$J:$J,'Listagem de Pagamentos Efet'!$C:$C,DRE!$B34,'Listagem de Pagamentos Efet'!$B:$B,DRE!X$5),0)</f>
        <v>0</v>
      </c>
      <c r="Y34" s="44">
        <f>IF(Y$6&gt;0,SUMIFS('Listagem de Pagamentos Efet'!$J:$J,'Listagem de Pagamentos Efet'!$C:$C,DRE!$B34,'Listagem de Pagamentos Efet'!$B:$B,DRE!Y$5),0)</f>
        <v>0</v>
      </c>
      <c r="Z34" s="44">
        <f>IF(Z$6&gt;0,SUMIFS('Listagem de Pagamentos Efet'!$J:$J,'Listagem de Pagamentos Efet'!$C:$C,DRE!$B34,'Listagem de Pagamentos Efet'!$B:$B,DRE!Z$5),0)</f>
        <v>0</v>
      </c>
      <c r="AA34" s="44">
        <f>IF(AA$6&gt;0,SUMIFS('Listagem de Pagamentos Efet'!$J:$J,'Listagem de Pagamentos Efet'!$C:$C,DRE!$B34,'Listagem de Pagamentos Efet'!$B:$B,DRE!AA$5),0)</f>
        <v>0</v>
      </c>
      <c r="AB34" s="44">
        <f>IF(AB$6&gt;0,SUMIFS('Listagem de Pagamentos Efet'!$J:$J,'Listagem de Pagamentos Efet'!$C:$C,DRE!$B34,'Listagem de Pagamentos Efet'!$B:$B,DRE!AB$5),0)</f>
        <v>0</v>
      </c>
      <c r="AC34" s="44">
        <f>IF(AC$6&gt;0,SUMIFS('Listagem de Pagamentos Efet'!$J:$J,'Listagem de Pagamentos Efet'!$C:$C,DRE!$B34,'Listagem de Pagamentos Efet'!$B:$B,DRE!AC$5),0)</f>
        <v>0</v>
      </c>
      <c r="AD34" s="44">
        <f>IF(AD$6&gt;0,SUMIFS('Listagem de Pagamentos Efet'!$J:$J,'Listagem de Pagamentos Efet'!$C:$C,DRE!$B34,'Listagem de Pagamentos Efet'!$B:$B,DRE!AD$5),0)</f>
        <v>0</v>
      </c>
      <c r="AE34" s="44">
        <f>IF(AE$6&gt;0,SUMIFS('Listagem de Pagamentos Efet'!$J:$J,'Listagem de Pagamentos Efet'!$C:$C,DRE!$B34,'Listagem de Pagamentos Efet'!$B:$B,DRE!AE$5),0)</f>
        <v>0</v>
      </c>
      <c r="AF34" s="44">
        <f>IF(AF$6&gt;0,SUMIFS('Listagem de Pagamentos Efet'!$J:$J,'Listagem de Pagamentos Efet'!$C:$C,DRE!$B34,'Listagem de Pagamentos Efet'!$B:$B,DRE!AF$5),0)</f>
        <v>0</v>
      </c>
      <c r="AG34" s="44">
        <f>IF(AG$6&gt;0,SUMIFS('Listagem de Pagamentos Efet'!$J:$J,'Listagem de Pagamentos Efet'!$C:$C,DRE!$B34,'Listagem de Pagamentos Efet'!$B:$B,DRE!AG$5),0)</f>
        <v>0</v>
      </c>
      <c r="AH34" s="44">
        <f>IF(AH$6&gt;0,SUMIFS('Listagem de Pagamentos Efet'!$J:$J,'Listagem de Pagamentos Efet'!$C:$C,DRE!$B34,'Listagem de Pagamentos Efet'!$B:$B,DRE!AH$5),0)</f>
        <v>0</v>
      </c>
      <c r="AI34" s="44">
        <f>IF(AI$6&gt;0,SUMIFS('Listagem de Pagamentos Efet'!$J:$J,'Listagem de Pagamentos Efet'!$C:$C,DRE!$B34,'Listagem de Pagamentos Efet'!$B:$B,DRE!AI$5),0)</f>
        <v>0</v>
      </c>
      <c r="AJ34" s="44">
        <f>IF(AJ$6&gt;0,SUMIFS('Listagem de Pagamentos Efet'!$J:$J,'Listagem de Pagamentos Efet'!$C:$C,DRE!$B34,'Listagem de Pagamentos Efet'!$B:$B,DRE!AJ$5),0)</f>
        <v>0</v>
      </c>
      <c r="AK34" s="44">
        <f>IF(AK$6&gt;0,SUMIFS('Listagem de Pagamentos Efet'!$J:$J,'Listagem de Pagamentos Efet'!$C:$C,DRE!$B34,'Listagem de Pagamentos Efet'!$B:$B,DRE!AK$5),0)</f>
        <v>0</v>
      </c>
      <c r="AL34" s="44">
        <f>IF(AL$6&gt;0,SUMIFS('Listagem de Pagamentos Efet'!$J:$J,'Listagem de Pagamentos Efet'!$C:$C,DRE!$B34,'Listagem de Pagamentos Efet'!$B:$B,DRE!AL$5),0)</f>
        <v>0</v>
      </c>
      <c r="AM34" s="44">
        <f>IF(AM$6&gt;0,SUMIFS('Listagem de Pagamentos Efet'!$J:$J,'Listagem de Pagamentos Efet'!$C:$C,DRE!$B34,'Listagem de Pagamentos Efet'!$B:$B,DRE!AM$5),0)</f>
        <v>0</v>
      </c>
      <c r="AN34" s="44">
        <f>IF(AN$6&gt;0,SUMIFS('Listagem de Pagamentos Efet'!$J:$J,'Listagem de Pagamentos Efet'!$C:$C,DRE!$B34,'Listagem de Pagamentos Efet'!$B:$B,DRE!AN$5),0)</f>
        <v>0</v>
      </c>
      <c r="AO34" s="44">
        <f>IF(AO$6&gt;0,SUMIFS('Listagem de Pagamentos Efet'!$J:$J,'Listagem de Pagamentos Efet'!$C:$C,DRE!$B34,'Listagem de Pagamentos Efet'!$B:$B,DRE!AO$5),0)</f>
        <v>0</v>
      </c>
      <c r="AP34" s="44">
        <f>IF(AP$6&gt;0,SUMIFS('Listagem de Pagamentos Efet'!$J:$J,'Listagem de Pagamentos Efet'!$C:$C,DRE!$B34,'Listagem de Pagamentos Efet'!$B:$B,DRE!AP$5),0)</f>
        <v>0</v>
      </c>
      <c r="AQ34" s="44">
        <f>IF(AQ$6&gt;0,SUMIFS('Listagem de Pagamentos Efet'!$J:$J,'Listagem de Pagamentos Efet'!$C:$C,DRE!$B34,'Listagem de Pagamentos Efet'!$B:$B,DRE!AQ$5),0)</f>
        <v>0</v>
      </c>
      <c r="AR34" s="44">
        <f>IF(AR$6&gt;0,SUMIFS('Listagem de Pagamentos Efet'!$J:$J,'Listagem de Pagamentos Efet'!$C:$C,DRE!$B34,'Listagem de Pagamentos Efet'!$B:$B,DRE!AR$5),0)</f>
        <v>0</v>
      </c>
      <c r="AS34" s="44">
        <f>IF(AS$6&gt;0,SUMIFS('Listagem de Pagamentos Efet'!$J:$J,'Listagem de Pagamentos Efet'!$C:$C,DRE!$B34,'Listagem de Pagamentos Efet'!$B:$B,DRE!AS$5),0)</f>
        <v>0</v>
      </c>
      <c r="AT34" s="44">
        <f>IF(AT$6&gt;0,SUMIFS('Listagem de Pagamentos Efet'!$J:$J,'Listagem de Pagamentos Efet'!$C:$C,DRE!$B34,'Listagem de Pagamentos Efet'!$B:$B,DRE!AT$5),0)</f>
        <v>0</v>
      </c>
    </row>
    <row r="35" spans="1:50" s="61" customFormat="1" outlineLevel="1">
      <c r="A35" s="47">
        <v>4</v>
      </c>
      <c r="B35" s="114" t="s">
        <v>224</v>
      </c>
      <c r="C35" s="40"/>
      <c r="D35" s="72">
        <v>0</v>
      </c>
      <c r="E35" s="68" t="str">
        <f>+IF(D35=0,"",D35/D$6)</f>
        <v/>
      </c>
      <c r="G35" s="94"/>
      <c r="H35" s="68" t="e">
        <f t="shared" si="4"/>
        <v>#DIV/0!</v>
      </c>
      <c r="J35" s="302">
        <f>+SUM(P35:AT35)</f>
        <v>0</v>
      </c>
      <c r="K35" s="39" t="str">
        <f t="shared" si="5"/>
        <v/>
      </c>
      <c r="M35" s="60">
        <f>G35-J35</f>
        <v>0</v>
      </c>
      <c r="N35" s="39" t="str">
        <f>+IF(M35=0,"",M35/M$6)</f>
        <v/>
      </c>
      <c r="P35" s="44">
        <f>IF(P$6&gt;0,SUMIFS('Listagem de Pagamentos Efet'!$J:$J,'Listagem de Pagamentos Efet'!$C:$C,DRE!$B35,'Listagem de Pagamentos Efet'!$B:$B,DRE!P$5),0)</f>
        <v>0</v>
      </c>
      <c r="Q35" s="44">
        <f>IF(Q$6&gt;0,SUMIFS('Listagem de Pagamentos Efet'!$J:$J,'Listagem de Pagamentos Efet'!$C:$C,DRE!$B35,'Listagem de Pagamentos Efet'!$B:$B,DRE!Q$5),0)</f>
        <v>0</v>
      </c>
      <c r="R35" s="44">
        <f>IF(R$6&gt;0,SUMIFS('Listagem de Pagamentos Efet'!$J:$J,'Listagem de Pagamentos Efet'!$C:$C,DRE!$B35,'Listagem de Pagamentos Efet'!$B:$B,DRE!R$5),0)</f>
        <v>0</v>
      </c>
      <c r="S35" s="44">
        <f>IF(S$6&gt;0,SUMIFS('Listagem de Pagamentos Efet'!$J:$J,'Listagem de Pagamentos Efet'!$C:$C,DRE!$B35,'Listagem de Pagamentos Efet'!$B:$B,DRE!S$5),0)</f>
        <v>0</v>
      </c>
      <c r="T35" s="44">
        <f>IF(T$6&gt;0,SUMIFS('Listagem de Pagamentos Efet'!$J:$J,'Listagem de Pagamentos Efet'!$C:$C,DRE!$B35,'Listagem de Pagamentos Efet'!$B:$B,DRE!T$5),0)</f>
        <v>0</v>
      </c>
      <c r="U35" s="44">
        <f>IF(U$6&gt;0,SUMIFS('Listagem de Pagamentos Efet'!$J:$J,'Listagem de Pagamentos Efet'!$C:$C,DRE!$B35,'Listagem de Pagamentos Efet'!$B:$B,DRE!U$5),0)</f>
        <v>0</v>
      </c>
      <c r="V35" s="44">
        <f>IF(V$6&gt;0,SUMIFS('Listagem de Pagamentos Efet'!$J:$J,'Listagem de Pagamentos Efet'!$C:$C,DRE!$B35,'Listagem de Pagamentos Efet'!$B:$B,DRE!V$5),0)</f>
        <v>0</v>
      </c>
      <c r="W35" s="44">
        <f>IF(W$6&gt;0,SUMIFS('Listagem de Pagamentos Efet'!$J:$J,'Listagem de Pagamentos Efet'!$C:$C,DRE!$B35,'Listagem de Pagamentos Efet'!$B:$B,DRE!W$5),0)</f>
        <v>0</v>
      </c>
      <c r="X35" s="44">
        <f>IF(X$6&gt;0,SUMIFS('Listagem de Pagamentos Efet'!$J:$J,'Listagem de Pagamentos Efet'!$C:$C,DRE!$B35,'Listagem de Pagamentos Efet'!$B:$B,DRE!X$5),0)</f>
        <v>0</v>
      </c>
      <c r="Y35" s="44">
        <f>IF(Y$6&gt;0,SUMIFS('Listagem de Pagamentos Efet'!$J:$J,'Listagem de Pagamentos Efet'!$C:$C,DRE!$B35,'Listagem de Pagamentos Efet'!$B:$B,DRE!Y$5),0)</f>
        <v>0</v>
      </c>
      <c r="Z35" s="44">
        <f>IF(Z$6&gt;0,SUMIFS('Listagem de Pagamentos Efet'!$J:$J,'Listagem de Pagamentos Efet'!$C:$C,DRE!$B35,'Listagem de Pagamentos Efet'!$B:$B,DRE!Z$5),0)</f>
        <v>0</v>
      </c>
      <c r="AA35" s="44">
        <f>IF(AA$6&gt;0,SUMIFS('Listagem de Pagamentos Efet'!$J:$J,'Listagem de Pagamentos Efet'!$C:$C,DRE!$B35,'Listagem de Pagamentos Efet'!$B:$B,DRE!AA$5),0)</f>
        <v>0</v>
      </c>
      <c r="AB35" s="44">
        <f>IF(AB$6&gt;0,SUMIFS('Listagem de Pagamentos Efet'!$J:$J,'Listagem de Pagamentos Efet'!$C:$C,DRE!$B35,'Listagem de Pagamentos Efet'!$B:$B,DRE!AB$5),0)</f>
        <v>0</v>
      </c>
      <c r="AC35" s="44">
        <f>IF(AC$6&gt;0,SUMIFS('Listagem de Pagamentos Efet'!$J:$J,'Listagem de Pagamentos Efet'!$C:$C,DRE!$B35,'Listagem de Pagamentos Efet'!$B:$B,DRE!AC$5),0)</f>
        <v>0</v>
      </c>
      <c r="AD35" s="44">
        <f>IF(AD$6&gt;0,SUMIFS('Listagem de Pagamentos Efet'!$J:$J,'Listagem de Pagamentos Efet'!$C:$C,DRE!$B35,'Listagem de Pagamentos Efet'!$B:$B,DRE!AD$5),0)</f>
        <v>0</v>
      </c>
      <c r="AE35" s="44">
        <f>IF(AE$6&gt;0,SUMIFS('Listagem de Pagamentos Efet'!$J:$J,'Listagem de Pagamentos Efet'!$C:$C,DRE!$B35,'Listagem de Pagamentos Efet'!$B:$B,DRE!AE$5),0)</f>
        <v>0</v>
      </c>
      <c r="AF35" s="44">
        <f>IF(AF$6&gt;0,SUMIFS('Listagem de Pagamentos Efet'!$J:$J,'Listagem de Pagamentos Efet'!$C:$C,DRE!$B35,'Listagem de Pagamentos Efet'!$B:$B,DRE!AF$5),0)</f>
        <v>0</v>
      </c>
      <c r="AG35" s="44">
        <f>IF(AG$6&gt;0,SUMIFS('Listagem de Pagamentos Efet'!$J:$J,'Listagem de Pagamentos Efet'!$C:$C,DRE!$B35,'Listagem de Pagamentos Efet'!$B:$B,DRE!AG$5),0)</f>
        <v>0</v>
      </c>
      <c r="AH35" s="44">
        <f>IF(AH$6&gt;0,SUMIFS('Listagem de Pagamentos Efet'!$J:$J,'Listagem de Pagamentos Efet'!$C:$C,DRE!$B35,'Listagem de Pagamentos Efet'!$B:$B,DRE!AH$5),0)</f>
        <v>0</v>
      </c>
      <c r="AI35" s="44">
        <f>IF(AI$6&gt;0,SUMIFS('Listagem de Pagamentos Efet'!$J:$J,'Listagem de Pagamentos Efet'!$C:$C,DRE!$B35,'Listagem de Pagamentos Efet'!$B:$B,DRE!AI$5),0)</f>
        <v>0</v>
      </c>
      <c r="AJ35" s="44">
        <f>IF(AJ$6&gt;0,SUMIFS('Listagem de Pagamentos Efet'!$J:$J,'Listagem de Pagamentos Efet'!$C:$C,DRE!$B35,'Listagem de Pagamentos Efet'!$B:$B,DRE!AJ$5),0)</f>
        <v>0</v>
      </c>
      <c r="AK35" s="44">
        <f>IF(AK$6&gt;0,SUMIFS('Listagem de Pagamentos Efet'!$J:$J,'Listagem de Pagamentos Efet'!$C:$C,DRE!$B35,'Listagem de Pagamentos Efet'!$B:$B,DRE!AK$5),0)</f>
        <v>0</v>
      </c>
      <c r="AL35" s="44">
        <f>IF(AL$6&gt;0,SUMIFS('Listagem de Pagamentos Efet'!$J:$J,'Listagem de Pagamentos Efet'!$C:$C,DRE!$B35,'Listagem de Pagamentos Efet'!$B:$B,DRE!AL$5),0)</f>
        <v>0</v>
      </c>
      <c r="AM35" s="44">
        <f>IF(AM$6&gt;0,SUMIFS('Listagem de Pagamentos Efet'!$J:$J,'Listagem de Pagamentos Efet'!$C:$C,DRE!$B35,'Listagem de Pagamentos Efet'!$B:$B,DRE!AM$5),0)</f>
        <v>0</v>
      </c>
      <c r="AN35" s="44">
        <f>IF(AN$6&gt;0,SUMIFS('Listagem de Pagamentos Efet'!$J:$J,'Listagem de Pagamentos Efet'!$C:$C,DRE!$B35,'Listagem de Pagamentos Efet'!$B:$B,DRE!AN$5),0)</f>
        <v>0</v>
      </c>
      <c r="AO35" s="44">
        <f>IF(AO$6&gt;0,SUMIFS('Listagem de Pagamentos Efet'!$J:$J,'Listagem de Pagamentos Efet'!$C:$C,DRE!$B35,'Listagem de Pagamentos Efet'!$B:$B,DRE!AO$5),0)</f>
        <v>0</v>
      </c>
      <c r="AP35" s="44">
        <f>IF(AP$6&gt;0,SUMIFS('Listagem de Pagamentos Efet'!$J:$J,'Listagem de Pagamentos Efet'!$C:$C,DRE!$B35,'Listagem de Pagamentos Efet'!$B:$B,DRE!AP$5),0)</f>
        <v>0</v>
      </c>
      <c r="AQ35" s="44">
        <f>IF(AQ$6&gt;0,SUMIFS('Listagem de Pagamentos Efet'!$J:$J,'Listagem de Pagamentos Efet'!$C:$C,DRE!$B35,'Listagem de Pagamentos Efet'!$B:$B,DRE!AQ$5),0)</f>
        <v>0</v>
      </c>
      <c r="AR35" s="44">
        <f>IF(AR$6&gt;0,SUMIFS('Listagem de Pagamentos Efet'!$J:$J,'Listagem de Pagamentos Efet'!$C:$C,DRE!$B35,'Listagem de Pagamentos Efet'!$B:$B,DRE!AR$5),0)</f>
        <v>0</v>
      </c>
      <c r="AS35" s="44">
        <f>IF(AS$6&gt;0,SUMIFS('Listagem de Pagamentos Efet'!$J:$J,'Listagem de Pagamentos Efet'!$C:$C,DRE!$B35,'Listagem de Pagamentos Efet'!$B:$B,DRE!AS$5),0)</f>
        <v>0</v>
      </c>
      <c r="AT35" s="44">
        <f>IF(AT$6&gt;0,SUMIFS('Listagem de Pagamentos Efet'!$J:$J,'Listagem de Pagamentos Efet'!$C:$C,DRE!$B35,'Listagem de Pagamentos Efet'!$B:$B,DRE!AT$5),0)</f>
        <v>0</v>
      </c>
    </row>
    <row r="36" spans="1:50" s="61" customFormat="1" outlineLevel="1">
      <c r="A36" s="47">
        <v>4</v>
      </c>
      <c r="B36" s="114" t="s">
        <v>76</v>
      </c>
      <c r="C36" s="40"/>
      <c r="D36" s="72">
        <v>0</v>
      </c>
      <c r="E36" s="68" t="str">
        <f t="shared" si="15"/>
        <v/>
      </c>
      <c r="G36" s="94"/>
      <c r="H36" s="68" t="e">
        <f t="shared" si="4"/>
        <v>#DIV/0!</v>
      </c>
      <c r="J36" s="302">
        <f t="shared" si="16"/>
        <v>0</v>
      </c>
      <c r="K36" s="39" t="str">
        <f t="shared" si="5"/>
        <v/>
      </c>
      <c r="M36" s="60">
        <f t="shared" si="17"/>
        <v>0</v>
      </c>
      <c r="N36" s="39" t="str">
        <f t="shared" si="18"/>
        <v/>
      </c>
      <c r="P36" s="44">
        <f>IF(P$6&gt;0,SUMIFS('Listagem de Pagamentos Efet'!$J:$J,'Listagem de Pagamentos Efet'!$C:$C,DRE!$B36,'Listagem de Pagamentos Efet'!$B:$B,DRE!P$5),0)</f>
        <v>0</v>
      </c>
      <c r="Q36" s="44">
        <f>IF(Q$6&gt;0,SUMIFS('Listagem de Pagamentos Efet'!$J:$J,'Listagem de Pagamentos Efet'!$C:$C,DRE!$B36,'Listagem de Pagamentos Efet'!$B:$B,DRE!Q$5),0)</f>
        <v>0</v>
      </c>
      <c r="R36" s="44">
        <f>IF(R$6&gt;0,SUMIFS('Listagem de Pagamentos Efet'!$J:$J,'Listagem de Pagamentos Efet'!$C:$C,DRE!$B36,'Listagem de Pagamentos Efet'!$B:$B,DRE!R$5),0)</f>
        <v>0</v>
      </c>
      <c r="S36" s="44">
        <f>IF(S$6&gt;0,SUMIFS('Listagem de Pagamentos Efet'!$J:$J,'Listagem de Pagamentos Efet'!$C:$C,DRE!$B36,'Listagem de Pagamentos Efet'!$B:$B,DRE!S$5),0)</f>
        <v>0</v>
      </c>
      <c r="T36" s="44">
        <f>IF(T$6&gt;0,SUMIFS('Listagem de Pagamentos Efet'!$J:$J,'Listagem de Pagamentos Efet'!$C:$C,DRE!$B36,'Listagem de Pagamentos Efet'!$B:$B,DRE!T$5),0)</f>
        <v>0</v>
      </c>
      <c r="U36" s="44">
        <f>IF(U$6&gt;0,SUMIFS('Listagem de Pagamentos Efet'!$J:$J,'Listagem de Pagamentos Efet'!$C:$C,DRE!$B36,'Listagem de Pagamentos Efet'!$B:$B,DRE!U$5),0)</f>
        <v>0</v>
      </c>
      <c r="V36" s="44">
        <f>IF(V$6&gt;0,SUMIFS('Listagem de Pagamentos Efet'!$J:$J,'Listagem de Pagamentos Efet'!$C:$C,DRE!$B36,'Listagem de Pagamentos Efet'!$B:$B,DRE!V$5),0)</f>
        <v>0</v>
      </c>
      <c r="W36" s="44">
        <f>IF(W$6&gt;0,SUMIFS('Listagem de Pagamentos Efet'!$J:$J,'Listagem de Pagamentos Efet'!$C:$C,DRE!$B36,'Listagem de Pagamentos Efet'!$B:$B,DRE!W$5),0)</f>
        <v>0</v>
      </c>
      <c r="X36" s="44">
        <f>IF(X$6&gt;0,SUMIFS('Listagem de Pagamentos Efet'!$J:$J,'Listagem de Pagamentos Efet'!$C:$C,DRE!$B36,'Listagem de Pagamentos Efet'!$B:$B,DRE!X$5),0)</f>
        <v>0</v>
      </c>
      <c r="Y36" s="44">
        <f>IF(Y$6&gt;0,SUMIFS('Listagem de Pagamentos Efet'!$J:$J,'Listagem de Pagamentos Efet'!$C:$C,DRE!$B36,'Listagem de Pagamentos Efet'!$B:$B,DRE!Y$5),0)</f>
        <v>0</v>
      </c>
      <c r="Z36" s="44">
        <f>IF(Z$6&gt;0,SUMIFS('Listagem de Pagamentos Efet'!$J:$J,'Listagem de Pagamentos Efet'!$C:$C,DRE!$B36,'Listagem de Pagamentos Efet'!$B:$B,DRE!Z$5),0)</f>
        <v>0</v>
      </c>
      <c r="AA36" s="44">
        <f>IF(AA$6&gt;0,SUMIFS('Listagem de Pagamentos Efet'!$J:$J,'Listagem de Pagamentos Efet'!$C:$C,DRE!$B36,'Listagem de Pagamentos Efet'!$B:$B,DRE!AA$5),0)</f>
        <v>0</v>
      </c>
      <c r="AB36" s="44">
        <f>IF(AB$6&gt;0,SUMIFS('Listagem de Pagamentos Efet'!$J:$J,'Listagem de Pagamentos Efet'!$C:$C,DRE!$B36,'Listagem de Pagamentos Efet'!$B:$B,DRE!AB$5),0)</f>
        <v>0</v>
      </c>
      <c r="AC36" s="44">
        <f>IF(AC$6&gt;0,SUMIFS('Listagem de Pagamentos Efet'!$J:$J,'Listagem de Pagamentos Efet'!$C:$C,DRE!$B36,'Listagem de Pagamentos Efet'!$B:$B,DRE!AC$5),0)</f>
        <v>0</v>
      </c>
      <c r="AD36" s="44">
        <f>IF(AD$6&gt;0,SUMIFS('Listagem de Pagamentos Efet'!$J:$J,'Listagem de Pagamentos Efet'!$C:$C,DRE!$B36,'Listagem de Pagamentos Efet'!$B:$B,DRE!AD$5),0)</f>
        <v>0</v>
      </c>
      <c r="AE36" s="44">
        <f>IF(AE$6&gt;0,SUMIFS('Listagem de Pagamentos Efet'!$J:$J,'Listagem de Pagamentos Efet'!$C:$C,DRE!$B36,'Listagem de Pagamentos Efet'!$B:$B,DRE!AE$5),0)</f>
        <v>0</v>
      </c>
      <c r="AF36" s="44">
        <f>IF(AF$6&gt;0,SUMIFS('Listagem de Pagamentos Efet'!$J:$J,'Listagem de Pagamentos Efet'!$C:$C,DRE!$B36,'Listagem de Pagamentos Efet'!$B:$B,DRE!AF$5),0)</f>
        <v>0</v>
      </c>
      <c r="AG36" s="44">
        <f>IF(AG$6&gt;0,SUMIFS('Listagem de Pagamentos Efet'!$J:$J,'Listagem de Pagamentos Efet'!$C:$C,DRE!$B36,'Listagem de Pagamentos Efet'!$B:$B,DRE!AG$5),0)</f>
        <v>0</v>
      </c>
      <c r="AH36" s="44">
        <f>IF(AH$6&gt;0,SUMIFS('Listagem de Pagamentos Efet'!$J:$J,'Listagem de Pagamentos Efet'!$C:$C,DRE!$B36,'Listagem de Pagamentos Efet'!$B:$B,DRE!AH$5),0)</f>
        <v>0</v>
      </c>
      <c r="AI36" s="44">
        <f>IF(AI$6&gt;0,SUMIFS('Listagem de Pagamentos Efet'!$J:$J,'Listagem de Pagamentos Efet'!$C:$C,DRE!$B36,'Listagem de Pagamentos Efet'!$B:$B,DRE!AI$5),0)</f>
        <v>0</v>
      </c>
      <c r="AJ36" s="44">
        <f>IF(AJ$6&gt;0,SUMIFS('Listagem de Pagamentos Efet'!$J:$J,'Listagem de Pagamentos Efet'!$C:$C,DRE!$B36,'Listagem de Pagamentos Efet'!$B:$B,DRE!AJ$5),0)</f>
        <v>0</v>
      </c>
      <c r="AK36" s="44">
        <f>IF(AK$6&gt;0,SUMIFS('Listagem de Pagamentos Efet'!$J:$J,'Listagem de Pagamentos Efet'!$C:$C,DRE!$B36,'Listagem de Pagamentos Efet'!$B:$B,DRE!AK$5),0)</f>
        <v>0</v>
      </c>
      <c r="AL36" s="44">
        <f>IF(AL$6&gt;0,SUMIFS('Listagem de Pagamentos Efet'!$J:$J,'Listagem de Pagamentos Efet'!$C:$C,DRE!$B36,'Listagem de Pagamentos Efet'!$B:$B,DRE!AL$5),0)</f>
        <v>0</v>
      </c>
      <c r="AM36" s="44">
        <f>IF(AM$6&gt;0,SUMIFS('Listagem de Pagamentos Efet'!$J:$J,'Listagem de Pagamentos Efet'!$C:$C,DRE!$B36,'Listagem de Pagamentos Efet'!$B:$B,DRE!AM$5),0)</f>
        <v>0</v>
      </c>
      <c r="AN36" s="44">
        <f>IF(AN$6&gt;0,SUMIFS('Listagem de Pagamentos Efet'!$J:$J,'Listagem de Pagamentos Efet'!$C:$C,DRE!$B36,'Listagem de Pagamentos Efet'!$B:$B,DRE!AN$5),0)</f>
        <v>0</v>
      </c>
      <c r="AO36" s="44">
        <f>IF(AO$6&gt;0,SUMIFS('Listagem de Pagamentos Efet'!$J:$J,'Listagem de Pagamentos Efet'!$C:$C,DRE!$B36,'Listagem de Pagamentos Efet'!$B:$B,DRE!AO$5),0)</f>
        <v>0</v>
      </c>
      <c r="AP36" s="44">
        <f>IF(AP$6&gt;0,SUMIFS('Listagem de Pagamentos Efet'!$J:$J,'Listagem de Pagamentos Efet'!$C:$C,DRE!$B36,'Listagem de Pagamentos Efet'!$B:$B,DRE!AP$5),0)</f>
        <v>0</v>
      </c>
      <c r="AQ36" s="44">
        <f>IF(AQ$6&gt;0,SUMIFS('Listagem de Pagamentos Efet'!$J:$J,'Listagem de Pagamentos Efet'!$C:$C,DRE!$B36,'Listagem de Pagamentos Efet'!$B:$B,DRE!AQ$5),0)</f>
        <v>0</v>
      </c>
      <c r="AR36" s="44">
        <f>IF(AR$6&gt;0,SUMIFS('Listagem de Pagamentos Efet'!$J:$J,'Listagem de Pagamentos Efet'!$C:$C,DRE!$B36,'Listagem de Pagamentos Efet'!$B:$B,DRE!AR$5),0)</f>
        <v>0</v>
      </c>
      <c r="AS36" s="44">
        <f>IF(AS$6&gt;0,SUMIFS('Listagem de Pagamentos Efet'!$J:$J,'Listagem de Pagamentos Efet'!$C:$C,DRE!$B36,'Listagem de Pagamentos Efet'!$B:$B,DRE!AS$5),0)</f>
        <v>0</v>
      </c>
      <c r="AT36" s="44">
        <f>IF(AT$6&gt;0,SUMIFS('Listagem de Pagamentos Efet'!$J:$J,'Listagem de Pagamentos Efet'!$C:$C,DRE!$B36,'Listagem de Pagamentos Efet'!$B:$B,DRE!AT$5),0)</f>
        <v>0</v>
      </c>
    </row>
    <row r="37" spans="1:50" s="61" customFormat="1" outlineLevel="1">
      <c r="A37" s="47">
        <v>4</v>
      </c>
      <c r="B37" s="114" t="s">
        <v>140</v>
      </c>
      <c r="C37" s="42"/>
      <c r="D37" s="72">
        <v>0</v>
      </c>
      <c r="E37" s="68" t="str">
        <f t="shared" si="15"/>
        <v/>
      </c>
      <c r="G37" s="94"/>
      <c r="H37" s="68" t="e">
        <f t="shared" si="4"/>
        <v>#DIV/0!</v>
      </c>
      <c r="J37" s="302">
        <f t="shared" si="16"/>
        <v>0</v>
      </c>
      <c r="K37" s="39" t="str">
        <f t="shared" si="5"/>
        <v/>
      </c>
      <c r="M37" s="60">
        <f t="shared" si="17"/>
        <v>0</v>
      </c>
      <c r="N37" s="39" t="str">
        <f t="shared" si="18"/>
        <v/>
      </c>
      <c r="P37" s="44">
        <f>IF(P$6&gt;0,SUMIFS('Listagem de Pagamentos Efet'!$J:$J,'Listagem de Pagamentos Efet'!$C:$C,DRE!$B37,'Listagem de Pagamentos Efet'!$B:$B,DRE!P$5),0)</f>
        <v>0</v>
      </c>
      <c r="Q37" s="44">
        <f>IF(Q$6&gt;0,SUMIFS('Listagem de Pagamentos Efet'!$J:$J,'Listagem de Pagamentos Efet'!$C:$C,DRE!$B37,'Listagem de Pagamentos Efet'!$B:$B,DRE!Q$5),0)</f>
        <v>0</v>
      </c>
      <c r="R37" s="44">
        <f>IF(R$6&gt;0,SUMIFS('Listagem de Pagamentos Efet'!$J:$J,'Listagem de Pagamentos Efet'!$C:$C,DRE!$B37,'Listagem de Pagamentos Efet'!$B:$B,DRE!R$5),0)</f>
        <v>0</v>
      </c>
      <c r="S37" s="44">
        <f>IF(S$6&gt;0,SUMIFS('Listagem de Pagamentos Efet'!$J:$J,'Listagem de Pagamentos Efet'!$C:$C,DRE!$B37,'Listagem de Pagamentos Efet'!$B:$B,DRE!S$5),0)</f>
        <v>0</v>
      </c>
      <c r="T37" s="44">
        <f>IF(T$6&gt;0,SUMIFS('Listagem de Pagamentos Efet'!$J:$J,'Listagem de Pagamentos Efet'!$C:$C,DRE!$B37,'Listagem de Pagamentos Efet'!$B:$B,DRE!T$5),0)</f>
        <v>0</v>
      </c>
      <c r="U37" s="44">
        <f>IF(U$6&gt;0,SUMIFS('Listagem de Pagamentos Efet'!$J:$J,'Listagem de Pagamentos Efet'!$C:$C,DRE!$B37,'Listagem de Pagamentos Efet'!$B:$B,DRE!U$5),0)</f>
        <v>0</v>
      </c>
      <c r="V37" s="44">
        <f>IF(V$6&gt;0,SUMIFS('Listagem de Pagamentos Efet'!$J:$J,'Listagem de Pagamentos Efet'!$C:$C,DRE!$B37,'Listagem de Pagamentos Efet'!$B:$B,DRE!V$5),0)</f>
        <v>0</v>
      </c>
      <c r="W37" s="44">
        <f>IF(W$6&gt;0,SUMIFS('Listagem de Pagamentos Efet'!$J:$J,'Listagem de Pagamentos Efet'!$C:$C,DRE!$B37,'Listagem de Pagamentos Efet'!$B:$B,DRE!W$5),0)</f>
        <v>0</v>
      </c>
      <c r="X37" s="44">
        <f>IF(X$6&gt;0,SUMIFS('Listagem de Pagamentos Efet'!$J:$J,'Listagem de Pagamentos Efet'!$C:$C,DRE!$B37,'Listagem de Pagamentos Efet'!$B:$B,DRE!X$5),0)</f>
        <v>0</v>
      </c>
      <c r="Y37" s="44">
        <f>IF(Y$6&gt;0,SUMIFS('Listagem de Pagamentos Efet'!$J:$J,'Listagem de Pagamentos Efet'!$C:$C,DRE!$B37,'Listagem de Pagamentos Efet'!$B:$B,DRE!Y$5),0)</f>
        <v>0</v>
      </c>
      <c r="Z37" s="44">
        <f>IF(Z$6&gt;0,SUMIFS('Listagem de Pagamentos Efet'!$J:$J,'Listagem de Pagamentos Efet'!$C:$C,DRE!$B37,'Listagem de Pagamentos Efet'!$B:$B,DRE!Z$5),0)</f>
        <v>0</v>
      </c>
      <c r="AA37" s="44">
        <f>IF(AA$6&gt;0,SUMIFS('Listagem de Pagamentos Efet'!$J:$J,'Listagem de Pagamentos Efet'!$C:$C,DRE!$B37,'Listagem de Pagamentos Efet'!$B:$B,DRE!AA$5),0)</f>
        <v>0</v>
      </c>
      <c r="AB37" s="44">
        <f>IF(AB$6&gt;0,SUMIFS('Listagem de Pagamentos Efet'!$J:$J,'Listagem de Pagamentos Efet'!$C:$C,DRE!$B37,'Listagem de Pagamentos Efet'!$B:$B,DRE!AB$5),0)</f>
        <v>0</v>
      </c>
      <c r="AC37" s="44">
        <f>IF(AC$6&gt;0,SUMIFS('Listagem de Pagamentos Efet'!$J:$J,'Listagem de Pagamentos Efet'!$C:$C,DRE!$B37,'Listagem de Pagamentos Efet'!$B:$B,DRE!AC$5),0)</f>
        <v>0</v>
      </c>
      <c r="AD37" s="44">
        <f>IF(AD$6&gt;0,SUMIFS('Listagem de Pagamentos Efet'!$J:$J,'Listagem de Pagamentos Efet'!$C:$C,DRE!$B37,'Listagem de Pagamentos Efet'!$B:$B,DRE!AD$5),0)</f>
        <v>0</v>
      </c>
      <c r="AE37" s="44">
        <f>IF(AE$6&gt;0,SUMIFS('Listagem de Pagamentos Efet'!$J:$J,'Listagem de Pagamentos Efet'!$C:$C,DRE!$B37,'Listagem de Pagamentos Efet'!$B:$B,DRE!AE$5),0)</f>
        <v>0</v>
      </c>
      <c r="AF37" s="44">
        <f>IF(AF$6&gt;0,SUMIFS('Listagem de Pagamentos Efet'!$J:$J,'Listagem de Pagamentos Efet'!$C:$C,DRE!$B37,'Listagem de Pagamentos Efet'!$B:$B,DRE!AF$5),0)</f>
        <v>0</v>
      </c>
      <c r="AG37" s="44">
        <f>IF(AG$6&gt;0,SUMIFS('Listagem de Pagamentos Efet'!$J:$J,'Listagem de Pagamentos Efet'!$C:$C,DRE!$B37,'Listagem de Pagamentos Efet'!$B:$B,DRE!AG$5),0)</f>
        <v>0</v>
      </c>
      <c r="AH37" s="44">
        <f>IF(AH$6&gt;0,SUMIFS('Listagem de Pagamentos Efet'!$J:$J,'Listagem de Pagamentos Efet'!$C:$C,DRE!$B37,'Listagem de Pagamentos Efet'!$B:$B,DRE!AH$5),0)</f>
        <v>0</v>
      </c>
      <c r="AI37" s="44">
        <f>IF(AI$6&gt;0,SUMIFS('Listagem de Pagamentos Efet'!$J:$J,'Listagem de Pagamentos Efet'!$C:$C,DRE!$B37,'Listagem de Pagamentos Efet'!$B:$B,DRE!AI$5),0)</f>
        <v>0</v>
      </c>
      <c r="AJ37" s="44">
        <f>IF(AJ$6&gt;0,SUMIFS('Listagem de Pagamentos Efet'!$J:$J,'Listagem de Pagamentos Efet'!$C:$C,DRE!$B37,'Listagem de Pagamentos Efet'!$B:$B,DRE!AJ$5),0)</f>
        <v>0</v>
      </c>
      <c r="AK37" s="44">
        <f>IF(AK$6&gt;0,SUMIFS('Listagem de Pagamentos Efet'!$J:$J,'Listagem de Pagamentos Efet'!$C:$C,DRE!$B37,'Listagem de Pagamentos Efet'!$B:$B,DRE!AK$5),0)</f>
        <v>0</v>
      </c>
      <c r="AL37" s="44">
        <f>IF(AL$6&gt;0,SUMIFS('Listagem de Pagamentos Efet'!$J:$J,'Listagem de Pagamentos Efet'!$C:$C,DRE!$B37,'Listagem de Pagamentos Efet'!$B:$B,DRE!AL$5),0)</f>
        <v>0</v>
      </c>
      <c r="AM37" s="44">
        <f>IF(AM$6&gt;0,SUMIFS('Listagem de Pagamentos Efet'!$J:$J,'Listagem de Pagamentos Efet'!$C:$C,DRE!$B37,'Listagem de Pagamentos Efet'!$B:$B,DRE!AM$5),0)</f>
        <v>0</v>
      </c>
      <c r="AN37" s="44">
        <f>IF(AN$6&gt;0,SUMIFS('Listagem de Pagamentos Efet'!$J:$J,'Listagem de Pagamentos Efet'!$C:$C,DRE!$B37,'Listagem de Pagamentos Efet'!$B:$B,DRE!AN$5),0)</f>
        <v>0</v>
      </c>
      <c r="AO37" s="44">
        <f>IF(AO$6&gt;0,SUMIFS('Listagem de Pagamentos Efet'!$J:$J,'Listagem de Pagamentos Efet'!$C:$C,DRE!$B37,'Listagem de Pagamentos Efet'!$B:$B,DRE!AO$5),0)</f>
        <v>0</v>
      </c>
      <c r="AP37" s="44">
        <f>IF(AP$6&gt;0,SUMIFS('Listagem de Pagamentos Efet'!$J:$J,'Listagem de Pagamentos Efet'!$C:$C,DRE!$B37,'Listagem de Pagamentos Efet'!$B:$B,DRE!AP$5),0)</f>
        <v>0</v>
      </c>
      <c r="AQ37" s="44">
        <f>IF(AQ$6&gt;0,SUMIFS('Listagem de Pagamentos Efet'!$J:$J,'Listagem de Pagamentos Efet'!$C:$C,DRE!$B37,'Listagem de Pagamentos Efet'!$B:$B,DRE!AQ$5),0)</f>
        <v>0</v>
      </c>
      <c r="AR37" s="44">
        <f>IF(AR$6&gt;0,SUMIFS('Listagem de Pagamentos Efet'!$J:$J,'Listagem de Pagamentos Efet'!$C:$C,DRE!$B37,'Listagem de Pagamentos Efet'!$B:$B,DRE!AR$5),0)</f>
        <v>0</v>
      </c>
      <c r="AS37" s="44">
        <f>IF(AS$6&gt;0,SUMIFS('Listagem de Pagamentos Efet'!$J:$J,'Listagem de Pagamentos Efet'!$C:$C,DRE!$B37,'Listagem de Pagamentos Efet'!$B:$B,DRE!AS$5),0)</f>
        <v>0</v>
      </c>
      <c r="AT37" s="44">
        <f>IF(AT$6&gt;0,SUMIFS('Listagem de Pagamentos Efet'!$J:$J,'Listagem de Pagamentos Efet'!$C:$C,DRE!$B37,'Listagem de Pagamentos Efet'!$B:$B,DRE!AT$5),0)</f>
        <v>0</v>
      </c>
    </row>
    <row r="38" spans="1:50" s="64" customFormat="1">
      <c r="A38" s="47">
        <v>4</v>
      </c>
      <c r="B38" s="74" t="s">
        <v>63</v>
      </c>
      <c r="C38" s="30"/>
      <c r="D38" s="63">
        <f>+D28-D29</f>
        <v>0</v>
      </c>
      <c r="E38" s="70">
        <f>+E28-E29</f>
        <v>0</v>
      </c>
      <c r="F38" s="30"/>
      <c r="G38" s="63">
        <f>+G28-G29</f>
        <v>0</v>
      </c>
      <c r="H38" s="70" t="e">
        <f t="shared" si="4"/>
        <v>#DIV/0!</v>
      </c>
      <c r="I38" s="30"/>
      <c r="J38" s="187">
        <f>+J28-J29</f>
        <v>0</v>
      </c>
      <c r="K38" s="70" t="str">
        <f t="shared" si="5"/>
        <v/>
      </c>
      <c r="L38" s="30"/>
      <c r="M38" s="63">
        <f>+M28-M29</f>
        <v>0</v>
      </c>
      <c r="N38" s="70">
        <f>+N28-N29</f>
        <v>0</v>
      </c>
      <c r="O38" s="30"/>
      <c r="P38" s="63">
        <f>+P28-P29</f>
        <v>0</v>
      </c>
      <c r="Q38" s="63">
        <f t="shared" ref="Q38:AT38" si="19">+Q28-Q29</f>
        <v>0</v>
      </c>
      <c r="R38" s="63">
        <f t="shared" si="19"/>
        <v>0</v>
      </c>
      <c r="S38" s="63">
        <f t="shared" si="19"/>
        <v>0</v>
      </c>
      <c r="T38" s="63">
        <f t="shared" si="19"/>
        <v>0</v>
      </c>
      <c r="U38" s="63">
        <f t="shared" si="19"/>
        <v>0</v>
      </c>
      <c r="V38" s="63">
        <f t="shared" si="19"/>
        <v>0</v>
      </c>
      <c r="W38" s="63">
        <f t="shared" si="19"/>
        <v>0</v>
      </c>
      <c r="X38" s="63">
        <f t="shared" si="19"/>
        <v>0</v>
      </c>
      <c r="Y38" s="63">
        <f t="shared" si="19"/>
        <v>0</v>
      </c>
      <c r="Z38" s="63">
        <f t="shared" si="19"/>
        <v>0</v>
      </c>
      <c r="AA38" s="63">
        <f t="shared" si="19"/>
        <v>0</v>
      </c>
      <c r="AB38" s="63">
        <f t="shared" si="19"/>
        <v>0</v>
      </c>
      <c r="AC38" s="63">
        <f t="shared" si="19"/>
        <v>0</v>
      </c>
      <c r="AD38" s="63">
        <f t="shared" si="19"/>
        <v>0</v>
      </c>
      <c r="AE38" s="63">
        <f t="shared" si="19"/>
        <v>0</v>
      </c>
      <c r="AF38" s="63">
        <f t="shared" si="19"/>
        <v>0</v>
      </c>
      <c r="AG38" s="63">
        <f t="shared" si="19"/>
        <v>0</v>
      </c>
      <c r="AH38" s="63">
        <f t="shared" si="19"/>
        <v>0</v>
      </c>
      <c r="AI38" s="63">
        <f t="shared" si="19"/>
        <v>0</v>
      </c>
      <c r="AJ38" s="63">
        <f t="shared" si="19"/>
        <v>0</v>
      </c>
      <c r="AK38" s="63">
        <f t="shared" si="19"/>
        <v>0</v>
      </c>
      <c r="AL38" s="63">
        <f t="shared" si="19"/>
        <v>0</v>
      </c>
      <c r="AM38" s="63">
        <f t="shared" si="19"/>
        <v>0</v>
      </c>
      <c r="AN38" s="63">
        <f t="shared" si="19"/>
        <v>0</v>
      </c>
      <c r="AO38" s="63">
        <f t="shared" si="19"/>
        <v>0</v>
      </c>
      <c r="AP38" s="63">
        <f t="shared" si="19"/>
        <v>0</v>
      </c>
      <c r="AQ38" s="63">
        <f t="shared" si="19"/>
        <v>0</v>
      </c>
      <c r="AR38" s="63">
        <f t="shared" si="19"/>
        <v>0</v>
      </c>
      <c r="AS38" s="63">
        <f t="shared" si="19"/>
        <v>0</v>
      </c>
      <c r="AT38" s="63">
        <f t="shared" si="19"/>
        <v>0</v>
      </c>
    </row>
    <row r="39" spans="1:50" s="64" customFormat="1">
      <c r="A39" s="47">
        <v>4</v>
      </c>
      <c r="B39" s="76" t="s">
        <v>4</v>
      </c>
      <c r="C39" s="30"/>
      <c r="D39" s="63">
        <f>+SUM(D41:D93)</f>
        <v>0</v>
      </c>
      <c r="E39" s="77">
        <f>+SUM(E41:E93)</f>
        <v>0</v>
      </c>
      <c r="F39" s="30"/>
      <c r="G39" s="63">
        <f>+G40+G53+G58+G65+G75+G81+G88</f>
        <v>9764.9533333333347</v>
      </c>
      <c r="H39" s="77" t="e">
        <f t="shared" si="4"/>
        <v>#DIV/0!</v>
      </c>
      <c r="I39" s="30"/>
      <c r="J39" s="63">
        <f>+J40+J53+J58+J65+J75+J81+J88</f>
        <v>0</v>
      </c>
      <c r="K39" s="77" t="str">
        <f t="shared" si="5"/>
        <v/>
      </c>
      <c r="L39" s="30"/>
      <c r="M39" s="63">
        <f>+M40+M53+M58+M65+M75+M81+M88</f>
        <v>9764.9533333333347</v>
      </c>
      <c r="N39" s="77" t="e">
        <f>+SUM(N41:N93)</f>
        <v>#DIV/0!</v>
      </c>
      <c r="O39" s="30"/>
      <c r="P39" s="63">
        <f t="shared" ref="P39:AT39" si="20">+SUM(P41:P93)</f>
        <v>0</v>
      </c>
      <c r="Q39" s="63">
        <f t="shared" si="20"/>
        <v>0</v>
      </c>
      <c r="R39" s="63">
        <f t="shared" si="20"/>
        <v>0</v>
      </c>
      <c r="S39" s="63">
        <f t="shared" si="20"/>
        <v>0</v>
      </c>
      <c r="T39" s="63">
        <f t="shared" si="20"/>
        <v>0</v>
      </c>
      <c r="U39" s="63">
        <f t="shared" si="20"/>
        <v>0</v>
      </c>
      <c r="V39" s="63">
        <f t="shared" si="20"/>
        <v>0</v>
      </c>
      <c r="W39" s="63">
        <f t="shared" si="20"/>
        <v>0</v>
      </c>
      <c r="X39" s="63">
        <f t="shared" si="20"/>
        <v>0</v>
      </c>
      <c r="Y39" s="63">
        <f t="shared" si="20"/>
        <v>0</v>
      </c>
      <c r="Z39" s="63">
        <f t="shared" si="20"/>
        <v>0</v>
      </c>
      <c r="AA39" s="63">
        <f t="shared" si="20"/>
        <v>0</v>
      </c>
      <c r="AB39" s="63">
        <f t="shared" si="20"/>
        <v>0</v>
      </c>
      <c r="AC39" s="63">
        <f t="shared" si="20"/>
        <v>0</v>
      </c>
      <c r="AD39" s="63">
        <f t="shared" si="20"/>
        <v>0</v>
      </c>
      <c r="AE39" s="63">
        <f t="shared" si="20"/>
        <v>0</v>
      </c>
      <c r="AF39" s="63">
        <f t="shared" si="20"/>
        <v>0</v>
      </c>
      <c r="AG39" s="63">
        <f t="shared" si="20"/>
        <v>0</v>
      </c>
      <c r="AH39" s="63">
        <f t="shared" si="20"/>
        <v>0</v>
      </c>
      <c r="AI39" s="63">
        <f t="shared" si="20"/>
        <v>0</v>
      </c>
      <c r="AJ39" s="63">
        <f t="shared" si="20"/>
        <v>0</v>
      </c>
      <c r="AK39" s="63">
        <f t="shared" si="20"/>
        <v>0</v>
      </c>
      <c r="AL39" s="63">
        <f t="shared" si="20"/>
        <v>0</v>
      </c>
      <c r="AM39" s="63">
        <f t="shared" si="20"/>
        <v>0</v>
      </c>
      <c r="AN39" s="63">
        <f t="shared" si="20"/>
        <v>0</v>
      </c>
      <c r="AO39" s="63">
        <f t="shared" si="20"/>
        <v>0</v>
      </c>
      <c r="AP39" s="63">
        <f t="shared" si="20"/>
        <v>0</v>
      </c>
      <c r="AQ39" s="63">
        <f t="shared" si="20"/>
        <v>0</v>
      </c>
      <c r="AR39" s="63">
        <f t="shared" si="20"/>
        <v>0</v>
      </c>
      <c r="AS39" s="63">
        <f t="shared" si="20"/>
        <v>0</v>
      </c>
      <c r="AT39" s="63">
        <f t="shared" si="20"/>
        <v>0</v>
      </c>
      <c r="AX39" s="81"/>
    </row>
    <row r="40" spans="1:50" s="64" customFormat="1">
      <c r="A40" s="47"/>
      <c r="B40" s="142" t="s">
        <v>52</v>
      </c>
      <c r="C40" s="30"/>
      <c r="D40" s="63"/>
      <c r="E40" s="77"/>
      <c r="F40" s="30"/>
      <c r="G40" s="63">
        <f>+SUM(G41:G52)</f>
        <v>0</v>
      </c>
      <c r="H40" s="77" t="e">
        <f t="shared" si="4"/>
        <v>#DIV/0!</v>
      </c>
      <c r="I40" s="30"/>
      <c r="J40" s="63">
        <f>+SUM(J41:J52)</f>
        <v>0</v>
      </c>
      <c r="K40" s="77" t="str">
        <f t="shared" si="5"/>
        <v/>
      </c>
      <c r="L40" s="30"/>
      <c r="M40" s="63">
        <f>+SUM(M41:M52)</f>
        <v>0</v>
      </c>
      <c r="N40" s="77"/>
      <c r="O40" s="30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</row>
    <row r="41" spans="1:50" s="61" customFormat="1" outlineLevel="1">
      <c r="A41" s="47">
        <v>4</v>
      </c>
      <c r="B41" s="116" t="s">
        <v>141</v>
      </c>
      <c r="C41" s="42"/>
      <c r="D41" s="72">
        <v>0</v>
      </c>
      <c r="E41" s="68" t="str">
        <f t="shared" ref="E41:E49" si="21">+IF(D41=0,"",D41/D$6)</f>
        <v/>
      </c>
      <c r="G41" s="94"/>
      <c r="H41" s="68" t="e">
        <f t="shared" si="4"/>
        <v>#DIV/0!</v>
      </c>
      <c r="J41" s="302">
        <f t="shared" ref="J41:J49" si="22">+SUM(P41:AT41)</f>
        <v>0</v>
      </c>
      <c r="K41" s="39" t="str">
        <f t="shared" si="5"/>
        <v/>
      </c>
      <c r="M41" s="60">
        <f t="shared" ref="M41:M86" si="23">G41-J41</f>
        <v>0</v>
      </c>
      <c r="N41" s="39" t="str">
        <f>+IF(M41=0,"",M41/M$6)</f>
        <v/>
      </c>
      <c r="P41" s="44">
        <f>IF(P$6&gt;0,SUMIFS('Listagem de Pagamentos Efet'!$J:$J,'Listagem de Pagamentos Efet'!$C:$C,DRE!$B41,'Listagem de Pagamentos Efet'!$B:$B,DRE!P$5),0)</f>
        <v>0</v>
      </c>
      <c r="Q41" s="44">
        <f>IF(Q$6&gt;0,SUMIFS('Listagem de Pagamentos Efet'!$J:$J,'Listagem de Pagamentos Efet'!$C:$C,DRE!$B41,'Listagem de Pagamentos Efet'!$B:$B,DRE!Q$5),0)</f>
        <v>0</v>
      </c>
      <c r="R41" s="44">
        <f>IF(R$6&gt;0,SUMIFS('Listagem de Pagamentos Efet'!$J:$J,'Listagem de Pagamentos Efet'!$C:$C,DRE!$B41,'Listagem de Pagamentos Efet'!$B:$B,DRE!R$5),0)</f>
        <v>0</v>
      </c>
      <c r="S41" s="44">
        <f>IF(S$6&gt;0,SUMIFS('Listagem de Pagamentos Efet'!$J:$J,'Listagem de Pagamentos Efet'!$C:$C,DRE!$B41,'Listagem de Pagamentos Efet'!$B:$B,DRE!S$5),0)</f>
        <v>0</v>
      </c>
      <c r="T41" s="44">
        <f>IF(T$6&gt;0,SUMIFS('Listagem de Pagamentos Efet'!$J:$J,'Listagem de Pagamentos Efet'!$C:$C,DRE!$B41,'Listagem de Pagamentos Efet'!$B:$B,DRE!T$5),0)</f>
        <v>0</v>
      </c>
      <c r="U41" s="44">
        <f>IF(U$6&gt;0,SUMIFS('Listagem de Pagamentos Efet'!$J:$J,'Listagem de Pagamentos Efet'!$C:$C,DRE!$B41,'Listagem de Pagamentos Efet'!$B:$B,DRE!U$5),0)</f>
        <v>0</v>
      </c>
      <c r="V41" s="44">
        <f>IF(V$6&gt;0,SUMIFS('Listagem de Pagamentos Efet'!$J:$J,'Listagem de Pagamentos Efet'!$C:$C,DRE!$B41,'Listagem de Pagamentos Efet'!$B:$B,DRE!V$5),0)</f>
        <v>0</v>
      </c>
      <c r="W41" s="44">
        <f>IF(W$6&gt;0,SUMIFS('Listagem de Pagamentos Efet'!$J:$J,'Listagem de Pagamentos Efet'!$C:$C,DRE!$B41,'Listagem de Pagamentos Efet'!$B:$B,DRE!W$5),0)</f>
        <v>0</v>
      </c>
      <c r="X41" s="44">
        <f>IF(X$6&gt;0,SUMIFS('Listagem de Pagamentos Efet'!$J:$J,'Listagem de Pagamentos Efet'!$C:$C,DRE!$B41,'Listagem de Pagamentos Efet'!$B:$B,DRE!X$5),0)</f>
        <v>0</v>
      </c>
      <c r="Y41" s="44">
        <f>IF(Y$6&gt;0,SUMIFS('Listagem de Pagamentos Efet'!$J:$J,'Listagem de Pagamentos Efet'!$C:$C,DRE!$B41,'Listagem de Pagamentos Efet'!$B:$B,DRE!Y$5),0)</f>
        <v>0</v>
      </c>
      <c r="Z41" s="44">
        <f>IF(Z$6&gt;0,SUMIFS('Listagem de Pagamentos Efet'!$J:$J,'Listagem de Pagamentos Efet'!$C:$C,DRE!$B41,'Listagem de Pagamentos Efet'!$B:$B,DRE!Z$5),0)</f>
        <v>0</v>
      </c>
      <c r="AA41" s="44">
        <f>IF(AA$6&gt;0,SUMIFS('Listagem de Pagamentos Efet'!$J:$J,'Listagem de Pagamentos Efet'!$C:$C,DRE!$B41,'Listagem de Pagamentos Efet'!$B:$B,DRE!AA$5),0)</f>
        <v>0</v>
      </c>
      <c r="AB41" s="44">
        <f>IF(AB$6&gt;0,SUMIFS('Listagem de Pagamentos Efet'!$J:$J,'Listagem de Pagamentos Efet'!$C:$C,DRE!$B41,'Listagem de Pagamentos Efet'!$B:$B,DRE!AB$5),0)</f>
        <v>0</v>
      </c>
      <c r="AC41" s="44">
        <f>IF(AC$6&gt;0,SUMIFS('Listagem de Pagamentos Efet'!$J:$J,'Listagem de Pagamentos Efet'!$C:$C,DRE!$B41,'Listagem de Pagamentos Efet'!$B:$B,DRE!AC$5),0)</f>
        <v>0</v>
      </c>
      <c r="AD41" s="44">
        <f>IF(AD$6&gt;0,SUMIFS('Listagem de Pagamentos Efet'!$J:$J,'Listagem de Pagamentos Efet'!$C:$C,DRE!$B41,'Listagem de Pagamentos Efet'!$B:$B,DRE!AD$5),0)</f>
        <v>0</v>
      </c>
      <c r="AE41" s="44">
        <f>IF(AE$6&gt;0,SUMIFS('Listagem de Pagamentos Efet'!$J:$J,'Listagem de Pagamentos Efet'!$C:$C,DRE!$B41,'Listagem de Pagamentos Efet'!$B:$B,DRE!AE$5),0)</f>
        <v>0</v>
      </c>
      <c r="AF41" s="44">
        <f>IF(AF$6&gt;0,SUMIFS('Listagem de Pagamentos Efet'!$J:$J,'Listagem de Pagamentos Efet'!$C:$C,DRE!$B41,'Listagem de Pagamentos Efet'!$B:$B,DRE!AF$5),0)</f>
        <v>0</v>
      </c>
      <c r="AG41" s="44">
        <f>IF(AG$6&gt;0,SUMIFS('Listagem de Pagamentos Efet'!$J:$J,'Listagem de Pagamentos Efet'!$C:$C,DRE!$B41,'Listagem de Pagamentos Efet'!$B:$B,DRE!AG$5),0)</f>
        <v>0</v>
      </c>
      <c r="AH41" s="44">
        <f>IF(AH$6&gt;0,SUMIFS('Listagem de Pagamentos Efet'!$J:$J,'Listagem de Pagamentos Efet'!$C:$C,DRE!$B41,'Listagem de Pagamentos Efet'!$B:$B,DRE!AH$5),0)</f>
        <v>0</v>
      </c>
      <c r="AI41" s="44">
        <f>IF(AI$6&gt;0,SUMIFS('Listagem de Pagamentos Efet'!$J:$J,'Listagem de Pagamentos Efet'!$C:$C,DRE!$B41,'Listagem de Pagamentos Efet'!$B:$B,DRE!AI$5),0)</f>
        <v>0</v>
      </c>
      <c r="AJ41" s="44">
        <f>IF(AJ$6&gt;0,SUMIFS('Listagem de Pagamentos Efet'!$J:$J,'Listagem de Pagamentos Efet'!$C:$C,DRE!$B41,'Listagem de Pagamentos Efet'!$B:$B,DRE!AJ$5),0)</f>
        <v>0</v>
      </c>
      <c r="AK41" s="44">
        <f>IF(AK$6&gt;0,SUMIFS('Listagem de Pagamentos Efet'!$J:$J,'Listagem de Pagamentos Efet'!$C:$C,DRE!$B41,'Listagem de Pagamentos Efet'!$B:$B,DRE!AK$5),0)</f>
        <v>0</v>
      </c>
      <c r="AL41" s="44">
        <f>IF(AL$6&gt;0,SUMIFS('Listagem de Pagamentos Efet'!$J:$J,'Listagem de Pagamentos Efet'!$C:$C,DRE!$B41,'Listagem de Pagamentos Efet'!$B:$B,DRE!AL$5),0)</f>
        <v>0</v>
      </c>
      <c r="AM41" s="44">
        <f>IF(AM$6&gt;0,SUMIFS('Listagem de Pagamentos Efet'!$J:$J,'Listagem de Pagamentos Efet'!$C:$C,DRE!$B41,'Listagem de Pagamentos Efet'!$B:$B,DRE!AM$5),0)</f>
        <v>0</v>
      </c>
      <c r="AN41" s="44">
        <f>IF(AN$6&gt;0,SUMIFS('Listagem de Pagamentos Efet'!$J:$J,'Listagem de Pagamentos Efet'!$C:$C,DRE!$B41,'Listagem de Pagamentos Efet'!$B:$B,DRE!AN$5),0)</f>
        <v>0</v>
      </c>
      <c r="AO41" s="44">
        <f>IF(AO$6&gt;0,SUMIFS('Listagem de Pagamentos Efet'!$J:$J,'Listagem de Pagamentos Efet'!$C:$C,DRE!$B41,'Listagem de Pagamentos Efet'!$B:$B,DRE!AO$5),0)</f>
        <v>0</v>
      </c>
      <c r="AP41" s="44">
        <f>IF(AP$6&gt;0,SUMIFS('Listagem de Pagamentos Efet'!$J:$J,'Listagem de Pagamentos Efet'!$C:$C,DRE!$B41,'Listagem de Pagamentos Efet'!$B:$B,DRE!AP$5),0)</f>
        <v>0</v>
      </c>
      <c r="AQ41" s="44">
        <f>IF(AQ$6&gt;0,SUMIFS('Listagem de Pagamentos Efet'!$J:$J,'Listagem de Pagamentos Efet'!$C:$C,DRE!$B41,'Listagem de Pagamentos Efet'!$B:$B,DRE!AQ$5),0)</f>
        <v>0</v>
      </c>
      <c r="AR41" s="44">
        <f>IF(AR$6&gt;0,SUMIFS('Listagem de Pagamentos Efet'!$J:$J,'Listagem de Pagamentos Efet'!$C:$C,DRE!$B41,'Listagem de Pagamentos Efet'!$B:$B,DRE!AR$5),0)</f>
        <v>0</v>
      </c>
      <c r="AS41" s="44">
        <f>IF(AS$6&gt;0,SUMIFS('Listagem de Pagamentos Efet'!$J:$J,'Listagem de Pagamentos Efet'!$C:$C,DRE!$B41,'Listagem de Pagamentos Efet'!$B:$B,DRE!AS$5),0)</f>
        <v>0</v>
      </c>
      <c r="AT41" s="44">
        <f>IF(AT$6&gt;0,SUMIFS('Listagem de Pagamentos Efet'!$J:$J,'Listagem de Pagamentos Efet'!$C:$C,DRE!$B41,'Listagem de Pagamentos Efet'!$B:$B,DRE!AT$5),0)</f>
        <v>0</v>
      </c>
    </row>
    <row r="42" spans="1:50" s="61" customFormat="1" outlineLevel="1">
      <c r="A42" s="47">
        <v>4</v>
      </c>
      <c r="B42" s="117" t="s">
        <v>142</v>
      </c>
      <c r="C42" s="42"/>
      <c r="D42" s="72">
        <v>0</v>
      </c>
      <c r="E42" s="68" t="str">
        <f t="shared" si="21"/>
        <v/>
      </c>
      <c r="G42" s="94"/>
      <c r="H42" s="68" t="e">
        <f t="shared" si="4"/>
        <v>#DIV/0!</v>
      </c>
      <c r="J42" s="302">
        <f t="shared" si="22"/>
        <v>0</v>
      </c>
      <c r="K42" s="39" t="str">
        <f t="shared" si="5"/>
        <v/>
      </c>
      <c r="M42" s="60">
        <f t="shared" si="23"/>
        <v>0</v>
      </c>
      <c r="N42" s="39" t="str">
        <f>+IF(M42=0,"",M42/M$41)</f>
        <v/>
      </c>
      <c r="P42" s="44">
        <f>IF(P$6&gt;0,SUMIFS('Listagem de Pagamentos Efet'!$J:$J,'Listagem de Pagamentos Efet'!$C:$C,DRE!$B42,'Listagem de Pagamentos Efet'!$B:$B,DRE!P$5),0)</f>
        <v>0</v>
      </c>
      <c r="Q42" s="44">
        <f>IF(Q$6&gt;0,SUMIFS('Listagem de Pagamentos Efet'!$J:$J,'Listagem de Pagamentos Efet'!$C:$C,DRE!$B42,'Listagem de Pagamentos Efet'!$B:$B,DRE!Q$5),0)</f>
        <v>0</v>
      </c>
      <c r="R42" s="44">
        <f>IF(R$6&gt;0,SUMIFS('Listagem de Pagamentos Efet'!$J:$J,'Listagem de Pagamentos Efet'!$C:$C,DRE!$B42,'Listagem de Pagamentos Efet'!$B:$B,DRE!R$5),0)</f>
        <v>0</v>
      </c>
      <c r="S42" s="44">
        <f>IF(S$6&gt;0,SUMIFS('Listagem de Pagamentos Efet'!$J:$J,'Listagem de Pagamentos Efet'!$C:$C,DRE!$B42,'Listagem de Pagamentos Efet'!$B:$B,DRE!S$5),0)</f>
        <v>0</v>
      </c>
      <c r="T42" s="44">
        <f>IF(T$6&gt;0,SUMIFS('Listagem de Pagamentos Efet'!$J:$J,'Listagem de Pagamentos Efet'!$C:$C,DRE!$B42,'Listagem de Pagamentos Efet'!$B:$B,DRE!T$5),0)</f>
        <v>0</v>
      </c>
      <c r="U42" s="44">
        <f>IF(U$6&gt;0,SUMIFS('Listagem de Pagamentos Efet'!$J:$J,'Listagem de Pagamentos Efet'!$C:$C,DRE!$B42,'Listagem de Pagamentos Efet'!$B:$B,DRE!U$5),0)</f>
        <v>0</v>
      </c>
      <c r="V42" s="44">
        <f>IF(V$6&gt;0,SUMIFS('Listagem de Pagamentos Efet'!$J:$J,'Listagem de Pagamentos Efet'!$C:$C,DRE!$B42,'Listagem de Pagamentos Efet'!$B:$B,DRE!V$5),0)</f>
        <v>0</v>
      </c>
      <c r="W42" s="44">
        <f>IF(W$6&gt;0,SUMIFS('Listagem de Pagamentos Efet'!$J:$J,'Listagem de Pagamentos Efet'!$C:$C,DRE!$B42,'Listagem de Pagamentos Efet'!$B:$B,DRE!W$5),0)</f>
        <v>0</v>
      </c>
      <c r="X42" s="44">
        <f>IF(X$6&gt;0,SUMIFS('Listagem de Pagamentos Efet'!$J:$J,'Listagem de Pagamentos Efet'!$C:$C,DRE!$B42,'Listagem de Pagamentos Efet'!$B:$B,DRE!X$5),0)</f>
        <v>0</v>
      </c>
      <c r="Y42" s="44">
        <f>IF(Y$6&gt;0,SUMIFS('Listagem de Pagamentos Efet'!$J:$J,'Listagem de Pagamentos Efet'!$C:$C,DRE!$B42,'Listagem de Pagamentos Efet'!$B:$B,DRE!Y$5),0)</f>
        <v>0</v>
      </c>
      <c r="Z42" s="44">
        <f>IF(Z$6&gt;0,SUMIFS('Listagem de Pagamentos Efet'!$J:$J,'Listagem de Pagamentos Efet'!$C:$C,DRE!$B42,'Listagem de Pagamentos Efet'!$B:$B,DRE!Z$5),0)</f>
        <v>0</v>
      </c>
      <c r="AA42" s="44">
        <f>IF(AA$6&gt;0,SUMIFS('Listagem de Pagamentos Efet'!$J:$J,'Listagem de Pagamentos Efet'!$C:$C,DRE!$B42,'Listagem de Pagamentos Efet'!$B:$B,DRE!AA$5),0)</f>
        <v>0</v>
      </c>
      <c r="AB42" s="44">
        <f>IF(AB$6&gt;0,SUMIFS('Listagem de Pagamentos Efet'!$J:$J,'Listagem de Pagamentos Efet'!$C:$C,DRE!$B42,'Listagem de Pagamentos Efet'!$B:$B,DRE!AB$5),0)</f>
        <v>0</v>
      </c>
      <c r="AC42" s="44">
        <f>IF(AC$6&gt;0,SUMIFS('Listagem de Pagamentos Efet'!$J:$J,'Listagem de Pagamentos Efet'!$C:$C,DRE!$B42,'Listagem de Pagamentos Efet'!$B:$B,DRE!AC$5),0)</f>
        <v>0</v>
      </c>
      <c r="AD42" s="44">
        <f>IF(AD$6&gt;0,SUMIFS('Listagem de Pagamentos Efet'!$J:$J,'Listagem de Pagamentos Efet'!$C:$C,DRE!$B42,'Listagem de Pagamentos Efet'!$B:$B,DRE!AD$5),0)</f>
        <v>0</v>
      </c>
      <c r="AE42" s="44">
        <f>IF(AE$6&gt;0,SUMIFS('Listagem de Pagamentos Efet'!$J:$J,'Listagem de Pagamentos Efet'!$C:$C,DRE!$B42,'Listagem de Pagamentos Efet'!$B:$B,DRE!AE$5),0)</f>
        <v>0</v>
      </c>
      <c r="AF42" s="44">
        <f>IF(AF$6&gt;0,SUMIFS('Listagem de Pagamentos Efet'!$J:$J,'Listagem de Pagamentos Efet'!$C:$C,DRE!$B42,'Listagem de Pagamentos Efet'!$B:$B,DRE!AF$5),0)</f>
        <v>0</v>
      </c>
      <c r="AG42" s="44">
        <f>IF(AG$6&gt;0,SUMIFS('Listagem de Pagamentos Efet'!$J:$J,'Listagem de Pagamentos Efet'!$C:$C,DRE!$B42,'Listagem de Pagamentos Efet'!$B:$B,DRE!AG$5),0)</f>
        <v>0</v>
      </c>
      <c r="AH42" s="44">
        <f>IF(AH$6&gt;0,SUMIFS('Listagem de Pagamentos Efet'!$J:$J,'Listagem de Pagamentos Efet'!$C:$C,DRE!$B42,'Listagem de Pagamentos Efet'!$B:$B,DRE!AH$5),0)</f>
        <v>0</v>
      </c>
      <c r="AI42" s="44">
        <f>IF(AI$6&gt;0,SUMIFS('Listagem de Pagamentos Efet'!$J:$J,'Listagem de Pagamentos Efet'!$C:$C,DRE!$B42,'Listagem de Pagamentos Efet'!$B:$B,DRE!AI$5),0)</f>
        <v>0</v>
      </c>
      <c r="AJ42" s="44">
        <f>IF(AJ$6&gt;0,SUMIFS('Listagem de Pagamentos Efet'!$J:$J,'Listagem de Pagamentos Efet'!$C:$C,DRE!$B42,'Listagem de Pagamentos Efet'!$B:$B,DRE!AJ$5),0)</f>
        <v>0</v>
      </c>
      <c r="AK42" s="44">
        <f>IF(AK$6&gt;0,SUMIFS('Listagem de Pagamentos Efet'!$J:$J,'Listagem de Pagamentos Efet'!$C:$C,DRE!$B42,'Listagem de Pagamentos Efet'!$B:$B,DRE!AK$5),0)</f>
        <v>0</v>
      </c>
      <c r="AL42" s="44">
        <f>IF(AL$6&gt;0,SUMIFS('Listagem de Pagamentos Efet'!$J:$J,'Listagem de Pagamentos Efet'!$C:$C,DRE!$B42,'Listagem de Pagamentos Efet'!$B:$B,DRE!AL$5),0)</f>
        <v>0</v>
      </c>
      <c r="AM42" s="44">
        <f>IF(AM$6&gt;0,SUMIFS('Listagem de Pagamentos Efet'!$J:$J,'Listagem de Pagamentos Efet'!$C:$C,DRE!$B42,'Listagem de Pagamentos Efet'!$B:$B,DRE!AM$5),0)</f>
        <v>0</v>
      </c>
      <c r="AN42" s="44">
        <f>IF(AN$6&gt;0,SUMIFS('Listagem de Pagamentos Efet'!$J:$J,'Listagem de Pagamentos Efet'!$C:$C,DRE!$B42,'Listagem de Pagamentos Efet'!$B:$B,DRE!AN$5),0)</f>
        <v>0</v>
      </c>
      <c r="AO42" s="44">
        <f>IF(AO$6&gt;0,SUMIFS('Listagem de Pagamentos Efet'!$J:$J,'Listagem de Pagamentos Efet'!$C:$C,DRE!$B42,'Listagem de Pagamentos Efet'!$B:$B,DRE!AO$5),0)</f>
        <v>0</v>
      </c>
      <c r="AP42" s="44">
        <f>IF(AP$6&gt;0,SUMIFS('Listagem de Pagamentos Efet'!$J:$J,'Listagem de Pagamentos Efet'!$C:$C,DRE!$B42,'Listagem de Pagamentos Efet'!$B:$B,DRE!AP$5),0)</f>
        <v>0</v>
      </c>
      <c r="AQ42" s="44">
        <f>IF(AQ$6&gt;0,SUMIFS('Listagem de Pagamentos Efet'!$J:$J,'Listagem de Pagamentos Efet'!$C:$C,DRE!$B42,'Listagem de Pagamentos Efet'!$B:$B,DRE!AQ$5),0)</f>
        <v>0</v>
      </c>
      <c r="AR42" s="44">
        <f>IF(AR$6&gt;0,SUMIFS('Listagem de Pagamentos Efet'!$J:$J,'Listagem de Pagamentos Efet'!$C:$C,DRE!$B42,'Listagem de Pagamentos Efet'!$B:$B,DRE!AR$5),0)</f>
        <v>0</v>
      </c>
      <c r="AS42" s="44">
        <f>IF(AS$6&gt;0,SUMIFS('Listagem de Pagamentos Efet'!$J:$J,'Listagem de Pagamentos Efet'!$C:$C,DRE!$B42,'Listagem de Pagamentos Efet'!$B:$B,DRE!AS$5),0)</f>
        <v>0</v>
      </c>
      <c r="AT42" s="44">
        <f>IF(AT$6&gt;0,SUMIFS('Listagem de Pagamentos Efet'!$J:$J,'Listagem de Pagamentos Efet'!$C:$C,DRE!$B42,'Listagem de Pagamentos Efet'!$B:$B,DRE!AT$5),0)</f>
        <v>0</v>
      </c>
      <c r="AW42" s="82"/>
    </row>
    <row r="43" spans="1:50" s="61" customFormat="1" outlineLevel="1">
      <c r="A43" s="47">
        <v>4</v>
      </c>
      <c r="B43" s="117" t="s">
        <v>143</v>
      </c>
      <c r="C43" s="42"/>
      <c r="D43" s="72">
        <v>0</v>
      </c>
      <c r="E43" s="68" t="str">
        <f t="shared" si="21"/>
        <v/>
      </c>
      <c r="G43" s="94"/>
      <c r="H43" s="68" t="e">
        <f t="shared" si="4"/>
        <v>#DIV/0!</v>
      </c>
      <c r="J43" s="302">
        <f t="shared" si="22"/>
        <v>0</v>
      </c>
      <c r="K43" s="39" t="str">
        <f t="shared" si="5"/>
        <v/>
      </c>
      <c r="M43" s="60">
        <f t="shared" si="23"/>
        <v>0</v>
      </c>
      <c r="N43" s="39" t="str">
        <f t="shared" ref="N43:N53" si="24">+IF(M43=0,"",M43/M$41)</f>
        <v/>
      </c>
      <c r="P43" s="44">
        <f>IF(P$6&gt;0,SUMIFS('Listagem de Pagamentos Efet'!$J:$J,'Listagem de Pagamentos Efet'!$C:$C,DRE!$B43,'Listagem de Pagamentos Efet'!$B:$B,DRE!P$5),0)</f>
        <v>0</v>
      </c>
      <c r="Q43" s="44">
        <f>IF(Q$6&gt;0,SUMIFS('Listagem de Pagamentos Efet'!$J:$J,'Listagem de Pagamentos Efet'!$C:$C,DRE!$B43,'Listagem de Pagamentos Efet'!$B:$B,DRE!Q$5),0)</f>
        <v>0</v>
      </c>
      <c r="R43" s="44">
        <f>IF(R$6&gt;0,SUMIFS('Listagem de Pagamentos Efet'!$J:$J,'Listagem de Pagamentos Efet'!$C:$C,DRE!$B43,'Listagem de Pagamentos Efet'!$B:$B,DRE!R$5),0)</f>
        <v>0</v>
      </c>
      <c r="S43" s="44">
        <f>IF(S$6&gt;0,SUMIFS('Listagem de Pagamentos Efet'!$J:$J,'Listagem de Pagamentos Efet'!$C:$C,DRE!$B43,'Listagem de Pagamentos Efet'!$B:$B,DRE!S$5),0)</f>
        <v>0</v>
      </c>
      <c r="T43" s="44">
        <f>IF(T$6&gt;0,SUMIFS('Listagem de Pagamentos Efet'!$J:$J,'Listagem de Pagamentos Efet'!$C:$C,DRE!$B43,'Listagem de Pagamentos Efet'!$B:$B,DRE!T$5),0)</f>
        <v>0</v>
      </c>
      <c r="U43" s="44">
        <f>IF(U$6&gt;0,SUMIFS('Listagem de Pagamentos Efet'!$J:$J,'Listagem de Pagamentos Efet'!$C:$C,DRE!$B43,'Listagem de Pagamentos Efet'!$B:$B,DRE!U$5),0)</f>
        <v>0</v>
      </c>
      <c r="V43" s="44">
        <f>IF(V$6&gt;0,SUMIFS('Listagem de Pagamentos Efet'!$J:$J,'Listagem de Pagamentos Efet'!$C:$C,DRE!$B43,'Listagem de Pagamentos Efet'!$B:$B,DRE!V$5),0)</f>
        <v>0</v>
      </c>
      <c r="W43" s="44">
        <f>IF(W$6&gt;0,SUMIFS('Listagem de Pagamentos Efet'!$J:$J,'Listagem de Pagamentos Efet'!$C:$C,DRE!$B43,'Listagem de Pagamentos Efet'!$B:$B,DRE!W$5),0)</f>
        <v>0</v>
      </c>
      <c r="X43" s="44">
        <f>IF(X$6&gt;0,SUMIFS('Listagem de Pagamentos Efet'!$J:$J,'Listagem de Pagamentos Efet'!$C:$C,DRE!$B43,'Listagem de Pagamentos Efet'!$B:$B,DRE!X$5),0)</f>
        <v>0</v>
      </c>
      <c r="Y43" s="44">
        <f>IF(Y$6&gt;0,SUMIFS('Listagem de Pagamentos Efet'!$J:$J,'Listagem de Pagamentos Efet'!$C:$C,DRE!$B43,'Listagem de Pagamentos Efet'!$B:$B,DRE!Y$5),0)</f>
        <v>0</v>
      </c>
      <c r="Z43" s="44">
        <f>IF(Z$6&gt;0,SUMIFS('Listagem de Pagamentos Efet'!$J:$J,'Listagem de Pagamentos Efet'!$C:$C,DRE!$B43,'Listagem de Pagamentos Efet'!$B:$B,DRE!Z$5),0)</f>
        <v>0</v>
      </c>
      <c r="AA43" s="44">
        <f>IF(AA$6&gt;0,SUMIFS('Listagem de Pagamentos Efet'!$J:$J,'Listagem de Pagamentos Efet'!$C:$C,DRE!$B43,'Listagem de Pagamentos Efet'!$B:$B,DRE!AA$5),0)</f>
        <v>0</v>
      </c>
      <c r="AB43" s="44">
        <f>IF(AB$6&gt;0,SUMIFS('Listagem de Pagamentos Efet'!$J:$J,'Listagem de Pagamentos Efet'!$C:$C,DRE!$B43,'Listagem de Pagamentos Efet'!$B:$B,DRE!AB$5),0)</f>
        <v>0</v>
      </c>
      <c r="AC43" s="44">
        <f>IF(AC$6&gt;0,SUMIFS('Listagem de Pagamentos Efet'!$J:$J,'Listagem de Pagamentos Efet'!$C:$C,DRE!$B43,'Listagem de Pagamentos Efet'!$B:$B,DRE!AC$5),0)</f>
        <v>0</v>
      </c>
      <c r="AD43" s="44">
        <f>IF(AD$6&gt;0,SUMIFS('Listagem de Pagamentos Efet'!$J:$J,'Listagem de Pagamentos Efet'!$C:$C,DRE!$B43,'Listagem de Pagamentos Efet'!$B:$B,DRE!AD$5),0)</f>
        <v>0</v>
      </c>
      <c r="AE43" s="44">
        <f>IF(AE$6&gt;0,SUMIFS('Listagem de Pagamentos Efet'!$J:$J,'Listagem de Pagamentos Efet'!$C:$C,DRE!$B43,'Listagem de Pagamentos Efet'!$B:$B,DRE!AE$5),0)</f>
        <v>0</v>
      </c>
      <c r="AF43" s="44">
        <f>IF(AF$6&gt;0,SUMIFS('Listagem de Pagamentos Efet'!$J:$J,'Listagem de Pagamentos Efet'!$C:$C,DRE!$B43,'Listagem de Pagamentos Efet'!$B:$B,DRE!AF$5),0)</f>
        <v>0</v>
      </c>
      <c r="AG43" s="44">
        <f>IF(AG$6&gt;0,SUMIFS('Listagem de Pagamentos Efet'!$J:$J,'Listagem de Pagamentos Efet'!$C:$C,DRE!$B43,'Listagem de Pagamentos Efet'!$B:$B,DRE!AG$5),0)</f>
        <v>0</v>
      </c>
      <c r="AH43" s="44">
        <f>IF(AH$6&gt;0,SUMIFS('Listagem de Pagamentos Efet'!$J:$J,'Listagem de Pagamentos Efet'!$C:$C,DRE!$B43,'Listagem de Pagamentos Efet'!$B:$B,DRE!AH$5),0)</f>
        <v>0</v>
      </c>
      <c r="AI43" s="44">
        <f>IF(AI$6&gt;0,SUMIFS('Listagem de Pagamentos Efet'!$J:$J,'Listagem de Pagamentos Efet'!$C:$C,DRE!$B43,'Listagem de Pagamentos Efet'!$B:$B,DRE!AI$5),0)</f>
        <v>0</v>
      </c>
      <c r="AJ43" s="44">
        <f>IF(AJ$6&gt;0,SUMIFS('Listagem de Pagamentos Efet'!$J:$J,'Listagem de Pagamentos Efet'!$C:$C,DRE!$B43,'Listagem de Pagamentos Efet'!$B:$B,DRE!AJ$5),0)</f>
        <v>0</v>
      </c>
      <c r="AK43" s="44">
        <f>IF(AK$6&gt;0,SUMIFS('Listagem de Pagamentos Efet'!$J:$J,'Listagem de Pagamentos Efet'!$C:$C,DRE!$B43,'Listagem de Pagamentos Efet'!$B:$B,DRE!AK$5),0)</f>
        <v>0</v>
      </c>
      <c r="AL43" s="44">
        <f>IF(AL$6&gt;0,SUMIFS('Listagem de Pagamentos Efet'!$J:$J,'Listagem de Pagamentos Efet'!$C:$C,DRE!$B43,'Listagem de Pagamentos Efet'!$B:$B,DRE!AL$5),0)</f>
        <v>0</v>
      </c>
      <c r="AM43" s="44">
        <f>IF(AM$6&gt;0,SUMIFS('Listagem de Pagamentos Efet'!$J:$J,'Listagem de Pagamentos Efet'!$C:$C,DRE!$B43,'Listagem de Pagamentos Efet'!$B:$B,DRE!AM$5),0)</f>
        <v>0</v>
      </c>
      <c r="AN43" s="44">
        <f>IF(AN$6&gt;0,SUMIFS('Listagem de Pagamentos Efet'!$J:$J,'Listagem de Pagamentos Efet'!$C:$C,DRE!$B43,'Listagem de Pagamentos Efet'!$B:$B,DRE!AN$5),0)</f>
        <v>0</v>
      </c>
      <c r="AO43" s="44">
        <f>IF(AO$6&gt;0,SUMIFS('Listagem de Pagamentos Efet'!$J:$J,'Listagem de Pagamentos Efet'!$C:$C,DRE!$B43,'Listagem de Pagamentos Efet'!$B:$B,DRE!AO$5),0)</f>
        <v>0</v>
      </c>
      <c r="AP43" s="44">
        <f>IF(AP$6&gt;0,SUMIFS('Listagem de Pagamentos Efet'!$J:$J,'Listagem de Pagamentos Efet'!$C:$C,DRE!$B43,'Listagem de Pagamentos Efet'!$B:$B,DRE!AP$5),0)</f>
        <v>0</v>
      </c>
      <c r="AQ43" s="44">
        <f>IF(AQ$6&gt;0,SUMIFS('Listagem de Pagamentos Efet'!$J:$J,'Listagem de Pagamentos Efet'!$C:$C,DRE!$B43,'Listagem de Pagamentos Efet'!$B:$B,DRE!AQ$5),0)</f>
        <v>0</v>
      </c>
      <c r="AR43" s="44">
        <f>IF(AR$6&gt;0,SUMIFS('Listagem de Pagamentos Efet'!$J:$J,'Listagem de Pagamentos Efet'!$C:$C,DRE!$B43,'Listagem de Pagamentos Efet'!$B:$B,DRE!AR$5),0)</f>
        <v>0</v>
      </c>
      <c r="AS43" s="44">
        <f>IF(AS$6&gt;0,SUMIFS('Listagem de Pagamentos Efet'!$J:$J,'Listagem de Pagamentos Efet'!$C:$C,DRE!$B43,'Listagem de Pagamentos Efet'!$B:$B,DRE!AS$5),0)</f>
        <v>0</v>
      </c>
      <c r="AT43" s="44">
        <f>IF(AT$6&gt;0,SUMIFS('Listagem de Pagamentos Efet'!$J:$J,'Listagem de Pagamentos Efet'!$C:$C,DRE!$B43,'Listagem de Pagamentos Efet'!$B:$B,DRE!AT$5),0)</f>
        <v>0</v>
      </c>
      <c r="AW43" s="82"/>
    </row>
    <row r="44" spans="1:50" s="61" customFormat="1" outlineLevel="1">
      <c r="A44" s="47">
        <v>4</v>
      </c>
      <c r="B44" s="116" t="s">
        <v>161</v>
      </c>
      <c r="C44" s="42"/>
      <c r="D44" s="72">
        <v>0</v>
      </c>
      <c r="E44" s="68" t="str">
        <f t="shared" si="21"/>
        <v/>
      </c>
      <c r="G44" s="94"/>
      <c r="H44" s="68" t="e">
        <f t="shared" si="4"/>
        <v>#DIV/0!</v>
      </c>
      <c r="J44" s="302">
        <f t="shared" si="22"/>
        <v>0</v>
      </c>
      <c r="K44" s="39" t="str">
        <f t="shared" si="5"/>
        <v/>
      </c>
      <c r="M44" s="60">
        <f t="shared" si="23"/>
        <v>0</v>
      </c>
      <c r="N44" s="39" t="str">
        <f t="shared" si="24"/>
        <v/>
      </c>
      <c r="P44" s="44">
        <f>IF(P$6&gt;0,SUMIFS('Listagem de Pagamentos Efet'!$J:$J,'Listagem de Pagamentos Efet'!$C:$C,DRE!$B44,'Listagem de Pagamentos Efet'!$B:$B,DRE!P$5),0)</f>
        <v>0</v>
      </c>
      <c r="Q44" s="44">
        <f>IF(Q$6&gt;0,SUMIFS('Listagem de Pagamentos Efet'!$J:$J,'Listagem de Pagamentos Efet'!$C:$C,DRE!$B44,'Listagem de Pagamentos Efet'!$B:$B,DRE!Q$5),0)</f>
        <v>0</v>
      </c>
      <c r="R44" s="44">
        <f>IF(R$6&gt;0,SUMIFS('Listagem de Pagamentos Efet'!$J:$J,'Listagem de Pagamentos Efet'!$C:$C,DRE!$B44,'Listagem de Pagamentos Efet'!$B:$B,DRE!R$5),0)</f>
        <v>0</v>
      </c>
      <c r="S44" s="44">
        <f>IF(S$6&gt;0,SUMIFS('Listagem de Pagamentos Efet'!$J:$J,'Listagem de Pagamentos Efet'!$C:$C,DRE!$B44,'Listagem de Pagamentos Efet'!$B:$B,DRE!S$5),0)</f>
        <v>0</v>
      </c>
      <c r="T44" s="44">
        <f>IF(T$6&gt;0,SUMIFS('Listagem de Pagamentos Efet'!$J:$J,'Listagem de Pagamentos Efet'!$C:$C,DRE!$B44,'Listagem de Pagamentos Efet'!$B:$B,DRE!T$5),0)</f>
        <v>0</v>
      </c>
      <c r="U44" s="44">
        <f>IF(U$6&gt;0,SUMIFS('Listagem de Pagamentos Efet'!$J:$J,'Listagem de Pagamentos Efet'!$C:$C,DRE!$B44,'Listagem de Pagamentos Efet'!$B:$B,DRE!U$5),0)</f>
        <v>0</v>
      </c>
      <c r="V44" s="44">
        <f>IF(V$6&gt;0,SUMIFS('Listagem de Pagamentos Efet'!$J:$J,'Listagem de Pagamentos Efet'!$C:$C,DRE!$B44,'Listagem de Pagamentos Efet'!$B:$B,DRE!V$5),0)</f>
        <v>0</v>
      </c>
      <c r="W44" s="44">
        <f>IF(W$6&gt;0,SUMIFS('Listagem de Pagamentos Efet'!$J:$J,'Listagem de Pagamentos Efet'!$C:$C,DRE!$B44,'Listagem de Pagamentos Efet'!$B:$B,DRE!W$5),0)</f>
        <v>0</v>
      </c>
      <c r="X44" s="44">
        <f>IF(X$6&gt;0,SUMIFS('Listagem de Pagamentos Efet'!$J:$J,'Listagem de Pagamentos Efet'!$C:$C,DRE!$B44,'Listagem de Pagamentos Efet'!$B:$B,DRE!X$5),0)</f>
        <v>0</v>
      </c>
      <c r="Y44" s="44">
        <f>IF(Y$6&gt;0,SUMIFS('Listagem de Pagamentos Efet'!$J:$J,'Listagem de Pagamentos Efet'!$C:$C,DRE!$B44,'Listagem de Pagamentos Efet'!$B:$B,DRE!Y$5),0)</f>
        <v>0</v>
      </c>
      <c r="Z44" s="44">
        <f>IF(Z$6&gt;0,SUMIFS('Listagem de Pagamentos Efet'!$J:$J,'Listagem de Pagamentos Efet'!$C:$C,DRE!$B44,'Listagem de Pagamentos Efet'!$B:$B,DRE!Z$5),0)</f>
        <v>0</v>
      </c>
      <c r="AA44" s="44">
        <f>IF(AA$6&gt;0,SUMIFS('Listagem de Pagamentos Efet'!$J:$J,'Listagem de Pagamentos Efet'!$C:$C,DRE!$B44,'Listagem de Pagamentos Efet'!$B:$B,DRE!AA$5),0)</f>
        <v>0</v>
      </c>
      <c r="AB44" s="44">
        <f>IF(AB$6&gt;0,SUMIFS('Listagem de Pagamentos Efet'!$J:$J,'Listagem de Pagamentos Efet'!$C:$C,DRE!$B44,'Listagem de Pagamentos Efet'!$B:$B,DRE!AB$5),0)</f>
        <v>0</v>
      </c>
      <c r="AC44" s="44">
        <f>IF(AC$6&gt;0,SUMIFS('Listagem de Pagamentos Efet'!$J:$J,'Listagem de Pagamentos Efet'!$C:$C,DRE!$B44,'Listagem de Pagamentos Efet'!$B:$B,DRE!AC$5),0)</f>
        <v>0</v>
      </c>
      <c r="AD44" s="44">
        <f>IF(AD$6&gt;0,SUMIFS('Listagem de Pagamentos Efet'!$J:$J,'Listagem de Pagamentos Efet'!$C:$C,DRE!$B44,'Listagem de Pagamentos Efet'!$B:$B,DRE!AD$5),0)</f>
        <v>0</v>
      </c>
      <c r="AE44" s="44">
        <f>IF(AE$6&gt;0,SUMIFS('Listagem de Pagamentos Efet'!$J:$J,'Listagem de Pagamentos Efet'!$C:$C,DRE!$B44,'Listagem de Pagamentos Efet'!$B:$B,DRE!AE$5),0)</f>
        <v>0</v>
      </c>
      <c r="AF44" s="44">
        <f>IF(AF$6&gt;0,SUMIFS('Listagem de Pagamentos Efet'!$J:$J,'Listagem de Pagamentos Efet'!$C:$C,DRE!$B44,'Listagem de Pagamentos Efet'!$B:$B,DRE!AF$5),0)</f>
        <v>0</v>
      </c>
      <c r="AG44" s="44">
        <f>IF(AG$6&gt;0,SUMIFS('Listagem de Pagamentos Efet'!$J:$J,'Listagem de Pagamentos Efet'!$C:$C,DRE!$B44,'Listagem de Pagamentos Efet'!$B:$B,DRE!AG$5),0)</f>
        <v>0</v>
      </c>
      <c r="AH44" s="44">
        <f>IF(AH$6&gt;0,SUMIFS('Listagem de Pagamentos Efet'!$J:$J,'Listagem de Pagamentos Efet'!$C:$C,DRE!$B44,'Listagem de Pagamentos Efet'!$B:$B,DRE!AH$5),0)</f>
        <v>0</v>
      </c>
      <c r="AI44" s="44">
        <f>IF(AI$6&gt;0,SUMIFS('Listagem de Pagamentos Efet'!$J:$J,'Listagem de Pagamentos Efet'!$C:$C,DRE!$B44,'Listagem de Pagamentos Efet'!$B:$B,DRE!AI$5),0)</f>
        <v>0</v>
      </c>
      <c r="AJ44" s="44">
        <f>IF(AJ$6&gt;0,SUMIFS('Listagem de Pagamentos Efet'!$J:$J,'Listagem de Pagamentos Efet'!$C:$C,DRE!$B44,'Listagem de Pagamentos Efet'!$B:$B,DRE!AJ$5),0)</f>
        <v>0</v>
      </c>
      <c r="AK44" s="44">
        <f>IF(AK$6&gt;0,SUMIFS('Listagem de Pagamentos Efet'!$J:$J,'Listagem de Pagamentos Efet'!$C:$C,DRE!$B44,'Listagem de Pagamentos Efet'!$B:$B,DRE!AK$5),0)</f>
        <v>0</v>
      </c>
      <c r="AL44" s="44">
        <f>IF(AL$6&gt;0,SUMIFS('Listagem de Pagamentos Efet'!$J:$J,'Listagem de Pagamentos Efet'!$C:$C,DRE!$B44,'Listagem de Pagamentos Efet'!$B:$B,DRE!AL$5),0)</f>
        <v>0</v>
      </c>
      <c r="AM44" s="44">
        <f>IF(AM$6&gt;0,SUMIFS('Listagem de Pagamentos Efet'!$J:$J,'Listagem de Pagamentos Efet'!$C:$C,DRE!$B44,'Listagem de Pagamentos Efet'!$B:$B,DRE!AM$5),0)</f>
        <v>0</v>
      </c>
      <c r="AN44" s="44">
        <f>IF(AN$6&gt;0,SUMIFS('Listagem de Pagamentos Efet'!$J:$J,'Listagem de Pagamentos Efet'!$C:$C,DRE!$B44,'Listagem de Pagamentos Efet'!$B:$B,DRE!AN$5),0)</f>
        <v>0</v>
      </c>
      <c r="AO44" s="44">
        <f>IF(AO$6&gt;0,SUMIFS('Listagem de Pagamentos Efet'!$J:$J,'Listagem de Pagamentos Efet'!$C:$C,DRE!$B44,'Listagem de Pagamentos Efet'!$B:$B,DRE!AO$5),0)</f>
        <v>0</v>
      </c>
      <c r="AP44" s="44">
        <f>IF(AP$6&gt;0,SUMIFS('Listagem de Pagamentos Efet'!$J:$J,'Listagem de Pagamentos Efet'!$C:$C,DRE!$B44,'Listagem de Pagamentos Efet'!$B:$B,DRE!AP$5),0)</f>
        <v>0</v>
      </c>
      <c r="AQ44" s="44">
        <f>IF(AQ$6&gt;0,SUMIFS('Listagem de Pagamentos Efet'!$J:$J,'Listagem de Pagamentos Efet'!$C:$C,DRE!$B44,'Listagem de Pagamentos Efet'!$B:$B,DRE!AQ$5),0)</f>
        <v>0</v>
      </c>
      <c r="AR44" s="44">
        <f>IF(AR$6&gt;0,SUMIFS('Listagem de Pagamentos Efet'!$J:$J,'Listagem de Pagamentos Efet'!$C:$C,DRE!$B44,'Listagem de Pagamentos Efet'!$B:$B,DRE!AR$5),0)</f>
        <v>0</v>
      </c>
      <c r="AS44" s="44">
        <f>IF(AS$6&gt;0,SUMIFS('Listagem de Pagamentos Efet'!$J:$J,'Listagem de Pagamentos Efet'!$C:$C,DRE!$B44,'Listagem de Pagamentos Efet'!$B:$B,DRE!AS$5),0)</f>
        <v>0</v>
      </c>
      <c r="AT44" s="44">
        <f>IF(AT$6&gt;0,SUMIFS('Listagem de Pagamentos Efet'!$J:$J,'Listagem de Pagamentos Efet'!$C:$C,DRE!$B44,'Listagem de Pagamentos Efet'!$B:$B,DRE!AT$5),0)</f>
        <v>0</v>
      </c>
      <c r="AW44" s="82"/>
    </row>
    <row r="45" spans="1:50" s="61" customFormat="1" outlineLevel="1">
      <c r="A45" s="47">
        <v>4</v>
      </c>
      <c r="B45" s="117" t="s">
        <v>36</v>
      </c>
      <c r="C45" s="42"/>
      <c r="D45" s="72">
        <v>0</v>
      </c>
      <c r="E45" s="68" t="str">
        <f t="shared" si="21"/>
        <v/>
      </c>
      <c r="G45" s="94"/>
      <c r="H45" s="68" t="e">
        <f t="shared" si="4"/>
        <v>#DIV/0!</v>
      </c>
      <c r="J45" s="302">
        <f t="shared" si="22"/>
        <v>0</v>
      </c>
      <c r="K45" s="39" t="str">
        <f t="shared" si="5"/>
        <v/>
      </c>
      <c r="M45" s="60">
        <f t="shared" si="23"/>
        <v>0</v>
      </c>
      <c r="N45" s="39" t="str">
        <f t="shared" si="24"/>
        <v/>
      </c>
      <c r="P45" s="44">
        <f>IF(P$6&gt;0,SUMIFS('Listagem de Pagamentos Efet'!$J:$J,'Listagem de Pagamentos Efet'!$C:$C,DRE!$B45,'Listagem de Pagamentos Efet'!$B:$B,DRE!P$5),0)</f>
        <v>0</v>
      </c>
      <c r="Q45" s="44">
        <f>IF(Q$6&gt;0,SUMIFS('Listagem de Pagamentos Efet'!$J:$J,'Listagem de Pagamentos Efet'!$C:$C,DRE!$B45,'Listagem de Pagamentos Efet'!$B:$B,DRE!Q$5),0)</f>
        <v>0</v>
      </c>
      <c r="R45" s="44">
        <f>IF(R$6&gt;0,SUMIFS('Listagem de Pagamentos Efet'!$J:$J,'Listagem de Pagamentos Efet'!$C:$C,DRE!$B45,'Listagem de Pagamentos Efet'!$B:$B,DRE!R$5),0)</f>
        <v>0</v>
      </c>
      <c r="S45" s="44">
        <f>IF(S$6&gt;0,SUMIFS('Listagem de Pagamentos Efet'!$J:$J,'Listagem de Pagamentos Efet'!$C:$C,DRE!$B45,'Listagem de Pagamentos Efet'!$B:$B,DRE!S$5),0)</f>
        <v>0</v>
      </c>
      <c r="T45" s="44">
        <f>IF(T$6&gt;0,SUMIFS('Listagem de Pagamentos Efet'!$J:$J,'Listagem de Pagamentos Efet'!$C:$C,DRE!$B45,'Listagem de Pagamentos Efet'!$B:$B,DRE!T$5),0)</f>
        <v>0</v>
      </c>
      <c r="U45" s="44">
        <f>IF(U$6&gt;0,SUMIFS('Listagem de Pagamentos Efet'!$J:$J,'Listagem de Pagamentos Efet'!$C:$C,DRE!$B45,'Listagem de Pagamentos Efet'!$B:$B,DRE!U$5),0)</f>
        <v>0</v>
      </c>
      <c r="V45" s="44">
        <f>IF(V$6&gt;0,SUMIFS('Listagem de Pagamentos Efet'!$J:$J,'Listagem de Pagamentos Efet'!$C:$C,DRE!$B45,'Listagem de Pagamentos Efet'!$B:$B,DRE!V$5),0)</f>
        <v>0</v>
      </c>
      <c r="W45" s="44">
        <f>IF(W$6&gt;0,SUMIFS('Listagem de Pagamentos Efet'!$J:$J,'Listagem de Pagamentos Efet'!$C:$C,DRE!$B45,'Listagem de Pagamentos Efet'!$B:$B,DRE!W$5),0)</f>
        <v>0</v>
      </c>
      <c r="X45" s="44">
        <f>IF(X$6&gt;0,SUMIFS('Listagem de Pagamentos Efet'!$J:$J,'Listagem de Pagamentos Efet'!$C:$C,DRE!$B45,'Listagem de Pagamentos Efet'!$B:$B,DRE!X$5),0)</f>
        <v>0</v>
      </c>
      <c r="Y45" s="44">
        <f>IF(Y$6&gt;0,SUMIFS('Listagem de Pagamentos Efet'!$J:$J,'Listagem de Pagamentos Efet'!$C:$C,DRE!$B45,'Listagem de Pagamentos Efet'!$B:$B,DRE!Y$5),0)</f>
        <v>0</v>
      </c>
      <c r="Z45" s="44">
        <f>IF(Z$6&gt;0,SUMIFS('Listagem de Pagamentos Efet'!$J:$J,'Listagem de Pagamentos Efet'!$C:$C,DRE!$B45,'Listagem de Pagamentos Efet'!$B:$B,DRE!Z$5),0)</f>
        <v>0</v>
      </c>
      <c r="AA45" s="44">
        <f>IF(AA$6&gt;0,SUMIFS('Listagem de Pagamentos Efet'!$J:$J,'Listagem de Pagamentos Efet'!$C:$C,DRE!$B45,'Listagem de Pagamentos Efet'!$B:$B,DRE!AA$5),0)</f>
        <v>0</v>
      </c>
      <c r="AB45" s="44">
        <f>IF(AB$6&gt;0,SUMIFS('Listagem de Pagamentos Efet'!$J:$J,'Listagem de Pagamentos Efet'!$C:$C,DRE!$B45,'Listagem de Pagamentos Efet'!$B:$B,DRE!AB$5),0)</f>
        <v>0</v>
      </c>
      <c r="AC45" s="44">
        <f>IF(AC$6&gt;0,SUMIFS('Listagem de Pagamentos Efet'!$J:$J,'Listagem de Pagamentos Efet'!$C:$C,DRE!$B45,'Listagem de Pagamentos Efet'!$B:$B,DRE!AC$5),0)</f>
        <v>0</v>
      </c>
      <c r="AD45" s="44">
        <f>IF(AD$6&gt;0,SUMIFS('Listagem de Pagamentos Efet'!$J:$J,'Listagem de Pagamentos Efet'!$C:$C,DRE!$B45,'Listagem de Pagamentos Efet'!$B:$B,DRE!AD$5),0)</f>
        <v>0</v>
      </c>
      <c r="AE45" s="44">
        <f>IF(AE$6&gt;0,SUMIFS('Listagem de Pagamentos Efet'!$J:$J,'Listagem de Pagamentos Efet'!$C:$C,DRE!$B45,'Listagem de Pagamentos Efet'!$B:$B,DRE!AE$5),0)</f>
        <v>0</v>
      </c>
      <c r="AF45" s="44">
        <f>IF(AF$6&gt;0,SUMIFS('Listagem de Pagamentos Efet'!$J:$J,'Listagem de Pagamentos Efet'!$C:$C,DRE!$B45,'Listagem de Pagamentos Efet'!$B:$B,DRE!AF$5),0)</f>
        <v>0</v>
      </c>
      <c r="AG45" s="44">
        <f>IF(AG$6&gt;0,SUMIFS('Listagem de Pagamentos Efet'!$J:$J,'Listagem de Pagamentos Efet'!$C:$C,DRE!$B45,'Listagem de Pagamentos Efet'!$B:$B,DRE!AG$5),0)</f>
        <v>0</v>
      </c>
      <c r="AH45" s="44">
        <f>IF(AH$6&gt;0,SUMIFS('Listagem de Pagamentos Efet'!$J:$J,'Listagem de Pagamentos Efet'!$C:$C,DRE!$B45,'Listagem de Pagamentos Efet'!$B:$B,DRE!AH$5),0)</f>
        <v>0</v>
      </c>
      <c r="AI45" s="44">
        <f>IF(AI$6&gt;0,SUMIFS('Listagem de Pagamentos Efet'!$J:$J,'Listagem de Pagamentos Efet'!$C:$C,DRE!$B45,'Listagem de Pagamentos Efet'!$B:$B,DRE!AI$5),0)</f>
        <v>0</v>
      </c>
      <c r="AJ45" s="44">
        <f>IF(AJ$6&gt;0,SUMIFS('Listagem de Pagamentos Efet'!$J:$J,'Listagem de Pagamentos Efet'!$C:$C,DRE!$B45,'Listagem de Pagamentos Efet'!$B:$B,DRE!AJ$5),0)</f>
        <v>0</v>
      </c>
      <c r="AK45" s="44">
        <f>IF(AK$6&gt;0,SUMIFS('Listagem de Pagamentos Efet'!$J:$J,'Listagem de Pagamentos Efet'!$C:$C,DRE!$B45,'Listagem de Pagamentos Efet'!$B:$B,DRE!AK$5),0)</f>
        <v>0</v>
      </c>
      <c r="AL45" s="44">
        <f>IF(AL$6&gt;0,SUMIFS('Listagem de Pagamentos Efet'!$J:$J,'Listagem de Pagamentos Efet'!$C:$C,DRE!$B45,'Listagem de Pagamentos Efet'!$B:$B,DRE!AL$5),0)</f>
        <v>0</v>
      </c>
      <c r="AM45" s="44">
        <f>IF(AM$6&gt;0,SUMIFS('Listagem de Pagamentos Efet'!$J:$J,'Listagem de Pagamentos Efet'!$C:$C,DRE!$B45,'Listagem de Pagamentos Efet'!$B:$B,DRE!AM$5),0)</f>
        <v>0</v>
      </c>
      <c r="AN45" s="44">
        <f>IF(AN$6&gt;0,SUMIFS('Listagem de Pagamentos Efet'!$J:$J,'Listagem de Pagamentos Efet'!$C:$C,DRE!$B45,'Listagem de Pagamentos Efet'!$B:$B,DRE!AN$5),0)</f>
        <v>0</v>
      </c>
      <c r="AO45" s="44">
        <f>IF(AO$6&gt;0,SUMIFS('Listagem de Pagamentos Efet'!$J:$J,'Listagem de Pagamentos Efet'!$C:$C,DRE!$B45,'Listagem de Pagamentos Efet'!$B:$B,DRE!AO$5),0)</f>
        <v>0</v>
      </c>
      <c r="AP45" s="44">
        <f>IF(AP$6&gt;0,SUMIFS('Listagem de Pagamentos Efet'!$J:$J,'Listagem de Pagamentos Efet'!$C:$C,DRE!$B45,'Listagem de Pagamentos Efet'!$B:$B,DRE!AP$5),0)</f>
        <v>0</v>
      </c>
      <c r="AQ45" s="44">
        <f>IF(AQ$6&gt;0,SUMIFS('Listagem de Pagamentos Efet'!$J:$J,'Listagem de Pagamentos Efet'!$C:$C,DRE!$B45,'Listagem de Pagamentos Efet'!$B:$B,DRE!AQ$5),0)</f>
        <v>0</v>
      </c>
      <c r="AR45" s="44">
        <f>IF(AR$6&gt;0,SUMIFS('Listagem de Pagamentos Efet'!$J:$J,'Listagem de Pagamentos Efet'!$C:$C,DRE!$B45,'Listagem de Pagamentos Efet'!$B:$B,DRE!AR$5),0)</f>
        <v>0</v>
      </c>
      <c r="AS45" s="44">
        <f>IF(AS$6&gt;0,SUMIFS('Listagem de Pagamentos Efet'!$J:$J,'Listagem de Pagamentos Efet'!$C:$C,DRE!$B45,'Listagem de Pagamentos Efet'!$B:$B,DRE!AS$5),0)</f>
        <v>0</v>
      </c>
      <c r="AT45" s="44">
        <f>IF(AT$6&gt;0,SUMIFS('Listagem de Pagamentos Efet'!$J:$J,'Listagem de Pagamentos Efet'!$C:$C,DRE!$B45,'Listagem de Pagamentos Efet'!$B:$B,DRE!AT$5),0)</f>
        <v>0</v>
      </c>
      <c r="AW45" s="82"/>
    </row>
    <row r="46" spans="1:50" s="61" customFormat="1" outlineLevel="1">
      <c r="A46" s="47">
        <v>4</v>
      </c>
      <c r="B46" s="117" t="s">
        <v>46</v>
      </c>
      <c r="C46" s="42"/>
      <c r="D46" s="72">
        <v>0</v>
      </c>
      <c r="E46" s="68" t="str">
        <f t="shared" si="21"/>
        <v/>
      </c>
      <c r="G46" s="94"/>
      <c r="H46" s="68" t="e">
        <f t="shared" si="4"/>
        <v>#DIV/0!</v>
      </c>
      <c r="J46" s="302">
        <f t="shared" si="22"/>
        <v>0</v>
      </c>
      <c r="K46" s="39" t="str">
        <f t="shared" si="5"/>
        <v/>
      </c>
      <c r="M46" s="60">
        <f t="shared" si="23"/>
        <v>0</v>
      </c>
      <c r="N46" s="39" t="str">
        <f t="shared" si="24"/>
        <v/>
      </c>
      <c r="P46" s="44">
        <f>IF(P$6&gt;0,SUMIFS('Listagem de Pagamentos Efet'!$J:$J,'Listagem de Pagamentos Efet'!$C:$C,DRE!$B46,'Listagem de Pagamentos Efet'!$B:$B,DRE!P$5),0)</f>
        <v>0</v>
      </c>
      <c r="Q46" s="44">
        <f>IF(Q$6&gt;0,SUMIFS('Listagem de Pagamentos Efet'!$J:$J,'Listagem de Pagamentos Efet'!$C:$C,DRE!$B46,'Listagem de Pagamentos Efet'!$B:$B,DRE!Q$5),0)</f>
        <v>0</v>
      </c>
      <c r="R46" s="44">
        <f>IF(R$6&gt;0,SUMIFS('Listagem de Pagamentos Efet'!$J:$J,'Listagem de Pagamentos Efet'!$C:$C,DRE!$B46,'Listagem de Pagamentos Efet'!$B:$B,DRE!R$5),0)</f>
        <v>0</v>
      </c>
      <c r="S46" s="44">
        <f>IF(S$6&gt;0,SUMIFS('Listagem de Pagamentos Efet'!$J:$J,'Listagem de Pagamentos Efet'!$C:$C,DRE!$B46,'Listagem de Pagamentos Efet'!$B:$B,DRE!S$5),0)</f>
        <v>0</v>
      </c>
      <c r="T46" s="44">
        <f>IF(T$6&gt;0,SUMIFS('Listagem de Pagamentos Efet'!$J:$J,'Listagem de Pagamentos Efet'!$C:$C,DRE!$B46,'Listagem de Pagamentos Efet'!$B:$B,DRE!T$5),0)</f>
        <v>0</v>
      </c>
      <c r="U46" s="44">
        <f>IF(U$6&gt;0,SUMIFS('Listagem de Pagamentos Efet'!$J:$J,'Listagem de Pagamentos Efet'!$C:$C,DRE!$B46,'Listagem de Pagamentos Efet'!$B:$B,DRE!U$5),0)</f>
        <v>0</v>
      </c>
      <c r="V46" s="44">
        <f>IF(V$6&gt;0,SUMIFS('Listagem de Pagamentos Efet'!$J:$J,'Listagem de Pagamentos Efet'!$C:$C,DRE!$B46,'Listagem de Pagamentos Efet'!$B:$B,DRE!V$5),0)</f>
        <v>0</v>
      </c>
      <c r="W46" s="44">
        <f>IF(W$6&gt;0,SUMIFS('Listagem de Pagamentos Efet'!$J:$J,'Listagem de Pagamentos Efet'!$C:$C,DRE!$B46,'Listagem de Pagamentos Efet'!$B:$B,DRE!W$5),0)</f>
        <v>0</v>
      </c>
      <c r="X46" s="44">
        <f>IF(X$6&gt;0,SUMIFS('Listagem de Pagamentos Efet'!$J:$J,'Listagem de Pagamentos Efet'!$C:$C,DRE!$B46,'Listagem de Pagamentos Efet'!$B:$B,DRE!X$5),0)</f>
        <v>0</v>
      </c>
      <c r="Y46" s="44">
        <f>IF(Y$6&gt;0,SUMIFS('Listagem de Pagamentos Efet'!$J:$J,'Listagem de Pagamentos Efet'!$C:$C,DRE!$B46,'Listagem de Pagamentos Efet'!$B:$B,DRE!Y$5),0)</f>
        <v>0</v>
      </c>
      <c r="Z46" s="44">
        <f>IF(Z$6&gt;0,SUMIFS('Listagem de Pagamentos Efet'!$J:$J,'Listagem de Pagamentos Efet'!$C:$C,DRE!$B46,'Listagem de Pagamentos Efet'!$B:$B,DRE!Z$5),0)</f>
        <v>0</v>
      </c>
      <c r="AA46" s="44">
        <f>IF(AA$6&gt;0,SUMIFS('Listagem de Pagamentos Efet'!$J:$J,'Listagem de Pagamentos Efet'!$C:$C,DRE!$B46,'Listagem de Pagamentos Efet'!$B:$B,DRE!AA$5),0)</f>
        <v>0</v>
      </c>
      <c r="AB46" s="44">
        <f>IF(AB$6&gt;0,SUMIFS('Listagem de Pagamentos Efet'!$J:$J,'Listagem de Pagamentos Efet'!$C:$C,DRE!$B46,'Listagem de Pagamentos Efet'!$B:$B,DRE!AB$5),0)</f>
        <v>0</v>
      </c>
      <c r="AC46" s="44">
        <f>IF(AC$6&gt;0,SUMIFS('Listagem de Pagamentos Efet'!$J:$J,'Listagem de Pagamentos Efet'!$C:$C,DRE!$B46,'Listagem de Pagamentos Efet'!$B:$B,DRE!AC$5),0)</f>
        <v>0</v>
      </c>
      <c r="AD46" s="44">
        <f>IF(AD$6&gt;0,SUMIFS('Listagem de Pagamentos Efet'!$J:$J,'Listagem de Pagamentos Efet'!$C:$C,DRE!$B46,'Listagem de Pagamentos Efet'!$B:$B,DRE!AD$5),0)</f>
        <v>0</v>
      </c>
      <c r="AE46" s="44">
        <f>IF(AE$6&gt;0,SUMIFS('Listagem de Pagamentos Efet'!$J:$J,'Listagem de Pagamentos Efet'!$C:$C,DRE!$B46,'Listagem de Pagamentos Efet'!$B:$B,DRE!AE$5),0)</f>
        <v>0</v>
      </c>
      <c r="AF46" s="44">
        <f>IF(AF$6&gt;0,SUMIFS('Listagem de Pagamentos Efet'!$J:$J,'Listagem de Pagamentos Efet'!$C:$C,DRE!$B46,'Listagem de Pagamentos Efet'!$B:$B,DRE!AF$5),0)</f>
        <v>0</v>
      </c>
      <c r="AG46" s="44">
        <f>IF(AG$6&gt;0,SUMIFS('Listagem de Pagamentos Efet'!$J:$J,'Listagem de Pagamentos Efet'!$C:$C,DRE!$B46,'Listagem de Pagamentos Efet'!$B:$B,DRE!AG$5),0)</f>
        <v>0</v>
      </c>
      <c r="AH46" s="44">
        <f>IF(AH$6&gt;0,SUMIFS('Listagem de Pagamentos Efet'!$J:$J,'Listagem de Pagamentos Efet'!$C:$C,DRE!$B46,'Listagem de Pagamentos Efet'!$B:$B,DRE!AH$5),0)</f>
        <v>0</v>
      </c>
      <c r="AI46" s="44">
        <f>IF(AI$6&gt;0,SUMIFS('Listagem de Pagamentos Efet'!$J:$J,'Listagem de Pagamentos Efet'!$C:$C,DRE!$B46,'Listagem de Pagamentos Efet'!$B:$B,DRE!AI$5),0)</f>
        <v>0</v>
      </c>
      <c r="AJ46" s="44">
        <f>IF(AJ$6&gt;0,SUMIFS('Listagem de Pagamentos Efet'!$J:$J,'Listagem de Pagamentos Efet'!$C:$C,DRE!$B46,'Listagem de Pagamentos Efet'!$B:$B,DRE!AJ$5),0)</f>
        <v>0</v>
      </c>
      <c r="AK46" s="44">
        <f>IF(AK$6&gt;0,SUMIFS('Listagem de Pagamentos Efet'!$J:$J,'Listagem de Pagamentos Efet'!$C:$C,DRE!$B46,'Listagem de Pagamentos Efet'!$B:$B,DRE!AK$5),0)</f>
        <v>0</v>
      </c>
      <c r="AL46" s="44">
        <f>IF(AL$6&gt;0,SUMIFS('Listagem de Pagamentos Efet'!$J:$J,'Listagem de Pagamentos Efet'!$C:$C,DRE!$B46,'Listagem de Pagamentos Efet'!$B:$B,DRE!AL$5),0)</f>
        <v>0</v>
      </c>
      <c r="AM46" s="44">
        <f>IF(AM$6&gt;0,SUMIFS('Listagem de Pagamentos Efet'!$J:$J,'Listagem de Pagamentos Efet'!$C:$C,DRE!$B46,'Listagem de Pagamentos Efet'!$B:$B,DRE!AM$5),0)</f>
        <v>0</v>
      </c>
      <c r="AN46" s="44">
        <f>IF(AN$6&gt;0,SUMIFS('Listagem de Pagamentos Efet'!$J:$J,'Listagem de Pagamentos Efet'!$C:$C,DRE!$B46,'Listagem de Pagamentos Efet'!$B:$B,DRE!AN$5),0)</f>
        <v>0</v>
      </c>
      <c r="AO46" s="44">
        <f>IF(AO$6&gt;0,SUMIFS('Listagem de Pagamentos Efet'!$J:$J,'Listagem de Pagamentos Efet'!$C:$C,DRE!$B46,'Listagem de Pagamentos Efet'!$B:$B,DRE!AO$5),0)</f>
        <v>0</v>
      </c>
      <c r="AP46" s="44">
        <f>IF(AP$6&gt;0,SUMIFS('Listagem de Pagamentos Efet'!$J:$J,'Listagem de Pagamentos Efet'!$C:$C,DRE!$B46,'Listagem de Pagamentos Efet'!$B:$B,DRE!AP$5),0)</f>
        <v>0</v>
      </c>
      <c r="AQ46" s="44">
        <f>IF(AQ$6&gt;0,SUMIFS('Listagem de Pagamentos Efet'!$J:$J,'Listagem de Pagamentos Efet'!$C:$C,DRE!$B46,'Listagem de Pagamentos Efet'!$B:$B,DRE!AQ$5),0)</f>
        <v>0</v>
      </c>
      <c r="AR46" s="44">
        <f>IF(AR$6&gt;0,SUMIFS('Listagem de Pagamentos Efet'!$J:$J,'Listagem de Pagamentos Efet'!$C:$C,DRE!$B46,'Listagem de Pagamentos Efet'!$B:$B,DRE!AR$5),0)</f>
        <v>0</v>
      </c>
      <c r="AS46" s="44">
        <f>IF(AS$6&gt;0,SUMIFS('Listagem de Pagamentos Efet'!$J:$J,'Listagem de Pagamentos Efet'!$C:$C,DRE!$B46,'Listagem de Pagamentos Efet'!$B:$B,DRE!AS$5),0)</f>
        <v>0</v>
      </c>
      <c r="AT46" s="44">
        <f>IF(AT$6&gt;0,SUMIFS('Listagem de Pagamentos Efet'!$J:$J,'Listagem de Pagamentos Efet'!$C:$C,DRE!$B46,'Listagem de Pagamentos Efet'!$B:$B,DRE!AT$5),0)</f>
        <v>0</v>
      </c>
      <c r="AW46" s="82"/>
    </row>
    <row r="47" spans="1:50" s="61" customFormat="1" outlineLevel="1">
      <c r="A47" s="47">
        <v>4</v>
      </c>
      <c r="B47" s="116" t="s">
        <v>107</v>
      </c>
      <c r="C47" s="42"/>
      <c r="D47" s="72">
        <v>0</v>
      </c>
      <c r="E47" s="68" t="str">
        <f t="shared" si="21"/>
        <v/>
      </c>
      <c r="G47" s="94"/>
      <c r="H47" s="68" t="e">
        <f t="shared" si="4"/>
        <v>#DIV/0!</v>
      </c>
      <c r="J47" s="302">
        <f t="shared" si="22"/>
        <v>0</v>
      </c>
      <c r="K47" s="39" t="str">
        <f t="shared" si="5"/>
        <v/>
      </c>
      <c r="M47" s="60">
        <f t="shared" si="23"/>
        <v>0</v>
      </c>
      <c r="N47" s="39" t="str">
        <f t="shared" si="24"/>
        <v/>
      </c>
      <c r="P47" s="44">
        <f>IF(P$6&gt;0,SUMIFS('Listagem de Pagamentos Efet'!$J:$J,'Listagem de Pagamentos Efet'!$C:$C,DRE!$B47,'Listagem de Pagamentos Efet'!$B:$B,DRE!P$5),0)</f>
        <v>0</v>
      </c>
      <c r="Q47" s="44">
        <f>IF(Q$6&gt;0,SUMIFS('Listagem de Pagamentos Efet'!$J:$J,'Listagem de Pagamentos Efet'!$C:$C,DRE!$B47,'Listagem de Pagamentos Efet'!$B:$B,DRE!Q$5),0)</f>
        <v>0</v>
      </c>
      <c r="R47" s="44">
        <f>IF(R$6&gt;0,SUMIFS('Listagem de Pagamentos Efet'!$J:$J,'Listagem de Pagamentos Efet'!$C:$C,DRE!$B47,'Listagem de Pagamentos Efet'!$B:$B,DRE!R$5),0)</f>
        <v>0</v>
      </c>
      <c r="S47" s="44">
        <f>IF(S$6&gt;0,SUMIFS('Listagem de Pagamentos Efet'!$J:$J,'Listagem de Pagamentos Efet'!$C:$C,DRE!$B47,'Listagem de Pagamentos Efet'!$B:$B,DRE!S$5),0)</f>
        <v>0</v>
      </c>
      <c r="T47" s="44">
        <f>IF(T$6&gt;0,SUMIFS('Listagem de Pagamentos Efet'!$J:$J,'Listagem de Pagamentos Efet'!$C:$C,DRE!$B47,'Listagem de Pagamentos Efet'!$B:$B,DRE!T$5),0)</f>
        <v>0</v>
      </c>
      <c r="U47" s="44">
        <f>IF(U$6&gt;0,SUMIFS('Listagem de Pagamentos Efet'!$J:$J,'Listagem de Pagamentos Efet'!$C:$C,DRE!$B47,'Listagem de Pagamentos Efet'!$B:$B,DRE!U$5),0)</f>
        <v>0</v>
      </c>
      <c r="V47" s="44">
        <f>IF(V$6&gt;0,SUMIFS('Listagem de Pagamentos Efet'!$J:$J,'Listagem de Pagamentos Efet'!$C:$C,DRE!$B47,'Listagem de Pagamentos Efet'!$B:$B,DRE!V$5),0)</f>
        <v>0</v>
      </c>
      <c r="W47" s="44">
        <f>IF(W$6&gt;0,SUMIFS('Listagem de Pagamentos Efet'!$J:$J,'Listagem de Pagamentos Efet'!$C:$C,DRE!$B47,'Listagem de Pagamentos Efet'!$B:$B,DRE!W$5),0)</f>
        <v>0</v>
      </c>
      <c r="X47" s="44">
        <f>IF(X$6&gt;0,SUMIFS('Listagem de Pagamentos Efet'!$J:$J,'Listagem de Pagamentos Efet'!$C:$C,DRE!$B47,'Listagem de Pagamentos Efet'!$B:$B,DRE!X$5),0)</f>
        <v>0</v>
      </c>
      <c r="Y47" s="44">
        <f>IF(Y$6&gt;0,SUMIFS('Listagem de Pagamentos Efet'!$J:$J,'Listagem de Pagamentos Efet'!$C:$C,DRE!$B47,'Listagem de Pagamentos Efet'!$B:$B,DRE!Y$5),0)</f>
        <v>0</v>
      </c>
      <c r="Z47" s="44">
        <f>IF(Z$6&gt;0,SUMIFS('Listagem de Pagamentos Efet'!$J:$J,'Listagem de Pagamentos Efet'!$C:$C,DRE!$B47,'Listagem de Pagamentos Efet'!$B:$B,DRE!Z$5),0)</f>
        <v>0</v>
      </c>
      <c r="AA47" s="44">
        <f>IF(AA$6&gt;0,SUMIFS('Listagem de Pagamentos Efet'!$J:$J,'Listagem de Pagamentos Efet'!$C:$C,DRE!$B47,'Listagem de Pagamentos Efet'!$B:$B,DRE!AA$5),0)</f>
        <v>0</v>
      </c>
      <c r="AB47" s="44">
        <f>IF(AB$6&gt;0,SUMIFS('Listagem de Pagamentos Efet'!$J:$J,'Listagem de Pagamentos Efet'!$C:$C,DRE!$B47,'Listagem de Pagamentos Efet'!$B:$B,DRE!AB$5),0)</f>
        <v>0</v>
      </c>
      <c r="AC47" s="44">
        <f>IF(AC$6&gt;0,SUMIFS('Listagem de Pagamentos Efet'!$J:$J,'Listagem de Pagamentos Efet'!$C:$C,DRE!$B47,'Listagem de Pagamentos Efet'!$B:$B,DRE!AC$5),0)</f>
        <v>0</v>
      </c>
      <c r="AD47" s="44">
        <f>IF(AD$6&gt;0,SUMIFS('Listagem de Pagamentos Efet'!$J:$J,'Listagem de Pagamentos Efet'!$C:$C,DRE!$B47,'Listagem de Pagamentos Efet'!$B:$B,DRE!AD$5),0)</f>
        <v>0</v>
      </c>
      <c r="AE47" s="44">
        <f>IF(AE$6&gt;0,SUMIFS('Listagem de Pagamentos Efet'!$J:$J,'Listagem de Pagamentos Efet'!$C:$C,DRE!$B47,'Listagem de Pagamentos Efet'!$B:$B,DRE!AE$5),0)</f>
        <v>0</v>
      </c>
      <c r="AF47" s="44">
        <f>IF(AF$6&gt;0,SUMIFS('Listagem de Pagamentos Efet'!$J:$J,'Listagem de Pagamentos Efet'!$C:$C,DRE!$B47,'Listagem de Pagamentos Efet'!$B:$B,DRE!AF$5),0)</f>
        <v>0</v>
      </c>
      <c r="AG47" s="44">
        <f>IF(AG$6&gt;0,SUMIFS('Listagem de Pagamentos Efet'!$J:$J,'Listagem de Pagamentos Efet'!$C:$C,DRE!$B47,'Listagem de Pagamentos Efet'!$B:$B,DRE!AG$5),0)</f>
        <v>0</v>
      </c>
      <c r="AH47" s="44">
        <f>IF(AH$6&gt;0,SUMIFS('Listagem de Pagamentos Efet'!$J:$J,'Listagem de Pagamentos Efet'!$C:$C,DRE!$B47,'Listagem de Pagamentos Efet'!$B:$B,DRE!AH$5),0)</f>
        <v>0</v>
      </c>
      <c r="AI47" s="44">
        <f>IF(AI$6&gt;0,SUMIFS('Listagem de Pagamentos Efet'!$J:$J,'Listagem de Pagamentos Efet'!$C:$C,DRE!$B47,'Listagem de Pagamentos Efet'!$B:$B,DRE!AI$5),0)</f>
        <v>0</v>
      </c>
      <c r="AJ47" s="44">
        <f>IF(AJ$6&gt;0,SUMIFS('Listagem de Pagamentos Efet'!$J:$J,'Listagem de Pagamentos Efet'!$C:$C,DRE!$B47,'Listagem de Pagamentos Efet'!$B:$B,DRE!AJ$5),0)</f>
        <v>0</v>
      </c>
      <c r="AK47" s="44">
        <f>IF(AK$6&gt;0,SUMIFS('Listagem de Pagamentos Efet'!$J:$J,'Listagem de Pagamentos Efet'!$C:$C,DRE!$B47,'Listagem de Pagamentos Efet'!$B:$B,DRE!AK$5),0)</f>
        <v>0</v>
      </c>
      <c r="AL47" s="44">
        <f>IF(AL$6&gt;0,SUMIFS('Listagem de Pagamentos Efet'!$J:$J,'Listagem de Pagamentos Efet'!$C:$C,DRE!$B47,'Listagem de Pagamentos Efet'!$B:$B,DRE!AL$5),0)</f>
        <v>0</v>
      </c>
      <c r="AM47" s="44">
        <f>IF(AM$6&gt;0,SUMIFS('Listagem de Pagamentos Efet'!$J:$J,'Listagem de Pagamentos Efet'!$C:$C,DRE!$B47,'Listagem de Pagamentos Efet'!$B:$B,DRE!AM$5),0)</f>
        <v>0</v>
      </c>
      <c r="AN47" s="44">
        <f>IF(AN$6&gt;0,SUMIFS('Listagem de Pagamentos Efet'!$J:$J,'Listagem de Pagamentos Efet'!$C:$C,DRE!$B47,'Listagem de Pagamentos Efet'!$B:$B,DRE!AN$5),0)</f>
        <v>0</v>
      </c>
      <c r="AO47" s="44">
        <f>IF(AO$6&gt;0,SUMIFS('Listagem de Pagamentos Efet'!$J:$J,'Listagem de Pagamentos Efet'!$C:$C,DRE!$B47,'Listagem de Pagamentos Efet'!$B:$B,DRE!AO$5),0)</f>
        <v>0</v>
      </c>
      <c r="AP47" s="44">
        <f>IF(AP$6&gt;0,SUMIFS('Listagem de Pagamentos Efet'!$J:$J,'Listagem de Pagamentos Efet'!$C:$C,DRE!$B47,'Listagem de Pagamentos Efet'!$B:$B,DRE!AP$5),0)</f>
        <v>0</v>
      </c>
      <c r="AQ47" s="44">
        <f>IF(AQ$6&gt;0,SUMIFS('Listagem de Pagamentos Efet'!$J:$J,'Listagem de Pagamentos Efet'!$C:$C,DRE!$B47,'Listagem de Pagamentos Efet'!$B:$B,DRE!AQ$5),0)</f>
        <v>0</v>
      </c>
      <c r="AR47" s="44">
        <f>IF(AR$6&gt;0,SUMIFS('Listagem de Pagamentos Efet'!$J:$J,'Listagem de Pagamentos Efet'!$C:$C,DRE!$B47,'Listagem de Pagamentos Efet'!$B:$B,DRE!AR$5),0)</f>
        <v>0</v>
      </c>
      <c r="AS47" s="44">
        <f>IF(AS$6&gt;0,SUMIFS('Listagem de Pagamentos Efet'!$J:$J,'Listagem de Pagamentos Efet'!$C:$C,DRE!$B47,'Listagem de Pagamentos Efet'!$B:$B,DRE!AS$5),0)</f>
        <v>0</v>
      </c>
      <c r="AT47" s="44">
        <f>IF(AT$6&gt;0,SUMIFS('Listagem de Pagamentos Efet'!$J:$J,'Listagem de Pagamentos Efet'!$C:$C,DRE!$B47,'Listagem de Pagamentos Efet'!$B:$B,DRE!AT$5),0)</f>
        <v>0</v>
      </c>
      <c r="AW47" s="82"/>
    </row>
    <row r="48" spans="1:50" s="61" customFormat="1" outlineLevel="1">
      <c r="A48" s="47">
        <v>4</v>
      </c>
      <c r="B48" s="117" t="s">
        <v>108</v>
      </c>
      <c r="C48" s="42"/>
      <c r="D48" s="72">
        <v>0</v>
      </c>
      <c r="E48" s="68" t="str">
        <f t="shared" si="21"/>
        <v/>
      </c>
      <c r="G48" s="94"/>
      <c r="H48" s="68" t="e">
        <f t="shared" si="4"/>
        <v>#DIV/0!</v>
      </c>
      <c r="J48" s="302">
        <f t="shared" si="22"/>
        <v>0</v>
      </c>
      <c r="K48" s="39" t="str">
        <f t="shared" si="5"/>
        <v/>
      </c>
      <c r="M48" s="60">
        <f t="shared" si="23"/>
        <v>0</v>
      </c>
      <c r="N48" s="39" t="str">
        <f t="shared" si="24"/>
        <v/>
      </c>
      <c r="P48" s="44">
        <f>IF(P$6&gt;0,SUMIFS('Listagem de Pagamentos Efet'!$J:$J,'Listagem de Pagamentos Efet'!$C:$C,DRE!$B48,'Listagem de Pagamentos Efet'!$B:$B,DRE!P$5),0)</f>
        <v>0</v>
      </c>
      <c r="Q48" s="44">
        <f>IF(Q$6&gt;0,SUMIFS('Listagem de Pagamentos Efet'!$J:$J,'Listagem de Pagamentos Efet'!$C:$C,DRE!$B48,'Listagem de Pagamentos Efet'!$B:$B,DRE!Q$5),0)</f>
        <v>0</v>
      </c>
      <c r="R48" s="44">
        <f>IF(R$6&gt;0,SUMIFS('Listagem de Pagamentos Efet'!$J:$J,'Listagem de Pagamentos Efet'!$C:$C,DRE!$B48,'Listagem de Pagamentos Efet'!$B:$B,DRE!R$5),0)</f>
        <v>0</v>
      </c>
      <c r="S48" s="44">
        <f>IF(S$6&gt;0,SUMIFS('Listagem de Pagamentos Efet'!$J:$J,'Listagem de Pagamentos Efet'!$C:$C,DRE!$B48,'Listagem de Pagamentos Efet'!$B:$B,DRE!S$5),0)</f>
        <v>0</v>
      </c>
      <c r="T48" s="44">
        <f>IF(T$6&gt;0,SUMIFS('Listagem de Pagamentos Efet'!$J:$J,'Listagem de Pagamentos Efet'!$C:$C,DRE!$B48,'Listagem de Pagamentos Efet'!$B:$B,DRE!T$5),0)</f>
        <v>0</v>
      </c>
      <c r="U48" s="44">
        <f>IF(U$6&gt;0,SUMIFS('Listagem de Pagamentos Efet'!$J:$J,'Listagem de Pagamentos Efet'!$C:$C,DRE!$B48,'Listagem de Pagamentos Efet'!$B:$B,DRE!U$5),0)</f>
        <v>0</v>
      </c>
      <c r="V48" s="44">
        <f>IF(V$6&gt;0,SUMIFS('Listagem de Pagamentos Efet'!$J:$J,'Listagem de Pagamentos Efet'!$C:$C,DRE!$B48,'Listagem de Pagamentos Efet'!$B:$B,DRE!V$5),0)</f>
        <v>0</v>
      </c>
      <c r="W48" s="44">
        <f>IF(W$6&gt;0,SUMIFS('Listagem de Pagamentos Efet'!$J:$J,'Listagem de Pagamentos Efet'!$C:$C,DRE!$B48,'Listagem de Pagamentos Efet'!$B:$B,DRE!W$5),0)</f>
        <v>0</v>
      </c>
      <c r="X48" s="44">
        <f>IF(X$6&gt;0,SUMIFS('Listagem de Pagamentos Efet'!$J:$J,'Listagem de Pagamentos Efet'!$C:$C,DRE!$B48,'Listagem de Pagamentos Efet'!$B:$B,DRE!X$5),0)</f>
        <v>0</v>
      </c>
      <c r="Y48" s="44">
        <f>IF(Y$6&gt;0,SUMIFS('Listagem de Pagamentos Efet'!$J:$J,'Listagem de Pagamentos Efet'!$C:$C,DRE!$B48,'Listagem de Pagamentos Efet'!$B:$B,DRE!Y$5),0)</f>
        <v>0</v>
      </c>
      <c r="Z48" s="44">
        <f>IF(Z$6&gt;0,SUMIFS('Listagem de Pagamentos Efet'!$J:$J,'Listagem de Pagamentos Efet'!$C:$C,DRE!$B48,'Listagem de Pagamentos Efet'!$B:$B,DRE!Z$5),0)</f>
        <v>0</v>
      </c>
      <c r="AA48" s="44">
        <f>IF(AA$6&gt;0,SUMIFS('Listagem de Pagamentos Efet'!$J:$J,'Listagem de Pagamentos Efet'!$C:$C,DRE!$B48,'Listagem de Pagamentos Efet'!$B:$B,DRE!AA$5),0)</f>
        <v>0</v>
      </c>
      <c r="AB48" s="44">
        <f>IF(AB$6&gt;0,SUMIFS('Listagem de Pagamentos Efet'!$J:$J,'Listagem de Pagamentos Efet'!$C:$C,DRE!$B48,'Listagem de Pagamentos Efet'!$B:$B,DRE!AB$5),0)</f>
        <v>0</v>
      </c>
      <c r="AC48" s="44">
        <f>IF(AC$6&gt;0,SUMIFS('Listagem de Pagamentos Efet'!$J:$J,'Listagem de Pagamentos Efet'!$C:$C,DRE!$B48,'Listagem de Pagamentos Efet'!$B:$B,DRE!AC$5),0)</f>
        <v>0</v>
      </c>
      <c r="AD48" s="44">
        <f>IF(AD$6&gt;0,SUMIFS('Listagem de Pagamentos Efet'!$J:$J,'Listagem de Pagamentos Efet'!$C:$C,DRE!$B48,'Listagem de Pagamentos Efet'!$B:$B,DRE!AD$5),0)</f>
        <v>0</v>
      </c>
      <c r="AE48" s="44">
        <f>IF(AE$6&gt;0,SUMIFS('Listagem de Pagamentos Efet'!$J:$J,'Listagem de Pagamentos Efet'!$C:$C,DRE!$B48,'Listagem de Pagamentos Efet'!$B:$B,DRE!AE$5),0)</f>
        <v>0</v>
      </c>
      <c r="AF48" s="44">
        <f>IF(AF$6&gt;0,SUMIFS('Listagem de Pagamentos Efet'!$J:$J,'Listagem de Pagamentos Efet'!$C:$C,DRE!$B48,'Listagem de Pagamentos Efet'!$B:$B,DRE!AF$5),0)</f>
        <v>0</v>
      </c>
      <c r="AG48" s="44">
        <f>IF(AG$6&gt;0,SUMIFS('Listagem de Pagamentos Efet'!$J:$J,'Listagem de Pagamentos Efet'!$C:$C,DRE!$B48,'Listagem de Pagamentos Efet'!$B:$B,DRE!AG$5),0)</f>
        <v>0</v>
      </c>
      <c r="AH48" s="44">
        <f>IF(AH$6&gt;0,SUMIFS('Listagem de Pagamentos Efet'!$J:$J,'Listagem de Pagamentos Efet'!$C:$C,DRE!$B48,'Listagem de Pagamentos Efet'!$B:$B,DRE!AH$5),0)</f>
        <v>0</v>
      </c>
      <c r="AI48" s="44">
        <f>IF(AI$6&gt;0,SUMIFS('Listagem de Pagamentos Efet'!$J:$J,'Listagem de Pagamentos Efet'!$C:$C,DRE!$B48,'Listagem de Pagamentos Efet'!$B:$B,DRE!AI$5),0)</f>
        <v>0</v>
      </c>
      <c r="AJ48" s="44">
        <f>IF(AJ$6&gt;0,SUMIFS('Listagem de Pagamentos Efet'!$J:$J,'Listagem de Pagamentos Efet'!$C:$C,DRE!$B48,'Listagem de Pagamentos Efet'!$B:$B,DRE!AJ$5),0)</f>
        <v>0</v>
      </c>
      <c r="AK48" s="44">
        <f>IF(AK$6&gt;0,SUMIFS('Listagem de Pagamentos Efet'!$J:$J,'Listagem de Pagamentos Efet'!$C:$C,DRE!$B48,'Listagem de Pagamentos Efet'!$B:$B,DRE!AK$5),0)</f>
        <v>0</v>
      </c>
      <c r="AL48" s="44">
        <f>IF(AL$6&gt;0,SUMIFS('Listagem de Pagamentos Efet'!$J:$J,'Listagem de Pagamentos Efet'!$C:$C,DRE!$B48,'Listagem de Pagamentos Efet'!$B:$B,DRE!AL$5),0)</f>
        <v>0</v>
      </c>
      <c r="AM48" s="44">
        <f>IF(AM$6&gt;0,SUMIFS('Listagem de Pagamentos Efet'!$J:$J,'Listagem de Pagamentos Efet'!$C:$C,DRE!$B48,'Listagem de Pagamentos Efet'!$B:$B,DRE!AM$5),0)</f>
        <v>0</v>
      </c>
      <c r="AN48" s="44">
        <f>IF(AN$6&gt;0,SUMIFS('Listagem de Pagamentos Efet'!$J:$J,'Listagem de Pagamentos Efet'!$C:$C,DRE!$B48,'Listagem de Pagamentos Efet'!$B:$B,DRE!AN$5),0)</f>
        <v>0</v>
      </c>
      <c r="AO48" s="44">
        <f>IF(AO$6&gt;0,SUMIFS('Listagem de Pagamentos Efet'!$J:$J,'Listagem de Pagamentos Efet'!$C:$C,DRE!$B48,'Listagem de Pagamentos Efet'!$B:$B,DRE!AO$5),0)</f>
        <v>0</v>
      </c>
      <c r="AP48" s="44">
        <f>IF(AP$6&gt;0,SUMIFS('Listagem de Pagamentos Efet'!$J:$J,'Listagem de Pagamentos Efet'!$C:$C,DRE!$B48,'Listagem de Pagamentos Efet'!$B:$B,DRE!AP$5),0)</f>
        <v>0</v>
      </c>
      <c r="AQ48" s="44">
        <f>IF(AQ$6&gt;0,SUMIFS('Listagem de Pagamentos Efet'!$J:$J,'Listagem de Pagamentos Efet'!$C:$C,DRE!$B48,'Listagem de Pagamentos Efet'!$B:$B,DRE!AQ$5),0)</f>
        <v>0</v>
      </c>
      <c r="AR48" s="44">
        <f>IF(AR$6&gt;0,SUMIFS('Listagem de Pagamentos Efet'!$J:$J,'Listagem de Pagamentos Efet'!$C:$C,DRE!$B48,'Listagem de Pagamentos Efet'!$B:$B,DRE!AR$5),0)</f>
        <v>0</v>
      </c>
      <c r="AS48" s="44">
        <f>IF(AS$6&gt;0,SUMIFS('Listagem de Pagamentos Efet'!$J:$J,'Listagem de Pagamentos Efet'!$C:$C,DRE!$B48,'Listagem de Pagamentos Efet'!$B:$B,DRE!AS$5),0)</f>
        <v>0</v>
      </c>
      <c r="AT48" s="44">
        <f>IF(AT$6&gt;0,SUMIFS('Listagem de Pagamentos Efet'!$J:$J,'Listagem de Pagamentos Efet'!$C:$C,DRE!$B48,'Listagem de Pagamentos Efet'!$B:$B,DRE!AT$5),0)</f>
        <v>0</v>
      </c>
      <c r="AW48" s="82"/>
    </row>
    <row r="49" spans="1:49" s="61" customFormat="1" outlineLevel="1">
      <c r="A49" s="47">
        <v>4</v>
      </c>
      <c r="B49" s="117" t="s">
        <v>188</v>
      </c>
      <c r="C49" s="42"/>
      <c r="D49" s="72">
        <v>0</v>
      </c>
      <c r="E49" s="68" t="str">
        <f t="shared" si="21"/>
        <v/>
      </c>
      <c r="G49" s="94"/>
      <c r="H49" s="68" t="e">
        <f t="shared" si="4"/>
        <v>#DIV/0!</v>
      </c>
      <c r="J49" s="302">
        <f t="shared" si="22"/>
        <v>0</v>
      </c>
      <c r="K49" s="39" t="str">
        <f t="shared" si="5"/>
        <v/>
      </c>
      <c r="M49" s="60">
        <f t="shared" si="23"/>
        <v>0</v>
      </c>
      <c r="N49" s="39" t="str">
        <f t="shared" si="24"/>
        <v/>
      </c>
      <c r="P49" s="44">
        <f>IF(P$6&gt;0,SUMIFS('Listagem de Pagamentos Efet'!$J:$J,'Listagem de Pagamentos Efet'!$C:$C,DRE!$B49,'Listagem de Pagamentos Efet'!$B:$B,DRE!P$5),0)</f>
        <v>0</v>
      </c>
      <c r="Q49" s="44">
        <f>IF(Q$6&gt;0,SUMIFS('Listagem de Pagamentos Efet'!$J:$J,'Listagem de Pagamentos Efet'!$C:$C,DRE!$B49,'Listagem de Pagamentos Efet'!$B:$B,DRE!Q$5),0)</f>
        <v>0</v>
      </c>
      <c r="R49" s="44">
        <f>IF(R$6&gt;0,SUMIFS('Listagem de Pagamentos Efet'!$J:$J,'Listagem de Pagamentos Efet'!$C:$C,DRE!$B49,'Listagem de Pagamentos Efet'!$B:$B,DRE!R$5),0)</f>
        <v>0</v>
      </c>
      <c r="S49" s="44">
        <f>IF(S$6&gt;0,SUMIFS('Listagem de Pagamentos Efet'!$J:$J,'Listagem de Pagamentos Efet'!$C:$C,DRE!$B49,'Listagem de Pagamentos Efet'!$B:$B,DRE!S$5),0)</f>
        <v>0</v>
      </c>
      <c r="T49" s="44">
        <f>IF(T$6&gt;0,SUMIFS('Listagem de Pagamentos Efet'!$J:$J,'Listagem de Pagamentos Efet'!$C:$C,DRE!$B49,'Listagem de Pagamentos Efet'!$B:$B,DRE!T$5),0)</f>
        <v>0</v>
      </c>
      <c r="U49" s="44">
        <f>IF(U$6&gt;0,SUMIFS('Listagem de Pagamentos Efet'!$J:$J,'Listagem de Pagamentos Efet'!$C:$C,DRE!$B49,'Listagem de Pagamentos Efet'!$B:$B,DRE!U$5),0)</f>
        <v>0</v>
      </c>
      <c r="V49" s="44">
        <f>IF(V$6&gt;0,SUMIFS('Listagem de Pagamentos Efet'!$J:$J,'Listagem de Pagamentos Efet'!$C:$C,DRE!$B49,'Listagem de Pagamentos Efet'!$B:$B,DRE!V$5),0)</f>
        <v>0</v>
      </c>
      <c r="W49" s="44">
        <f>IF(W$6&gt;0,SUMIFS('Listagem de Pagamentos Efet'!$J:$J,'Listagem de Pagamentos Efet'!$C:$C,DRE!$B49,'Listagem de Pagamentos Efet'!$B:$B,DRE!W$5),0)</f>
        <v>0</v>
      </c>
      <c r="X49" s="44">
        <f>IF(X$6&gt;0,SUMIFS('Listagem de Pagamentos Efet'!$J:$J,'Listagem de Pagamentos Efet'!$C:$C,DRE!$B49,'Listagem de Pagamentos Efet'!$B:$B,DRE!X$5),0)</f>
        <v>0</v>
      </c>
      <c r="Y49" s="44">
        <f>IF(Y$6&gt;0,SUMIFS('Listagem de Pagamentos Efet'!$J:$J,'Listagem de Pagamentos Efet'!$C:$C,DRE!$B49,'Listagem de Pagamentos Efet'!$B:$B,DRE!Y$5),0)</f>
        <v>0</v>
      </c>
      <c r="Z49" s="44">
        <f>IF(Z$6&gt;0,SUMIFS('Listagem de Pagamentos Efet'!$J:$J,'Listagem de Pagamentos Efet'!$C:$C,DRE!$B49,'Listagem de Pagamentos Efet'!$B:$B,DRE!Z$5),0)</f>
        <v>0</v>
      </c>
      <c r="AA49" s="44">
        <f>IF(AA$6&gt;0,SUMIFS('Listagem de Pagamentos Efet'!$J:$J,'Listagem de Pagamentos Efet'!$C:$C,DRE!$B49,'Listagem de Pagamentos Efet'!$B:$B,DRE!AA$5),0)</f>
        <v>0</v>
      </c>
      <c r="AB49" s="44">
        <f>IF(AB$6&gt;0,SUMIFS('Listagem de Pagamentos Efet'!$J:$J,'Listagem de Pagamentos Efet'!$C:$C,DRE!$B49,'Listagem de Pagamentos Efet'!$B:$B,DRE!AB$5),0)</f>
        <v>0</v>
      </c>
      <c r="AC49" s="44">
        <f>IF(AC$6&gt;0,SUMIFS('Listagem de Pagamentos Efet'!$J:$J,'Listagem de Pagamentos Efet'!$C:$C,DRE!$B49,'Listagem de Pagamentos Efet'!$B:$B,DRE!AC$5),0)</f>
        <v>0</v>
      </c>
      <c r="AD49" s="44">
        <f>IF(AD$6&gt;0,SUMIFS('Listagem de Pagamentos Efet'!$J:$J,'Listagem de Pagamentos Efet'!$C:$C,DRE!$B49,'Listagem de Pagamentos Efet'!$B:$B,DRE!AD$5),0)</f>
        <v>0</v>
      </c>
      <c r="AE49" s="44">
        <f>IF(AE$6&gt;0,SUMIFS('Listagem de Pagamentos Efet'!$J:$J,'Listagem de Pagamentos Efet'!$C:$C,DRE!$B49,'Listagem de Pagamentos Efet'!$B:$B,DRE!AE$5),0)</f>
        <v>0</v>
      </c>
      <c r="AF49" s="44">
        <f>IF(AF$6&gt;0,SUMIFS('Listagem de Pagamentos Efet'!$J:$J,'Listagem de Pagamentos Efet'!$C:$C,DRE!$B49,'Listagem de Pagamentos Efet'!$B:$B,DRE!AF$5),0)</f>
        <v>0</v>
      </c>
      <c r="AG49" s="44">
        <f>IF(AG$6&gt;0,SUMIFS('Listagem de Pagamentos Efet'!$J:$J,'Listagem de Pagamentos Efet'!$C:$C,DRE!$B49,'Listagem de Pagamentos Efet'!$B:$B,DRE!AG$5),0)</f>
        <v>0</v>
      </c>
      <c r="AH49" s="44">
        <f>IF(AH$6&gt;0,SUMIFS('Listagem de Pagamentos Efet'!$J:$J,'Listagem de Pagamentos Efet'!$C:$C,DRE!$B49,'Listagem de Pagamentos Efet'!$B:$B,DRE!AH$5),0)</f>
        <v>0</v>
      </c>
      <c r="AI49" s="44">
        <f>IF(AI$6&gt;0,SUMIFS('Listagem de Pagamentos Efet'!$J:$J,'Listagem de Pagamentos Efet'!$C:$C,DRE!$B49,'Listagem de Pagamentos Efet'!$B:$B,DRE!AI$5),0)</f>
        <v>0</v>
      </c>
      <c r="AJ49" s="44">
        <f>IF(AJ$6&gt;0,SUMIFS('Listagem de Pagamentos Efet'!$J:$J,'Listagem de Pagamentos Efet'!$C:$C,DRE!$B49,'Listagem de Pagamentos Efet'!$B:$B,DRE!AJ$5),0)</f>
        <v>0</v>
      </c>
      <c r="AK49" s="44">
        <f>IF(AK$6&gt;0,SUMIFS('Listagem de Pagamentos Efet'!$J:$J,'Listagem de Pagamentos Efet'!$C:$C,DRE!$B49,'Listagem de Pagamentos Efet'!$B:$B,DRE!AK$5),0)</f>
        <v>0</v>
      </c>
      <c r="AL49" s="44">
        <f>IF(AL$6&gt;0,SUMIFS('Listagem de Pagamentos Efet'!$J:$J,'Listagem de Pagamentos Efet'!$C:$C,DRE!$B49,'Listagem de Pagamentos Efet'!$B:$B,DRE!AL$5),0)</f>
        <v>0</v>
      </c>
      <c r="AM49" s="44">
        <f>IF(AM$6&gt;0,SUMIFS('Listagem de Pagamentos Efet'!$J:$J,'Listagem de Pagamentos Efet'!$C:$C,DRE!$B49,'Listagem de Pagamentos Efet'!$B:$B,DRE!AM$5),0)</f>
        <v>0</v>
      </c>
      <c r="AN49" s="44">
        <f>IF(AN$6&gt;0,SUMIFS('Listagem de Pagamentos Efet'!$J:$J,'Listagem de Pagamentos Efet'!$C:$C,DRE!$B49,'Listagem de Pagamentos Efet'!$B:$B,DRE!AN$5),0)</f>
        <v>0</v>
      </c>
      <c r="AO49" s="44">
        <f>IF(AO$6&gt;0,SUMIFS('Listagem de Pagamentos Efet'!$J:$J,'Listagem de Pagamentos Efet'!$C:$C,DRE!$B49,'Listagem de Pagamentos Efet'!$B:$B,DRE!AO$5),0)</f>
        <v>0</v>
      </c>
      <c r="AP49" s="44">
        <f>IF(AP$6&gt;0,SUMIFS('Listagem de Pagamentos Efet'!$J:$J,'Listagem de Pagamentos Efet'!$C:$C,DRE!$B49,'Listagem de Pagamentos Efet'!$B:$B,DRE!AP$5),0)</f>
        <v>0</v>
      </c>
      <c r="AQ49" s="44">
        <f>IF(AQ$6&gt;0,SUMIFS('Listagem de Pagamentos Efet'!$J:$J,'Listagem de Pagamentos Efet'!$C:$C,DRE!$B49,'Listagem de Pagamentos Efet'!$B:$B,DRE!AQ$5),0)</f>
        <v>0</v>
      </c>
      <c r="AR49" s="44">
        <f>IF(AR$6&gt;0,SUMIFS('Listagem de Pagamentos Efet'!$J:$J,'Listagem de Pagamentos Efet'!$C:$C,DRE!$B49,'Listagem de Pagamentos Efet'!$B:$B,DRE!AR$5),0)</f>
        <v>0</v>
      </c>
      <c r="AS49" s="44">
        <f>IF(AS$6&gt;0,SUMIFS('Listagem de Pagamentos Efet'!$J:$J,'Listagem de Pagamentos Efet'!$C:$C,DRE!$B49,'Listagem de Pagamentos Efet'!$B:$B,DRE!AS$5),0)</f>
        <v>0</v>
      </c>
      <c r="AT49" s="44">
        <f>IF(AT$6&gt;0,SUMIFS('Listagem de Pagamentos Efet'!$J:$J,'Listagem de Pagamentos Efet'!$C:$C,DRE!$B49,'Listagem de Pagamentos Efet'!$B:$B,DRE!AT$5),0)</f>
        <v>0</v>
      </c>
      <c r="AW49" s="82"/>
    </row>
    <row r="50" spans="1:49" s="61" customFormat="1" outlineLevel="1">
      <c r="A50" s="47">
        <v>4</v>
      </c>
      <c r="B50" s="117" t="s">
        <v>109</v>
      </c>
      <c r="C50" s="42"/>
      <c r="D50" s="72">
        <v>0</v>
      </c>
      <c r="E50" s="68" t="str">
        <f>+IF(D50=0,"",D50/D$6)</f>
        <v/>
      </c>
      <c r="G50" s="94"/>
      <c r="H50" s="68" t="e">
        <f t="shared" si="4"/>
        <v>#DIV/0!</v>
      </c>
      <c r="J50" s="302">
        <f>+SUM(P50:AT50)</f>
        <v>0</v>
      </c>
      <c r="K50" s="39" t="str">
        <f t="shared" si="5"/>
        <v/>
      </c>
      <c r="M50" s="60">
        <f t="shared" si="23"/>
        <v>0</v>
      </c>
      <c r="N50" s="39" t="str">
        <f t="shared" si="24"/>
        <v/>
      </c>
      <c r="P50" s="44">
        <f>IF(P$6&gt;0,SUMIFS('Listagem de Pagamentos Efet'!$J:$J,'Listagem de Pagamentos Efet'!$C:$C,DRE!$B50,'Listagem de Pagamentos Efet'!$B:$B,DRE!P$5),0)</f>
        <v>0</v>
      </c>
      <c r="Q50" s="44">
        <f>IF(Q$6&gt;0,SUMIFS('Listagem de Pagamentos Efet'!$J:$J,'Listagem de Pagamentos Efet'!$C:$C,DRE!$B50,'Listagem de Pagamentos Efet'!$B:$B,DRE!Q$5),0)</f>
        <v>0</v>
      </c>
      <c r="R50" s="44">
        <f>IF(R$6&gt;0,SUMIFS('Listagem de Pagamentos Efet'!$J:$J,'Listagem de Pagamentos Efet'!$C:$C,DRE!$B50,'Listagem de Pagamentos Efet'!$B:$B,DRE!R$5),0)</f>
        <v>0</v>
      </c>
      <c r="S50" s="44">
        <f>IF(S$6&gt;0,SUMIFS('Listagem de Pagamentos Efet'!$J:$J,'Listagem de Pagamentos Efet'!$C:$C,DRE!$B50,'Listagem de Pagamentos Efet'!$B:$B,DRE!S$5),0)</f>
        <v>0</v>
      </c>
      <c r="T50" s="44">
        <f>IF(T$6&gt;0,SUMIFS('Listagem de Pagamentos Efet'!$J:$J,'Listagem de Pagamentos Efet'!$C:$C,DRE!$B50,'Listagem de Pagamentos Efet'!$B:$B,DRE!T$5),0)</f>
        <v>0</v>
      </c>
      <c r="U50" s="44">
        <f>IF(U$6&gt;0,SUMIFS('Listagem de Pagamentos Efet'!$J:$J,'Listagem de Pagamentos Efet'!$C:$C,DRE!$B50,'Listagem de Pagamentos Efet'!$B:$B,DRE!U$5),0)</f>
        <v>0</v>
      </c>
      <c r="V50" s="44">
        <f>IF(V$6&gt;0,SUMIFS('Listagem de Pagamentos Efet'!$J:$J,'Listagem de Pagamentos Efet'!$C:$C,DRE!$B50,'Listagem de Pagamentos Efet'!$B:$B,DRE!V$5),0)</f>
        <v>0</v>
      </c>
      <c r="W50" s="44">
        <f>IF(W$6&gt;0,SUMIFS('Listagem de Pagamentos Efet'!$J:$J,'Listagem de Pagamentos Efet'!$C:$C,DRE!$B50,'Listagem de Pagamentos Efet'!$B:$B,DRE!W$5),0)</f>
        <v>0</v>
      </c>
      <c r="X50" s="44">
        <f>IF(X$6&gt;0,SUMIFS('Listagem de Pagamentos Efet'!$J:$J,'Listagem de Pagamentos Efet'!$C:$C,DRE!$B50,'Listagem de Pagamentos Efet'!$B:$B,DRE!X$5),0)</f>
        <v>0</v>
      </c>
      <c r="Y50" s="44">
        <f>IF(Y$6&gt;0,SUMIFS('Listagem de Pagamentos Efet'!$J:$J,'Listagem de Pagamentos Efet'!$C:$C,DRE!$B50,'Listagem de Pagamentos Efet'!$B:$B,DRE!Y$5),0)</f>
        <v>0</v>
      </c>
      <c r="Z50" s="44">
        <f>IF(Z$6&gt;0,SUMIFS('Listagem de Pagamentos Efet'!$J:$J,'Listagem de Pagamentos Efet'!$C:$C,DRE!$B50,'Listagem de Pagamentos Efet'!$B:$B,DRE!Z$5),0)</f>
        <v>0</v>
      </c>
      <c r="AA50" s="44">
        <f>IF(AA$6&gt;0,SUMIFS('Listagem de Pagamentos Efet'!$J:$J,'Listagem de Pagamentos Efet'!$C:$C,DRE!$B50,'Listagem de Pagamentos Efet'!$B:$B,DRE!AA$5),0)</f>
        <v>0</v>
      </c>
      <c r="AB50" s="44">
        <f>IF(AB$6&gt;0,SUMIFS('Listagem de Pagamentos Efet'!$J:$J,'Listagem de Pagamentos Efet'!$C:$C,DRE!$B50,'Listagem de Pagamentos Efet'!$B:$B,DRE!AB$5),0)</f>
        <v>0</v>
      </c>
      <c r="AC50" s="44">
        <f>IF(AC$6&gt;0,SUMIFS('Listagem de Pagamentos Efet'!$J:$J,'Listagem de Pagamentos Efet'!$C:$C,DRE!$B50,'Listagem de Pagamentos Efet'!$B:$B,DRE!AC$5),0)</f>
        <v>0</v>
      </c>
      <c r="AD50" s="44">
        <f>IF(AD$6&gt;0,SUMIFS('Listagem de Pagamentos Efet'!$J:$J,'Listagem de Pagamentos Efet'!$C:$C,DRE!$B50,'Listagem de Pagamentos Efet'!$B:$B,DRE!AD$5),0)</f>
        <v>0</v>
      </c>
      <c r="AE50" s="44">
        <f>IF(AE$6&gt;0,SUMIFS('Listagem de Pagamentos Efet'!$J:$J,'Listagem de Pagamentos Efet'!$C:$C,DRE!$B50,'Listagem de Pagamentos Efet'!$B:$B,DRE!AE$5),0)</f>
        <v>0</v>
      </c>
      <c r="AF50" s="44">
        <f>IF(AF$6&gt;0,SUMIFS('Listagem de Pagamentos Efet'!$J:$J,'Listagem de Pagamentos Efet'!$C:$C,DRE!$B50,'Listagem de Pagamentos Efet'!$B:$B,DRE!AF$5),0)</f>
        <v>0</v>
      </c>
      <c r="AG50" s="44">
        <f>IF(AG$6&gt;0,SUMIFS('Listagem de Pagamentos Efet'!$J:$J,'Listagem de Pagamentos Efet'!$C:$C,DRE!$B50,'Listagem de Pagamentos Efet'!$B:$B,DRE!AG$5),0)</f>
        <v>0</v>
      </c>
      <c r="AH50" s="44">
        <f>IF(AH$6&gt;0,SUMIFS('Listagem de Pagamentos Efet'!$J:$J,'Listagem de Pagamentos Efet'!$C:$C,DRE!$B50,'Listagem de Pagamentos Efet'!$B:$B,DRE!AH$5),0)</f>
        <v>0</v>
      </c>
      <c r="AI50" s="44">
        <f>IF(AI$6&gt;0,SUMIFS('Listagem de Pagamentos Efet'!$J:$J,'Listagem de Pagamentos Efet'!$C:$C,DRE!$B50,'Listagem de Pagamentos Efet'!$B:$B,DRE!AI$5),0)</f>
        <v>0</v>
      </c>
      <c r="AJ50" s="44">
        <f>IF(AJ$6&gt;0,SUMIFS('Listagem de Pagamentos Efet'!$J:$J,'Listagem de Pagamentos Efet'!$C:$C,DRE!$B50,'Listagem de Pagamentos Efet'!$B:$B,DRE!AJ$5),0)</f>
        <v>0</v>
      </c>
      <c r="AK50" s="44">
        <f>IF(AK$6&gt;0,SUMIFS('Listagem de Pagamentos Efet'!$J:$J,'Listagem de Pagamentos Efet'!$C:$C,DRE!$B50,'Listagem de Pagamentos Efet'!$B:$B,DRE!AK$5),0)</f>
        <v>0</v>
      </c>
      <c r="AL50" s="44">
        <f>IF(AL$6&gt;0,SUMIFS('Listagem de Pagamentos Efet'!$J:$J,'Listagem de Pagamentos Efet'!$C:$C,DRE!$B50,'Listagem de Pagamentos Efet'!$B:$B,DRE!AL$5),0)</f>
        <v>0</v>
      </c>
      <c r="AM50" s="44">
        <f>IF(AM$6&gt;0,SUMIFS('Listagem de Pagamentos Efet'!$J:$J,'Listagem de Pagamentos Efet'!$C:$C,DRE!$B50,'Listagem de Pagamentos Efet'!$B:$B,DRE!AM$5),0)</f>
        <v>0</v>
      </c>
      <c r="AN50" s="44">
        <f>IF(AN$6&gt;0,SUMIFS('Listagem de Pagamentos Efet'!$J:$J,'Listagem de Pagamentos Efet'!$C:$C,DRE!$B50,'Listagem de Pagamentos Efet'!$B:$B,DRE!AN$5),0)</f>
        <v>0</v>
      </c>
      <c r="AO50" s="44">
        <f>IF(AO$6&gt;0,SUMIFS('Listagem de Pagamentos Efet'!$J:$J,'Listagem de Pagamentos Efet'!$C:$C,DRE!$B50,'Listagem de Pagamentos Efet'!$B:$B,DRE!AO$5),0)</f>
        <v>0</v>
      </c>
      <c r="AP50" s="44">
        <f>IF(AP$6&gt;0,SUMIFS('Listagem de Pagamentos Efet'!$J:$J,'Listagem de Pagamentos Efet'!$C:$C,DRE!$B50,'Listagem de Pagamentos Efet'!$B:$B,DRE!AP$5),0)</f>
        <v>0</v>
      </c>
      <c r="AQ50" s="44">
        <f>IF(AQ$6&gt;0,SUMIFS('Listagem de Pagamentos Efet'!$J:$J,'Listagem de Pagamentos Efet'!$C:$C,DRE!$B50,'Listagem de Pagamentos Efet'!$B:$B,DRE!AQ$5),0)</f>
        <v>0</v>
      </c>
      <c r="AR50" s="44">
        <f>IF(AR$6&gt;0,SUMIFS('Listagem de Pagamentos Efet'!$J:$J,'Listagem de Pagamentos Efet'!$C:$C,DRE!$B50,'Listagem de Pagamentos Efet'!$B:$B,DRE!AR$5),0)</f>
        <v>0</v>
      </c>
      <c r="AS50" s="44">
        <f>IF(AS$6&gt;0,SUMIFS('Listagem de Pagamentos Efet'!$J:$J,'Listagem de Pagamentos Efet'!$C:$C,DRE!$B50,'Listagem de Pagamentos Efet'!$B:$B,DRE!AS$5),0)</f>
        <v>0</v>
      </c>
      <c r="AT50" s="44">
        <f>IF(AT$6&gt;0,SUMIFS('Listagem de Pagamentos Efet'!$J:$J,'Listagem de Pagamentos Efet'!$C:$C,DRE!$B50,'Listagem de Pagamentos Efet'!$B:$B,DRE!AT$5),0)</f>
        <v>0</v>
      </c>
      <c r="AW50" s="82"/>
    </row>
    <row r="51" spans="1:49" s="61" customFormat="1" outlineLevel="1">
      <c r="A51" s="47">
        <v>4</v>
      </c>
      <c r="B51" s="117" t="s">
        <v>126</v>
      </c>
      <c r="C51" s="42"/>
      <c r="D51" s="72">
        <v>0</v>
      </c>
      <c r="E51" s="68" t="str">
        <f>+IF(D51=0,"",D51/D$6)</f>
        <v/>
      </c>
      <c r="G51" s="94"/>
      <c r="H51" s="68" t="e">
        <f t="shared" si="4"/>
        <v>#DIV/0!</v>
      </c>
      <c r="J51" s="302">
        <f>+SUM(P51:AT51)</f>
        <v>0</v>
      </c>
      <c r="K51" s="39" t="str">
        <f t="shared" si="5"/>
        <v/>
      </c>
      <c r="M51" s="60">
        <f t="shared" si="23"/>
        <v>0</v>
      </c>
      <c r="N51" s="39" t="str">
        <f t="shared" si="24"/>
        <v/>
      </c>
      <c r="P51" s="44">
        <f>IF(P$6&gt;0,SUMIFS('Listagem de Pagamentos Efet'!$J:$J,'Listagem de Pagamentos Efet'!$C:$C,DRE!$B51,'Listagem de Pagamentos Efet'!$B:$B,DRE!P$5),0)</f>
        <v>0</v>
      </c>
      <c r="Q51" s="44">
        <f>IF(Q$6&gt;0,SUMIFS('Listagem de Pagamentos Efet'!$J:$J,'Listagem de Pagamentos Efet'!$C:$C,DRE!$B51,'Listagem de Pagamentos Efet'!$B:$B,DRE!Q$5),0)</f>
        <v>0</v>
      </c>
      <c r="R51" s="44">
        <f>IF(R$6&gt;0,SUMIFS('Listagem de Pagamentos Efet'!$J:$J,'Listagem de Pagamentos Efet'!$C:$C,DRE!$B51,'Listagem de Pagamentos Efet'!$B:$B,DRE!R$5),0)</f>
        <v>0</v>
      </c>
      <c r="S51" s="44">
        <f>IF(S$6&gt;0,SUMIFS('Listagem de Pagamentos Efet'!$J:$J,'Listagem de Pagamentos Efet'!$C:$C,DRE!$B51,'Listagem de Pagamentos Efet'!$B:$B,DRE!S$5),0)</f>
        <v>0</v>
      </c>
      <c r="T51" s="44">
        <f>IF(T$6&gt;0,SUMIFS('Listagem de Pagamentos Efet'!$J:$J,'Listagem de Pagamentos Efet'!$C:$C,DRE!$B51,'Listagem de Pagamentos Efet'!$B:$B,DRE!T$5),0)</f>
        <v>0</v>
      </c>
      <c r="U51" s="44">
        <f>IF(U$6&gt;0,SUMIFS('Listagem de Pagamentos Efet'!$J:$J,'Listagem de Pagamentos Efet'!$C:$C,DRE!$B51,'Listagem de Pagamentos Efet'!$B:$B,DRE!U$5),0)</f>
        <v>0</v>
      </c>
      <c r="V51" s="44">
        <f>IF(V$6&gt;0,SUMIFS('Listagem de Pagamentos Efet'!$J:$J,'Listagem de Pagamentos Efet'!$C:$C,DRE!$B51,'Listagem de Pagamentos Efet'!$B:$B,DRE!V$5),0)</f>
        <v>0</v>
      </c>
      <c r="W51" s="44">
        <f>IF(W$6&gt;0,SUMIFS('Listagem de Pagamentos Efet'!$J:$J,'Listagem de Pagamentos Efet'!$C:$C,DRE!$B51,'Listagem de Pagamentos Efet'!$B:$B,DRE!W$5),0)</f>
        <v>0</v>
      </c>
      <c r="X51" s="44">
        <f>IF(X$6&gt;0,SUMIFS('Listagem de Pagamentos Efet'!$J:$J,'Listagem de Pagamentos Efet'!$C:$C,DRE!$B51,'Listagem de Pagamentos Efet'!$B:$B,DRE!X$5),0)</f>
        <v>0</v>
      </c>
      <c r="Y51" s="44">
        <f>IF(Y$6&gt;0,SUMIFS('Listagem de Pagamentos Efet'!$J:$J,'Listagem de Pagamentos Efet'!$C:$C,DRE!$B51,'Listagem de Pagamentos Efet'!$B:$B,DRE!Y$5),0)</f>
        <v>0</v>
      </c>
      <c r="Z51" s="44">
        <f>IF(Z$6&gt;0,SUMIFS('Listagem de Pagamentos Efet'!$J:$J,'Listagem de Pagamentos Efet'!$C:$C,DRE!$B51,'Listagem de Pagamentos Efet'!$B:$B,DRE!Z$5),0)</f>
        <v>0</v>
      </c>
      <c r="AA51" s="44">
        <f>IF(AA$6&gt;0,SUMIFS('Listagem de Pagamentos Efet'!$J:$J,'Listagem de Pagamentos Efet'!$C:$C,DRE!$B51,'Listagem de Pagamentos Efet'!$B:$B,DRE!AA$5),0)</f>
        <v>0</v>
      </c>
      <c r="AB51" s="44">
        <f>IF(AB$6&gt;0,SUMIFS('Listagem de Pagamentos Efet'!$J:$J,'Listagem de Pagamentos Efet'!$C:$C,DRE!$B51,'Listagem de Pagamentos Efet'!$B:$B,DRE!AB$5),0)</f>
        <v>0</v>
      </c>
      <c r="AC51" s="44">
        <f>IF(AC$6&gt;0,SUMIFS('Listagem de Pagamentos Efet'!$J:$J,'Listagem de Pagamentos Efet'!$C:$C,DRE!$B51,'Listagem de Pagamentos Efet'!$B:$B,DRE!AC$5),0)</f>
        <v>0</v>
      </c>
      <c r="AD51" s="44">
        <f>IF(AD$6&gt;0,SUMIFS('Listagem de Pagamentos Efet'!$J:$J,'Listagem de Pagamentos Efet'!$C:$C,DRE!$B51,'Listagem de Pagamentos Efet'!$B:$B,DRE!AD$5),0)</f>
        <v>0</v>
      </c>
      <c r="AE51" s="44">
        <f>IF(AE$6&gt;0,SUMIFS('Listagem de Pagamentos Efet'!$J:$J,'Listagem de Pagamentos Efet'!$C:$C,DRE!$B51,'Listagem de Pagamentos Efet'!$B:$B,DRE!AE$5),0)</f>
        <v>0</v>
      </c>
      <c r="AF51" s="44">
        <f>IF(AF$6&gt;0,SUMIFS('Listagem de Pagamentos Efet'!$J:$J,'Listagem de Pagamentos Efet'!$C:$C,DRE!$B51,'Listagem de Pagamentos Efet'!$B:$B,DRE!AF$5),0)</f>
        <v>0</v>
      </c>
      <c r="AG51" s="44">
        <f>IF(AG$6&gt;0,SUMIFS('Listagem de Pagamentos Efet'!$J:$J,'Listagem de Pagamentos Efet'!$C:$C,DRE!$B51,'Listagem de Pagamentos Efet'!$B:$B,DRE!AG$5),0)</f>
        <v>0</v>
      </c>
      <c r="AH51" s="44">
        <f>IF(AH$6&gt;0,SUMIFS('Listagem de Pagamentos Efet'!$J:$J,'Listagem de Pagamentos Efet'!$C:$C,DRE!$B51,'Listagem de Pagamentos Efet'!$B:$B,DRE!AH$5),0)</f>
        <v>0</v>
      </c>
      <c r="AI51" s="44">
        <f>IF(AI$6&gt;0,SUMIFS('Listagem de Pagamentos Efet'!$J:$J,'Listagem de Pagamentos Efet'!$C:$C,DRE!$B51,'Listagem de Pagamentos Efet'!$B:$B,DRE!AI$5),0)</f>
        <v>0</v>
      </c>
      <c r="AJ51" s="44">
        <f>IF(AJ$6&gt;0,SUMIFS('Listagem de Pagamentos Efet'!$J:$J,'Listagem de Pagamentos Efet'!$C:$C,DRE!$B51,'Listagem de Pagamentos Efet'!$B:$B,DRE!AJ$5),0)</f>
        <v>0</v>
      </c>
      <c r="AK51" s="44">
        <f>IF(AK$6&gt;0,SUMIFS('Listagem de Pagamentos Efet'!$J:$J,'Listagem de Pagamentos Efet'!$C:$C,DRE!$B51,'Listagem de Pagamentos Efet'!$B:$B,DRE!AK$5),0)</f>
        <v>0</v>
      </c>
      <c r="AL51" s="44">
        <f>IF(AL$6&gt;0,SUMIFS('Listagem de Pagamentos Efet'!$J:$J,'Listagem de Pagamentos Efet'!$C:$C,DRE!$B51,'Listagem de Pagamentos Efet'!$B:$B,DRE!AL$5),0)</f>
        <v>0</v>
      </c>
      <c r="AM51" s="44">
        <f>IF(AM$6&gt;0,SUMIFS('Listagem de Pagamentos Efet'!$J:$J,'Listagem de Pagamentos Efet'!$C:$C,DRE!$B51,'Listagem de Pagamentos Efet'!$B:$B,DRE!AM$5),0)</f>
        <v>0</v>
      </c>
      <c r="AN51" s="44">
        <f>IF(AN$6&gt;0,SUMIFS('Listagem de Pagamentos Efet'!$J:$J,'Listagem de Pagamentos Efet'!$C:$C,DRE!$B51,'Listagem de Pagamentos Efet'!$B:$B,DRE!AN$5),0)</f>
        <v>0</v>
      </c>
      <c r="AO51" s="44">
        <f>IF(AO$6&gt;0,SUMIFS('Listagem de Pagamentos Efet'!$J:$J,'Listagem de Pagamentos Efet'!$C:$C,DRE!$B51,'Listagem de Pagamentos Efet'!$B:$B,DRE!AO$5),0)</f>
        <v>0</v>
      </c>
      <c r="AP51" s="44">
        <f>IF(AP$6&gt;0,SUMIFS('Listagem de Pagamentos Efet'!$J:$J,'Listagem de Pagamentos Efet'!$C:$C,DRE!$B51,'Listagem de Pagamentos Efet'!$B:$B,DRE!AP$5),0)</f>
        <v>0</v>
      </c>
      <c r="AQ51" s="44">
        <f>IF(AQ$6&gt;0,SUMIFS('Listagem de Pagamentos Efet'!$J:$J,'Listagem de Pagamentos Efet'!$C:$C,DRE!$B51,'Listagem de Pagamentos Efet'!$B:$B,DRE!AQ$5),0)</f>
        <v>0</v>
      </c>
      <c r="AR51" s="44">
        <f>IF(AR$6&gt;0,SUMIFS('Listagem de Pagamentos Efet'!$J:$J,'Listagem de Pagamentos Efet'!$C:$C,DRE!$B51,'Listagem de Pagamentos Efet'!$B:$B,DRE!AR$5),0)</f>
        <v>0</v>
      </c>
      <c r="AS51" s="44">
        <f>IF(AS$6&gt;0,SUMIFS('Listagem de Pagamentos Efet'!$J:$J,'Listagem de Pagamentos Efet'!$C:$C,DRE!$B51,'Listagem de Pagamentos Efet'!$B:$B,DRE!AS$5),0)</f>
        <v>0</v>
      </c>
      <c r="AT51" s="44">
        <f>IF(AT$6&gt;0,SUMIFS('Listagem de Pagamentos Efet'!$J:$J,'Listagem de Pagamentos Efet'!$C:$C,DRE!$B51,'Listagem de Pagamentos Efet'!$B:$B,DRE!AT$5),0)</f>
        <v>0</v>
      </c>
      <c r="AW51" s="82"/>
    </row>
    <row r="52" spans="1:49" s="61" customFormat="1" outlineLevel="1">
      <c r="A52" s="47">
        <v>4</v>
      </c>
      <c r="B52" s="117" t="s">
        <v>187</v>
      </c>
      <c r="C52" s="42"/>
      <c r="D52" s="72">
        <v>0</v>
      </c>
      <c r="E52" s="68" t="str">
        <f>+IF(D52=0,"",D52/D$6)</f>
        <v/>
      </c>
      <c r="G52" s="94"/>
      <c r="H52" s="68" t="e">
        <f t="shared" si="4"/>
        <v>#DIV/0!</v>
      </c>
      <c r="J52" s="302">
        <f>+SUM(P52:AT52)</f>
        <v>0</v>
      </c>
      <c r="K52" s="39" t="str">
        <f t="shared" si="5"/>
        <v/>
      </c>
      <c r="M52" s="60">
        <f t="shared" si="23"/>
        <v>0</v>
      </c>
      <c r="N52" s="39" t="str">
        <f t="shared" si="24"/>
        <v/>
      </c>
      <c r="P52" s="44">
        <f>IF(P$6&gt;0,SUMIFS('Listagem de Pagamentos Efet'!$J:$J,'Listagem de Pagamentos Efet'!$C:$C,DRE!$B52,'Listagem de Pagamentos Efet'!$B:$B,DRE!P$5),0)</f>
        <v>0</v>
      </c>
      <c r="Q52" s="44">
        <f>IF(Q$6&gt;0,SUMIFS('Listagem de Pagamentos Efet'!$J:$J,'Listagem de Pagamentos Efet'!$C:$C,DRE!$B52,'Listagem de Pagamentos Efet'!$B:$B,DRE!Q$5),0)</f>
        <v>0</v>
      </c>
      <c r="R52" s="44">
        <f>IF(R$6&gt;0,SUMIFS('Listagem de Pagamentos Efet'!$J:$J,'Listagem de Pagamentos Efet'!$C:$C,DRE!$B52,'Listagem de Pagamentos Efet'!$B:$B,DRE!R$5),0)</f>
        <v>0</v>
      </c>
      <c r="S52" s="44">
        <f>IF(S$6&gt;0,SUMIFS('Listagem de Pagamentos Efet'!$J:$J,'Listagem de Pagamentos Efet'!$C:$C,DRE!$B52,'Listagem de Pagamentos Efet'!$B:$B,DRE!S$5),0)</f>
        <v>0</v>
      </c>
      <c r="T52" s="44">
        <f>IF(T$6&gt;0,SUMIFS('Listagem de Pagamentos Efet'!$J:$J,'Listagem de Pagamentos Efet'!$C:$C,DRE!$B52,'Listagem de Pagamentos Efet'!$B:$B,DRE!T$5),0)</f>
        <v>0</v>
      </c>
      <c r="U52" s="44">
        <f>IF(U$6&gt;0,SUMIFS('Listagem de Pagamentos Efet'!$J:$J,'Listagem de Pagamentos Efet'!$C:$C,DRE!$B52,'Listagem de Pagamentos Efet'!$B:$B,DRE!U$5),0)</f>
        <v>0</v>
      </c>
      <c r="V52" s="44">
        <f>IF(V$6&gt;0,SUMIFS('Listagem de Pagamentos Efet'!$J:$J,'Listagem de Pagamentos Efet'!$C:$C,DRE!$B52,'Listagem de Pagamentos Efet'!$B:$B,DRE!V$5),0)</f>
        <v>0</v>
      </c>
      <c r="W52" s="44">
        <f>IF(W$6&gt;0,SUMIFS('Listagem de Pagamentos Efet'!$J:$J,'Listagem de Pagamentos Efet'!$C:$C,DRE!$B52,'Listagem de Pagamentos Efet'!$B:$B,DRE!W$5),0)</f>
        <v>0</v>
      </c>
      <c r="X52" s="44">
        <f>IF(X$6&gt;0,SUMIFS('Listagem de Pagamentos Efet'!$J:$J,'Listagem de Pagamentos Efet'!$C:$C,DRE!$B52,'Listagem de Pagamentos Efet'!$B:$B,DRE!X$5),0)</f>
        <v>0</v>
      </c>
      <c r="Y52" s="44">
        <f>IF(Y$6&gt;0,SUMIFS('Listagem de Pagamentos Efet'!$J:$J,'Listagem de Pagamentos Efet'!$C:$C,DRE!$B52,'Listagem de Pagamentos Efet'!$B:$B,DRE!Y$5),0)</f>
        <v>0</v>
      </c>
      <c r="Z52" s="44">
        <f>IF(Z$6&gt;0,SUMIFS('Listagem de Pagamentos Efet'!$J:$J,'Listagem de Pagamentos Efet'!$C:$C,DRE!$B52,'Listagem de Pagamentos Efet'!$B:$B,DRE!Z$5),0)</f>
        <v>0</v>
      </c>
      <c r="AA52" s="44">
        <f>IF(AA$6&gt;0,SUMIFS('Listagem de Pagamentos Efet'!$J:$J,'Listagem de Pagamentos Efet'!$C:$C,DRE!$B52,'Listagem de Pagamentos Efet'!$B:$B,DRE!AA$5),0)</f>
        <v>0</v>
      </c>
      <c r="AB52" s="44">
        <f>IF(AB$6&gt;0,SUMIFS('Listagem de Pagamentos Efet'!$J:$J,'Listagem de Pagamentos Efet'!$C:$C,DRE!$B52,'Listagem de Pagamentos Efet'!$B:$B,DRE!AB$5),0)</f>
        <v>0</v>
      </c>
      <c r="AC52" s="44">
        <f>IF(AC$6&gt;0,SUMIFS('Listagem de Pagamentos Efet'!$J:$J,'Listagem de Pagamentos Efet'!$C:$C,DRE!$B52,'Listagem de Pagamentos Efet'!$B:$B,DRE!AC$5),0)</f>
        <v>0</v>
      </c>
      <c r="AD52" s="44">
        <f>IF(AD$6&gt;0,SUMIFS('Listagem de Pagamentos Efet'!$J:$J,'Listagem de Pagamentos Efet'!$C:$C,DRE!$B52,'Listagem de Pagamentos Efet'!$B:$B,DRE!AD$5),0)</f>
        <v>0</v>
      </c>
      <c r="AE52" s="44">
        <f>IF(AE$6&gt;0,SUMIFS('Listagem de Pagamentos Efet'!$J:$J,'Listagem de Pagamentos Efet'!$C:$C,DRE!$B52,'Listagem de Pagamentos Efet'!$B:$B,DRE!AE$5),0)</f>
        <v>0</v>
      </c>
      <c r="AF52" s="44">
        <f>IF(AF$6&gt;0,SUMIFS('Listagem de Pagamentos Efet'!$J:$J,'Listagem de Pagamentos Efet'!$C:$C,DRE!$B52,'Listagem de Pagamentos Efet'!$B:$B,DRE!AF$5),0)</f>
        <v>0</v>
      </c>
      <c r="AG52" s="44">
        <f>IF(AG$6&gt;0,SUMIFS('Listagem de Pagamentos Efet'!$J:$J,'Listagem de Pagamentos Efet'!$C:$C,DRE!$B52,'Listagem de Pagamentos Efet'!$B:$B,DRE!AG$5),0)</f>
        <v>0</v>
      </c>
      <c r="AH52" s="44">
        <f>IF(AH$6&gt;0,SUMIFS('Listagem de Pagamentos Efet'!$J:$J,'Listagem de Pagamentos Efet'!$C:$C,DRE!$B52,'Listagem de Pagamentos Efet'!$B:$B,DRE!AH$5),0)</f>
        <v>0</v>
      </c>
      <c r="AI52" s="44">
        <f>IF(AI$6&gt;0,SUMIFS('Listagem de Pagamentos Efet'!$J:$J,'Listagem de Pagamentos Efet'!$C:$C,DRE!$B52,'Listagem de Pagamentos Efet'!$B:$B,DRE!AI$5),0)</f>
        <v>0</v>
      </c>
      <c r="AJ52" s="44">
        <f>IF(AJ$6&gt;0,SUMIFS('Listagem de Pagamentos Efet'!$J:$J,'Listagem de Pagamentos Efet'!$C:$C,DRE!$B52,'Listagem de Pagamentos Efet'!$B:$B,DRE!AJ$5),0)</f>
        <v>0</v>
      </c>
      <c r="AK52" s="44">
        <f>IF(AK$6&gt;0,SUMIFS('Listagem de Pagamentos Efet'!$J:$J,'Listagem de Pagamentos Efet'!$C:$C,DRE!$B52,'Listagem de Pagamentos Efet'!$B:$B,DRE!AK$5),0)</f>
        <v>0</v>
      </c>
      <c r="AL52" s="44">
        <f>IF(AL$6&gt;0,SUMIFS('Listagem de Pagamentos Efet'!$J:$J,'Listagem de Pagamentos Efet'!$C:$C,DRE!$B52,'Listagem de Pagamentos Efet'!$B:$B,DRE!AL$5),0)</f>
        <v>0</v>
      </c>
      <c r="AM52" s="44">
        <f>IF(AM$6&gt;0,SUMIFS('Listagem de Pagamentos Efet'!$J:$J,'Listagem de Pagamentos Efet'!$C:$C,DRE!$B52,'Listagem de Pagamentos Efet'!$B:$B,DRE!AM$5),0)</f>
        <v>0</v>
      </c>
      <c r="AN52" s="44">
        <f>IF(AN$6&gt;0,SUMIFS('Listagem de Pagamentos Efet'!$J:$J,'Listagem de Pagamentos Efet'!$C:$C,DRE!$B52,'Listagem de Pagamentos Efet'!$B:$B,DRE!AN$5),0)</f>
        <v>0</v>
      </c>
      <c r="AO52" s="44">
        <f>IF(AO$6&gt;0,SUMIFS('Listagem de Pagamentos Efet'!$J:$J,'Listagem de Pagamentos Efet'!$C:$C,DRE!$B52,'Listagem de Pagamentos Efet'!$B:$B,DRE!AO$5),0)</f>
        <v>0</v>
      </c>
      <c r="AP52" s="44">
        <f>IF(AP$6&gt;0,SUMIFS('Listagem de Pagamentos Efet'!$J:$J,'Listagem de Pagamentos Efet'!$C:$C,DRE!$B52,'Listagem de Pagamentos Efet'!$B:$B,DRE!AP$5),0)</f>
        <v>0</v>
      </c>
      <c r="AQ52" s="44">
        <f>IF(AQ$6&gt;0,SUMIFS('Listagem de Pagamentos Efet'!$J:$J,'Listagem de Pagamentos Efet'!$C:$C,DRE!$B52,'Listagem de Pagamentos Efet'!$B:$B,DRE!AQ$5),0)</f>
        <v>0</v>
      </c>
      <c r="AR52" s="44">
        <f>IF(AR$6&gt;0,SUMIFS('Listagem de Pagamentos Efet'!$J:$J,'Listagem de Pagamentos Efet'!$C:$C,DRE!$B52,'Listagem de Pagamentos Efet'!$B:$B,DRE!AR$5),0)</f>
        <v>0</v>
      </c>
      <c r="AS52" s="44">
        <f>IF(AS$6&gt;0,SUMIFS('Listagem de Pagamentos Efet'!$J:$J,'Listagem de Pagamentos Efet'!$C:$C,DRE!$B52,'Listagem de Pagamentos Efet'!$B:$B,DRE!AS$5),0)</f>
        <v>0</v>
      </c>
      <c r="AT52" s="44">
        <f>IF(AT$6&gt;0,SUMIFS('Listagem de Pagamentos Efet'!$J:$J,'Listagem de Pagamentos Efet'!$C:$C,DRE!$B52,'Listagem de Pagamentos Efet'!$B:$B,DRE!AT$5),0)</f>
        <v>0</v>
      </c>
      <c r="AW52" s="82"/>
    </row>
    <row r="53" spans="1:49" s="64" customFormat="1">
      <c r="A53" s="47"/>
      <c r="B53" s="142" t="s">
        <v>162</v>
      </c>
      <c r="C53" s="30"/>
      <c r="D53" s="63"/>
      <c r="E53" s="77"/>
      <c r="F53" s="30"/>
      <c r="G53" s="63">
        <f>+SUM(G54:G57)</f>
        <v>0</v>
      </c>
      <c r="H53" s="77" t="e">
        <f t="shared" si="4"/>
        <v>#DIV/0!</v>
      </c>
      <c r="I53" s="30"/>
      <c r="J53" s="304">
        <f>+SUM(J54:J57)</f>
        <v>0</v>
      </c>
      <c r="K53" s="77" t="str">
        <f t="shared" si="5"/>
        <v/>
      </c>
      <c r="L53" s="30"/>
      <c r="M53" s="63">
        <f>+SUM(M54:M57)</f>
        <v>0</v>
      </c>
      <c r="N53" s="77" t="str">
        <f t="shared" si="24"/>
        <v/>
      </c>
      <c r="O53" s="30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</row>
    <row r="54" spans="1:49" s="61" customFormat="1" outlineLevel="1">
      <c r="A54" s="47">
        <v>4</v>
      </c>
      <c r="B54" s="112" t="s">
        <v>110</v>
      </c>
      <c r="C54" s="42"/>
      <c r="D54" s="72">
        <v>0</v>
      </c>
      <c r="E54" s="68" t="str">
        <f>+IF(D54=0,"",D54/D$6)</f>
        <v/>
      </c>
      <c r="G54" s="94"/>
      <c r="H54" s="68" t="e">
        <f t="shared" si="4"/>
        <v>#DIV/0!</v>
      </c>
      <c r="J54" s="302">
        <f>+SUM(P54:AT54)</f>
        <v>0</v>
      </c>
      <c r="K54" s="39" t="str">
        <f t="shared" si="5"/>
        <v/>
      </c>
      <c r="M54" s="60">
        <f t="shared" si="23"/>
        <v>0</v>
      </c>
      <c r="N54" s="39" t="str">
        <f>+IF(M54=0,"",M54/M$6)</f>
        <v/>
      </c>
      <c r="P54" s="44">
        <f>IF(P$6&gt;0,SUMIFS('Listagem de Pagamentos Efet'!$J:$J,'Listagem de Pagamentos Efet'!$C:$C,DRE!$B54,'Listagem de Pagamentos Efet'!$B:$B,DRE!P$5),0)</f>
        <v>0</v>
      </c>
      <c r="Q54" s="44">
        <f>IF(Q$6&gt;0,SUMIFS('Listagem de Pagamentos Efet'!$J:$J,'Listagem de Pagamentos Efet'!$C:$C,DRE!$B54,'Listagem de Pagamentos Efet'!$B:$B,DRE!Q$5),0)</f>
        <v>0</v>
      </c>
      <c r="R54" s="44">
        <f>IF(R$6&gt;0,SUMIFS('Listagem de Pagamentos Efet'!$J:$J,'Listagem de Pagamentos Efet'!$C:$C,DRE!$B54,'Listagem de Pagamentos Efet'!$B:$B,DRE!R$5),0)</f>
        <v>0</v>
      </c>
      <c r="S54" s="44">
        <f>IF(S$6&gt;0,SUMIFS('Listagem de Pagamentos Efet'!$J:$J,'Listagem de Pagamentos Efet'!$C:$C,DRE!$B54,'Listagem de Pagamentos Efet'!$B:$B,DRE!S$5),0)</f>
        <v>0</v>
      </c>
      <c r="T54" s="44">
        <f>IF(T$6&gt;0,SUMIFS('Listagem de Pagamentos Efet'!$J:$J,'Listagem de Pagamentos Efet'!$C:$C,DRE!$B54,'Listagem de Pagamentos Efet'!$B:$B,DRE!T$5),0)</f>
        <v>0</v>
      </c>
      <c r="U54" s="44">
        <f>IF(U$6&gt;0,SUMIFS('Listagem de Pagamentos Efet'!$J:$J,'Listagem de Pagamentos Efet'!$C:$C,DRE!$B54,'Listagem de Pagamentos Efet'!$B:$B,DRE!U$5),0)</f>
        <v>0</v>
      </c>
      <c r="V54" s="44">
        <f>IF(V$6&gt;0,SUMIFS('Listagem de Pagamentos Efet'!$J:$J,'Listagem de Pagamentos Efet'!$C:$C,DRE!$B54,'Listagem de Pagamentos Efet'!$B:$B,DRE!V$5),0)</f>
        <v>0</v>
      </c>
      <c r="W54" s="44">
        <f>IF(W$6&gt;0,SUMIFS('Listagem de Pagamentos Efet'!$J:$J,'Listagem de Pagamentos Efet'!$C:$C,DRE!$B54,'Listagem de Pagamentos Efet'!$B:$B,DRE!W$5),0)</f>
        <v>0</v>
      </c>
      <c r="X54" s="44">
        <f>IF(X$6&gt;0,SUMIFS('Listagem de Pagamentos Efet'!$J:$J,'Listagem de Pagamentos Efet'!$C:$C,DRE!$B54,'Listagem de Pagamentos Efet'!$B:$B,DRE!X$5),0)</f>
        <v>0</v>
      </c>
      <c r="Y54" s="44">
        <f>IF(Y$6&gt;0,SUMIFS('Listagem de Pagamentos Efet'!$J:$J,'Listagem de Pagamentos Efet'!$C:$C,DRE!$B54,'Listagem de Pagamentos Efet'!$B:$B,DRE!Y$5),0)</f>
        <v>0</v>
      </c>
      <c r="Z54" s="44">
        <f>IF(Z$6&gt;0,SUMIFS('Listagem de Pagamentos Efet'!$J:$J,'Listagem de Pagamentos Efet'!$C:$C,DRE!$B54,'Listagem de Pagamentos Efet'!$B:$B,DRE!Z$5),0)</f>
        <v>0</v>
      </c>
      <c r="AA54" s="44">
        <f>IF(AA$6&gt;0,SUMIFS('Listagem de Pagamentos Efet'!$J:$J,'Listagem de Pagamentos Efet'!$C:$C,DRE!$B54,'Listagem de Pagamentos Efet'!$B:$B,DRE!AA$5),0)</f>
        <v>0</v>
      </c>
      <c r="AB54" s="44">
        <f>IF(AB$6&gt;0,SUMIFS('Listagem de Pagamentos Efet'!$J:$J,'Listagem de Pagamentos Efet'!$C:$C,DRE!$B54,'Listagem de Pagamentos Efet'!$B:$B,DRE!AB$5),0)</f>
        <v>0</v>
      </c>
      <c r="AC54" s="44">
        <f>IF(AC$6&gt;0,SUMIFS('Listagem de Pagamentos Efet'!$J:$J,'Listagem de Pagamentos Efet'!$C:$C,DRE!$B54,'Listagem de Pagamentos Efet'!$B:$B,DRE!AC$5),0)</f>
        <v>0</v>
      </c>
      <c r="AD54" s="44">
        <f>IF(AD$6&gt;0,SUMIFS('Listagem de Pagamentos Efet'!$J:$J,'Listagem de Pagamentos Efet'!$C:$C,DRE!$B54,'Listagem de Pagamentos Efet'!$B:$B,DRE!AD$5),0)</f>
        <v>0</v>
      </c>
      <c r="AE54" s="44">
        <f>IF(AE$6&gt;0,SUMIFS('Listagem de Pagamentos Efet'!$J:$J,'Listagem de Pagamentos Efet'!$C:$C,DRE!$B54,'Listagem de Pagamentos Efet'!$B:$B,DRE!AE$5),0)</f>
        <v>0</v>
      </c>
      <c r="AF54" s="44">
        <f>IF(AF$6&gt;0,SUMIFS('Listagem de Pagamentos Efet'!$J:$J,'Listagem de Pagamentos Efet'!$C:$C,DRE!$B54,'Listagem de Pagamentos Efet'!$B:$B,DRE!AF$5),0)</f>
        <v>0</v>
      </c>
      <c r="AG54" s="44">
        <f>IF(AG$6&gt;0,SUMIFS('Listagem de Pagamentos Efet'!$J:$J,'Listagem de Pagamentos Efet'!$C:$C,DRE!$B54,'Listagem de Pagamentos Efet'!$B:$B,DRE!AG$5),0)</f>
        <v>0</v>
      </c>
      <c r="AH54" s="44">
        <f>IF(AH$6&gt;0,SUMIFS('Listagem de Pagamentos Efet'!$J:$J,'Listagem de Pagamentos Efet'!$C:$C,DRE!$B54,'Listagem de Pagamentos Efet'!$B:$B,DRE!AH$5),0)</f>
        <v>0</v>
      </c>
      <c r="AI54" s="44">
        <f>IF(AI$6&gt;0,SUMIFS('Listagem de Pagamentos Efet'!$J:$J,'Listagem de Pagamentos Efet'!$C:$C,DRE!$B54,'Listagem de Pagamentos Efet'!$B:$B,DRE!AI$5),0)</f>
        <v>0</v>
      </c>
      <c r="AJ54" s="44">
        <f>IF(AJ$6&gt;0,SUMIFS('Listagem de Pagamentos Efet'!$J:$J,'Listagem de Pagamentos Efet'!$C:$C,DRE!$B54,'Listagem de Pagamentos Efet'!$B:$B,DRE!AJ$5),0)</f>
        <v>0</v>
      </c>
      <c r="AK54" s="44">
        <f>IF(AK$6&gt;0,SUMIFS('Listagem de Pagamentos Efet'!$J:$J,'Listagem de Pagamentos Efet'!$C:$C,DRE!$B54,'Listagem de Pagamentos Efet'!$B:$B,DRE!AK$5),0)</f>
        <v>0</v>
      </c>
      <c r="AL54" s="44">
        <f>IF(AL$6&gt;0,SUMIFS('Listagem de Pagamentos Efet'!$J:$J,'Listagem de Pagamentos Efet'!$C:$C,DRE!$B54,'Listagem de Pagamentos Efet'!$B:$B,DRE!AL$5),0)</f>
        <v>0</v>
      </c>
      <c r="AM54" s="44">
        <f>IF(AM$6&gt;0,SUMIFS('Listagem de Pagamentos Efet'!$J:$J,'Listagem de Pagamentos Efet'!$C:$C,DRE!$B54,'Listagem de Pagamentos Efet'!$B:$B,DRE!AM$5),0)</f>
        <v>0</v>
      </c>
      <c r="AN54" s="44">
        <f>IF(AN$6&gt;0,SUMIFS('Listagem de Pagamentos Efet'!$J:$J,'Listagem de Pagamentos Efet'!$C:$C,DRE!$B54,'Listagem de Pagamentos Efet'!$B:$B,DRE!AN$5),0)</f>
        <v>0</v>
      </c>
      <c r="AO54" s="44">
        <f>IF(AO$6&gt;0,SUMIFS('Listagem de Pagamentos Efet'!$J:$J,'Listagem de Pagamentos Efet'!$C:$C,DRE!$B54,'Listagem de Pagamentos Efet'!$B:$B,DRE!AO$5),0)</f>
        <v>0</v>
      </c>
      <c r="AP54" s="44">
        <f>IF(AP$6&gt;0,SUMIFS('Listagem de Pagamentos Efet'!$J:$J,'Listagem de Pagamentos Efet'!$C:$C,DRE!$B54,'Listagem de Pagamentos Efet'!$B:$B,DRE!AP$5),0)</f>
        <v>0</v>
      </c>
      <c r="AQ54" s="44">
        <f>IF(AQ$6&gt;0,SUMIFS('Listagem de Pagamentos Efet'!$J:$J,'Listagem de Pagamentos Efet'!$C:$C,DRE!$B54,'Listagem de Pagamentos Efet'!$B:$B,DRE!AQ$5),0)</f>
        <v>0</v>
      </c>
      <c r="AR54" s="44">
        <f>IF(AR$6&gt;0,SUMIFS('Listagem de Pagamentos Efet'!$J:$J,'Listagem de Pagamentos Efet'!$C:$C,DRE!$B54,'Listagem de Pagamentos Efet'!$B:$B,DRE!AR$5),0)</f>
        <v>0</v>
      </c>
      <c r="AS54" s="44">
        <f>IF(AS$6&gt;0,SUMIFS('Listagem de Pagamentos Efet'!$J:$J,'Listagem de Pagamentos Efet'!$C:$C,DRE!$B54,'Listagem de Pagamentos Efet'!$B:$B,DRE!AS$5),0)</f>
        <v>0</v>
      </c>
      <c r="AT54" s="44">
        <f>IF(AT$6&gt;0,SUMIFS('Listagem de Pagamentos Efet'!$J:$J,'Listagem de Pagamentos Efet'!$C:$C,DRE!$B54,'Listagem de Pagamentos Efet'!$B:$B,DRE!AT$5),0)</f>
        <v>0</v>
      </c>
    </row>
    <row r="55" spans="1:49" s="61" customFormat="1" outlineLevel="1">
      <c r="A55" s="47">
        <v>4</v>
      </c>
      <c r="B55" s="112" t="s">
        <v>44</v>
      </c>
      <c r="C55" s="42"/>
      <c r="D55" s="72">
        <v>0</v>
      </c>
      <c r="E55" s="68" t="str">
        <f>+IF(D55=0,"",D55/D$6)</f>
        <v/>
      </c>
      <c r="G55" s="94"/>
      <c r="H55" s="68" t="e">
        <f t="shared" si="4"/>
        <v>#DIV/0!</v>
      </c>
      <c r="J55" s="302">
        <f>+SUM(P55:AT55)</f>
        <v>0</v>
      </c>
      <c r="K55" s="39" t="str">
        <f t="shared" si="5"/>
        <v/>
      </c>
      <c r="M55" s="60">
        <f t="shared" si="23"/>
        <v>0</v>
      </c>
      <c r="N55" s="39" t="str">
        <f t="shared" ref="N55:N80" si="25">+IF(M55=0,"",M55/M$6)</f>
        <v/>
      </c>
      <c r="P55" s="44">
        <f>IF(P$6&gt;0,SUMIFS('Listagem de Pagamentos Efet'!$J:$J,'Listagem de Pagamentos Efet'!$C:$C,DRE!$B55,'Listagem de Pagamentos Efet'!$B:$B,DRE!P$5),0)</f>
        <v>0</v>
      </c>
      <c r="Q55" s="44">
        <f>IF(Q$6&gt;0,SUMIFS('Listagem de Pagamentos Efet'!$J:$J,'Listagem de Pagamentos Efet'!$C:$C,DRE!$B55,'Listagem de Pagamentos Efet'!$B:$B,DRE!Q$5),0)</f>
        <v>0</v>
      </c>
      <c r="R55" s="44">
        <f>IF(R$6&gt;0,SUMIFS('Listagem de Pagamentos Efet'!$J:$J,'Listagem de Pagamentos Efet'!$C:$C,DRE!$B55,'Listagem de Pagamentos Efet'!$B:$B,DRE!R$5),0)</f>
        <v>0</v>
      </c>
      <c r="S55" s="44">
        <f>IF(S$6&gt;0,SUMIFS('Listagem de Pagamentos Efet'!$J:$J,'Listagem de Pagamentos Efet'!$C:$C,DRE!$B55,'Listagem de Pagamentos Efet'!$B:$B,DRE!S$5),0)</f>
        <v>0</v>
      </c>
      <c r="T55" s="44">
        <f>IF(T$6&gt;0,SUMIFS('Listagem de Pagamentos Efet'!$J:$J,'Listagem de Pagamentos Efet'!$C:$C,DRE!$B55,'Listagem de Pagamentos Efet'!$B:$B,DRE!T$5),0)</f>
        <v>0</v>
      </c>
      <c r="U55" s="44">
        <f>IF(U$6&gt;0,SUMIFS('Listagem de Pagamentos Efet'!$J:$J,'Listagem de Pagamentos Efet'!$C:$C,DRE!$B55,'Listagem de Pagamentos Efet'!$B:$B,DRE!U$5),0)</f>
        <v>0</v>
      </c>
      <c r="V55" s="44">
        <f>IF(V$6&gt;0,SUMIFS('Listagem de Pagamentos Efet'!$J:$J,'Listagem de Pagamentos Efet'!$C:$C,DRE!$B55,'Listagem de Pagamentos Efet'!$B:$B,DRE!V$5),0)</f>
        <v>0</v>
      </c>
      <c r="W55" s="44">
        <f>IF(W$6&gt;0,SUMIFS('Listagem de Pagamentos Efet'!$J:$J,'Listagem de Pagamentos Efet'!$C:$C,DRE!$B55,'Listagem de Pagamentos Efet'!$B:$B,DRE!W$5),0)</f>
        <v>0</v>
      </c>
      <c r="X55" s="44">
        <f>IF(X$6&gt;0,SUMIFS('Listagem de Pagamentos Efet'!$J:$J,'Listagem de Pagamentos Efet'!$C:$C,DRE!$B55,'Listagem de Pagamentos Efet'!$B:$B,DRE!X$5),0)</f>
        <v>0</v>
      </c>
      <c r="Y55" s="44">
        <f>IF(Y$6&gt;0,SUMIFS('Listagem de Pagamentos Efet'!$J:$J,'Listagem de Pagamentos Efet'!$C:$C,DRE!$B55,'Listagem de Pagamentos Efet'!$B:$B,DRE!Y$5),0)</f>
        <v>0</v>
      </c>
      <c r="Z55" s="44">
        <f>IF(Z$6&gt;0,SUMIFS('Listagem de Pagamentos Efet'!$J:$J,'Listagem de Pagamentos Efet'!$C:$C,DRE!$B55,'Listagem de Pagamentos Efet'!$B:$B,DRE!Z$5),0)</f>
        <v>0</v>
      </c>
      <c r="AA55" s="44">
        <f>IF(AA$6&gt;0,SUMIFS('Listagem de Pagamentos Efet'!$J:$J,'Listagem de Pagamentos Efet'!$C:$C,DRE!$B55,'Listagem de Pagamentos Efet'!$B:$B,DRE!AA$5),0)</f>
        <v>0</v>
      </c>
      <c r="AB55" s="44">
        <f>IF(AB$6&gt;0,SUMIFS('Listagem de Pagamentos Efet'!$J:$J,'Listagem de Pagamentos Efet'!$C:$C,DRE!$B55,'Listagem de Pagamentos Efet'!$B:$B,DRE!AB$5),0)</f>
        <v>0</v>
      </c>
      <c r="AC55" s="44">
        <f>IF(AC$6&gt;0,SUMIFS('Listagem de Pagamentos Efet'!$J:$J,'Listagem de Pagamentos Efet'!$C:$C,DRE!$B55,'Listagem de Pagamentos Efet'!$B:$B,DRE!AC$5),0)</f>
        <v>0</v>
      </c>
      <c r="AD55" s="44">
        <f>IF(AD$6&gt;0,SUMIFS('Listagem de Pagamentos Efet'!$J:$J,'Listagem de Pagamentos Efet'!$C:$C,DRE!$B55,'Listagem de Pagamentos Efet'!$B:$B,DRE!AD$5),0)</f>
        <v>0</v>
      </c>
      <c r="AE55" s="44">
        <f>IF(AE$6&gt;0,SUMIFS('Listagem de Pagamentos Efet'!$J:$J,'Listagem de Pagamentos Efet'!$C:$C,DRE!$B55,'Listagem de Pagamentos Efet'!$B:$B,DRE!AE$5),0)</f>
        <v>0</v>
      </c>
      <c r="AF55" s="44">
        <f>IF(AF$6&gt;0,SUMIFS('Listagem de Pagamentos Efet'!$J:$J,'Listagem de Pagamentos Efet'!$C:$C,DRE!$B55,'Listagem de Pagamentos Efet'!$B:$B,DRE!AF$5),0)</f>
        <v>0</v>
      </c>
      <c r="AG55" s="44">
        <f>IF(AG$6&gt;0,SUMIFS('Listagem de Pagamentos Efet'!$J:$J,'Listagem de Pagamentos Efet'!$C:$C,DRE!$B55,'Listagem de Pagamentos Efet'!$B:$B,DRE!AG$5),0)</f>
        <v>0</v>
      </c>
      <c r="AH55" s="44">
        <f>IF(AH$6&gt;0,SUMIFS('Listagem de Pagamentos Efet'!$J:$J,'Listagem de Pagamentos Efet'!$C:$C,DRE!$B55,'Listagem de Pagamentos Efet'!$B:$B,DRE!AH$5),0)</f>
        <v>0</v>
      </c>
      <c r="AI55" s="44">
        <f>IF(AI$6&gt;0,SUMIFS('Listagem de Pagamentos Efet'!$J:$J,'Listagem de Pagamentos Efet'!$C:$C,DRE!$B55,'Listagem de Pagamentos Efet'!$B:$B,DRE!AI$5),0)</f>
        <v>0</v>
      </c>
      <c r="AJ55" s="44">
        <f>IF(AJ$6&gt;0,SUMIFS('Listagem de Pagamentos Efet'!$J:$J,'Listagem de Pagamentos Efet'!$C:$C,DRE!$B55,'Listagem de Pagamentos Efet'!$B:$B,DRE!AJ$5),0)</f>
        <v>0</v>
      </c>
      <c r="AK55" s="44">
        <f>IF(AK$6&gt;0,SUMIFS('Listagem de Pagamentos Efet'!$J:$J,'Listagem de Pagamentos Efet'!$C:$C,DRE!$B55,'Listagem de Pagamentos Efet'!$B:$B,DRE!AK$5),0)</f>
        <v>0</v>
      </c>
      <c r="AL55" s="44">
        <f>IF(AL$6&gt;0,SUMIFS('Listagem de Pagamentos Efet'!$J:$J,'Listagem de Pagamentos Efet'!$C:$C,DRE!$B55,'Listagem de Pagamentos Efet'!$B:$B,DRE!AL$5),0)</f>
        <v>0</v>
      </c>
      <c r="AM55" s="44">
        <f>IF(AM$6&gt;0,SUMIFS('Listagem de Pagamentos Efet'!$J:$J,'Listagem de Pagamentos Efet'!$C:$C,DRE!$B55,'Listagem de Pagamentos Efet'!$B:$B,DRE!AM$5),0)</f>
        <v>0</v>
      </c>
      <c r="AN55" s="44">
        <f>IF(AN$6&gt;0,SUMIFS('Listagem de Pagamentos Efet'!$J:$J,'Listagem de Pagamentos Efet'!$C:$C,DRE!$B55,'Listagem de Pagamentos Efet'!$B:$B,DRE!AN$5),0)</f>
        <v>0</v>
      </c>
      <c r="AO55" s="44">
        <f>IF(AO$6&gt;0,SUMIFS('Listagem de Pagamentos Efet'!$J:$J,'Listagem de Pagamentos Efet'!$C:$C,DRE!$B55,'Listagem de Pagamentos Efet'!$B:$B,DRE!AO$5),0)</f>
        <v>0</v>
      </c>
      <c r="AP55" s="44">
        <f>IF(AP$6&gt;0,SUMIFS('Listagem de Pagamentos Efet'!$J:$J,'Listagem de Pagamentos Efet'!$C:$C,DRE!$B55,'Listagem de Pagamentos Efet'!$B:$B,DRE!AP$5),0)</f>
        <v>0</v>
      </c>
      <c r="AQ55" s="44">
        <f>IF(AQ$6&gt;0,SUMIFS('Listagem de Pagamentos Efet'!$J:$J,'Listagem de Pagamentos Efet'!$C:$C,DRE!$B55,'Listagem de Pagamentos Efet'!$B:$B,DRE!AQ$5),0)</f>
        <v>0</v>
      </c>
      <c r="AR55" s="44">
        <f>IF(AR$6&gt;0,SUMIFS('Listagem de Pagamentos Efet'!$J:$J,'Listagem de Pagamentos Efet'!$C:$C,DRE!$B55,'Listagem de Pagamentos Efet'!$B:$B,DRE!AR$5),0)</f>
        <v>0</v>
      </c>
      <c r="AS55" s="44">
        <f>IF(AS$6&gt;0,SUMIFS('Listagem de Pagamentos Efet'!$J:$J,'Listagem de Pagamentos Efet'!$C:$C,DRE!$B55,'Listagem de Pagamentos Efet'!$B:$B,DRE!AS$5),0)</f>
        <v>0</v>
      </c>
      <c r="AT55" s="44">
        <f>IF(AT$6&gt;0,SUMIFS('Listagem de Pagamentos Efet'!$J:$J,'Listagem de Pagamentos Efet'!$C:$C,DRE!$B55,'Listagem de Pagamentos Efet'!$B:$B,DRE!AT$5),0)</f>
        <v>0</v>
      </c>
    </row>
    <row r="56" spans="1:49" s="61" customFormat="1" outlineLevel="1">
      <c r="A56" s="47">
        <v>4</v>
      </c>
      <c r="B56" s="112" t="s">
        <v>111</v>
      </c>
      <c r="C56" s="42"/>
      <c r="D56" s="72">
        <v>0</v>
      </c>
      <c r="E56" s="68" t="str">
        <f>+IF(D56=0,"",D56/D$6)</f>
        <v/>
      </c>
      <c r="G56" s="94"/>
      <c r="H56" s="68" t="e">
        <f t="shared" si="4"/>
        <v>#DIV/0!</v>
      </c>
      <c r="J56" s="302">
        <f>+SUM(P56:AT56)</f>
        <v>0</v>
      </c>
      <c r="K56" s="39" t="str">
        <f t="shared" si="5"/>
        <v/>
      </c>
      <c r="M56" s="60">
        <f t="shared" si="23"/>
        <v>0</v>
      </c>
      <c r="N56" s="39" t="str">
        <f t="shared" si="25"/>
        <v/>
      </c>
      <c r="P56" s="44">
        <f>IF(P$6&gt;0,SUMIFS('Listagem de Pagamentos Efet'!$J:$J,'Listagem de Pagamentos Efet'!$C:$C,DRE!$B56,'Listagem de Pagamentos Efet'!$B:$B,DRE!P$5),0)</f>
        <v>0</v>
      </c>
      <c r="Q56" s="44">
        <f>IF(Q$6&gt;0,SUMIFS('Listagem de Pagamentos Efet'!$J:$J,'Listagem de Pagamentos Efet'!$C:$C,DRE!$B56,'Listagem de Pagamentos Efet'!$B:$B,DRE!Q$5),0)</f>
        <v>0</v>
      </c>
      <c r="R56" s="44">
        <f>IF(R$6&gt;0,SUMIFS('Listagem de Pagamentos Efet'!$J:$J,'Listagem de Pagamentos Efet'!$C:$C,DRE!$B56,'Listagem de Pagamentos Efet'!$B:$B,DRE!R$5),0)</f>
        <v>0</v>
      </c>
      <c r="S56" s="44">
        <f>IF(S$6&gt;0,SUMIFS('Listagem de Pagamentos Efet'!$J:$J,'Listagem de Pagamentos Efet'!$C:$C,DRE!$B56,'Listagem de Pagamentos Efet'!$B:$B,DRE!S$5),0)</f>
        <v>0</v>
      </c>
      <c r="T56" s="44">
        <f>IF(T$6&gt;0,SUMIFS('Listagem de Pagamentos Efet'!$J:$J,'Listagem de Pagamentos Efet'!$C:$C,DRE!$B56,'Listagem de Pagamentos Efet'!$B:$B,DRE!T$5),0)</f>
        <v>0</v>
      </c>
      <c r="U56" s="44">
        <f>IF(U$6&gt;0,SUMIFS('Listagem de Pagamentos Efet'!$J:$J,'Listagem de Pagamentos Efet'!$C:$C,DRE!$B56,'Listagem de Pagamentos Efet'!$B:$B,DRE!U$5),0)</f>
        <v>0</v>
      </c>
      <c r="V56" s="44">
        <f>IF(V$6&gt;0,SUMIFS('Listagem de Pagamentos Efet'!$J:$J,'Listagem de Pagamentos Efet'!$C:$C,DRE!$B56,'Listagem de Pagamentos Efet'!$B:$B,DRE!V$5),0)</f>
        <v>0</v>
      </c>
      <c r="W56" s="44">
        <f>IF(W$6&gt;0,SUMIFS('Listagem de Pagamentos Efet'!$J:$J,'Listagem de Pagamentos Efet'!$C:$C,DRE!$B56,'Listagem de Pagamentos Efet'!$B:$B,DRE!W$5),0)</f>
        <v>0</v>
      </c>
      <c r="X56" s="44">
        <f>IF(X$6&gt;0,SUMIFS('Listagem de Pagamentos Efet'!$J:$J,'Listagem de Pagamentos Efet'!$C:$C,DRE!$B56,'Listagem de Pagamentos Efet'!$B:$B,DRE!X$5),0)</f>
        <v>0</v>
      </c>
      <c r="Y56" s="44">
        <f>IF(Y$6&gt;0,SUMIFS('Listagem de Pagamentos Efet'!$J:$J,'Listagem de Pagamentos Efet'!$C:$C,DRE!$B56,'Listagem de Pagamentos Efet'!$B:$B,DRE!Y$5),0)</f>
        <v>0</v>
      </c>
      <c r="Z56" s="44">
        <f>IF(Z$6&gt;0,SUMIFS('Listagem de Pagamentos Efet'!$J:$J,'Listagem de Pagamentos Efet'!$C:$C,DRE!$B56,'Listagem de Pagamentos Efet'!$B:$B,DRE!Z$5),0)</f>
        <v>0</v>
      </c>
      <c r="AA56" s="44">
        <f>IF(AA$6&gt;0,SUMIFS('Listagem de Pagamentos Efet'!$J:$J,'Listagem de Pagamentos Efet'!$C:$C,DRE!$B56,'Listagem de Pagamentos Efet'!$B:$B,DRE!AA$5),0)</f>
        <v>0</v>
      </c>
      <c r="AB56" s="44">
        <f>IF(AB$6&gt;0,SUMIFS('Listagem de Pagamentos Efet'!$J:$J,'Listagem de Pagamentos Efet'!$C:$C,DRE!$B56,'Listagem de Pagamentos Efet'!$B:$B,DRE!AB$5),0)</f>
        <v>0</v>
      </c>
      <c r="AC56" s="44">
        <f>IF(AC$6&gt;0,SUMIFS('Listagem de Pagamentos Efet'!$J:$J,'Listagem de Pagamentos Efet'!$C:$C,DRE!$B56,'Listagem de Pagamentos Efet'!$B:$B,DRE!AC$5),0)</f>
        <v>0</v>
      </c>
      <c r="AD56" s="44">
        <f>IF(AD$6&gt;0,SUMIFS('Listagem de Pagamentos Efet'!$J:$J,'Listagem de Pagamentos Efet'!$C:$C,DRE!$B56,'Listagem de Pagamentos Efet'!$B:$B,DRE!AD$5),0)</f>
        <v>0</v>
      </c>
      <c r="AE56" s="44">
        <f>IF(AE$6&gt;0,SUMIFS('Listagem de Pagamentos Efet'!$J:$J,'Listagem de Pagamentos Efet'!$C:$C,DRE!$B56,'Listagem de Pagamentos Efet'!$B:$B,DRE!AE$5),0)</f>
        <v>0</v>
      </c>
      <c r="AF56" s="44">
        <f>IF(AF$6&gt;0,SUMIFS('Listagem de Pagamentos Efet'!$J:$J,'Listagem de Pagamentos Efet'!$C:$C,DRE!$B56,'Listagem de Pagamentos Efet'!$B:$B,DRE!AF$5),0)</f>
        <v>0</v>
      </c>
      <c r="AG56" s="44">
        <f>IF(AG$6&gt;0,SUMIFS('Listagem de Pagamentos Efet'!$J:$J,'Listagem de Pagamentos Efet'!$C:$C,DRE!$B56,'Listagem de Pagamentos Efet'!$B:$B,DRE!AG$5),0)</f>
        <v>0</v>
      </c>
      <c r="AH56" s="44">
        <f>IF(AH$6&gt;0,SUMIFS('Listagem de Pagamentos Efet'!$J:$J,'Listagem de Pagamentos Efet'!$C:$C,DRE!$B56,'Listagem de Pagamentos Efet'!$B:$B,DRE!AH$5),0)</f>
        <v>0</v>
      </c>
      <c r="AI56" s="44">
        <f>IF(AI$6&gt;0,SUMIFS('Listagem de Pagamentos Efet'!$J:$J,'Listagem de Pagamentos Efet'!$C:$C,DRE!$B56,'Listagem de Pagamentos Efet'!$B:$B,DRE!AI$5),0)</f>
        <v>0</v>
      </c>
      <c r="AJ56" s="44">
        <f>IF(AJ$6&gt;0,SUMIFS('Listagem de Pagamentos Efet'!$J:$J,'Listagem de Pagamentos Efet'!$C:$C,DRE!$B56,'Listagem de Pagamentos Efet'!$B:$B,DRE!AJ$5),0)</f>
        <v>0</v>
      </c>
      <c r="AK56" s="44">
        <f>IF(AK$6&gt;0,SUMIFS('Listagem de Pagamentos Efet'!$J:$J,'Listagem de Pagamentos Efet'!$C:$C,DRE!$B56,'Listagem de Pagamentos Efet'!$B:$B,DRE!AK$5),0)</f>
        <v>0</v>
      </c>
      <c r="AL56" s="44">
        <f>IF(AL$6&gt;0,SUMIFS('Listagem de Pagamentos Efet'!$J:$J,'Listagem de Pagamentos Efet'!$C:$C,DRE!$B56,'Listagem de Pagamentos Efet'!$B:$B,DRE!AL$5),0)</f>
        <v>0</v>
      </c>
      <c r="AM56" s="44">
        <f>IF(AM$6&gt;0,SUMIFS('Listagem de Pagamentos Efet'!$J:$J,'Listagem de Pagamentos Efet'!$C:$C,DRE!$B56,'Listagem de Pagamentos Efet'!$B:$B,DRE!AM$5),0)</f>
        <v>0</v>
      </c>
      <c r="AN56" s="44">
        <f>IF(AN$6&gt;0,SUMIFS('Listagem de Pagamentos Efet'!$J:$J,'Listagem de Pagamentos Efet'!$C:$C,DRE!$B56,'Listagem de Pagamentos Efet'!$B:$B,DRE!AN$5),0)</f>
        <v>0</v>
      </c>
      <c r="AO56" s="44">
        <f>IF(AO$6&gt;0,SUMIFS('Listagem de Pagamentos Efet'!$J:$J,'Listagem de Pagamentos Efet'!$C:$C,DRE!$B56,'Listagem de Pagamentos Efet'!$B:$B,DRE!AO$5),0)</f>
        <v>0</v>
      </c>
      <c r="AP56" s="44">
        <f>IF(AP$6&gt;0,SUMIFS('Listagem de Pagamentos Efet'!$J:$J,'Listagem de Pagamentos Efet'!$C:$C,DRE!$B56,'Listagem de Pagamentos Efet'!$B:$B,DRE!AP$5),0)</f>
        <v>0</v>
      </c>
      <c r="AQ56" s="44">
        <f>IF(AQ$6&gt;0,SUMIFS('Listagem de Pagamentos Efet'!$J:$J,'Listagem de Pagamentos Efet'!$C:$C,DRE!$B56,'Listagem de Pagamentos Efet'!$B:$B,DRE!AQ$5),0)</f>
        <v>0</v>
      </c>
      <c r="AR56" s="44">
        <f>IF(AR$6&gt;0,SUMIFS('Listagem de Pagamentos Efet'!$J:$J,'Listagem de Pagamentos Efet'!$C:$C,DRE!$B56,'Listagem de Pagamentos Efet'!$B:$B,DRE!AR$5),0)</f>
        <v>0</v>
      </c>
      <c r="AS56" s="44">
        <f>IF(AS$6&gt;0,SUMIFS('Listagem de Pagamentos Efet'!$J:$J,'Listagem de Pagamentos Efet'!$C:$C,DRE!$B56,'Listagem de Pagamentos Efet'!$B:$B,DRE!AS$5),0)</f>
        <v>0</v>
      </c>
      <c r="AT56" s="44">
        <f>IF(AT$6&gt;0,SUMIFS('Listagem de Pagamentos Efet'!$J:$J,'Listagem de Pagamentos Efet'!$C:$C,DRE!$B56,'Listagem de Pagamentos Efet'!$B:$B,DRE!AT$5),0)</f>
        <v>0</v>
      </c>
    </row>
    <row r="57" spans="1:49" s="61" customFormat="1" outlineLevel="1">
      <c r="A57" s="47">
        <v>4</v>
      </c>
      <c r="B57" s="111" t="s">
        <v>124</v>
      </c>
      <c r="C57" s="42"/>
      <c r="D57" s="72">
        <v>0</v>
      </c>
      <c r="E57" s="68" t="str">
        <f>+IF(D57=0,"",D57/D$6)</f>
        <v/>
      </c>
      <c r="G57" s="94"/>
      <c r="H57" s="68" t="e">
        <f t="shared" si="4"/>
        <v>#DIV/0!</v>
      </c>
      <c r="J57" s="302">
        <f>+SUM(P57:AT57)</f>
        <v>0</v>
      </c>
      <c r="K57" s="39" t="str">
        <f t="shared" si="5"/>
        <v/>
      </c>
      <c r="M57" s="60">
        <f t="shared" si="23"/>
        <v>0</v>
      </c>
      <c r="N57" s="39" t="str">
        <f t="shared" si="25"/>
        <v/>
      </c>
      <c r="P57" s="44">
        <f>IF(P$6&gt;0,SUMIFS('Listagem de Pagamentos Efet'!$J:$J,'Listagem de Pagamentos Efet'!$C:$C,DRE!$B57,'Listagem de Pagamentos Efet'!$B:$B,DRE!P$5),0)</f>
        <v>0</v>
      </c>
      <c r="Q57" s="44">
        <f>IF(Q$6&gt;0,SUMIFS('Listagem de Pagamentos Efet'!$J:$J,'Listagem de Pagamentos Efet'!$C:$C,DRE!$B57,'Listagem de Pagamentos Efet'!$B:$B,DRE!Q$5),0)</f>
        <v>0</v>
      </c>
      <c r="R57" s="44">
        <f>IF(R$6&gt;0,SUMIFS('Listagem de Pagamentos Efet'!$J:$J,'Listagem de Pagamentos Efet'!$C:$C,DRE!$B57,'Listagem de Pagamentos Efet'!$B:$B,DRE!R$5),0)</f>
        <v>0</v>
      </c>
      <c r="S57" s="44">
        <f>IF(S$6&gt;0,SUMIFS('Listagem de Pagamentos Efet'!$J:$J,'Listagem de Pagamentos Efet'!$C:$C,DRE!$B57,'Listagem de Pagamentos Efet'!$B:$B,DRE!S$5),0)</f>
        <v>0</v>
      </c>
      <c r="T57" s="44">
        <f>IF(T$6&gt;0,SUMIFS('Listagem de Pagamentos Efet'!$J:$J,'Listagem de Pagamentos Efet'!$C:$C,DRE!$B57,'Listagem de Pagamentos Efet'!$B:$B,DRE!T$5),0)</f>
        <v>0</v>
      </c>
      <c r="U57" s="44">
        <f>IF(U$6&gt;0,SUMIFS('Listagem de Pagamentos Efet'!$J:$J,'Listagem de Pagamentos Efet'!$C:$C,DRE!$B57,'Listagem de Pagamentos Efet'!$B:$B,DRE!U$5),0)</f>
        <v>0</v>
      </c>
      <c r="V57" s="44">
        <f>IF(V$6&gt;0,SUMIFS('Listagem de Pagamentos Efet'!$J:$J,'Listagem de Pagamentos Efet'!$C:$C,DRE!$B57,'Listagem de Pagamentos Efet'!$B:$B,DRE!V$5),0)</f>
        <v>0</v>
      </c>
      <c r="W57" s="44">
        <f>IF(W$6&gt;0,SUMIFS('Listagem de Pagamentos Efet'!$J:$J,'Listagem de Pagamentos Efet'!$C:$C,DRE!$B57,'Listagem de Pagamentos Efet'!$B:$B,DRE!W$5),0)</f>
        <v>0</v>
      </c>
      <c r="X57" s="44">
        <f>IF(X$6&gt;0,SUMIFS('Listagem de Pagamentos Efet'!$J:$J,'Listagem de Pagamentos Efet'!$C:$C,DRE!$B57,'Listagem de Pagamentos Efet'!$B:$B,DRE!X$5),0)</f>
        <v>0</v>
      </c>
      <c r="Y57" s="44">
        <f>IF(Y$6&gt;0,SUMIFS('Listagem de Pagamentos Efet'!$J:$J,'Listagem de Pagamentos Efet'!$C:$C,DRE!$B57,'Listagem de Pagamentos Efet'!$B:$B,DRE!Y$5),0)</f>
        <v>0</v>
      </c>
      <c r="Z57" s="44">
        <f>IF(Z$6&gt;0,SUMIFS('Listagem de Pagamentos Efet'!$J:$J,'Listagem de Pagamentos Efet'!$C:$C,DRE!$B57,'Listagem de Pagamentos Efet'!$B:$B,DRE!Z$5),0)</f>
        <v>0</v>
      </c>
      <c r="AA57" s="44">
        <f>IF(AA$6&gt;0,SUMIFS('Listagem de Pagamentos Efet'!$J:$J,'Listagem de Pagamentos Efet'!$C:$C,DRE!$B57,'Listagem de Pagamentos Efet'!$B:$B,DRE!AA$5),0)</f>
        <v>0</v>
      </c>
      <c r="AB57" s="44">
        <f>IF(AB$6&gt;0,SUMIFS('Listagem de Pagamentos Efet'!$J:$J,'Listagem de Pagamentos Efet'!$C:$C,DRE!$B57,'Listagem de Pagamentos Efet'!$B:$B,DRE!AB$5),0)</f>
        <v>0</v>
      </c>
      <c r="AC57" s="44">
        <f>IF(AC$6&gt;0,SUMIFS('Listagem de Pagamentos Efet'!$J:$J,'Listagem de Pagamentos Efet'!$C:$C,DRE!$B57,'Listagem de Pagamentos Efet'!$B:$B,DRE!AC$5),0)</f>
        <v>0</v>
      </c>
      <c r="AD57" s="44">
        <f>IF(AD$6&gt;0,SUMIFS('Listagem de Pagamentos Efet'!$J:$J,'Listagem de Pagamentos Efet'!$C:$C,DRE!$B57,'Listagem de Pagamentos Efet'!$B:$B,DRE!AD$5),0)</f>
        <v>0</v>
      </c>
      <c r="AE57" s="44">
        <f>IF(AE$6&gt;0,SUMIFS('Listagem de Pagamentos Efet'!$J:$J,'Listagem de Pagamentos Efet'!$C:$C,DRE!$B57,'Listagem de Pagamentos Efet'!$B:$B,DRE!AE$5),0)</f>
        <v>0</v>
      </c>
      <c r="AF57" s="44">
        <f>IF(AF$6&gt;0,SUMIFS('Listagem de Pagamentos Efet'!$J:$J,'Listagem de Pagamentos Efet'!$C:$C,DRE!$B57,'Listagem de Pagamentos Efet'!$B:$B,DRE!AF$5),0)</f>
        <v>0</v>
      </c>
      <c r="AG57" s="44">
        <f>IF(AG$6&gt;0,SUMIFS('Listagem de Pagamentos Efet'!$J:$J,'Listagem de Pagamentos Efet'!$C:$C,DRE!$B57,'Listagem de Pagamentos Efet'!$B:$B,DRE!AG$5),0)</f>
        <v>0</v>
      </c>
      <c r="AH57" s="44">
        <f>IF(AH$6&gt;0,SUMIFS('Listagem de Pagamentos Efet'!$J:$J,'Listagem de Pagamentos Efet'!$C:$C,DRE!$B57,'Listagem de Pagamentos Efet'!$B:$B,DRE!AH$5),0)</f>
        <v>0</v>
      </c>
      <c r="AI57" s="44">
        <f>IF(AI$6&gt;0,SUMIFS('Listagem de Pagamentos Efet'!$J:$J,'Listagem de Pagamentos Efet'!$C:$C,DRE!$B57,'Listagem de Pagamentos Efet'!$B:$B,DRE!AI$5),0)</f>
        <v>0</v>
      </c>
      <c r="AJ57" s="44">
        <f>IF(AJ$6&gt;0,SUMIFS('Listagem de Pagamentos Efet'!$J:$J,'Listagem de Pagamentos Efet'!$C:$C,DRE!$B57,'Listagem de Pagamentos Efet'!$B:$B,DRE!AJ$5),0)</f>
        <v>0</v>
      </c>
      <c r="AK57" s="44">
        <f>IF(AK$6&gt;0,SUMIFS('Listagem de Pagamentos Efet'!$J:$J,'Listagem de Pagamentos Efet'!$C:$C,DRE!$B57,'Listagem de Pagamentos Efet'!$B:$B,DRE!AK$5),0)</f>
        <v>0</v>
      </c>
      <c r="AL57" s="44">
        <f>IF(AL$6&gt;0,SUMIFS('Listagem de Pagamentos Efet'!$J:$J,'Listagem de Pagamentos Efet'!$C:$C,DRE!$B57,'Listagem de Pagamentos Efet'!$B:$B,DRE!AL$5),0)</f>
        <v>0</v>
      </c>
      <c r="AM57" s="44">
        <f>IF(AM$6&gt;0,SUMIFS('Listagem de Pagamentos Efet'!$J:$J,'Listagem de Pagamentos Efet'!$C:$C,DRE!$B57,'Listagem de Pagamentos Efet'!$B:$B,DRE!AM$5),0)</f>
        <v>0</v>
      </c>
      <c r="AN57" s="44">
        <f>IF(AN$6&gt;0,SUMIFS('Listagem de Pagamentos Efet'!$J:$J,'Listagem de Pagamentos Efet'!$C:$C,DRE!$B57,'Listagem de Pagamentos Efet'!$B:$B,DRE!AN$5),0)</f>
        <v>0</v>
      </c>
      <c r="AO57" s="44">
        <f>IF(AO$6&gt;0,SUMIFS('Listagem de Pagamentos Efet'!$J:$J,'Listagem de Pagamentos Efet'!$C:$C,DRE!$B57,'Listagem de Pagamentos Efet'!$B:$B,DRE!AO$5),0)</f>
        <v>0</v>
      </c>
      <c r="AP57" s="44">
        <f>IF(AP$6&gt;0,SUMIFS('Listagem de Pagamentos Efet'!$J:$J,'Listagem de Pagamentos Efet'!$C:$C,DRE!$B57,'Listagem de Pagamentos Efet'!$B:$B,DRE!AP$5),0)</f>
        <v>0</v>
      </c>
      <c r="AQ57" s="44">
        <f>IF(AQ$6&gt;0,SUMIFS('Listagem de Pagamentos Efet'!$J:$J,'Listagem de Pagamentos Efet'!$C:$C,DRE!$B57,'Listagem de Pagamentos Efet'!$B:$B,DRE!AQ$5),0)</f>
        <v>0</v>
      </c>
      <c r="AR57" s="44">
        <f>IF(AR$6&gt;0,SUMIFS('Listagem de Pagamentos Efet'!$J:$J,'Listagem de Pagamentos Efet'!$C:$C,DRE!$B57,'Listagem de Pagamentos Efet'!$B:$B,DRE!AR$5),0)</f>
        <v>0</v>
      </c>
      <c r="AS57" s="44">
        <f>IF(AS$6&gt;0,SUMIFS('Listagem de Pagamentos Efet'!$J:$J,'Listagem de Pagamentos Efet'!$C:$C,DRE!$B57,'Listagem de Pagamentos Efet'!$B:$B,DRE!AS$5),0)</f>
        <v>0</v>
      </c>
      <c r="AT57" s="44">
        <f>IF(AT$6&gt;0,SUMIFS('Listagem de Pagamentos Efet'!$J:$J,'Listagem de Pagamentos Efet'!$C:$C,DRE!$B57,'Listagem de Pagamentos Efet'!$B:$B,DRE!AT$5),0)</f>
        <v>0</v>
      </c>
    </row>
    <row r="58" spans="1:49" s="64" customFormat="1">
      <c r="A58" s="47"/>
      <c r="B58" s="142" t="s">
        <v>163</v>
      </c>
      <c r="C58" s="30"/>
      <c r="D58" s="63"/>
      <c r="E58" s="77"/>
      <c r="F58" s="30"/>
      <c r="G58" s="63">
        <f>+SUM(G59:G64)</f>
        <v>9764.9533333333347</v>
      </c>
      <c r="H58" s="77" t="e">
        <f t="shared" si="4"/>
        <v>#DIV/0!</v>
      </c>
      <c r="I58" s="30"/>
      <c r="J58" s="301">
        <f>+SUM(J59:J64)</f>
        <v>0</v>
      </c>
      <c r="K58" s="77" t="str">
        <f t="shared" si="5"/>
        <v/>
      </c>
      <c r="L58" s="30"/>
      <c r="M58" s="63">
        <f>+SUM(M59:M64)</f>
        <v>9764.9533333333347</v>
      </c>
      <c r="N58" s="77" t="e">
        <f t="shared" si="25"/>
        <v>#DIV/0!</v>
      </c>
      <c r="O58" s="30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</row>
    <row r="59" spans="1:49" s="61" customFormat="1" outlineLevel="1">
      <c r="A59" s="47">
        <v>4</v>
      </c>
      <c r="B59" s="114" t="s">
        <v>145</v>
      </c>
      <c r="C59" s="42"/>
      <c r="D59" s="72">
        <v>0</v>
      </c>
      <c r="E59" s="68" t="str">
        <f t="shared" ref="E59:E64" si="26">+IF(D59=0,"",D59/D$6)</f>
        <v/>
      </c>
      <c r="G59" s="94">
        <v>1573.9233333333336</v>
      </c>
      <c r="H59" s="68" t="e">
        <f t="shared" si="4"/>
        <v>#DIV/0!</v>
      </c>
      <c r="J59" s="60">
        <f t="shared" ref="J59:J64" si="27">+SUM(P59:AT59)</f>
        <v>0</v>
      </c>
      <c r="K59" s="39" t="str">
        <f t="shared" si="5"/>
        <v/>
      </c>
      <c r="M59" s="60">
        <f t="shared" si="23"/>
        <v>1573.9233333333336</v>
      </c>
      <c r="N59" s="39" t="e">
        <f t="shared" si="25"/>
        <v>#DIV/0!</v>
      </c>
      <c r="P59" s="44">
        <f>IF(P$6&gt;0,SUMIFS('Listagem de Pagamentos Efet'!$J:$J,'Listagem de Pagamentos Efet'!$C:$C,DRE!$B59,'Listagem de Pagamentos Efet'!$B:$B,DRE!P$5),0)</f>
        <v>0</v>
      </c>
      <c r="Q59" s="44">
        <f>IF(Q$6&gt;0,SUMIFS('Listagem de Pagamentos Efet'!$J:$J,'Listagem de Pagamentos Efet'!$C:$C,DRE!$B59,'Listagem de Pagamentos Efet'!$B:$B,DRE!Q$5),0)</f>
        <v>0</v>
      </c>
      <c r="R59" s="44">
        <f>IF(R$6&gt;0,SUMIFS('Listagem de Pagamentos Efet'!$J:$J,'Listagem de Pagamentos Efet'!$C:$C,DRE!$B59,'Listagem de Pagamentos Efet'!$B:$B,DRE!R$5),0)</f>
        <v>0</v>
      </c>
      <c r="S59" s="44">
        <f>IF(S$6&gt;0,SUMIFS('Listagem de Pagamentos Efet'!$J:$J,'Listagem de Pagamentos Efet'!$C:$C,DRE!$B59,'Listagem de Pagamentos Efet'!$B:$B,DRE!S$5),0)</f>
        <v>0</v>
      </c>
      <c r="T59" s="44">
        <f>IF(T$6&gt;0,SUMIFS('Listagem de Pagamentos Efet'!$J:$J,'Listagem de Pagamentos Efet'!$C:$C,DRE!$B59,'Listagem de Pagamentos Efet'!$B:$B,DRE!T$5),0)</f>
        <v>0</v>
      </c>
      <c r="U59" s="44">
        <f>IF(U$6&gt;0,SUMIFS('Listagem de Pagamentos Efet'!$J:$J,'Listagem de Pagamentos Efet'!$C:$C,DRE!$B59,'Listagem de Pagamentos Efet'!$B:$B,DRE!U$5),0)</f>
        <v>0</v>
      </c>
      <c r="V59" s="44">
        <f>IF(V$6&gt;0,SUMIFS('Listagem de Pagamentos Efet'!$J:$J,'Listagem de Pagamentos Efet'!$C:$C,DRE!$B59,'Listagem de Pagamentos Efet'!$B:$B,DRE!V$5),0)</f>
        <v>0</v>
      </c>
      <c r="W59" s="44">
        <f>IF(W$6&gt;0,SUMIFS('Listagem de Pagamentos Efet'!$J:$J,'Listagem de Pagamentos Efet'!$C:$C,DRE!$B59,'Listagem de Pagamentos Efet'!$B:$B,DRE!W$5),0)</f>
        <v>0</v>
      </c>
      <c r="X59" s="44">
        <f>IF(X$6&gt;0,SUMIFS('Listagem de Pagamentos Efet'!$J:$J,'Listagem de Pagamentos Efet'!$C:$C,DRE!$B59,'Listagem de Pagamentos Efet'!$B:$B,DRE!X$5),0)</f>
        <v>0</v>
      </c>
      <c r="Y59" s="44">
        <f>IF(Y$6&gt;0,SUMIFS('Listagem de Pagamentos Efet'!$J:$J,'Listagem de Pagamentos Efet'!$C:$C,DRE!$B59,'Listagem de Pagamentos Efet'!$B:$B,DRE!Y$5),0)</f>
        <v>0</v>
      </c>
      <c r="Z59" s="44">
        <f>IF(Z$6&gt;0,SUMIFS('Listagem de Pagamentos Efet'!$J:$J,'Listagem de Pagamentos Efet'!$C:$C,DRE!$B59,'Listagem de Pagamentos Efet'!$B:$B,DRE!Z$5),0)</f>
        <v>0</v>
      </c>
      <c r="AA59" s="44">
        <f>IF(AA$6&gt;0,SUMIFS('Listagem de Pagamentos Efet'!$J:$J,'Listagem de Pagamentos Efet'!$C:$C,DRE!$B59,'Listagem de Pagamentos Efet'!$B:$B,DRE!AA$5),0)</f>
        <v>0</v>
      </c>
      <c r="AB59" s="44">
        <f>IF(AB$6&gt;0,SUMIFS('Listagem de Pagamentos Efet'!$J:$J,'Listagem de Pagamentos Efet'!$C:$C,DRE!$B59,'Listagem de Pagamentos Efet'!$B:$B,DRE!AB$5),0)</f>
        <v>0</v>
      </c>
      <c r="AC59" s="44">
        <f>IF(AC$6&gt;0,SUMIFS('Listagem de Pagamentos Efet'!$J:$J,'Listagem de Pagamentos Efet'!$C:$C,DRE!$B59,'Listagem de Pagamentos Efet'!$B:$B,DRE!AC$5),0)</f>
        <v>0</v>
      </c>
      <c r="AD59" s="44">
        <f>IF(AD$6&gt;0,SUMIFS('Listagem de Pagamentos Efet'!$J:$J,'Listagem de Pagamentos Efet'!$C:$C,DRE!$B59,'Listagem de Pagamentos Efet'!$B:$B,DRE!AD$5),0)</f>
        <v>0</v>
      </c>
      <c r="AE59" s="44">
        <f>IF(AE$6&gt;0,SUMIFS('Listagem de Pagamentos Efet'!$J:$J,'Listagem de Pagamentos Efet'!$C:$C,DRE!$B59,'Listagem de Pagamentos Efet'!$B:$B,DRE!AE$5),0)</f>
        <v>0</v>
      </c>
      <c r="AF59" s="44">
        <f>IF(AF$6&gt;0,SUMIFS('Listagem de Pagamentos Efet'!$J:$J,'Listagem de Pagamentos Efet'!$C:$C,DRE!$B59,'Listagem de Pagamentos Efet'!$B:$B,DRE!AF$5),0)</f>
        <v>0</v>
      </c>
      <c r="AG59" s="44">
        <f>IF(AG$6&gt;0,SUMIFS('Listagem de Pagamentos Efet'!$J:$J,'Listagem de Pagamentos Efet'!$C:$C,DRE!$B59,'Listagem de Pagamentos Efet'!$B:$B,DRE!AG$5),0)</f>
        <v>0</v>
      </c>
      <c r="AH59" s="44">
        <f>IF(AH$6&gt;0,SUMIFS('Listagem de Pagamentos Efet'!$J:$J,'Listagem de Pagamentos Efet'!$C:$C,DRE!$B59,'Listagem de Pagamentos Efet'!$B:$B,DRE!AH$5),0)</f>
        <v>0</v>
      </c>
      <c r="AI59" s="44">
        <f>IF(AI$6&gt;0,SUMIFS('Listagem de Pagamentos Efet'!$J:$J,'Listagem de Pagamentos Efet'!$C:$C,DRE!$B59,'Listagem de Pagamentos Efet'!$B:$B,DRE!AI$5),0)</f>
        <v>0</v>
      </c>
      <c r="AJ59" s="44">
        <f>IF(AJ$6&gt;0,SUMIFS('Listagem de Pagamentos Efet'!$J:$J,'Listagem de Pagamentos Efet'!$C:$C,DRE!$B59,'Listagem de Pagamentos Efet'!$B:$B,DRE!AJ$5),0)</f>
        <v>0</v>
      </c>
      <c r="AK59" s="44">
        <f>IF(AK$6&gt;0,SUMIFS('Listagem de Pagamentos Efet'!$J:$J,'Listagem de Pagamentos Efet'!$C:$C,DRE!$B59,'Listagem de Pagamentos Efet'!$B:$B,DRE!AK$5),0)</f>
        <v>0</v>
      </c>
      <c r="AL59" s="44">
        <f>IF(AL$6&gt;0,SUMIFS('Listagem de Pagamentos Efet'!$J:$J,'Listagem de Pagamentos Efet'!$C:$C,DRE!$B59,'Listagem de Pagamentos Efet'!$B:$B,DRE!AL$5),0)</f>
        <v>0</v>
      </c>
      <c r="AM59" s="44">
        <f>IF(AM$6&gt;0,SUMIFS('Listagem de Pagamentos Efet'!$J:$J,'Listagem de Pagamentos Efet'!$C:$C,DRE!$B59,'Listagem de Pagamentos Efet'!$B:$B,DRE!AM$5),0)</f>
        <v>0</v>
      </c>
      <c r="AN59" s="44">
        <f>IF(AN$6&gt;0,SUMIFS('Listagem de Pagamentos Efet'!$J:$J,'Listagem de Pagamentos Efet'!$C:$C,DRE!$B59,'Listagem de Pagamentos Efet'!$B:$B,DRE!AN$5),0)</f>
        <v>0</v>
      </c>
      <c r="AO59" s="44">
        <f>IF(AO$6&gt;0,SUMIFS('Listagem de Pagamentos Efet'!$J:$J,'Listagem de Pagamentos Efet'!$C:$C,DRE!$B59,'Listagem de Pagamentos Efet'!$B:$B,DRE!AO$5),0)</f>
        <v>0</v>
      </c>
      <c r="AP59" s="44">
        <f>IF(AP$6&gt;0,SUMIFS('Listagem de Pagamentos Efet'!$J:$J,'Listagem de Pagamentos Efet'!$C:$C,DRE!$B59,'Listagem de Pagamentos Efet'!$B:$B,DRE!AP$5),0)</f>
        <v>0</v>
      </c>
      <c r="AQ59" s="44">
        <f>IF(AQ$6&gt;0,SUMIFS('Listagem de Pagamentos Efet'!$J:$J,'Listagem de Pagamentos Efet'!$C:$C,DRE!$B59,'Listagem de Pagamentos Efet'!$B:$B,DRE!AQ$5),0)</f>
        <v>0</v>
      </c>
      <c r="AR59" s="44">
        <f>IF(AR$6&gt;0,SUMIFS('Listagem de Pagamentos Efet'!$J:$J,'Listagem de Pagamentos Efet'!$C:$C,DRE!$B59,'Listagem de Pagamentos Efet'!$B:$B,DRE!AR$5),0)</f>
        <v>0</v>
      </c>
      <c r="AS59" s="44">
        <f>IF(AS$6&gt;0,SUMIFS('Listagem de Pagamentos Efet'!$J:$J,'Listagem de Pagamentos Efet'!$C:$C,DRE!$B59,'Listagem de Pagamentos Efet'!$B:$B,DRE!AS$5),0)</f>
        <v>0</v>
      </c>
      <c r="AT59" s="44">
        <f>IF(AT$6&gt;0,SUMIFS('Listagem de Pagamentos Efet'!$J:$J,'Listagem de Pagamentos Efet'!$C:$C,DRE!$B59,'Listagem de Pagamentos Efet'!$B:$B,DRE!AT$5),0)</f>
        <v>0</v>
      </c>
    </row>
    <row r="60" spans="1:49" s="61" customFormat="1" outlineLevel="1">
      <c r="A60" s="47">
        <v>4</v>
      </c>
      <c r="B60" s="114" t="s">
        <v>146</v>
      </c>
      <c r="C60" s="42"/>
      <c r="D60" s="72">
        <v>0</v>
      </c>
      <c r="E60" s="68" t="str">
        <f t="shared" si="26"/>
        <v/>
      </c>
      <c r="G60" s="94">
        <v>3000</v>
      </c>
      <c r="H60" s="68" t="e">
        <f t="shared" si="4"/>
        <v>#DIV/0!</v>
      </c>
      <c r="J60" s="60">
        <f t="shared" si="27"/>
        <v>0</v>
      </c>
      <c r="K60" s="39" t="str">
        <f t="shared" si="5"/>
        <v/>
      </c>
      <c r="M60" s="60">
        <f t="shared" si="23"/>
        <v>3000</v>
      </c>
      <c r="N60" s="39" t="e">
        <f t="shared" si="25"/>
        <v>#DIV/0!</v>
      </c>
      <c r="P60" s="44">
        <f>IF(P$6&gt;0,SUMIFS('Listagem de Pagamentos Efet'!$J:$J,'Listagem de Pagamentos Efet'!$C:$C,DRE!$B60,'Listagem de Pagamentos Efet'!$B:$B,DRE!P$5),0)</f>
        <v>0</v>
      </c>
      <c r="Q60" s="44">
        <f>IF(Q$6&gt;0,SUMIFS('Listagem de Pagamentos Efet'!$J:$J,'Listagem de Pagamentos Efet'!$C:$C,DRE!$B60,'Listagem de Pagamentos Efet'!$B:$B,DRE!Q$5),0)</f>
        <v>0</v>
      </c>
      <c r="R60" s="44">
        <f>IF(R$6&gt;0,SUMIFS('Listagem de Pagamentos Efet'!$J:$J,'Listagem de Pagamentos Efet'!$C:$C,DRE!$B60,'Listagem de Pagamentos Efet'!$B:$B,DRE!R$5),0)</f>
        <v>0</v>
      </c>
      <c r="S60" s="44">
        <f>IF(S$6&gt;0,SUMIFS('Listagem de Pagamentos Efet'!$J:$J,'Listagem de Pagamentos Efet'!$C:$C,DRE!$B60,'Listagem de Pagamentos Efet'!$B:$B,DRE!S$5),0)</f>
        <v>0</v>
      </c>
      <c r="T60" s="44">
        <f>IF(T$6&gt;0,SUMIFS('Listagem de Pagamentos Efet'!$J:$J,'Listagem de Pagamentos Efet'!$C:$C,DRE!$B60,'Listagem de Pagamentos Efet'!$B:$B,DRE!T$5),0)</f>
        <v>0</v>
      </c>
      <c r="U60" s="44">
        <f>IF(U$6&gt;0,SUMIFS('Listagem de Pagamentos Efet'!$J:$J,'Listagem de Pagamentos Efet'!$C:$C,DRE!$B60,'Listagem de Pagamentos Efet'!$B:$B,DRE!U$5),0)</f>
        <v>0</v>
      </c>
      <c r="V60" s="44">
        <f>IF(V$6&gt;0,SUMIFS('Listagem de Pagamentos Efet'!$J:$J,'Listagem de Pagamentos Efet'!$C:$C,DRE!$B60,'Listagem de Pagamentos Efet'!$B:$B,DRE!V$5),0)</f>
        <v>0</v>
      </c>
      <c r="W60" s="44">
        <f>IF(W$6&gt;0,SUMIFS('Listagem de Pagamentos Efet'!$J:$J,'Listagem de Pagamentos Efet'!$C:$C,DRE!$B60,'Listagem de Pagamentos Efet'!$B:$B,DRE!W$5),0)</f>
        <v>0</v>
      </c>
      <c r="X60" s="44">
        <f>IF(X$6&gt;0,SUMIFS('Listagem de Pagamentos Efet'!$J:$J,'Listagem de Pagamentos Efet'!$C:$C,DRE!$B60,'Listagem de Pagamentos Efet'!$B:$B,DRE!X$5),0)</f>
        <v>0</v>
      </c>
      <c r="Y60" s="44">
        <f>IF(Y$6&gt;0,SUMIFS('Listagem de Pagamentos Efet'!$J:$J,'Listagem de Pagamentos Efet'!$C:$C,DRE!$B60,'Listagem de Pagamentos Efet'!$B:$B,DRE!Y$5),0)</f>
        <v>0</v>
      </c>
      <c r="Z60" s="44">
        <f>IF(Z$6&gt;0,SUMIFS('Listagem de Pagamentos Efet'!$J:$J,'Listagem de Pagamentos Efet'!$C:$C,DRE!$B60,'Listagem de Pagamentos Efet'!$B:$B,DRE!Z$5),0)</f>
        <v>0</v>
      </c>
      <c r="AA60" s="44">
        <f>IF(AA$6&gt;0,SUMIFS('Listagem de Pagamentos Efet'!$J:$J,'Listagem de Pagamentos Efet'!$C:$C,DRE!$B60,'Listagem de Pagamentos Efet'!$B:$B,DRE!AA$5),0)</f>
        <v>0</v>
      </c>
      <c r="AB60" s="44">
        <f>IF(AB$6&gt;0,SUMIFS('Listagem de Pagamentos Efet'!$J:$J,'Listagem de Pagamentos Efet'!$C:$C,DRE!$B60,'Listagem de Pagamentos Efet'!$B:$B,DRE!AB$5),0)</f>
        <v>0</v>
      </c>
      <c r="AC60" s="44">
        <f>IF(AC$6&gt;0,SUMIFS('Listagem de Pagamentos Efet'!$J:$J,'Listagem de Pagamentos Efet'!$C:$C,DRE!$B60,'Listagem de Pagamentos Efet'!$B:$B,DRE!AC$5),0)</f>
        <v>0</v>
      </c>
      <c r="AD60" s="44">
        <f>IF(AD$6&gt;0,SUMIFS('Listagem de Pagamentos Efet'!$J:$J,'Listagem de Pagamentos Efet'!$C:$C,DRE!$B60,'Listagem de Pagamentos Efet'!$B:$B,DRE!AD$5),0)</f>
        <v>0</v>
      </c>
      <c r="AE60" s="44">
        <f>IF(AE$6&gt;0,SUMIFS('Listagem de Pagamentos Efet'!$J:$J,'Listagem de Pagamentos Efet'!$C:$C,DRE!$B60,'Listagem de Pagamentos Efet'!$B:$B,DRE!AE$5),0)</f>
        <v>0</v>
      </c>
      <c r="AF60" s="44">
        <f>IF(AF$6&gt;0,SUMIFS('Listagem de Pagamentos Efet'!$J:$J,'Listagem de Pagamentos Efet'!$C:$C,DRE!$B60,'Listagem de Pagamentos Efet'!$B:$B,DRE!AF$5),0)</f>
        <v>0</v>
      </c>
      <c r="AG60" s="44">
        <f>IF(AG$6&gt;0,SUMIFS('Listagem de Pagamentos Efet'!$J:$J,'Listagem de Pagamentos Efet'!$C:$C,DRE!$B60,'Listagem de Pagamentos Efet'!$B:$B,DRE!AG$5),0)</f>
        <v>0</v>
      </c>
      <c r="AH60" s="44">
        <f>IF(AH$6&gt;0,SUMIFS('Listagem de Pagamentos Efet'!$J:$J,'Listagem de Pagamentos Efet'!$C:$C,DRE!$B60,'Listagem de Pagamentos Efet'!$B:$B,DRE!AH$5),0)</f>
        <v>0</v>
      </c>
      <c r="AI60" s="44">
        <f>IF(AI$6&gt;0,SUMIFS('Listagem de Pagamentos Efet'!$J:$J,'Listagem de Pagamentos Efet'!$C:$C,DRE!$B60,'Listagem de Pagamentos Efet'!$B:$B,DRE!AI$5),0)</f>
        <v>0</v>
      </c>
      <c r="AJ60" s="44">
        <f>IF(AJ$6&gt;0,SUMIFS('Listagem de Pagamentos Efet'!$J:$J,'Listagem de Pagamentos Efet'!$C:$C,DRE!$B60,'Listagem de Pagamentos Efet'!$B:$B,DRE!AJ$5),0)</f>
        <v>0</v>
      </c>
      <c r="AK60" s="44">
        <f>IF(AK$6&gt;0,SUMIFS('Listagem de Pagamentos Efet'!$J:$J,'Listagem de Pagamentos Efet'!$C:$C,DRE!$B60,'Listagem de Pagamentos Efet'!$B:$B,DRE!AK$5),0)</f>
        <v>0</v>
      </c>
      <c r="AL60" s="44">
        <f>IF(AL$6&gt;0,SUMIFS('Listagem de Pagamentos Efet'!$J:$J,'Listagem de Pagamentos Efet'!$C:$C,DRE!$B60,'Listagem de Pagamentos Efet'!$B:$B,DRE!AL$5),0)</f>
        <v>0</v>
      </c>
      <c r="AM60" s="44">
        <f>IF(AM$6&gt;0,SUMIFS('Listagem de Pagamentos Efet'!$J:$J,'Listagem de Pagamentos Efet'!$C:$C,DRE!$B60,'Listagem de Pagamentos Efet'!$B:$B,DRE!AM$5),0)</f>
        <v>0</v>
      </c>
      <c r="AN60" s="44">
        <f>IF(AN$6&gt;0,SUMIFS('Listagem de Pagamentos Efet'!$J:$J,'Listagem de Pagamentos Efet'!$C:$C,DRE!$B60,'Listagem de Pagamentos Efet'!$B:$B,DRE!AN$5),0)</f>
        <v>0</v>
      </c>
      <c r="AO60" s="44">
        <f>IF(AO$6&gt;0,SUMIFS('Listagem de Pagamentos Efet'!$J:$J,'Listagem de Pagamentos Efet'!$C:$C,DRE!$B60,'Listagem de Pagamentos Efet'!$B:$B,DRE!AO$5),0)</f>
        <v>0</v>
      </c>
      <c r="AP60" s="44">
        <f>IF(AP$6&gt;0,SUMIFS('Listagem de Pagamentos Efet'!$J:$J,'Listagem de Pagamentos Efet'!$C:$C,DRE!$B60,'Listagem de Pagamentos Efet'!$B:$B,DRE!AP$5),0)</f>
        <v>0</v>
      </c>
      <c r="AQ60" s="44">
        <f>IF(AQ$6&gt;0,SUMIFS('Listagem de Pagamentos Efet'!$J:$J,'Listagem de Pagamentos Efet'!$C:$C,DRE!$B60,'Listagem de Pagamentos Efet'!$B:$B,DRE!AQ$5),0)</f>
        <v>0</v>
      </c>
      <c r="AR60" s="44">
        <f>IF(AR$6&gt;0,SUMIFS('Listagem de Pagamentos Efet'!$J:$J,'Listagem de Pagamentos Efet'!$C:$C,DRE!$B60,'Listagem de Pagamentos Efet'!$B:$B,DRE!AR$5),0)</f>
        <v>0</v>
      </c>
      <c r="AS60" s="44">
        <f>IF(AS$6&gt;0,SUMIFS('Listagem de Pagamentos Efet'!$J:$J,'Listagem de Pagamentos Efet'!$C:$C,DRE!$B60,'Listagem de Pagamentos Efet'!$B:$B,DRE!AS$5),0)</f>
        <v>0</v>
      </c>
      <c r="AT60" s="44">
        <f>IF(AT$6&gt;0,SUMIFS('Listagem de Pagamentos Efet'!$J:$J,'Listagem de Pagamentos Efet'!$C:$C,DRE!$B60,'Listagem de Pagamentos Efet'!$B:$B,DRE!AT$5),0)</f>
        <v>0</v>
      </c>
    </row>
    <row r="61" spans="1:49" s="61" customFormat="1" outlineLevel="1">
      <c r="A61" s="47">
        <v>4</v>
      </c>
      <c r="B61" s="114" t="s">
        <v>147</v>
      </c>
      <c r="C61" s="42"/>
      <c r="D61" s="72">
        <v>0</v>
      </c>
      <c r="E61" s="68" t="str">
        <f t="shared" si="26"/>
        <v/>
      </c>
      <c r="G61" s="94">
        <v>2889.51</v>
      </c>
      <c r="H61" s="68" t="e">
        <f t="shared" si="4"/>
        <v>#DIV/0!</v>
      </c>
      <c r="J61" s="60">
        <f t="shared" si="27"/>
        <v>0</v>
      </c>
      <c r="K61" s="39" t="str">
        <f t="shared" si="5"/>
        <v/>
      </c>
      <c r="M61" s="60">
        <f t="shared" si="23"/>
        <v>2889.51</v>
      </c>
      <c r="N61" s="39" t="e">
        <f t="shared" si="25"/>
        <v>#DIV/0!</v>
      </c>
      <c r="P61" s="44">
        <f>IF(P$6&gt;0,SUMIFS('Listagem de Pagamentos Efet'!$J:$J,'Listagem de Pagamentos Efet'!$C:$C,DRE!$B61,'Listagem de Pagamentos Efet'!$B:$B,DRE!P$5),0)</f>
        <v>0</v>
      </c>
      <c r="Q61" s="44">
        <f>IF(Q$6&gt;0,SUMIFS('Listagem de Pagamentos Efet'!$J:$J,'Listagem de Pagamentos Efet'!$C:$C,DRE!$B61,'Listagem de Pagamentos Efet'!$B:$B,DRE!Q$5),0)</f>
        <v>0</v>
      </c>
      <c r="R61" s="44">
        <f>IF(R$6&gt;0,SUMIFS('Listagem de Pagamentos Efet'!$J:$J,'Listagem de Pagamentos Efet'!$C:$C,DRE!$B61,'Listagem de Pagamentos Efet'!$B:$B,DRE!R$5),0)</f>
        <v>0</v>
      </c>
      <c r="S61" s="44">
        <f>IF(S$6&gt;0,SUMIFS('Listagem de Pagamentos Efet'!$J:$J,'Listagem de Pagamentos Efet'!$C:$C,DRE!$B61,'Listagem de Pagamentos Efet'!$B:$B,DRE!S$5),0)</f>
        <v>0</v>
      </c>
      <c r="T61" s="44">
        <f>IF(T$6&gt;0,SUMIFS('Listagem de Pagamentos Efet'!$J:$J,'Listagem de Pagamentos Efet'!$C:$C,DRE!$B61,'Listagem de Pagamentos Efet'!$B:$B,DRE!T$5),0)</f>
        <v>0</v>
      </c>
      <c r="U61" s="44">
        <f>IF(U$6&gt;0,SUMIFS('Listagem de Pagamentos Efet'!$J:$J,'Listagem de Pagamentos Efet'!$C:$C,DRE!$B61,'Listagem de Pagamentos Efet'!$B:$B,DRE!U$5),0)</f>
        <v>0</v>
      </c>
      <c r="V61" s="44">
        <f>IF(V$6&gt;0,SUMIFS('Listagem de Pagamentos Efet'!$J:$J,'Listagem de Pagamentos Efet'!$C:$C,DRE!$B61,'Listagem de Pagamentos Efet'!$B:$B,DRE!V$5),0)</f>
        <v>0</v>
      </c>
      <c r="W61" s="44">
        <f>IF(W$6&gt;0,SUMIFS('Listagem de Pagamentos Efet'!$J:$J,'Listagem de Pagamentos Efet'!$C:$C,DRE!$B61,'Listagem de Pagamentos Efet'!$B:$B,DRE!W$5),0)</f>
        <v>0</v>
      </c>
      <c r="X61" s="44">
        <f>IF(X$6&gt;0,SUMIFS('Listagem de Pagamentos Efet'!$J:$J,'Listagem de Pagamentos Efet'!$C:$C,DRE!$B61,'Listagem de Pagamentos Efet'!$B:$B,DRE!X$5),0)</f>
        <v>0</v>
      </c>
      <c r="Y61" s="44">
        <f>IF(Y$6&gt;0,SUMIFS('Listagem de Pagamentos Efet'!$J:$J,'Listagem de Pagamentos Efet'!$C:$C,DRE!$B61,'Listagem de Pagamentos Efet'!$B:$B,DRE!Y$5),0)</f>
        <v>0</v>
      </c>
      <c r="Z61" s="44">
        <f>IF(Z$6&gt;0,SUMIFS('Listagem de Pagamentos Efet'!$J:$J,'Listagem de Pagamentos Efet'!$C:$C,DRE!$B61,'Listagem de Pagamentos Efet'!$B:$B,DRE!Z$5),0)</f>
        <v>0</v>
      </c>
      <c r="AA61" s="44">
        <f>IF(AA$6&gt;0,SUMIFS('Listagem de Pagamentos Efet'!$J:$J,'Listagem de Pagamentos Efet'!$C:$C,DRE!$B61,'Listagem de Pagamentos Efet'!$B:$B,DRE!AA$5),0)</f>
        <v>0</v>
      </c>
      <c r="AB61" s="44">
        <f>IF(AB$6&gt;0,SUMIFS('Listagem de Pagamentos Efet'!$J:$J,'Listagem de Pagamentos Efet'!$C:$C,DRE!$B61,'Listagem de Pagamentos Efet'!$B:$B,DRE!AB$5),0)</f>
        <v>0</v>
      </c>
      <c r="AC61" s="44">
        <f>IF(AC$6&gt;0,SUMIFS('Listagem de Pagamentos Efet'!$J:$J,'Listagem de Pagamentos Efet'!$C:$C,DRE!$B61,'Listagem de Pagamentos Efet'!$B:$B,DRE!AC$5),0)</f>
        <v>0</v>
      </c>
      <c r="AD61" s="44">
        <f>IF(AD$6&gt;0,SUMIFS('Listagem de Pagamentos Efet'!$J:$J,'Listagem de Pagamentos Efet'!$C:$C,DRE!$B61,'Listagem de Pagamentos Efet'!$B:$B,DRE!AD$5),0)</f>
        <v>0</v>
      </c>
      <c r="AE61" s="44">
        <f>IF(AE$6&gt;0,SUMIFS('Listagem de Pagamentos Efet'!$J:$J,'Listagem de Pagamentos Efet'!$C:$C,DRE!$B61,'Listagem de Pagamentos Efet'!$B:$B,DRE!AE$5),0)</f>
        <v>0</v>
      </c>
      <c r="AF61" s="44">
        <f>IF(AF$6&gt;0,SUMIFS('Listagem de Pagamentos Efet'!$J:$J,'Listagem de Pagamentos Efet'!$C:$C,DRE!$B61,'Listagem de Pagamentos Efet'!$B:$B,DRE!AF$5),0)</f>
        <v>0</v>
      </c>
      <c r="AG61" s="44">
        <f>IF(AG$6&gt;0,SUMIFS('Listagem de Pagamentos Efet'!$J:$J,'Listagem de Pagamentos Efet'!$C:$C,DRE!$B61,'Listagem de Pagamentos Efet'!$B:$B,DRE!AG$5),0)</f>
        <v>0</v>
      </c>
      <c r="AH61" s="44">
        <f>IF(AH$6&gt;0,SUMIFS('Listagem de Pagamentos Efet'!$J:$J,'Listagem de Pagamentos Efet'!$C:$C,DRE!$B61,'Listagem de Pagamentos Efet'!$B:$B,DRE!AH$5),0)</f>
        <v>0</v>
      </c>
      <c r="AI61" s="44">
        <f>IF(AI$6&gt;0,SUMIFS('Listagem de Pagamentos Efet'!$J:$J,'Listagem de Pagamentos Efet'!$C:$C,DRE!$B61,'Listagem de Pagamentos Efet'!$B:$B,DRE!AI$5),0)</f>
        <v>0</v>
      </c>
      <c r="AJ61" s="44">
        <f>IF(AJ$6&gt;0,SUMIFS('Listagem de Pagamentos Efet'!$J:$J,'Listagem de Pagamentos Efet'!$C:$C,DRE!$B61,'Listagem de Pagamentos Efet'!$B:$B,DRE!AJ$5),0)</f>
        <v>0</v>
      </c>
      <c r="AK61" s="44">
        <f>IF(AK$6&gt;0,SUMIFS('Listagem de Pagamentos Efet'!$J:$J,'Listagem de Pagamentos Efet'!$C:$C,DRE!$B61,'Listagem de Pagamentos Efet'!$B:$B,DRE!AK$5),0)</f>
        <v>0</v>
      </c>
      <c r="AL61" s="44">
        <f>IF(AL$6&gt;0,SUMIFS('Listagem de Pagamentos Efet'!$J:$J,'Listagem de Pagamentos Efet'!$C:$C,DRE!$B61,'Listagem de Pagamentos Efet'!$B:$B,DRE!AL$5),0)</f>
        <v>0</v>
      </c>
      <c r="AM61" s="44">
        <f>IF(AM$6&gt;0,SUMIFS('Listagem de Pagamentos Efet'!$J:$J,'Listagem de Pagamentos Efet'!$C:$C,DRE!$B61,'Listagem de Pagamentos Efet'!$B:$B,DRE!AM$5),0)</f>
        <v>0</v>
      </c>
      <c r="AN61" s="44">
        <f>IF(AN$6&gt;0,SUMIFS('Listagem de Pagamentos Efet'!$J:$J,'Listagem de Pagamentos Efet'!$C:$C,DRE!$B61,'Listagem de Pagamentos Efet'!$B:$B,DRE!AN$5),0)</f>
        <v>0</v>
      </c>
      <c r="AO61" s="44">
        <f>IF(AO$6&gt;0,SUMIFS('Listagem de Pagamentos Efet'!$J:$J,'Listagem de Pagamentos Efet'!$C:$C,DRE!$B61,'Listagem de Pagamentos Efet'!$B:$B,DRE!AO$5),0)</f>
        <v>0</v>
      </c>
      <c r="AP61" s="44">
        <f>IF(AP$6&gt;0,SUMIFS('Listagem de Pagamentos Efet'!$J:$J,'Listagem de Pagamentos Efet'!$C:$C,DRE!$B61,'Listagem de Pagamentos Efet'!$B:$B,DRE!AP$5),0)</f>
        <v>0</v>
      </c>
      <c r="AQ61" s="44">
        <f>IF(AQ$6&gt;0,SUMIFS('Listagem de Pagamentos Efet'!$J:$J,'Listagem de Pagamentos Efet'!$C:$C,DRE!$B61,'Listagem de Pagamentos Efet'!$B:$B,DRE!AQ$5),0)</f>
        <v>0</v>
      </c>
      <c r="AR61" s="44">
        <f>IF(AR$6&gt;0,SUMIFS('Listagem de Pagamentos Efet'!$J:$J,'Listagem de Pagamentos Efet'!$C:$C,DRE!$B61,'Listagem de Pagamentos Efet'!$B:$B,DRE!AR$5),0)</f>
        <v>0</v>
      </c>
      <c r="AS61" s="44">
        <f>IF(AS$6&gt;0,SUMIFS('Listagem de Pagamentos Efet'!$J:$J,'Listagem de Pagamentos Efet'!$C:$C,DRE!$B61,'Listagem de Pagamentos Efet'!$B:$B,DRE!AS$5),0)</f>
        <v>0</v>
      </c>
      <c r="AT61" s="44">
        <f>IF(AT$6&gt;0,SUMIFS('Listagem de Pagamentos Efet'!$J:$J,'Listagem de Pagamentos Efet'!$C:$C,DRE!$B61,'Listagem de Pagamentos Efet'!$B:$B,DRE!AT$5),0)</f>
        <v>0</v>
      </c>
    </row>
    <row r="62" spans="1:49" s="61" customFormat="1" outlineLevel="1">
      <c r="A62" s="47">
        <v>4</v>
      </c>
      <c r="B62" s="113" t="s">
        <v>112</v>
      </c>
      <c r="C62" s="42"/>
      <c r="D62" s="72">
        <v>0</v>
      </c>
      <c r="E62" s="68" t="str">
        <f t="shared" si="26"/>
        <v/>
      </c>
      <c r="G62" s="94">
        <v>0</v>
      </c>
      <c r="H62" s="68" t="e">
        <f t="shared" si="4"/>
        <v>#DIV/0!</v>
      </c>
      <c r="J62" s="60">
        <f t="shared" si="27"/>
        <v>0</v>
      </c>
      <c r="K62" s="39" t="str">
        <f t="shared" si="5"/>
        <v/>
      </c>
      <c r="M62" s="60">
        <f t="shared" si="23"/>
        <v>0</v>
      </c>
      <c r="N62" s="39" t="str">
        <f t="shared" si="25"/>
        <v/>
      </c>
      <c r="P62" s="44">
        <f>IF(P$6&gt;0,SUMIFS('Listagem de Pagamentos Efet'!$J:$J,'Listagem de Pagamentos Efet'!$C:$C,DRE!$B62,'Listagem de Pagamentos Efet'!$B:$B,DRE!P$5),0)</f>
        <v>0</v>
      </c>
      <c r="Q62" s="44">
        <f>IF(Q$6&gt;0,SUMIFS('Listagem de Pagamentos Efet'!$J:$J,'Listagem de Pagamentos Efet'!$C:$C,DRE!$B62,'Listagem de Pagamentos Efet'!$B:$B,DRE!Q$5),0)</f>
        <v>0</v>
      </c>
      <c r="R62" s="44">
        <f>IF(R$6&gt;0,SUMIFS('Listagem de Pagamentos Efet'!$J:$J,'Listagem de Pagamentos Efet'!$C:$C,DRE!$B62,'Listagem de Pagamentos Efet'!$B:$B,DRE!R$5),0)</f>
        <v>0</v>
      </c>
      <c r="S62" s="44">
        <f>IF(S$6&gt;0,SUMIFS('Listagem de Pagamentos Efet'!$J:$J,'Listagem de Pagamentos Efet'!$C:$C,DRE!$B62,'Listagem de Pagamentos Efet'!$B:$B,DRE!S$5),0)</f>
        <v>0</v>
      </c>
      <c r="T62" s="44">
        <f>IF(T$6&gt;0,SUMIFS('Listagem de Pagamentos Efet'!$J:$J,'Listagem de Pagamentos Efet'!$C:$C,DRE!$B62,'Listagem de Pagamentos Efet'!$B:$B,DRE!T$5),0)</f>
        <v>0</v>
      </c>
      <c r="U62" s="44">
        <f>IF(U$6&gt;0,SUMIFS('Listagem de Pagamentos Efet'!$J:$J,'Listagem de Pagamentos Efet'!$C:$C,DRE!$B62,'Listagem de Pagamentos Efet'!$B:$B,DRE!U$5),0)</f>
        <v>0</v>
      </c>
      <c r="V62" s="44">
        <f>IF(V$6&gt;0,SUMIFS('Listagem de Pagamentos Efet'!$J:$J,'Listagem de Pagamentos Efet'!$C:$C,DRE!$B62,'Listagem de Pagamentos Efet'!$B:$B,DRE!V$5),0)</f>
        <v>0</v>
      </c>
      <c r="W62" s="44">
        <f>IF(W$6&gt;0,SUMIFS('Listagem de Pagamentos Efet'!$J:$J,'Listagem de Pagamentos Efet'!$C:$C,DRE!$B62,'Listagem de Pagamentos Efet'!$B:$B,DRE!W$5),0)</f>
        <v>0</v>
      </c>
      <c r="X62" s="44">
        <f>IF(X$6&gt;0,SUMIFS('Listagem de Pagamentos Efet'!$J:$J,'Listagem de Pagamentos Efet'!$C:$C,DRE!$B62,'Listagem de Pagamentos Efet'!$B:$B,DRE!X$5),0)</f>
        <v>0</v>
      </c>
      <c r="Y62" s="44">
        <f>IF(Y$6&gt;0,SUMIFS('Listagem de Pagamentos Efet'!$J:$J,'Listagem de Pagamentos Efet'!$C:$C,DRE!$B62,'Listagem de Pagamentos Efet'!$B:$B,DRE!Y$5),0)</f>
        <v>0</v>
      </c>
      <c r="Z62" s="44">
        <f>IF(Z$6&gt;0,SUMIFS('Listagem de Pagamentos Efet'!$J:$J,'Listagem de Pagamentos Efet'!$C:$C,DRE!$B62,'Listagem de Pagamentos Efet'!$B:$B,DRE!Z$5),0)</f>
        <v>0</v>
      </c>
      <c r="AA62" s="44">
        <f>IF(AA$6&gt;0,SUMIFS('Listagem de Pagamentos Efet'!$J:$J,'Listagem de Pagamentos Efet'!$C:$C,DRE!$B62,'Listagem de Pagamentos Efet'!$B:$B,DRE!AA$5),0)</f>
        <v>0</v>
      </c>
      <c r="AB62" s="44">
        <f>IF(AB$6&gt;0,SUMIFS('Listagem de Pagamentos Efet'!$J:$J,'Listagem de Pagamentos Efet'!$C:$C,DRE!$B62,'Listagem de Pagamentos Efet'!$B:$B,DRE!AB$5),0)</f>
        <v>0</v>
      </c>
      <c r="AC62" s="44">
        <f>IF(AC$6&gt;0,SUMIFS('Listagem de Pagamentos Efet'!$J:$J,'Listagem de Pagamentos Efet'!$C:$C,DRE!$B62,'Listagem de Pagamentos Efet'!$B:$B,DRE!AC$5),0)</f>
        <v>0</v>
      </c>
      <c r="AD62" s="44">
        <f>IF(AD$6&gt;0,SUMIFS('Listagem de Pagamentos Efet'!$J:$J,'Listagem de Pagamentos Efet'!$C:$C,DRE!$B62,'Listagem de Pagamentos Efet'!$B:$B,DRE!AD$5),0)</f>
        <v>0</v>
      </c>
      <c r="AE62" s="44">
        <f>IF(AE$6&gt;0,SUMIFS('Listagem de Pagamentos Efet'!$J:$J,'Listagem de Pagamentos Efet'!$C:$C,DRE!$B62,'Listagem de Pagamentos Efet'!$B:$B,DRE!AE$5),0)</f>
        <v>0</v>
      </c>
      <c r="AF62" s="44">
        <f>IF(AF$6&gt;0,SUMIFS('Listagem de Pagamentos Efet'!$J:$J,'Listagem de Pagamentos Efet'!$C:$C,DRE!$B62,'Listagem de Pagamentos Efet'!$B:$B,DRE!AF$5),0)</f>
        <v>0</v>
      </c>
      <c r="AG62" s="44">
        <f>IF(AG$6&gt;0,SUMIFS('Listagem de Pagamentos Efet'!$J:$J,'Listagem de Pagamentos Efet'!$C:$C,DRE!$B62,'Listagem de Pagamentos Efet'!$B:$B,DRE!AG$5),0)</f>
        <v>0</v>
      </c>
      <c r="AH62" s="44">
        <f>IF(AH$6&gt;0,SUMIFS('Listagem de Pagamentos Efet'!$J:$J,'Listagem de Pagamentos Efet'!$C:$C,DRE!$B62,'Listagem de Pagamentos Efet'!$B:$B,DRE!AH$5),0)</f>
        <v>0</v>
      </c>
      <c r="AI62" s="44">
        <f>IF(AI$6&gt;0,SUMIFS('Listagem de Pagamentos Efet'!$J:$J,'Listagem de Pagamentos Efet'!$C:$C,DRE!$B62,'Listagem de Pagamentos Efet'!$B:$B,DRE!AI$5),0)</f>
        <v>0</v>
      </c>
      <c r="AJ62" s="44">
        <f>IF(AJ$6&gt;0,SUMIFS('Listagem de Pagamentos Efet'!$J:$J,'Listagem de Pagamentos Efet'!$C:$C,DRE!$B62,'Listagem de Pagamentos Efet'!$B:$B,DRE!AJ$5),0)</f>
        <v>0</v>
      </c>
      <c r="AK62" s="44">
        <f>IF(AK$6&gt;0,SUMIFS('Listagem de Pagamentos Efet'!$J:$J,'Listagem de Pagamentos Efet'!$C:$C,DRE!$B62,'Listagem de Pagamentos Efet'!$B:$B,DRE!AK$5),0)</f>
        <v>0</v>
      </c>
      <c r="AL62" s="44">
        <f>IF(AL$6&gt;0,SUMIFS('Listagem de Pagamentos Efet'!$J:$J,'Listagem de Pagamentos Efet'!$C:$C,DRE!$B62,'Listagem de Pagamentos Efet'!$B:$B,DRE!AL$5),0)</f>
        <v>0</v>
      </c>
      <c r="AM62" s="44">
        <f>IF(AM$6&gt;0,SUMIFS('Listagem de Pagamentos Efet'!$J:$J,'Listagem de Pagamentos Efet'!$C:$C,DRE!$B62,'Listagem de Pagamentos Efet'!$B:$B,DRE!AM$5),0)</f>
        <v>0</v>
      </c>
      <c r="AN62" s="44">
        <f>IF(AN$6&gt;0,SUMIFS('Listagem de Pagamentos Efet'!$J:$J,'Listagem de Pagamentos Efet'!$C:$C,DRE!$B62,'Listagem de Pagamentos Efet'!$B:$B,DRE!AN$5),0)</f>
        <v>0</v>
      </c>
      <c r="AO62" s="44">
        <f>IF(AO$6&gt;0,SUMIFS('Listagem de Pagamentos Efet'!$J:$J,'Listagem de Pagamentos Efet'!$C:$C,DRE!$B62,'Listagem de Pagamentos Efet'!$B:$B,DRE!AO$5),0)</f>
        <v>0</v>
      </c>
      <c r="AP62" s="44">
        <f>IF(AP$6&gt;0,SUMIFS('Listagem de Pagamentos Efet'!$J:$J,'Listagem de Pagamentos Efet'!$C:$C,DRE!$B62,'Listagem de Pagamentos Efet'!$B:$B,DRE!AP$5),0)</f>
        <v>0</v>
      </c>
      <c r="AQ62" s="44">
        <f>IF(AQ$6&gt;0,SUMIFS('Listagem de Pagamentos Efet'!$J:$J,'Listagem de Pagamentos Efet'!$C:$C,DRE!$B62,'Listagem de Pagamentos Efet'!$B:$B,DRE!AQ$5),0)</f>
        <v>0</v>
      </c>
      <c r="AR62" s="44">
        <f>IF(AR$6&gt;0,SUMIFS('Listagem de Pagamentos Efet'!$J:$J,'Listagem de Pagamentos Efet'!$C:$C,DRE!$B62,'Listagem de Pagamentos Efet'!$B:$B,DRE!AR$5),0)</f>
        <v>0</v>
      </c>
      <c r="AS62" s="44">
        <f>IF(AS$6&gt;0,SUMIFS('Listagem de Pagamentos Efet'!$J:$J,'Listagem de Pagamentos Efet'!$C:$C,DRE!$B62,'Listagem de Pagamentos Efet'!$B:$B,DRE!AS$5),0)</f>
        <v>0</v>
      </c>
      <c r="AT62" s="44">
        <f>IF(AT$6&gt;0,SUMIFS('Listagem de Pagamentos Efet'!$J:$J,'Listagem de Pagamentos Efet'!$C:$C,DRE!$B62,'Listagem de Pagamentos Efet'!$B:$B,DRE!AT$5),0)</f>
        <v>0</v>
      </c>
    </row>
    <row r="63" spans="1:49" s="61" customFormat="1" outlineLevel="1">
      <c r="A63" s="47">
        <v>4</v>
      </c>
      <c r="B63" s="114" t="s">
        <v>148</v>
      </c>
      <c r="C63" s="42"/>
      <c r="D63" s="72">
        <v>0</v>
      </c>
      <c r="E63" s="68" t="str">
        <f t="shared" si="26"/>
        <v/>
      </c>
      <c r="G63" s="94">
        <v>0</v>
      </c>
      <c r="H63" s="68" t="e">
        <f t="shared" si="4"/>
        <v>#DIV/0!</v>
      </c>
      <c r="J63" s="60">
        <f t="shared" si="27"/>
        <v>0</v>
      </c>
      <c r="K63" s="39" t="str">
        <f t="shared" si="5"/>
        <v/>
      </c>
      <c r="M63" s="60">
        <f t="shared" si="23"/>
        <v>0</v>
      </c>
      <c r="N63" s="39" t="str">
        <f t="shared" si="25"/>
        <v/>
      </c>
      <c r="P63" s="44">
        <f>IF(P$6&gt;0,SUMIFS('Listagem de Pagamentos Efet'!$J:$J,'Listagem de Pagamentos Efet'!$C:$C,DRE!$B63,'Listagem de Pagamentos Efet'!$B:$B,DRE!P$5),0)</f>
        <v>0</v>
      </c>
      <c r="Q63" s="44">
        <f>IF(Q$6&gt;0,SUMIFS('Listagem de Pagamentos Efet'!$J:$J,'Listagem de Pagamentos Efet'!$C:$C,DRE!$B63,'Listagem de Pagamentos Efet'!$B:$B,DRE!Q$5),0)</f>
        <v>0</v>
      </c>
      <c r="R63" s="44">
        <f>IF(R$6&gt;0,SUMIFS('Listagem de Pagamentos Efet'!$J:$J,'Listagem de Pagamentos Efet'!$C:$C,DRE!$B63,'Listagem de Pagamentos Efet'!$B:$B,DRE!R$5),0)</f>
        <v>0</v>
      </c>
      <c r="S63" s="44">
        <f>IF(S$6&gt;0,SUMIFS('Listagem de Pagamentos Efet'!$J:$J,'Listagem de Pagamentos Efet'!$C:$C,DRE!$B63,'Listagem de Pagamentos Efet'!$B:$B,DRE!S$5),0)</f>
        <v>0</v>
      </c>
      <c r="T63" s="44">
        <f>IF(T$6&gt;0,SUMIFS('Listagem de Pagamentos Efet'!$J:$J,'Listagem de Pagamentos Efet'!$C:$C,DRE!$B63,'Listagem de Pagamentos Efet'!$B:$B,DRE!T$5),0)</f>
        <v>0</v>
      </c>
      <c r="U63" s="44">
        <f>IF(U$6&gt;0,SUMIFS('Listagem de Pagamentos Efet'!$J:$J,'Listagem de Pagamentos Efet'!$C:$C,DRE!$B63,'Listagem de Pagamentos Efet'!$B:$B,DRE!U$5),0)</f>
        <v>0</v>
      </c>
      <c r="V63" s="44">
        <f>IF(V$6&gt;0,SUMIFS('Listagem de Pagamentos Efet'!$J:$J,'Listagem de Pagamentos Efet'!$C:$C,DRE!$B63,'Listagem de Pagamentos Efet'!$B:$B,DRE!V$5),0)</f>
        <v>0</v>
      </c>
      <c r="W63" s="44">
        <f>IF(W$6&gt;0,SUMIFS('Listagem de Pagamentos Efet'!$J:$J,'Listagem de Pagamentos Efet'!$C:$C,DRE!$B63,'Listagem de Pagamentos Efet'!$B:$B,DRE!W$5),0)</f>
        <v>0</v>
      </c>
      <c r="X63" s="44">
        <f>IF(X$6&gt;0,SUMIFS('Listagem de Pagamentos Efet'!$J:$J,'Listagem de Pagamentos Efet'!$C:$C,DRE!$B63,'Listagem de Pagamentos Efet'!$B:$B,DRE!X$5),0)</f>
        <v>0</v>
      </c>
      <c r="Y63" s="44">
        <f>IF(Y$6&gt;0,SUMIFS('Listagem de Pagamentos Efet'!$J:$J,'Listagem de Pagamentos Efet'!$C:$C,DRE!$B63,'Listagem de Pagamentos Efet'!$B:$B,DRE!Y$5),0)</f>
        <v>0</v>
      </c>
      <c r="Z63" s="44">
        <f>IF(Z$6&gt;0,SUMIFS('Listagem de Pagamentos Efet'!$J:$J,'Listagem de Pagamentos Efet'!$C:$C,DRE!$B63,'Listagem de Pagamentos Efet'!$B:$B,DRE!Z$5),0)</f>
        <v>0</v>
      </c>
      <c r="AA63" s="44">
        <f>IF(AA$6&gt;0,SUMIFS('Listagem de Pagamentos Efet'!$J:$J,'Listagem de Pagamentos Efet'!$C:$C,DRE!$B63,'Listagem de Pagamentos Efet'!$B:$B,DRE!AA$5),0)</f>
        <v>0</v>
      </c>
      <c r="AB63" s="44">
        <f>IF(AB$6&gt;0,SUMIFS('Listagem de Pagamentos Efet'!$J:$J,'Listagem de Pagamentos Efet'!$C:$C,DRE!$B63,'Listagem de Pagamentos Efet'!$B:$B,DRE!AB$5),0)</f>
        <v>0</v>
      </c>
      <c r="AC63" s="44">
        <f>IF(AC$6&gt;0,SUMIFS('Listagem de Pagamentos Efet'!$J:$J,'Listagem de Pagamentos Efet'!$C:$C,DRE!$B63,'Listagem de Pagamentos Efet'!$B:$B,DRE!AC$5),0)</f>
        <v>0</v>
      </c>
      <c r="AD63" s="44">
        <f>IF(AD$6&gt;0,SUMIFS('Listagem de Pagamentos Efet'!$J:$J,'Listagem de Pagamentos Efet'!$C:$C,DRE!$B63,'Listagem de Pagamentos Efet'!$B:$B,DRE!AD$5),0)</f>
        <v>0</v>
      </c>
      <c r="AE63" s="44">
        <f>IF(AE$6&gt;0,SUMIFS('Listagem de Pagamentos Efet'!$J:$J,'Listagem de Pagamentos Efet'!$C:$C,DRE!$B63,'Listagem de Pagamentos Efet'!$B:$B,DRE!AE$5),0)</f>
        <v>0</v>
      </c>
      <c r="AF63" s="44">
        <f>IF(AF$6&gt;0,SUMIFS('Listagem de Pagamentos Efet'!$J:$J,'Listagem de Pagamentos Efet'!$C:$C,DRE!$B63,'Listagem de Pagamentos Efet'!$B:$B,DRE!AF$5),0)</f>
        <v>0</v>
      </c>
      <c r="AG63" s="44">
        <f>IF(AG$6&gt;0,SUMIFS('Listagem de Pagamentos Efet'!$J:$J,'Listagem de Pagamentos Efet'!$C:$C,DRE!$B63,'Listagem de Pagamentos Efet'!$B:$B,DRE!AG$5),0)</f>
        <v>0</v>
      </c>
      <c r="AH63" s="44">
        <f>IF(AH$6&gt;0,SUMIFS('Listagem de Pagamentos Efet'!$J:$J,'Listagem de Pagamentos Efet'!$C:$C,DRE!$B63,'Listagem de Pagamentos Efet'!$B:$B,DRE!AH$5),0)</f>
        <v>0</v>
      </c>
      <c r="AI63" s="44">
        <f>IF(AI$6&gt;0,SUMIFS('Listagem de Pagamentos Efet'!$J:$J,'Listagem de Pagamentos Efet'!$C:$C,DRE!$B63,'Listagem de Pagamentos Efet'!$B:$B,DRE!AI$5),0)</f>
        <v>0</v>
      </c>
      <c r="AJ63" s="44">
        <f>IF(AJ$6&gt;0,SUMIFS('Listagem de Pagamentos Efet'!$J:$J,'Listagem de Pagamentos Efet'!$C:$C,DRE!$B63,'Listagem de Pagamentos Efet'!$B:$B,DRE!AJ$5),0)</f>
        <v>0</v>
      </c>
      <c r="AK63" s="44">
        <f>IF(AK$6&gt;0,SUMIFS('Listagem de Pagamentos Efet'!$J:$J,'Listagem de Pagamentos Efet'!$C:$C,DRE!$B63,'Listagem de Pagamentos Efet'!$B:$B,DRE!AK$5),0)</f>
        <v>0</v>
      </c>
      <c r="AL63" s="44">
        <f>IF(AL$6&gt;0,SUMIFS('Listagem de Pagamentos Efet'!$J:$J,'Listagem de Pagamentos Efet'!$C:$C,DRE!$B63,'Listagem de Pagamentos Efet'!$B:$B,DRE!AL$5),0)</f>
        <v>0</v>
      </c>
      <c r="AM63" s="44">
        <f>IF(AM$6&gt;0,SUMIFS('Listagem de Pagamentos Efet'!$J:$J,'Listagem de Pagamentos Efet'!$C:$C,DRE!$B63,'Listagem de Pagamentos Efet'!$B:$B,DRE!AM$5),0)</f>
        <v>0</v>
      </c>
      <c r="AN63" s="44">
        <f>IF(AN$6&gt;0,SUMIFS('Listagem de Pagamentos Efet'!$J:$J,'Listagem de Pagamentos Efet'!$C:$C,DRE!$B63,'Listagem de Pagamentos Efet'!$B:$B,DRE!AN$5),0)</f>
        <v>0</v>
      </c>
      <c r="AO63" s="44">
        <f>IF(AO$6&gt;0,SUMIFS('Listagem de Pagamentos Efet'!$J:$J,'Listagem de Pagamentos Efet'!$C:$C,DRE!$B63,'Listagem de Pagamentos Efet'!$B:$B,DRE!AO$5),0)</f>
        <v>0</v>
      </c>
      <c r="AP63" s="44">
        <f>IF(AP$6&gt;0,SUMIFS('Listagem de Pagamentos Efet'!$J:$J,'Listagem de Pagamentos Efet'!$C:$C,DRE!$B63,'Listagem de Pagamentos Efet'!$B:$B,DRE!AP$5),0)</f>
        <v>0</v>
      </c>
      <c r="AQ63" s="44">
        <f>IF(AQ$6&gt;0,SUMIFS('Listagem de Pagamentos Efet'!$J:$J,'Listagem de Pagamentos Efet'!$C:$C,DRE!$B63,'Listagem de Pagamentos Efet'!$B:$B,DRE!AQ$5),0)</f>
        <v>0</v>
      </c>
      <c r="AR63" s="44">
        <f>IF(AR$6&gt;0,SUMIFS('Listagem de Pagamentos Efet'!$J:$J,'Listagem de Pagamentos Efet'!$C:$C,DRE!$B63,'Listagem de Pagamentos Efet'!$B:$B,DRE!AR$5),0)</f>
        <v>0</v>
      </c>
      <c r="AS63" s="44">
        <f>IF(AS$6&gt;0,SUMIFS('Listagem de Pagamentos Efet'!$J:$J,'Listagem de Pagamentos Efet'!$C:$C,DRE!$B63,'Listagem de Pagamentos Efet'!$B:$B,DRE!AS$5),0)</f>
        <v>0</v>
      </c>
      <c r="AT63" s="44">
        <f>IF(AT$6&gt;0,SUMIFS('Listagem de Pagamentos Efet'!$J:$J,'Listagem de Pagamentos Efet'!$C:$C,DRE!$B63,'Listagem de Pagamentos Efet'!$B:$B,DRE!AT$5),0)</f>
        <v>0</v>
      </c>
    </row>
    <row r="64" spans="1:49" s="61" customFormat="1" outlineLevel="1">
      <c r="A64" s="47">
        <v>4</v>
      </c>
      <c r="B64" s="114" t="s">
        <v>47</v>
      </c>
      <c r="C64" s="42"/>
      <c r="D64" s="72">
        <v>0</v>
      </c>
      <c r="E64" s="68" t="str">
        <f t="shared" si="26"/>
        <v/>
      </c>
      <c r="G64" s="94">
        <v>2301.52</v>
      </c>
      <c r="H64" s="68" t="e">
        <f t="shared" si="4"/>
        <v>#DIV/0!</v>
      </c>
      <c r="J64" s="60">
        <f t="shared" si="27"/>
        <v>0</v>
      </c>
      <c r="K64" s="39" t="str">
        <f t="shared" si="5"/>
        <v/>
      </c>
      <c r="M64" s="60">
        <f t="shared" si="23"/>
        <v>2301.52</v>
      </c>
      <c r="N64" s="39" t="e">
        <f t="shared" si="25"/>
        <v>#DIV/0!</v>
      </c>
      <c r="P64" s="44">
        <f>IF(P$6&gt;0,SUMIFS('Listagem de Pagamentos Efet'!$J:$J,'Listagem de Pagamentos Efet'!$C:$C,DRE!$B64,'Listagem de Pagamentos Efet'!$B:$B,DRE!P$5),0)</f>
        <v>0</v>
      </c>
      <c r="Q64" s="44">
        <f>IF(Q$6&gt;0,SUMIFS('Listagem de Pagamentos Efet'!$J:$J,'Listagem de Pagamentos Efet'!$C:$C,DRE!$B64,'Listagem de Pagamentos Efet'!$B:$B,DRE!Q$5),0)</f>
        <v>0</v>
      </c>
      <c r="R64" s="44">
        <f>IF(R$6&gt;0,SUMIFS('Listagem de Pagamentos Efet'!$J:$J,'Listagem de Pagamentos Efet'!$C:$C,DRE!$B64,'Listagem de Pagamentos Efet'!$B:$B,DRE!R$5),0)</f>
        <v>0</v>
      </c>
      <c r="S64" s="44">
        <f>IF(S$6&gt;0,SUMIFS('Listagem de Pagamentos Efet'!$J:$J,'Listagem de Pagamentos Efet'!$C:$C,DRE!$B64,'Listagem de Pagamentos Efet'!$B:$B,DRE!S$5),0)</f>
        <v>0</v>
      </c>
      <c r="T64" s="44">
        <f>IF(T$6&gt;0,SUMIFS('Listagem de Pagamentos Efet'!$J:$J,'Listagem de Pagamentos Efet'!$C:$C,DRE!$B64,'Listagem de Pagamentos Efet'!$B:$B,DRE!T$5),0)</f>
        <v>0</v>
      </c>
      <c r="U64" s="44">
        <f>IF(U$6&gt;0,SUMIFS('Listagem de Pagamentos Efet'!$J:$J,'Listagem de Pagamentos Efet'!$C:$C,DRE!$B64,'Listagem de Pagamentos Efet'!$B:$B,DRE!U$5),0)</f>
        <v>0</v>
      </c>
      <c r="V64" s="44">
        <f>IF(V$6&gt;0,SUMIFS('Listagem de Pagamentos Efet'!$J:$J,'Listagem de Pagamentos Efet'!$C:$C,DRE!$B64,'Listagem de Pagamentos Efet'!$B:$B,DRE!V$5),0)</f>
        <v>0</v>
      </c>
      <c r="W64" s="44">
        <f>IF(W$6&gt;0,SUMIFS('Listagem de Pagamentos Efet'!$J:$J,'Listagem de Pagamentos Efet'!$C:$C,DRE!$B64,'Listagem de Pagamentos Efet'!$B:$B,DRE!W$5),0)</f>
        <v>0</v>
      </c>
      <c r="X64" s="44">
        <f>IF(X$6&gt;0,SUMIFS('Listagem de Pagamentos Efet'!$J:$J,'Listagem de Pagamentos Efet'!$C:$C,DRE!$B64,'Listagem de Pagamentos Efet'!$B:$B,DRE!X$5),0)</f>
        <v>0</v>
      </c>
      <c r="Y64" s="44">
        <f>IF(Y$6&gt;0,SUMIFS('Listagem de Pagamentos Efet'!$J:$J,'Listagem de Pagamentos Efet'!$C:$C,DRE!$B64,'Listagem de Pagamentos Efet'!$B:$B,DRE!Y$5),0)</f>
        <v>0</v>
      </c>
      <c r="Z64" s="44">
        <f>IF(Z$6&gt;0,SUMIFS('Listagem de Pagamentos Efet'!$J:$J,'Listagem de Pagamentos Efet'!$C:$C,DRE!$B64,'Listagem de Pagamentos Efet'!$B:$B,DRE!Z$5),0)</f>
        <v>0</v>
      </c>
      <c r="AA64" s="44">
        <f>IF(AA$6&gt;0,SUMIFS('Listagem de Pagamentos Efet'!$J:$J,'Listagem de Pagamentos Efet'!$C:$C,DRE!$B64,'Listagem de Pagamentos Efet'!$B:$B,DRE!AA$5),0)</f>
        <v>0</v>
      </c>
      <c r="AB64" s="44">
        <f>IF(AB$6&gt;0,SUMIFS('Listagem de Pagamentos Efet'!$J:$J,'Listagem de Pagamentos Efet'!$C:$C,DRE!$B64,'Listagem de Pagamentos Efet'!$B:$B,DRE!AB$5),0)</f>
        <v>0</v>
      </c>
      <c r="AC64" s="44">
        <f>IF(AC$6&gt;0,SUMIFS('Listagem de Pagamentos Efet'!$J:$J,'Listagem de Pagamentos Efet'!$C:$C,DRE!$B64,'Listagem de Pagamentos Efet'!$B:$B,DRE!AC$5),0)</f>
        <v>0</v>
      </c>
      <c r="AD64" s="44">
        <f>IF(AD$6&gt;0,SUMIFS('Listagem de Pagamentos Efet'!$J:$J,'Listagem de Pagamentos Efet'!$C:$C,DRE!$B64,'Listagem de Pagamentos Efet'!$B:$B,DRE!AD$5),0)</f>
        <v>0</v>
      </c>
      <c r="AE64" s="44">
        <f>IF(AE$6&gt;0,SUMIFS('Listagem de Pagamentos Efet'!$J:$J,'Listagem de Pagamentos Efet'!$C:$C,DRE!$B64,'Listagem de Pagamentos Efet'!$B:$B,DRE!AE$5),0)</f>
        <v>0</v>
      </c>
      <c r="AF64" s="44">
        <f>IF(AF$6&gt;0,SUMIFS('Listagem de Pagamentos Efet'!$J:$J,'Listagem de Pagamentos Efet'!$C:$C,DRE!$B64,'Listagem de Pagamentos Efet'!$B:$B,DRE!AF$5),0)</f>
        <v>0</v>
      </c>
      <c r="AG64" s="44">
        <f>IF(AG$6&gt;0,SUMIFS('Listagem de Pagamentos Efet'!$J:$J,'Listagem de Pagamentos Efet'!$C:$C,DRE!$B64,'Listagem de Pagamentos Efet'!$B:$B,DRE!AG$5),0)</f>
        <v>0</v>
      </c>
      <c r="AH64" s="44">
        <f>IF(AH$6&gt;0,SUMIFS('Listagem de Pagamentos Efet'!$J:$J,'Listagem de Pagamentos Efet'!$C:$C,DRE!$B64,'Listagem de Pagamentos Efet'!$B:$B,DRE!AH$5),0)</f>
        <v>0</v>
      </c>
      <c r="AI64" s="44">
        <f>IF(AI$6&gt;0,SUMIFS('Listagem de Pagamentos Efet'!$J:$J,'Listagem de Pagamentos Efet'!$C:$C,DRE!$B64,'Listagem de Pagamentos Efet'!$B:$B,DRE!AI$5),0)</f>
        <v>0</v>
      </c>
      <c r="AJ64" s="44">
        <f>IF(AJ$6&gt;0,SUMIFS('Listagem de Pagamentos Efet'!$J:$J,'Listagem de Pagamentos Efet'!$C:$C,DRE!$B64,'Listagem de Pagamentos Efet'!$B:$B,DRE!AJ$5),0)</f>
        <v>0</v>
      </c>
      <c r="AK64" s="44">
        <f>IF(AK$6&gt;0,SUMIFS('Listagem de Pagamentos Efet'!$J:$J,'Listagem de Pagamentos Efet'!$C:$C,DRE!$B64,'Listagem de Pagamentos Efet'!$B:$B,DRE!AK$5),0)</f>
        <v>0</v>
      </c>
      <c r="AL64" s="44">
        <f>IF(AL$6&gt;0,SUMIFS('Listagem de Pagamentos Efet'!$J:$J,'Listagem de Pagamentos Efet'!$C:$C,DRE!$B64,'Listagem de Pagamentos Efet'!$B:$B,DRE!AL$5),0)</f>
        <v>0</v>
      </c>
      <c r="AM64" s="44">
        <f>IF(AM$6&gt;0,SUMIFS('Listagem de Pagamentos Efet'!$J:$J,'Listagem de Pagamentos Efet'!$C:$C,DRE!$B64,'Listagem de Pagamentos Efet'!$B:$B,DRE!AM$5),0)</f>
        <v>0</v>
      </c>
      <c r="AN64" s="44">
        <f>IF(AN$6&gt;0,SUMIFS('Listagem de Pagamentos Efet'!$J:$J,'Listagem de Pagamentos Efet'!$C:$C,DRE!$B64,'Listagem de Pagamentos Efet'!$B:$B,DRE!AN$5),0)</f>
        <v>0</v>
      </c>
      <c r="AO64" s="44">
        <f>IF(AO$6&gt;0,SUMIFS('Listagem de Pagamentos Efet'!$J:$J,'Listagem de Pagamentos Efet'!$C:$C,DRE!$B64,'Listagem de Pagamentos Efet'!$B:$B,DRE!AO$5),0)</f>
        <v>0</v>
      </c>
      <c r="AP64" s="44">
        <f>IF(AP$6&gt;0,SUMIFS('Listagem de Pagamentos Efet'!$J:$J,'Listagem de Pagamentos Efet'!$C:$C,DRE!$B64,'Listagem de Pagamentos Efet'!$B:$B,DRE!AP$5),0)</f>
        <v>0</v>
      </c>
      <c r="AQ64" s="44">
        <f>IF(AQ$6&gt;0,SUMIFS('Listagem de Pagamentos Efet'!$J:$J,'Listagem de Pagamentos Efet'!$C:$C,DRE!$B64,'Listagem de Pagamentos Efet'!$B:$B,DRE!AQ$5),0)</f>
        <v>0</v>
      </c>
      <c r="AR64" s="44">
        <f>IF(AR$6&gt;0,SUMIFS('Listagem de Pagamentos Efet'!$J:$J,'Listagem de Pagamentos Efet'!$C:$C,DRE!$B64,'Listagem de Pagamentos Efet'!$B:$B,DRE!AR$5),0)</f>
        <v>0</v>
      </c>
      <c r="AS64" s="44">
        <f>IF(AS$6&gt;0,SUMIFS('Listagem de Pagamentos Efet'!$J:$J,'Listagem de Pagamentos Efet'!$C:$C,DRE!$B64,'Listagem de Pagamentos Efet'!$B:$B,DRE!AS$5),0)</f>
        <v>0</v>
      </c>
      <c r="AT64" s="44">
        <f>IF(AT$6&gt;0,SUMIFS('Listagem de Pagamentos Efet'!$J:$J,'Listagem de Pagamentos Efet'!$C:$C,DRE!$B64,'Listagem de Pagamentos Efet'!$B:$B,DRE!AT$5),0)</f>
        <v>0</v>
      </c>
    </row>
    <row r="65" spans="1:46" s="64" customFormat="1">
      <c r="A65" s="47"/>
      <c r="B65" s="142" t="s">
        <v>53</v>
      </c>
      <c r="C65" s="30"/>
      <c r="D65" s="63"/>
      <c r="E65" s="77"/>
      <c r="F65" s="30"/>
      <c r="G65" s="63">
        <f>+SUM(G66:G74)</f>
        <v>0</v>
      </c>
      <c r="H65" s="77" t="e">
        <f t="shared" si="4"/>
        <v>#DIV/0!</v>
      </c>
      <c r="I65" s="30"/>
      <c r="J65" s="301">
        <f>+SUM(J66:J74)</f>
        <v>0</v>
      </c>
      <c r="K65" s="77" t="str">
        <f t="shared" si="5"/>
        <v/>
      </c>
      <c r="L65" s="30"/>
      <c r="M65" s="63">
        <f>+SUM(M66:M74)</f>
        <v>0</v>
      </c>
      <c r="N65" s="77" t="str">
        <f t="shared" si="25"/>
        <v/>
      </c>
      <c r="O65" s="30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</row>
    <row r="66" spans="1:46" s="61" customFormat="1" outlineLevel="1">
      <c r="A66" s="47">
        <v>4</v>
      </c>
      <c r="B66" s="113" t="s">
        <v>149</v>
      </c>
      <c r="C66" s="40"/>
      <c r="D66" s="72">
        <v>0</v>
      </c>
      <c r="E66" s="68" t="str">
        <f t="shared" ref="E66:E80" si="28">+IF(D66=0,"",D66/D$6)</f>
        <v/>
      </c>
      <c r="G66" s="94"/>
      <c r="H66" s="68" t="e">
        <f t="shared" si="4"/>
        <v>#DIV/0!</v>
      </c>
      <c r="J66" s="302">
        <f t="shared" ref="J66:J79" si="29">+SUM(P66:AT66)</f>
        <v>0</v>
      </c>
      <c r="K66" s="37" t="str">
        <f t="shared" si="5"/>
        <v/>
      </c>
      <c r="M66" s="60">
        <f t="shared" si="23"/>
        <v>0</v>
      </c>
      <c r="N66" s="37" t="str">
        <f t="shared" si="25"/>
        <v/>
      </c>
      <c r="P66" s="44">
        <f>IF(P$6&gt;0,SUMIFS('Listagem de Pagamentos Efet'!$J:$J,'Listagem de Pagamentos Efet'!$C:$C,DRE!$B66,'Listagem de Pagamentos Efet'!$B:$B,DRE!P$5),0)</f>
        <v>0</v>
      </c>
      <c r="Q66" s="44">
        <f>IF(Q$6&gt;0,SUMIFS('Listagem de Pagamentos Efet'!$J:$J,'Listagem de Pagamentos Efet'!$C:$C,DRE!$B66,'Listagem de Pagamentos Efet'!$B:$B,DRE!Q$5),0)</f>
        <v>0</v>
      </c>
      <c r="R66" s="44">
        <f>IF(R$6&gt;0,SUMIFS('Listagem de Pagamentos Efet'!$J:$J,'Listagem de Pagamentos Efet'!$C:$C,DRE!$B66,'Listagem de Pagamentos Efet'!$B:$B,DRE!R$5),0)</f>
        <v>0</v>
      </c>
      <c r="S66" s="44">
        <f>IF(S$6&gt;0,SUMIFS('Listagem de Pagamentos Efet'!$J:$J,'Listagem de Pagamentos Efet'!$C:$C,DRE!$B66,'Listagem de Pagamentos Efet'!$B:$B,DRE!S$5),0)</f>
        <v>0</v>
      </c>
      <c r="T66" s="44">
        <f>IF(T$6&gt;0,SUMIFS('Listagem de Pagamentos Efet'!$J:$J,'Listagem de Pagamentos Efet'!$C:$C,DRE!$B66,'Listagem de Pagamentos Efet'!$B:$B,DRE!T$5),0)</f>
        <v>0</v>
      </c>
      <c r="U66" s="44">
        <f>IF(U$6&gt;0,SUMIFS('Listagem de Pagamentos Efet'!$J:$J,'Listagem de Pagamentos Efet'!$C:$C,DRE!$B66,'Listagem de Pagamentos Efet'!$B:$B,DRE!U$5),0)</f>
        <v>0</v>
      </c>
      <c r="V66" s="44">
        <f>IF(V$6&gt;0,SUMIFS('Listagem de Pagamentos Efet'!$J:$J,'Listagem de Pagamentos Efet'!$C:$C,DRE!$B66,'Listagem de Pagamentos Efet'!$B:$B,DRE!V$5),0)</f>
        <v>0</v>
      </c>
      <c r="W66" s="44">
        <f>IF(W$6&gt;0,SUMIFS('Listagem de Pagamentos Efet'!$J:$J,'Listagem de Pagamentos Efet'!$C:$C,DRE!$B66,'Listagem de Pagamentos Efet'!$B:$B,DRE!W$5),0)</f>
        <v>0</v>
      </c>
      <c r="X66" s="44">
        <f>IF(X$6&gt;0,SUMIFS('Listagem de Pagamentos Efet'!$J:$J,'Listagem de Pagamentos Efet'!$C:$C,DRE!$B66,'Listagem de Pagamentos Efet'!$B:$B,DRE!X$5),0)</f>
        <v>0</v>
      </c>
      <c r="Y66" s="44">
        <f>IF(Y$6&gt;0,SUMIFS('Listagem de Pagamentos Efet'!$J:$J,'Listagem de Pagamentos Efet'!$C:$C,DRE!$B66,'Listagem de Pagamentos Efet'!$B:$B,DRE!Y$5),0)</f>
        <v>0</v>
      </c>
      <c r="Z66" s="44">
        <f>IF(Z$6&gt;0,SUMIFS('Listagem de Pagamentos Efet'!$J:$J,'Listagem de Pagamentos Efet'!$C:$C,DRE!$B66,'Listagem de Pagamentos Efet'!$B:$B,DRE!Z$5),0)</f>
        <v>0</v>
      </c>
      <c r="AA66" s="44">
        <f>IF(AA$6&gt;0,SUMIFS('Listagem de Pagamentos Efet'!$J:$J,'Listagem de Pagamentos Efet'!$C:$C,DRE!$B66,'Listagem de Pagamentos Efet'!$B:$B,DRE!AA$5),0)</f>
        <v>0</v>
      </c>
      <c r="AB66" s="44">
        <f>IF(AB$6&gt;0,SUMIFS('Listagem de Pagamentos Efet'!$J:$J,'Listagem de Pagamentos Efet'!$C:$C,DRE!$B66,'Listagem de Pagamentos Efet'!$B:$B,DRE!AB$5),0)</f>
        <v>0</v>
      </c>
      <c r="AC66" s="44">
        <f>IF(AC$6&gt;0,SUMIFS('Listagem de Pagamentos Efet'!$J:$J,'Listagem de Pagamentos Efet'!$C:$C,DRE!$B66,'Listagem de Pagamentos Efet'!$B:$B,DRE!AC$5),0)</f>
        <v>0</v>
      </c>
      <c r="AD66" s="44">
        <f>IF(AD$6&gt;0,SUMIFS('Listagem de Pagamentos Efet'!$J:$J,'Listagem de Pagamentos Efet'!$C:$C,DRE!$B66,'Listagem de Pagamentos Efet'!$B:$B,DRE!AD$5),0)</f>
        <v>0</v>
      </c>
      <c r="AE66" s="44">
        <f>IF(AE$6&gt;0,SUMIFS('Listagem de Pagamentos Efet'!$J:$J,'Listagem de Pagamentos Efet'!$C:$C,DRE!$B66,'Listagem de Pagamentos Efet'!$B:$B,DRE!AE$5),0)</f>
        <v>0</v>
      </c>
      <c r="AF66" s="44">
        <f>IF(AF$6&gt;0,SUMIFS('Listagem de Pagamentos Efet'!$J:$J,'Listagem de Pagamentos Efet'!$C:$C,DRE!$B66,'Listagem de Pagamentos Efet'!$B:$B,DRE!AF$5),0)</f>
        <v>0</v>
      </c>
      <c r="AG66" s="44">
        <f>IF(AG$6&gt;0,SUMIFS('Listagem de Pagamentos Efet'!$J:$J,'Listagem de Pagamentos Efet'!$C:$C,DRE!$B66,'Listagem de Pagamentos Efet'!$B:$B,DRE!AG$5),0)</f>
        <v>0</v>
      </c>
      <c r="AH66" s="44">
        <f>IF(AH$6&gt;0,SUMIFS('Listagem de Pagamentos Efet'!$J:$J,'Listagem de Pagamentos Efet'!$C:$C,DRE!$B66,'Listagem de Pagamentos Efet'!$B:$B,DRE!AH$5),0)</f>
        <v>0</v>
      </c>
      <c r="AI66" s="44">
        <f>IF(AI$6&gt;0,SUMIFS('Listagem de Pagamentos Efet'!$J:$J,'Listagem de Pagamentos Efet'!$C:$C,DRE!$B66,'Listagem de Pagamentos Efet'!$B:$B,DRE!AI$5),0)</f>
        <v>0</v>
      </c>
      <c r="AJ66" s="44">
        <f>IF(AJ$6&gt;0,SUMIFS('Listagem de Pagamentos Efet'!$J:$J,'Listagem de Pagamentos Efet'!$C:$C,DRE!$B66,'Listagem de Pagamentos Efet'!$B:$B,DRE!AJ$5),0)</f>
        <v>0</v>
      </c>
      <c r="AK66" s="44">
        <f>IF(AK$6&gt;0,SUMIFS('Listagem de Pagamentos Efet'!$J:$J,'Listagem de Pagamentos Efet'!$C:$C,DRE!$B66,'Listagem de Pagamentos Efet'!$B:$B,DRE!AK$5),0)</f>
        <v>0</v>
      </c>
      <c r="AL66" s="44">
        <f>IF(AL$6&gt;0,SUMIFS('Listagem de Pagamentos Efet'!$J:$J,'Listagem de Pagamentos Efet'!$C:$C,DRE!$B66,'Listagem de Pagamentos Efet'!$B:$B,DRE!AL$5),0)</f>
        <v>0</v>
      </c>
      <c r="AM66" s="44">
        <f>IF(AM$6&gt;0,SUMIFS('Listagem de Pagamentos Efet'!$J:$J,'Listagem de Pagamentos Efet'!$C:$C,DRE!$B66,'Listagem de Pagamentos Efet'!$B:$B,DRE!AM$5),0)</f>
        <v>0</v>
      </c>
      <c r="AN66" s="44">
        <f>IF(AN$6&gt;0,SUMIFS('Listagem de Pagamentos Efet'!$J:$J,'Listagem de Pagamentos Efet'!$C:$C,DRE!$B66,'Listagem de Pagamentos Efet'!$B:$B,DRE!AN$5),0)</f>
        <v>0</v>
      </c>
      <c r="AO66" s="44">
        <f>IF(AO$6&gt;0,SUMIFS('Listagem de Pagamentos Efet'!$J:$J,'Listagem de Pagamentos Efet'!$C:$C,DRE!$B66,'Listagem de Pagamentos Efet'!$B:$B,DRE!AO$5),0)</f>
        <v>0</v>
      </c>
      <c r="AP66" s="44">
        <f>IF(AP$6&gt;0,SUMIFS('Listagem de Pagamentos Efet'!$J:$J,'Listagem de Pagamentos Efet'!$C:$C,DRE!$B66,'Listagem de Pagamentos Efet'!$B:$B,DRE!AP$5),0)</f>
        <v>0</v>
      </c>
      <c r="AQ66" s="44">
        <f>IF(AQ$6&gt;0,SUMIFS('Listagem de Pagamentos Efet'!$J:$J,'Listagem de Pagamentos Efet'!$C:$C,DRE!$B66,'Listagem de Pagamentos Efet'!$B:$B,DRE!AQ$5),0)</f>
        <v>0</v>
      </c>
      <c r="AR66" s="44">
        <f>IF(AR$6&gt;0,SUMIFS('Listagem de Pagamentos Efet'!$J:$J,'Listagem de Pagamentos Efet'!$C:$C,DRE!$B66,'Listagem de Pagamentos Efet'!$B:$B,DRE!AR$5),0)</f>
        <v>0</v>
      </c>
      <c r="AS66" s="44">
        <f>IF(AS$6&gt;0,SUMIFS('Listagem de Pagamentos Efet'!$J:$J,'Listagem de Pagamentos Efet'!$C:$C,DRE!$B66,'Listagem de Pagamentos Efet'!$B:$B,DRE!AS$5),0)</f>
        <v>0</v>
      </c>
      <c r="AT66" s="44">
        <f>IF(AT$6&gt;0,SUMIFS('Listagem de Pagamentos Efet'!$J:$J,'Listagem de Pagamentos Efet'!$C:$C,DRE!$B66,'Listagem de Pagamentos Efet'!$B:$B,DRE!AT$5),0)</f>
        <v>0</v>
      </c>
    </row>
    <row r="67" spans="1:46" s="61" customFormat="1" outlineLevel="1">
      <c r="A67" s="47">
        <v>4</v>
      </c>
      <c r="B67" s="113" t="s">
        <v>150</v>
      </c>
      <c r="C67" s="42"/>
      <c r="D67" s="72">
        <v>0</v>
      </c>
      <c r="E67" s="68" t="str">
        <f>+IF(D67=0,"",D67/D$6)</f>
        <v/>
      </c>
      <c r="G67" s="94"/>
      <c r="H67" s="68" t="e">
        <f t="shared" si="4"/>
        <v>#DIV/0!</v>
      </c>
      <c r="J67" s="302">
        <f>+SUM(P67:AT67)</f>
        <v>0</v>
      </c>
      <c r="K67" s="39" t="str">
        <f t="shared" si="5"/>
        <v/>
      </c>
      <c r="M67" s="60">
        <f>G67-J67</f>
        <v>0</v>
      </c>
      <c r="N67" s="39" t="str">
        <f>+IF(M67=0,"",M67/M$6)</f>
        <v/>
      </c>
      <c r="P67" s="44">
        <f>IF(P$6&gt;0,SUMIFS('Listagem de Pagamentos Efet'!$J:$J,'Listagem de Pagamentos Efet'!$C:$C,DRE!$B67,'Listagem de Pagamentos Efet'!$B:$B,DRE!P$5),0)</f>
        <v>0</v>
      </c>
      <c r="Q67" s="44">
        <f>IF(Q$6&gt;0,SUMIFS('Listagem de Pagamentos Efet'!$J:$J,'Listagem de Pagamentos Efet'!$C:$C,DRE!$B67,'Listagem de Pagamentos Efet'!$B:$B,DRE!Q$5),0)</f>
        <v>0</v>
      </c>
      <c r="R67" s="44">
        <f>IF(R$6&gt;0,SUMIFS('Listagem de Pagamentos Efet'!$J:$J,'Listagem de Pagamentos Efet'!$C:$C,DRE!$B67,'Listagem de Pagamentos Efet'!$B:$B,DRE!R$5),0)</f>
        <v>0</v>
      </c>
      <c r="S67" s="44">
        <f>IF(S$6&gt;0,SUMIFS('Listagem de Pagamentos Efet'!$J:$J,'Listagem de Pagamentos Efet'!$C:$C,DRE!$B67,'Listagem de Pagamentos Efet'!$B:$B,DRE!S$5),0)</f>
        <v>0</v>
      </c>
      <c r="T67" s="44">
        <f>IF(T$6&gt;0,SUMIFS('Listagem de Pagamentos Efet'!$J:$J,'Listagem de Pagamentos Efet'!$C:$C,DRE!$B67,'Listagem de Pagamentos Efet'!$B:$B,DRE!T$5),0)</f>
        <v>0</v>
      </c>
      <c r="U67" s="44">
        <f>IF(U$6&gt;0,SUMIFS('Listagem de Pagamentos Efet'!$J:$J,'Listagem de Pagamentos Efet'!$C:$C,DRE!$B67,'Listagem de Pagamentos Efet'!$B:$B,DRE!U$5),0)</f>
        <v>0</v>
      </c>
      <c r="V67" s="44">
        <f>IF(V$6&gt;0,SUMIFS('Listagem de Pagamentos Efet'!$J:$J,'Listagem de Pagamentos Efet'!$C:$C,DRE!$B67,'Listagem de Pagamentos Efet'!$B:$B,DRE!V$5),0)</f>
        <v>0</v>
      </c>
      <c r="W67" s="44">
        <f>IF(W$6&gt;0,SUMIFS('Listagem de Pagamentos Efet'!$J:$J,'Listagem de Pagamentos Efet'!$C:$C,DRE!$B67,'Listagem de Pagamentos Efet'!$B:$B,DRE!W$5),0)</f>
        <v>0</v>
      </c>
      <c r="X67" s="44">
        <f>IF(X$6&gt;0,SUMIFS('Listagem de Pagamentos Efet'!$J:$J,'Listagem de Pagamentos Efet'!$C:$C,DRE!$B67,'Listagem de Pagamentos Efet'!$B:$B,DRE!X$5),0)</f>
        <v>0</v>
      </c>
      <c r="Y67" s="44">
        <f>IF(Y$6&gt;0,SUMIFS('Listagem de Pagamentos Efet'!$J:$J,'Listagem de Pagamentos Efet'!$C:$C,DRE!$B67,'Listagem de Pagamentos Efet'!$B:$B,DRE!Y$5),0)</f>
        <v>0</v>
      </c>
      <c r="Z67" s="44">
        <f>IF(Z$6&gt;0,SUMIFS('Listagem de Pagamentos Efet'!$J:$J,'Listagem de Pagamentos Efet'!$C:$C,DRE!$B67,'Listagem de Pagamentos Efet'!$B:$B,DRE!Z$5),0)</f>
        <v>0</v>
      </c>
      <c r="AA67" s="44">
        <f>IF(AA$6&gt;0,SUMIFS('Listagem de Pagamentos Efet'!$J:$J,'Listagem de Pagamentos Efet'!$C:$C,DRE!$B67,'Listagem de Pagamentos Efet'!$B:$B,DRE!AA$5),0)</f>
        <v>0</v>
      </c>
      <c r="AB67" s="44">
        <f>IF(AB$6&gt;0,SUMIFS('Listagem de Pagamentos Efet'!$J:$J,'Listagem de Pagamentos Efet'!$C:$C,DRE!$B67,'Listagem de Pagamentos Efet'!$B:$B,DRE!AB$5),0)</f>
        <v>0</v>
      </c>
      <c r="AC67" s="44">
        <f>IF(AC$6&gt;0,SUMIFS('Listagem de Pagamentos Efet'!$J:$J,'Listagem de Pagamentos Efet'!$C:$C,DRE!$B67,'Listagem de Pagamentos Efet'!$B:$B,DRE!AC$5),0)</f>
        <v>0</v>
      </c>
      <c r="AD67" s="44">
        <f>IF(AD$6&gt;0,SUMIFS('Listagem de Pagamentos Efet'!$J:$J,'Listagem de Pagamentos Efet'!$C:$C,DRE!$B67,'Listagem de Pagamentos Efet'!$B:$B,DRE!AD$5),0)</f>
        <v>0</v>
      </c>
      <c r="AE67" s="44">
        <f>IF(AE$6&gt;0,SUMIFS('Listagem de Pagamentos Efet'!$J:$J,'Listagem de Pagamentos Efet'!$C:$C,DRE!$B67,'Listagem de Pagamentos Efet'!$B:$B,DRE!AE$5),0)</f>
        <v>0</v>
      </c>
      <c r="AF67" s="44">
        <f>IF(AF$6&gt;0,SUMIFS('Listagem de Pagamentos Efet'!$J:$J,'Listagem de Pagamentos Efet'!$C:$C,DRE!$B67,'Listagem de Pagamentos Efet'!$B:$B,DRE!AF$5),0)</f>
        <v>0</v>
      </c>
      <c r="AG67" s="44">
        <f>IF(AG$6&gt;0,SUMIFS('Listagem de Pagamentos Efet'!$J:$J,'Listagem de Pagamentos Efet'!$C:$C,DRE!$B67,'Listagem de Pagamentos Efet'!$B:$B,DRE!AG$5),0)</f>
        <v>0</v>
      </c>
      <c r="AH67" s="44">
        <f>IF(AH$6&gt;0,SUMIFS('Listagem de Pagamentos Efet'!$J:$J,'Listagem de Pagamentos Efet'!$C:$C,DRE!$B67,'Listagem de Pagamentos Efet'!$B:$B,DRE!AH$5),0)</f>
        <v>0</v>
      </c>
      <c r="AI67" s="44">
        <f>IF(AI$6&gt;0,SUMIFS('Listagem de Pagamentos Efet'!$J:$J,'Listagem de Pagamentos Efet'!$C:$C,DRE!$B67,'Listagem de Pagamentos Efet'!$B:$B,DRE!AI$5),0)</f>
        <v>0</v>
      </c>
      <c r="AJ67" s="44">
        <f>IF(AJ$6&gt;0,SUMIFS('Listagem de Pagamentos Efet'!$J:$J,'Listagem de Pagamentos Efet'!$C:$C,DRE!$B67,'Listagem de Pagamentos Efet'!$B:$B,DRE!AJ$5),0)</f>
        <v>0</v>
      </c>
      <c r="AK67" s="44">
        <f>IF(AK$6&gt;0,SUMIFS('Listagem de Pagamentos Efet'!$J:$J,'Listagem de Pagamentos Efet'!$C:$C,DRE!$B67,'Listagem de Pagamentos Efet'!$B:$B,DRE!AK$5),0)</f>
        <v>0</v>
      </c>
      <c r="AL67" s="44">
        <f>IF(AL$6&gt;0,SUMIFS('Listagem de Pagamentos Efet'!$J:$J,'Listagem de Pagamentos Efet'!$C:$C,DRE!$B67,'Listagem de Pagamentos Efet'!$B:$B,DRE!AL$5),0)</f>
        <v>0</v>
      </c>
      <c r="AM67" s="44">
        <f>IF(AM$6&gt;0,SUMIFS('Listagem de Pagamentos Efet'!$J:$J,'Listagem de Pagamentos Efet'!$C:$C,DRE!$B67,'Listagem de Pagamentos Efet'!$B:$B,DRE!AM$5),0)</f>
        <v>0</v>
      </c>
      <c r="AN67" s="44">
        <f>IF(AN$6&gt;0,SUMIFS('Listagem de Pagamentos Efet'!$J:$J,'Listagem de Pagamentos Efet'!$C:$C,DRE!$B67,'Listagem de Pagamentos Efet'!$B:$B,DRE!AN$5),0)</f>
        <v>0</v>
      </c>
      <c r="AO67" s="44">
        <f>IF(AO$6&gt;0,SUMIFS('Listagem de Pagamentos Efet'!$J:$J,'Listagem de Pagamentos Efet'!$C:$C,DRE!$B67,'Listagem de Pagamentos Efet'!$B:$B,DRE!AO$5),0)</f>
        <v>0</v>
      </c>
      <c r="AP67" s="44">
        <f>IF(AP$6&gt;0,SUMIFS('Listagem de Pagamentos Efet'!$J:$J,'Listagem de Pagamentos Efet'!$C:$C,DRE!$B67,'Listagem de Pagamentos Efet'!$B:$B,DRE!AP$5),0)</f>
        <v>0</v>
      </c>
      <c r="AQ67" s="44">
        <f>IF(AQ$6&gt;0,SUMIFS('Listagem de Pagamentos Efet'!$J:$J,'Listagem de Pagamentos Efet'!$C:$C,DRE!$B67,'Listagem de Pagamentos Efet'!$B:$B,DRE!AQ$5),0)</f>
        <v>0</v>
      </c>
      <c r="AR67" s="44">
        <f>IF(AR$6&gt;0,SUMIFS('Listagem de Pagamentos Efet'!$J:$J,'Listagem de Pagamentos Efet'!$C:$C,DRE!$B67,'Listagem de Pagamentos Efet'!$B:$B,DRE!AR$5),0)</f>
        <v>0</v>
      </c>
      <c r="AS67" s="44">
        <f>IF(AS$6&gt;0,SUMIFS('Listagem de Pagamentos Efet'!$J:$J,'Listagem de Pagamentos Efet'!$C:$C,DRE!$B67,'Listagem de Pagamentos Efet'!$B:$B,DRE!AS$5),0)</f>
        <v>0</v>
      </c>
      <c r="AT67" s="44">
        <f>IF(AT$6&gt;0,SUMIFS('Listagem de Pagamentos Efet'!$J:$J,'Listagem de Pagamentos Efet'!$C:$C,DRE!$B67,'Listagem de Pagamentos Efet'!$B:$B,DRE!AT$5),0)</f>
        <v>0</v>
      </c>
    </row>
    <row r="68" spans="1:46" s="61" customFormat="1" outlineLevel="1">
      <c r="A68" s="47">
        <v>4</v>
      </c>
      <c r="B68" s="113" t="s">
        <v>151</v>
      </c>
      <c r="C68" s="42"/>
      <c r="D68" s="72">
        <v>0</v>
      </c>
      <c r="E68" s="68" t="str">
        <f>+IF(D68=0,"",D68/D$6)</f>
        <v/>
      </c>
      <c r="G68" s="94"/>
      <c r="H68" s="68" t="e">
        <f t="shared" si="4"/>
        <v>#DIV/0!</v>
      </c>
      <c r="J68" s="302">
        <f>+SUM(P68:AT68)</f>
        <v>0</v>
      </c>
      <c r="K68" s="39" t="str">
        <f t="shared" si="5"/>
        <v/>
      </c>
      <c r="M68" s="60">
        <f>G68-J68</f>
        <v>0</v>
      </c>
      <c r="N68" s="39" t="str">
        <f>+IF(M68=0,"",M68/M$6)</f>
        <v/>
      </c>
      <c r="P68" s="44">
        <f>IF(P$6&gt;0,SUMIFS('Listagem de Pagamentos Efet'!$J:$J,'Listagem de Pagamentos Efet'!$C:$C,DRE!$B68,'Listagem de Pagamentos Efet'!$B:$B,DRE!P$5),0)</f>
        <v>0</v>
      </c>
      <c r="Q68" s="44">
        <f>IF(Q$6&gt;0,SUMIFS('Listagem de Pagamentos Efet'!$J:$J,'Listagem de Pagamentos Efet'!$C:$C,DRE!$B68,'Listagem de Pagamentos Efet'!$B:$B,DRE!Q$5),0)</f>
        <v>0</v>
      </c>
      <c r="R68" s="44">
        <f>IF(R$6&gt;0,SUMIFS('Listagem de Pagamentos Efet'!$J:$J,'Listagem de Pagamentos Efet'!$C:$C,DRE!$B68,'Listagem de Pagamentos Efet'!$B:$B,DRE!R$5),0)</f>
        <v>0</v>
      </c>
      <c r="S68" s="44">
        <f>IF(S$6&gt;0,SUMIFS('Listagem de Pagamentos Efet'!$J:$J,'Listagem de Pagamentos Efet'!$C:$C,DRE!$B68,'Listagem de Pagamentos Efet'!$B:$B,DRE!S$5),0)</f>
        <v>0</v>
      </c>
      <c r="T68" s="44">
        <f>IF(T$6&gt;0,SUMIFS('Listagem de Pagamentos Efet'!$J:$J,'Listagem de Pagamentos Efet'!$C:$C,DRE!$B68,'Listagem de Pagamentos Efet'!$B:$B,DRE!T$5),0)</f>
        <v>0</v>
      </c>
      <c r="U68" s="44">
        <f>IF(U$6&gt;0,SUMIFS('Listagem de Pagamentos Efet'!$J:$J,'Listagem de Pagamentos Efet'!$C:$C,DRE!$B68,'Listagem de Pagamentos Efet'!$B:$B,DRE!U$5),0)</f>
        <v>0</v>
      </c>
      <c r="V68" s="44">
        <f>IF(V$6&gt;0,SUMIFS('Listagem de Pagamentos Efet'!$J:$J,'Listagem de Pagamentos Efet'!$C:$C,DRE!$B68,'Listagem de Pagamentos Efet'!$B:$B,DRE!V$5),0)</f>
        <v>0</v>
      </c>
      <c r="W68" s="44">
        <f>IF(W$6&gt;0,SUMIFS('Listagem de Pagamentos Efet'!$J:$J,'Listagem de Pagamentos Efet'!$C:$C,DRE!$B68,'Listagem de Pagamentos Efet'!$B:$B,DRE!W$5),0)</f>
        <v>0</v>
      </c>
      <c r="X68" s="44">
        <f>IF(X$6&gt;0,SUMIFS('Listagem de Pagamentos Efet'!$J:$J,'Listagem de Pagamentos Efet'!$C:$C,DRE!$B68,'Listagem de Pagamentos Efet'!$B:$B,DRE!X$5),0)</f>
        <v>0</v>
      </c>
      <c r="Y68" s="44">
        <f>IF(Y$6&gt;0,SUMIFS('Listagem de Pagamentos Efet'!$J:$J,'Listagem de Pagamentos Efet'!$C:$C,DRE!$B68,'Listagem de Pagamentos Efet'!$B:$B,DRE!Y$5),0)</f>
        <v>0</v>
      </c>
      <c r="Z68" s="44">
        <f>IF(Z$6&gt;0,SUMIFS('Listagem de Pagamentos Efet'!$J:$J,'Listagem de Pagamentos Efet'!$C:$C,DRE!$B68,'Listagem de Pagamentos Efet'!$B:$B,DRE!Z$5),0)</f>
        <v>0</v>
      </c>
      <c r="AA68" s="44">
        <f>IF(AA$6&gt;0,SUMIFS('Listagem de Pagamentos Efet'!$J:$J,'Listagem de Pagamentos Efet'!$C:$C,DRE!$B68,'Listagem de Pagamentos Efet'!$B:$B,DRE!AA$5),0)</f>
        <v>0</v>
      </c>
      <c r="AB68" s="44">
        <f>IF(AB$6&gt;0,SUMIFS('Listagem de Pagamentos Efet'!$J:$J,'Listagem de Pagamentos Efet'!$C:$C,DRE!$B68,'Listagem de Pagamentos Efet'!$B:$B,DRE!AB$5),0)</f>
        <v>0</v>
      </c>
      <c r="AC68" s="44">
        <f>IF(AC$6&gt;0,SUMIFS('Listagem de Pagamentos Efet'!$J:$J,'Listagem de Pagamentos Efet'!$C:$C,DRE!$B68,'Listagem de Pagamentos Efet'!$B:$B,DRE!AC$5),0)</f>
        <v>0</v>
      </c>
      <c r="AD68" s="44">
        <f>IF(AD$6&gt;0,SUMIFS('Listagem de Pagamentos Efet'!$J:$J,'Listagem de Pagamentos Efet'!$C:$C,DRE!$B68,'Listagem de Pagamentos Efet'!$B:$B,DRE!AD$5),0)</f>
        <v>0</v>
      </c>
      <c r="AE68" s="44">
        <f>IF(AE$6&gt;0,SUMIFS('Listagem de Pagamentos Efet'!$J:$J,'Listagem de Pagamentos Efet'!$C:$C,DRE!$B68,'Listagem de Pagamentos Efet'!$B:$B,DRE!AE$5),0)</f>
        <v>0</v>
      </c>
      <c r="AF68" s="44">
        <f>IF(AF$6&gt;0,SUMIFS('Listagem de Pagamentos Efet'!$J:$J,'Listagem de Pagamentos Efet'!$C:$C,DRE!$B68,'Listagem de Pagamentos Efet'!$B:$B,DRE!AF$5),0)</f>
        <v>0</v>
      </c>
      <c r="AG68" s="44">
        <f>IF(AG$6&gt;0,SUMIFS('Listagem de Pagamentos Efet'!$J:$J,'Listagem de Pagamentos Efet'!$C:$C,DRE!$B68,'Listagem de Pagamentos Efet'!$B:$B,DRE!AG$5),0)</f>
        <v>0</v>
      </c>
      <c r="AH68" s="44">
        <f>IF(AH$6&gt;0,SUMIFS('Listagem de Pagamentos Efet'!$J:$J,'Listagem de Pagamentos Efet'!$C:$C,DRE!$B68,'Listagem de Pagamentos Efet'!$B:$B,DRE!AH$5),0)</f>
        <v>0</v>
      </c>
      <c r="AI68" s="44">
        <f>IF(AI$6&gt;0,SUMIFS('Listagem de Pagamentos Efet'!$J:$J,'Listagem de Pagamentos Efet'!$C:$C,DRE!$B68,'Listagem de Pagamentos Efet'!$B:$B,DRE!AI$5),0)</f>
        <v>0</v>
      </c>
      <c r="AJ68" s="44">
        <f>IF(AJ$6&gt;0,SUMIFS('Listagem de Pagamentos Efet'!$J:$J,'Listagem de Pagamentos Efet'!$C:$C,DRE!$B68,'Listagem de Pagamentos Efet'!$B:$B,DRE!AJ$5),0)</f>
        <v>0</v>
      </c>
      <c r="AK68" s="44">
        <f>IF(AK$6&gt;0,SUMIFS('Listagem de Pagamentos Efet'!$J:$J,'Listagem de Pagamentos Efet'!$C:$C,DRE!$B68,'Listagem de Pagamentos Efet'!$B:$B,DRE!AK$5),0)</f>
        <v>0</v>
      </c>
      <c r="AL68" s="44">
        <f>IF(AL$6&gt;0,SUMIFS('Listagem de Pagamentos Efet'!$J:$J,'Listagem de Pagamentos Efet'!$C:$C,DRE!$B68,'Listagem de Pagamentos Efet'!$B:$B,DRE!AL$5),0)</f>
        <v>0</v>
      </c>
      <c r="AM68" s="44">
        <f>IF(AM$6&gt;0,SUMIFS('Listagem de Pagamentos Efet'!$J:$J,'Listagem de Pagamentos Efet'!$C:$C,DRE!$B68,'Listagem de Pagamentos Efet'!$B:$B,DRE!AM$5),0)</f>
        <v>0</v>
      </c>
      <c r="AN68" s="44">
        <f>IF(AN$6&gt;0,SUMIFS('Listagem de Pagamentos Efet'!$J:$J,'Listagem de Pagamentos Efet'!$C:$C,DRE!$B68,'Listagem de Pagamentos Efet'!$B:$B,DRE!AN$5),0)</f>
        <v>0</v>
      </c>
      <c r="AO68" s="44">
        <f>IF(AO$6&gt;0,SUMIFS('Listagem de Pagamentos Efet'!$J:$J,'Listagem de Pagamentos Efet'!$C:$C,DRE!$B68,'Listagem de Pagamentos Efet'!$B:$B,DRE!AO$5),0)</f>
        <v>0</v>
      </c>
      <c r="AP68" s="44">
        <f>IF(AP$6&gt;0,SUMIFS('Listagem de Pagamentos Efet'!$J:$J,'Listagem de Pagamentos Efet'!$C:$C,DRE!$B68,'Listagem de Pagamentos Efet'!$B:$B,DRE!AP$5),0)</f>
        <v>0</v>
      </c>
      <c r="AQ68" s="44">
        <f>IF(AQ$6&gt;0,SUMIFS('Listagem de Pagamentos Efet'!$J:$J,'Listagem de Pagamentos Efet'!$C:$C,DRE!$B68,'Listagem de Pagamentos Efet'!$B:$B,DRE!AQ$5),0)</f>
        <v>0</v>
      </c>
      <c r="AR68" s="44">
        <f>IF(AR$6&gt;0,SUMIFS('Listagem de Pagamentos Efet'!$J:$J,'Listagem de Pagamentos Efet'!$C:$C,DRE!$B68,'Listagem de Pagamentos Efet'!$B:$B,DRE!AR$5),0)</f>
        <v>0</v>
      </c>
      <c r="AS68" s="44">
        <f>IF(AS$6&gt;0,SUMIFS('Listagem de Pagamentos Efet'!$J:$J,'Listagem de Pagamentos Efet'!$C:$C,DRE!$B68,'Listagem de Pagamentos Efet'!$B:$B,DRE!AS$5),0)</f>
        <v>0</v>
      </c>
      <c r="AT68" s="44">
        <f>IF(AT$6&gt;0,SUMIFS('Listagem de Pagamentos Efet'!$J:$J,'Listagem de Pagamentos Efet'!$C:$C,DRE!$B68,'Listagem de Pagamentos Efet'!$B:$B,DRE!AT$5),0)</f>
        <v>0</v>
      </c>
    </row>
    <row r="69" spans="1:46" s="61" customFormat="1" outlineLevel="1">
      <c r="A69" s="47">
        <v>4</v>
      </c>
      <c r="B69" s="114" t="s">
        <v>122</v>
      </c>
      <c r="C69" s="42"/>
      <c r="D69" s="72">
        <v>0</v>
      </c>
      <c r="E69" s="68" t="str">
        <f t="shared" si="28"/>
        <v/>
      </c>
      <c r="G69" s="94"/>
      <c r="H69" s="68" t="e">
        <f t="shared" si="4"/>
        <v>#DIV/0!</v>
      </c>
      <c r="J69" s="302">
        <f t="shared" si="29"/>
        <v>0</v>
      </c>
      <c r="K69" s="39" t="str">
        <f t="shared" si="5"/>
        <v/>
      </c>
      <c r="M69" s="60">
        <f t="shared" si="23"/>
        <v>0</v>
      </c>
      <c r="N69" s="39" t="str">
        <f t="shared" si="25"/>
        <v/>
      </c>
      <c r="P69" s="44">
        <f>IF(P$6&gt;0,SUMIFS('Listagem de Pagamentos Efet'!$J:$J,'Listagem de Pagamentos Efet'!$C:$C,DRE!$B69,'Listagem de Pagamentos Efet'!$B:$B,DRE!P$5),0)</f>
        <v>0</v>
      </c>
      <c r="Q69" s="44">
        <f>IF(Q$6&gt;0,SUMIFS('Listagem de Pagamentos Efet'!$J:$J,'Listagem de Pagamentos Efet'!$C:$C,DRE!$B69,'Listagem de Pagamentos Efet'!$B:$B,DRE!Q$5),0)</f>
        <v>0</v>
      </c>
      <c r="R69" s="44">
        <f>IF(R$6&gt;0,SUMIFS('Listagem de Pagamentos Efet'!$J:$J,'Listagem de Pagamentos Efet'!$C:$C,DRE!$B69,'Listagem de Pagamentos Efet'!$B:$B,DRE!R$5),0)</f>
        <v>0</v>
      </c>
      <c r="S69" s="44">
        <f>IF(S$6&gt;0,SUMIFS('Listagem de Pagamentos Efet'!$J:$J,'Listagem de Pagamentos Efet'!$C:$C,DRE!$B69,'Listagem de Pagamentos Efet'!$B:$B,DRE!S$5),0)</f>
        <v>0</v>
      </c>
      <c r="T69" s="44">
        <f>IF(T$6&gt;0,SUMIFS('Listagem de Pagamentos Efet'!$J:$J,'Listagem de Pagamentos Efet'!$C:$C,DRE!$B69,'Listagem de Pagamentos Efet'!$B:$B,DRE!T$5),0)</f>
        <v>0</v>
      </c>
      <c r="U69" s="44">
        <f>IF(U$6&gt;0,SUMIFS('Listagem de Pagamentos Efet'!$J:$J,'Listagem de Pagamentos Efet'!$C:$C,DRE!$B69,'Listagem de Pagamentos Efet'!$B:$B,DRE!U$5),0)</f>
        <v>0</v>
      </c>
      <c r="V69" s="44">
        <f>IF(V$6&gt;0,SUMIFS('Listagem de Pagamentos Efet'!$J:$J,'Listagem de Pagamentos Efet'!$C:$C,DRE!$B69,'Listagem de Pagamentos Efet'!$B:$B,DRE!V$5),0)</f>
        <v>0</v>
      </c>
      <c r="W69" s="44">
        <f>IF(W$6&gt;0,SUMIFS('Listagem de Pagamentos Efet'!$J:$J,'Listagem de Pagamentos Efet'!$C:$C,DRE!$B69,'Listagem de Pagamentos Efet'!$B:$B,DRE!W$5),0)</f>
        <v>0</v>
      </c>
      <c r="X69" s="44">
        <f>IF(X$6&gt;0,SUMIFS('Listagem de Pagamentos Efet'!$J:$J,'Listagem de Pagamentos Efet'!$C:$C,DRE!$B69,'Listagem de Pagamentos Efet'!$B:$B,DRE!X$5),0)</f>
        <v>0</v>
      </c>
      <c r="Y69" s="44">
        <f>IF(Y$6&gt;0,SUMIFS('Listagem de Pagamentos Efet'!$J:$J,'Listagem de Pagamentos Efet'!$C:$C,DRE!$B69,'Listagem de Pagamentos Efet'!$B:$B,DRE!Y$5),0)</f>
        <v>0</v>
      </c>
      <c r="Z69" s="44">
        <f>IF(Z$6&gt;0,SUMIFS('Listagem de Pagamentos Efet'!$J:$J,'Listagem de Pagamentos Efet'!$C:$C,DRE!$B69,'Listagem de Pagamentos Efet'!$B:$B,DRE!Z$5),0)</f>
        <v>0</v>
      </c>
      <c r="AA69" s="44">
        <f>IF(AA$6&gt;0,SUMIFS('Listagem de Pagamentos Efet'!$J:$J,'Listagem de Pagamentos Efet'!$C:$C,DRE!$B69,'Listagem de Pagamentos Efet'!$B:$B,DRE!AA$5),0)</f>
        <v>0</v>
      </c>
      <c r="AB69" s="44">
        <f>IF(AB$6&gt;0,SUMIFS('Listagem de Pagamentos Efet'!$J:$J,'Listagem de Pagamentos Efet'!$C:$C,DRE!$B69,'Listagem de Pagamentos Efet'!$B:$B,DRE!AB$5),0)</f>
        <v>0</v>
      </c>
      <c r="AC69" s="44">
        <f>IF(AC$6&gt;0,SUMIFS('Listagem de Pagamentos Efet'!$J:$J,'Listagem de Pagamentos Efet'!$C:$C,DRE!$B69,'Listagem de Pagamentos Efet'!$B:$B,DRE!AC$5),0)</f>
        <v>0</v>
      </c>
      <c r="AD69" s="44">
        <f>IF(AD$6&gt;0,SUMIFS('Listagem de Pagamentos Efet'!$J:$J,'Listagem de Pagamentos Efet'!$C:$C,DRE!$B69,'Listagem de Pagamentos Efet'!$B:$B,DRE!AD$5),0)</f>
        <v>0</v>
      </c>
      <c r="AE69" s="44">
        <f>IF(AE$6&gt;0,SUMIFS('Listagem de Pagamentos Efet'!$J:$J,'Listagem de Pagamentos Efet'!$C:$C,DRE!$B69,'Listagem de Pagamentos Efet'!$B:$B,DRE!AE$5),0)</f>
        <v>0</v>
      </c>
      <c r="AF69" s="44">
        <f>IF(AF$6&gt;0,SUMIFS('Listagem de Pagamentos Efet'!$J:$J,'Listagem de Pagamentos Efet'!$C:$C,DRE!$B69,'Listagem de Pagamentos Efet'!$B:$B,DRE!AF$5),0)</f>
        <v>0</v>
      </c>
      <c r="AG69" s="44">
        <f>IF(AG$6&gt;0,SUMIFS('Listagem de Pagamentos Efet'!$J:$J,'Listagem de Pagamentos Efet'!$C:$C,DRE!$B69,'Listagem de Pagamentos Efet'!$B:$B,DRE!AG$5),0)</f>
        <v>0</v>
      </c>
      <c r="AH69" s="44">
        <f>IF(AH$6&gt;0,SUMIFS('Listagem de Pagamentos Efet'!$J:$J,'Listagem de Pagamentos Efet'!$C:$C,DRE!$B69,'Listagem de Pagamentos Efet'!$B:$B,DRE!AH$5),0)</f>
        <v>0</v>
      </c>
      <c r="AI69" s="44">
        <f>IF(AI$6&gt;0,SUMIFS('Listagem de Pagamentos Efet'!$J:$J,'Listagem de Pagamentos Efet'!$C:$C,DRE!$B69,'Listagem de Pagamentos Efet'!$B:$B,DRE!AI$5),0)</f>
        <v>0</v>
      </c>
      <c r="AJ69" s="44">
        <f>IF(AJ$6&gt;0,SUMIFS('Listagem de Pagamentos Efet'!$J:$J,'Listagem de Pagamentos Efet'!$C:$C,DRE!$B69,'Listagem de Pagamentos Efet'!$B:$B,DRE!AJ$5),0)</f>
        <v>0</v>
      </c>
      <c r="AK69" s="44">
        <f>IF(AK$6&gt;0,SUMIFS('Listagem de Pagamentos Efet'!$J:$J,'Listagem de Pagamentos Efet'!$C:$C,DRE!$B69,'Listagem de Pagamentos Efet'!$B:$B,DRE!AK$5),0)</f>
        <v>0</v>
      </c>
      <c r="AL69" s="44">
        <f>IF(AL$6&gt;0,SUMIFS('Listagem de Pagamentos Efet'!$J:$J,'Listagem de Pagamentos Efet'!$C:$C,DRE!$B69,'Listagem de Pagamentos Efet'!$B:$B,DRE!AL$5),0)</f>
        <v>0</v>
      </c>
      <c r="AM69" s="44">
        <f>IF(AM$6&gt;0,SUMIFS('Listagem de Pagamentos Efet'!$J:$J,'Listagem de Pagamentos Efet'!$C:$C,DRE!$B69,'Listagem de Pagamentos Efet'!$B:$B,DRE!AM$5),0)</f>
        <v>0</v>
      </c>
      <c r="AN69" s="44">
        <f>IF(AN$6&gt;0,SUMIFS('Listagem de Pagamentos Efet'!$J:$J,'Listagem de Pagamentos Efet'!$C:$C,DRE!$B69,'Listagem de Pagamentos Efet'!$B:$B,DRE!AN$5),0)</f>
        <v>0</v>
      </c>
      <c r="AO69" s="44">
        <f>IF(AO$6&gt;0,SUMIFS('Listagem de Pagamentos Efet'!$J:$J,'Listagem de Pagamentos Efet'!$C:$C,DRE!$B69,'Listagem de Pagamentos Efet'!$B:$B,DRE!AO$5),0)</f>
        <v>0</v>
      </c>
      <c r="AP69" s="44">
        <f>IF(AP$6&gt;0,SUMIFS('Listagem de Pagamentos Efet'!$J:$J,'Listagem de Pagamentos Efet'!$C:$C,DRE!$B69,'Listagem de Pagamentos Efet'!$B:$B,DRE!AP$5),0)</f>
        <v>0</v>
      </c>
      <c r="AQ69" s="44">
        <f>IF(AQ$6&gt;0,SUMIFS('Listagem de Pagamentos Efet'!$J:$J,'Listagem de Pagamentos Efet'!$C:$C,DRE!$B69,'Listagem de Pagamentos Efet'!$B:$B,DRE!AQ$5),0)</f>
        <v>0</v>
      </c>
      <c r="AR69" s="44">
        <f>IF(AR$6&gt;0,SUMIFS('Listagem de Pagamentos Efet'!$J:$J,'Listagem de Pagamentos Efet'!$C:$C,DRE!$B69,'Listagem de Pagamentos Efet'!$B:$B,DRE!AR$5),0)</f>
        <v>0</v>
      </c>
      <c r="AS69" s="44">
        <f>IF(AS$6&gt;0,SUMIFS('Listagem de Pagamentos Efet'!$J:$J,'Listagem de Pagamentos Efet'!$C:$C,DRE!$B69,'Listagem de Pagamentos Efet'!$B:$B,DRE!AS$5),0)</f>
        <v>0</v>
      </c>
      <c r="AT69" s="44">
        <f>IF(AT$6&gt;0,SUMIFS('Listagem de Pagamentos Efet'!$J:$J,'Listagem de Pagamentos Efet'!$C:$C,DRE!$B69,'Listagem de Pagamentos Efet'!$B:$B,DRE!AT$5),0)</f>
        <v>0</v>
      </c>
    </row>
    <row r="70" spans="1:46" s="61" customFormat="1" outlineLevel="1">
      <c r="A70" s="47">
        <v>4</v>
      </c>
      <c r="B70" s="113" t="s">
        <v>152</v>
      </c>
      <c r="C70" s="42"/>
      <c r="D70" s="72">
        <v>0</v>
      </c>
      <c r="E70" s="68" t="str">
        <f t="shared" si="28"/>
        <v/>
      </c>
      <c r="G70" s="94"/>
      <c r="H70" s="68" t="e">
        <f t="shared" si="4"/>
        <v>#DIV/0!</v>
      </c>
      <c r="J70" s="302">
        <f t="shared" si="29"/>
        <v>0</v>
      </c>
      <c r="K70" s="39" t="str">
        <f t="shared" si="5"/>
        <v/>
      </c>
      <c r="M70" s="60">
        <f t="shared" si="23"/>
        <v>0</v>
      </c>
      <c r="N70" s="39" t="str">
        <f t="shared" si="25"/>
        <v/>
      </c>
      <c r="P70" s="44">
        <f>IF(P$6&gt;0,SUMIFS('Listagem de Pagamentos Efet'!$J:$J,'Listagem de Pagamentos Efet'!$C:$C,DRE!$B70,'Listagem de Pagamentos Efet'!$B:$B,DRE!P$5),0)</f>
        <v>0</v>
      </c>
      <c r="Q70" s="44">
        <f>IF(Q$6&gt;0,SUMIFS('Listagem de Pagamentos Efet'!$J:$J,'Listagem de Pagamentos Efet'!$C:$C,DRE!$B70,'Listagem de Pagamentos Efet'!$B:$B,DRE!Q$5),0)</f>
        <v>0</v>
      </c>
      <c r="R70" s="44">
        <f>IF(R$6&gt;0,SUMIFS('Listagem de Pagamentos Efet'!$J:$J,'Listagem de Pagamentos Efet'!$C:$C,DRE!$B70,'Listagem de Pagamentos Efet'!$B:$B,DRE!R$5),0)</f>
        <v>0</v>
      </c>
      <c r="S70" s="44">
        <f>IF(S$6&gt;0,SUMIFS('Listagem de Pagamentos Efet'!$J:$J,'Listagem de Pagamentos Efet'!$C:$C,DRE!$B70,'Listagem de Pagamentos Efet'!$B:$B,DRE!S$5),0)</f>
        <v>0</v>
      </c>
      <c r="T70" s="44">
        <f>IF(T$6&gt;0,SUMIFS('Listagem de Pagamentos Efet'!$J:$J,'Listagem de Pagamentos Efet'!$C:$C,DRE!$B70,'Listagem de Pagamentos Efet'!$B:$B,DRE!T$5),0)</f>
        <v>0</v>
      </c>
      <c r="U70" s="44">
        <f>IF(U$6&gt;0,SUMIFS('Listagem de Pagamentos Efet'!$J:$J,'Listagem de Pagamentos Efet'!$C:$C,DRE!$B70,'Listagem de Pagamentos Efet'!$B:$B,DRE!U$5),0)</f>
        <v>0</v>
      </c>
      <c r="V70" s="44">
        <f>IF(V$6&gt;0,SUMIFS('Listagem de Pagamentos Efet'!$J:$J,'Listagem de Pagamentos Efet'!$C:$C,DRE!$B70,'Listagem de Pagamentos Efet'!$B:$B,DRE!V$5),0)</f>
        <v>0</v>
      </c>
      <c r="W70" s="44">
        <f>IF(W$6&gt;0,SUMIFS('Listagem de Pagamentos Efet'!$J:$J,'Listagem de Pagamentos Efet'!$C:$C,DRE!$B70,'Listagem de Pagamentos Efet'!$B:$B,DRE!W$5),0)</f>
        <v>0</v>
      </c>
      <c r="X70" s="44">
        <f>IF(X$6&gt;0,SUMIFS('Listagem de Pagamentos Efet'!$J:$J,'Listagem de Pagamentos Efet'!$C:$C,DRE!$B70,'Listagem de Pagamentos Efet'!$B:$B,DRE!X$5),0)</f>
        <v>0</v>
      </c>
      <c r="Y70" s="44">
        <f>IF(Y$6&gt;0,SUMIFS('Listagem de Pagamentos Efet'!$J:$J,'Listagem de Pagamentos Efet'!$C:$C,DRE!$B70,'Listagem de Pagamentos Efet'!$B:$B,DRE!Y$5),0)</f>
        <v>0</v>
      </c>
      <c r="Z70" s="44">
        <f>IF(Z$6&gt;0,SUMIFS('Listagem de Pagamentos Efet'!$J:$J,'Listagem de Pagamentos Efet'!$C:$C,DRE!$B70,'Listagem de Pagamentos Efet'!$B:$B,DRE!Z$5),0)</f>
        <v>0</v>
      </c>
      <c r="AA70" s="44">
        <f>IF(AA$6&gt;0,SUMIFS('Listagem de Pagamentos Efet'!$J:$J,'Listagem de Pagamentos Efet'!$C:$C,DRE!$B70,'Listagem de Pagamentos Efet'!$B:$B,DRE!AA$5),0)</f>
        <v>0</v>
      </c>
      <c r="AB70" s="44">
        <f>IF(AB$6&gt;0,SUMIFS('Listagem de Pagamentos Efet'!$J:$J,'Listagem de Pagamentos Efet'!$C:$C,DRE!$B70,'Listagem de Pagamentos Efet'!$B:$B,DRE!AB$5),0)</f>
        <v>0</v>
      </c>
      <c r="AC70" s="44">
        <f>IF(AC$6&gt;0,SUMIFS('Listagem de Pagamentos Efet'!$J:$J,'Listagem de Pagamentos Efet'!$C:$C,DRE!$B70,'Listagem de Pagamentos Efet'!$B:$B,DRE!AC$5),0)</f>
        <v>0</v>
      </c>
      <c r="AD70" s="44">
        <f>IF(AD$6&gt;0,SUMIFS('Listagem de Pagamentos Efet'!$J:$J,'Listagem de Pagamentos Efet'!$C:$C,DRE!$B70,'Listagem de Pagamentos Efet'!$B:$B,DRE!AD$5),0)</f>
        <v>0</v>
      </c>
      <c r="AE70" s="44">
        <f>IF(AE$6&gt;0,SUMIFS('Listagem de Pagamentos Efet'!$J:$J,'Listagem de Pagamentos Efet'!$C:$C,DRE!$B70,'Listagem de Pagamentos Efet'!$B:$B,DRE!AE$5),0)</f>
        <v>0</v>
      </c>
      <c r="AF70" s="44">
        <f>IF(AF$6&gt;0,SUMIFS('Listagem de Pagamentos Efet'!$J:$J,'Listagem de Pagamentos Efet'!$C:$C,DRE!$B70,'Listagem de Pagamentos Efet'!$B:$B,DRE!AF$5),0)</f>
        <v>0</v>
      </c>
      <c r="AG70" s="44">
        <f>IF(AG$6&gt;0,SUMIFS('Listagem de Pagamentos Efet'!$J:$J,'Listagem de Pagamentos Efet'!$C:$C,DRE!$B70,'Listagem de Pagamentos Efet'!$B:$B,DRE!AG$5),0)</f>
        <v>0</v>
      </c>
      <c r="AH70" s="44">
        <f>IF(AH$6&gt;0,SUMIFS('Listagem de Pagamentos Efet'!$J:$J,'Listagem de Pagamentos Efet'!$C:$C,DRE!$B70,'Listagem de Pagamentos Efet'!$B:$B,DRE!AH$5),0)</f>
        <v>0</v>
      </c>
      <c r="AI70" s="44">
        <f>IF(AI$6&gt;0,SUMIFS('Listagem de Pagamentos Efet'!$J:$J,'Listagem de Pagamentos Efet'!$C:$C,DRE!$B70,'Listagem de Pagamentos Efet'!$B:$B,DRE!AI$5),0)</f>
        <v>0</v>
      </c>
      <c r="AJ70" s="44">
        <f>IF(AJ$6&gt;0,SUMIFS('Listagem de Pagamentos Efet'!$J:$J,'Listagem de Pagamentos Efet'!$C:$C,DRE!$B70,'Listagem de Pagamentos Efet'!$B:$B,DRE!AJ$5),0)</f>
        <v>0</v>
      </c>
      <c r="AK70" s="44">
        <f>IF(AK$6&gt;0,SUMIFS('Listagem de Pagamentos Efet'!$J:$J,'Listagem de Pagamentos Efet'!$C:$C,DRE!$B70,'Listagem de Pagamentos Efet'!$B:$B,DRE!AK$5),0)</f>
        <v>0</v>
      </c>
      <c r="AL70" s="44">
        <f>IF(AL$6&gt;0,SUMIFS('Listagem de Pagamentos Efet'!$J:$J,'Listagem de Pagamentos Efet'!$C:$C,DRE!$B70,'Listagem de Pagamentos Efet'!$B:$B,DRE!AL$5),0)</f>
        <v>0</v>
      </c>
      <c r="AM70" s="44">
        <f>IF(AM$6&gt;0,SUMIFS('Listagem de Pagamentos Efet'!$J:$J,'Listagem de Pagamentos Efet'!$C:$C,DRE!$B70,'Listagem de Pagamentos Efet'!$B:$B,DRE!AM$5),0)</f>
        <v>0</v>
      </c>
      <c r="AN70" s="44">
        <f>IF(AN$6&gt;0,SUMIFS('Listagem de Pagamentos Efet'!$J:$J,'Listagem de Pagamentos Efet'!$C:$C,DRE!$B70,'Listagem de Pagamentos Efet'!$B:$B,DRE!AN$5),0)</f>
        <v>0</v>
      </c>
      <c r="AO70" s="44">
        <f>IF(AO$6&gt;0,SUMIFS('Listagem de Pagamentos Efet'!$J:$J,'Listagem de Pagamentos Efet'!$C:$C,DRE!$B70,'Listagem de Pagamentos Efet'!$B:$B,DRE!AO$5),0)</f>
        <v>0</v>
      </c>
      <c r="AP70" s="44">
        <f>IF(AP$6&gt;0,SUMIFS('Listagem de Pagamentos Efet'!$J:$J,'Listagem de Pagamentos Efet'!$C:$C,DRE!$B70,'Listagem de Pagamentos Efet'!$B:$B,DRE!AP$5),0)</f>
        <v>0</v>
      </c>
      <c r="AQ70" s="44">
        <f>IF(AQ$6&gt;0,SUMIFS('Listagem de Pagamentos Efet'!$J:$J,'Listagem de Pagamentos Efet'!$C:$C,DRE!$B70,'Listagem de Pagamentos Efet'!$B:$B,DRE!AQ$5),0)</f>
        <v>0</v>
      </c>
      <c r="AR70" s="44">
        <f>IF(AR$6&gt;0,SUMIFS('Listagem de Pagamentos Efet'!$J:$J,'Listagem de Pagamentos Efet'!$C:$C,DRE!$B70,'Listagem de Pagamentos Efet'!$B:$B,DRE!AR$5),0)</f>
        <v>0</v>
      </c>
      <c r="AS70" s="44">
        <f>IF(AS$6&gt;0,SUMIFS('Listagem de Pagamentos Efet'!$J:$J,'Listagem de Pagamentos Efet'!$C:$C,DRE!$B70,'Listagem de Pagamentos Efet'!$B:$B,DRE!AS$5),0)</f>
        <v>0</v>
      </c>
      <c r="AT70" s="44">
        <f>IF(AT$6&gt;0,SUMIFS('Listagem de Pagamentos Efet'!$J:$J,'Listagem de Pagamentos Efet'!$C:$C,DRE!$B70,'Listagem de Pagamentos Efet'!$B:$B,DRE!AT$5),0)</f>
        <v>0</v>
      </c>
    </row>
    <row r="71" spans="1:46" s="61" customFormat="1" outlineLevel="1">
      <c r="A71" s="47">
        <v>4</v>
      </c>
      <c r="B71" s="113" t="s">
        <v>83</v>
      </c>
      <c r="C71" s="42"/>
      <c r="D71" s="72">
        <v>0</v>
      </c>
      <c r="E71" s="68" t="str">
        <f t="shared" si="28"/>
        <v/>
      </c>
      <c r="G71" s="94"/>
      <c r="H71" s="68" t="e">
        <f t="shared" ref="H71:H118" si="30">+G71/$G$6</f>
        <v>#DIV/0!</v>
      </c>
      <c r="J71" s="302">
        <f t="shared" si="29"/>
        <v>0</v>
      </c>
      <c r="K71" s="39" t="str">
        <f t="shared" ref="K71:K118" si="31">IFERROR(+J71/$J$6,"")</f>
        <v/>
      </c>
      <c r="M71" s="60">
        <f t="shared" si="23"/>
        <v>0</v>
      </c>
      <c r="N71" s="39" t="str">
        <f t="shared" si="25"/>
        <v/>
      </c>
      <c r="P71" s="44">
        <f>IF(P$6&gt;0,SUMIFS('Listagem de Pagamentos Efet'!$J:$J,'Listagem de Pagamentos Efet'!$C:$C,DRE!$B71,'Listagem de Pagamentos Efet'!$B:$B,DRE!P$5),0)</f>
        <v>0</v>
      </c>
      <c r="Q71" s="44">
        <f>IF(Q$6&gt;0,SUMIFS('Listagem de Pagamentos Efet'!$J:$J,'Listagem de Pagamentos Efet'!$C:$C,DRE!$B71,'Listagem de Pagamentos Efet'!$B:$B,DRE!Q$5),0)</f>
        <v>0</v>
      </c>
      <c r="R71" s="44">
        <f>IF(R$6&gt;0,SUMIFS('Listagem de Pagamentos Efet'!$J:$J,'Listagem de Pagamentos Efet'!$C:$C,DRE!$B71,'Listagem de Pagamentos Efet'!$B:$B,DRE!R$5),0)</f>
        <v>0</v>
      </c>
      <c r="S71" s="44">
        <f>IF(S$6&gt;0,SUMIFS('Listagem de Pagamentos Efet'!$J:$J,'Listagem de Pagamentos Efet'!$C:$C,DRE!$B71,'Listagem de Pagamentos Efet'!$B:$B,DRE!S$5),0)</f>
        <v>0</v>
      </c>
      <c r="T71" s="44">
        <f>IF(T$6&gt;0,SUMIFS('Listagem de Pagamentos Efet'!$J:$J,'Listagem de Pagamentos Efet'!$C:$C,DRE!$B71,'Listagem de Pagamentos Efet'!$B:$B,DRE!T$5),0)</f>
        <v>0</v>
      </c>
      <c r="U71" s="44">
        <f>IF(U$6&gt;0,SUMIFS('Listagem de Pagamentos Efet'!$J:$J,'Listagem de Pagamentos Efet'!$C:$C,DRE!$B71,'Listagem de Pagamentos Efet'!$B:$B,DRE!U$5),0)</f>
        <v>0</v>
      </c>
      <c r="V71" s="44">
        <f>IF(V$6&gt;0,SUMIFS('Listagem de Pagamentos Efet'!$J:$J,'Listagem de Pagamentos Efet'!$C:$C,DRE!$B71,'Listagem de Pagamentos Efet'!$B:$B,DRE!V$5),0)</f>
        <v>0</v>
      </c>
      <c r="W71" s="44">
        <f>IF(W$6&gt;0,SUMIFS('Listagem de Pagamentos Efet'!$J:$J,'Listagem de Pagamentos Efet'!$C:$C,DRE!$B71,'Listagem de Pagamentos Efet'!$B:$B,DRE!W$5),0)</f>
        <v>0</v>
      </c>
      <c r="X71" s="44">
        <f>IF(X$6&gt;0,SUMIFS('Listagem de Pagamentos Efet'!$J:$J,'Listagem de Pagamentos Efet'!$C:$C,DRE!$B71,'Listagem de Pagamentos Efet'!$B:$B,DRE!X$5),0)</f>
        <v>0</v>
      </c>
      <c r="Y71" s="44">
        <f>IF(Y$6&gt;0,SUMIFS('Listagem de Pagamentos Efet'!$J:$J,'Listagem de Pagamentos Efet'!$C:$C,DRE!$B71,'Listagem de Pagamentos Efet'!$B:$B,DRE!Y$5),0)</f>
        <v>0</v>
      </c>
      <c r="Z71" s="44">
        <f>IF(Z$6&gt;0,SUMIFS('Listagem de Pagamentos Efet'!$J:$J,'Listagem de Pagamentos Efet'!$C:$C,DRE!$B71,'Listagem de Pagamentos Efet'!$B:$B,DRE!Z$5),0)</f>
        <v>0</v>
      </c>
      <c r="AA71" s="44">
        <f>IF(AA$6&gt;0,SUMIFS('Listagem de Pagamentos Efet'!$J:$J,'Listagem de Pagamentos Efet'!$C:$C,DRE!$B71,'Listagem de Pagamentos Efet'!$B:$B,DRE!AA$5),0)</f>
        <v>0</v>
      </c>
      <c r="AB71" s="44">
        <f>IF(AB$6&gt;0,SUMIFS('Listagem de Pagamentos Efet'!$J:$J,'Listagem de Pagamentos Efet'!$C:$C,DRE!$B71,'Listagem de Pagamentos Efet'!$B:$B,DRE!AB$5),0)</f>
        <v>0</v>
      </c>
      <c r="AC71" s="44">
        <f>IF(AC$6&gt;0,SUMIFS('Listagem de Pagamentos Efet'!$J:$J,'Listagem de Pagamentos Efet'!$C:$C,DRE!$B71,'Listagem de Pagamentos Efet'!$B:$B,DRE!AC$5),0)</f>
        <v>0</v>
      </c>
      <c r="AD71" s="44">
        <f>IF(AD$6&gt;0,SUMIFS('Listagem de Pagamentos Efet'!$J:$J,'Listagem de Pagamentos Efet'!$C:$C,DRE!$B71,'Listagem de Pagamentos Efet'!$B:$B,DRE!AD$5),0)</f>
        <v>0</v>
      </c>
      <c r="AE71" s="44">
        <f>IF(AE$6&gt;0,SUMIFS('Listagem de Pagamentos Efet'!$J:$J,'Listagem de Pagamentos Efet'!$C:$C,DRE!$B71,'Listagem de Pagamentos Efet'!$B:$B,DRE!AE$5),0)</f>
        <v>0</v>
      </c>
      <c r="AF71" s="44">
        <f>IF(AF$6&gt;0,SUMIFS('Listagem de Pagamentos Efet'!$J:$J,'Listagem de Pagamentos Efet'!$C:$C,DRE!$B71,'Listagem de Pagamentos Efet'!$B:$B,DRE!AF$5),0)</f>
        <v>0</v>
      </c>
      <c r="AG71" s="44">
        <f>IF(AG$6&gt;0,SUMIFS('Listagem de Pagamentos Efet'!$J:$J,'Listagem de Pagamentos Efet'!$C:$C,DRE!$B71,'Listagem de Pagamentos Efet'!$B:$B,DRE!AG$5),0)</f>
        <v>0</v>
      </c>
      <c r="AH71" s="44">
        <f>IF(AH$6&gt;0,SUMIFS('Listagem de Pagamentos Efet'!$J:$J,'Listagem de Pagamentos Efet'!$C:$C,DRE!$B71,'Listagem de Pagamentos Efet'!$B:$B,DRE!AH$5),0)</f>
        <v>0</v>
      </c>
      <c r="AI71" s="44">
        <f>IF(AI$6&gt;0,SUMIFS('Listagem de Pagamentos Efet'!$J:$J,'Listagem de Pagamentos Efet'!$C:$C,DRE!$B71,'Listagem de Pagamentos Efet'!$B:$B,DRE!AI$5),0)</f>
        <v>0</v>
      </c>
      <c r="AJ71" s="44">
        <f>IF(AJ$6&gt;0,SUMIFS('Listagem de Pagamentos Efet'!$J:$J,'Listagem de Pagamentos Efet'!$C:$C,DRE!$B71,'Listagem de Pagamentos Efet'!$B:$B,DRE!AJ$5),0)</f>
        <v>0</v>
      </c>
      <c r="AK71" s="44">
        <f>IF(AK$6&gt;0,SUMIFS('Listagem de Pagamentos Efet'!$J:$J,'Listagem de Pagamentos Efet'!$C:$C,DRE!$B71,'Listagem de Pagamentos Efet'!$B:$B,DRE!AK$5),0)</f>
        <v>0</v>
      </c>
      <c r="AL71" s="44">
        <f>IF(AL$6&gt;0,SUMIFS('Listagem de Pagamentos Efet'!$J:$J,'Listagem de Pagamentos Efet'!$C:$C,DRE!$B71,'Listagem de Pagamentos Efet'!$B:$B,DRE!AL$5),0)</f>
        <v>0</v>
      </c>
      <c r="AM71" s="44">
        <f>IF(AM$6&gt;0,SUMIFS('Listagem de Pagamentos Efet'!$J:$J,'Listagem de Pagamentos Efet'!$C:$C,DRE!$B71,'Listagem de Pagamentos Efet'!$B:$B,DRE!AM$5),0)</f>
        <v>0</v>
      </c>
      <c r="AN71" s="44">
        <f>IF(AN$6&gt;0,SUMIFS('Listagem de Pagamentos Efet'!$J:$J,'Listagem de Pagamentos Efet'!$C:$C,DRE!$B71,'Listagem de Pagamentos Efet'!$B:$B,DRE!AN$5),0)</f>
        <v>0</v>
      </c>
      <c r="AO71" s="44">
        <f>IF(AO$6&gt;0,SUMIFS('Listagem de Pagamentos Efet'!$J:$J,'Listagem de Pagamentos Efet'!$C:$C,DRE!$B71,'Listagem de Pagamentos Efet'!$B:$B,DRE!AO$5),0)</f>
        <v>0</v>
      </c>
      <c r="AP71" s="44">
        <f>IF(AP$6&gt;0,SUMIFS('Listagem de Pagamentos Efet'!$J:$J,'Listagem de Pagamentos Efet'!$C:$C,DRE!$B71,'Listagem de Pagamentos Efet'!$B:$B,DRE!AP$5),0)</f>
        <v>0</v>
      </c>
      <c r="AQ71" s="44">
        <f>IF(AQ$6&gt;0,SUMIFS('Listagem de Pagamentos Efet'!$J:$J,'Listagem de Pagamentos Efet'!$C:$C,DRE!$B71,'Listagem de Pagamentos Efet'!$B:$B,DRE!AQ$5),0)</f>
        <v>0</v>
      </c>
      <c r="AR71" s="44">
        <f>IF(AR$6&gt;0,SUMIFS('Listagem de Pagamentos Efet'!$J:$J,'Listagem de Pagamentos Efet'!$C:$C,DRE!$B71,'Listagem de Pagamentos Efet'!$B:$B,DRE!AR$5),0)</f>
        <v>0</v>
      </c>
      <c r="AS71" s="44">
        <f>IF(AS$6&gt;0,SUMIFS('Listagem de Pagamentos Efet'!$J:$J,'Listagem de Pagamentos Efet'!$C:$C,DRE!$B71,'Listagem de Pagamentos Efet'!$B:$B,DRE!AS$5),0)</f>
        <v>0</v>
      </c>
      <c r="AT71" s="44">
        <f>IF(AT$6&gt;0,SUMIFS('Listagem de Pagamentos Efet'!$J:$J,'Listagem de Pagamentos Efet'!$C:$C,DRE!$B71,'Listagem de Pagamentos Efet'!$B:$B,DRE!AT$5),0)</f>
        <v>0</v>
      </c>
    </row>
    <row r="72" spans="1:46" s="61" customFormat="1" outlineLevel="1">
      <c r="A72" s="47">
        <v>4</v>
      </c>
      <c r="B72" s="113" t="s">
        <v>114</v>
      </c>
      <c r="C72" s="42"/>
      <c r="D72" s="72">
        <v>0</v>
      </c>
      <c r="E72" s="68" t="str">
        <f>+IF(D72=0,"",D72/D$6)</f>
        <v/>
      </c>
      <c r="G72" s="94"/>
      <c r="H72" s="68" t="e">
        <f t="shared" si="30"/>
        <v>#DIV/0!</v>
      </c>
      <c r="J72" s="302">
        <f>+SUM(P72:AT72)</f>
        <v>0</v>
      </c>
      <c r="K72" s="39" t="str">
        <f t="shared" si="31"/>
        <v/>
      </c>
      <c r="M72" s="60">
        <f>G72-J72</f>
        <v>0</v>
      </c>
      <c r="N72" s="39" t="str">
        <f>+IF(M72=0,"",M72/M$6)</f>
        <v/>
      </c>
      <c r="P72" s="44">
        <f>IF(P$6&gt;0,SUMIFS('Listagem de Pagamentos Efet'!$J:$J,'Listagem de Pagamentos Efet'!$C:$C,DRE!$B72,'Listagem de Pagamentos Efet'!$B:$B,DRE!P$5),0)</f>
        <v>0</v>
      </c>
      <c r="Q72" s="44">
        <f>IF(Q$6&gt;0,SUMIFS('Listagem de Pagamentos Efet'!$J:$J,'Listagem de Pagamentos Efet'!$C:$C,DRE!$B72,'Listagem de Pagamentos Efet'!$B:$B,DRE!Q$5),0)</f>
        <v>0</v>
      </c>
      <c r="R72" s="44">
        <f>IF(R$6&gt;0,SUMIFS('Listagem de Pagamentos Efet'!$J:$J,'Listagem de Pagamentos Efet'!$C:$C,DRE!$B72,'Listagem de Pagamentos Efet'!$B:$B,DRE!R$5),0)</f>
        <v>0</v>
      </c>
      <c r="S72" s="44">
        <f>IF(S$6&gt;0,SUMIFS('Listagem de Pagamentos Efet'!$J:$J,'Listagem de Pagamentos Efet'!$C:$C,DRE!$B72,'Listagem de Pagamentos Efet'!$B:$B,DRE!S$5),0)</f>
        <v>0</v>
      </c>
      <c r="T72" s="44">
        <f>IF(T$6&gt;0,SUMIFS('Listagem de Pagamentos Efet'!$J:$J,'Listagem de Pagamentos Efet'!$C:$C,DRE!$B72,'Listagem de Pagamentos Efet'!$B:$B,DRE!T$5),0)</f>
        <v>0</v>
      </c>
      <c r="U72" s="44">
        <f>IF(U$6&gt;0,SUMIFS('Listagem de Pagamentos Efet'!$J:$J,'Listagem de Pagamentos Efet'!$C:$C,DRE!$B72,'Listagem de Pagamentos Efet'!$B:$B,DRE!U$5),0)</f>
        <v>0</v>
      </c>
      <c r="V72" s="44">
        <f>IF(V$6&gt;0,SUMIFS('Listagem de Pagamentos Efet'!$J:$J,'Listagem de Pagamentos Efet'!$C:$C,DRE!$B72,'Listagem de Pagamentos Efet'!$B:$B,DRE!V$5),0)</f>
        <v>0</v>
      </c>
      <c r="W72" s="44">
        <f>IF(W$6&gt;0,SUMIFS('Listagem de Pagamentos Efet'!$J:$J,'Listagem de Pagamentos Efet'!$C:$C,DRE!$B72,'Listagem de Pagamentos Efet'!$B:$B,DRE!W$5),0)</f>
        <v>0</v>
      </c>
      <c r="X72" s="44">
        <f>IF(X$6&gt;0,SUMIFS('Listagem de Pagamentos Efet'!$J:$J,'Listagem de Pagamentos Efet'!$C:$C,DRE!$B72,'Listagem de Pagamentos Efet'!$B:$B,DRE!X$5),0)</f>
        <v>0</v>
      </c>
      <c r="Y72" s="44">
        <f>IF(Y$6&gt;0,SUMIFS('Listagem de Pagamentos Efet'!$J:$J,'Listagem de Pagamentos Efet'!$C:$C,DRE!$B72,'Listagem de Pagamentos Efet'!$B:$B,DRE!Y$5),0)</f>
        <v>0</v>
      </c>
      <c r="Z72" s="44">
        <f>IF(Z$6&gt;0,SUMIFS('Listagem de Pagamentos Efet'!$J:$J,'Listagem de Pagamentos Efet'!$C:$C,DRE!$B72,'Listagem de Pagamentos Efet'!$B:$B,DRE!Z$5),0)</f>
        <v>0</v>
      </c>
      <c r="AA72" s="44">
        <f>IF(AA$6&gt;0,SUMIFS('Listagem de Pagamentos Efet'!$J:$J,'Listagem de Pagamentos Efet'!$C:$C,DRE!$B72,'Listagem de Pagamentos Efet'!$B:$B,DRE!AA$5),0)</f>
        <v>0</v>
      </c>
      <c r="AB72" s="44">
        <f>IF(AB$6&gt;0,SUMIFS('Listagem de Pagamentos Efet'!$J:$J,'Listagem de Pagamentos Efet'!$C:$C,DRE!$B72,'Listagem de Pagamentos Efet'!$B:$B,DRE!AB$5),0)</f>
        <v>0</v>
      </c>
      <c r="AC72" s="44">
        <f>IF(AC$6&gt;0,SUMIFS('Listagem de Pagamentos Efet'!$J:$J,'Listagem de Pagamentos Efet'!$C:$C,DRE!$B72,'Listagem de Pagamentos Efet'!$B:$B,DRE!AC$5),0)</f>
        <v>0</v>
      </c>
      <c r="AD72" s="44">
        <f>IF(AD$6&gt;0,SUMIFS('Listagem de Pagamentos Efet'!$J:$J,'Listagem de Pagamentos Efet'!$C:$C,DRE!$B72,'Listagem de Pagamentos Efet'!$B:$B,DRE!AD$5),0)</f>
        <v>0</v>
      </c>
      <c r="AE72" s="44">
        <f>IF(AE$6&gt;0,SUMIFS('Listagem de Pagamentos Efet'!$J:$J,'Listagem de Pagamentos Efet'!$C:$C,DRE!$B72,'Listagem de Pagamentos Efet'!$B:$B,DRE!AE$5),0)</f>
        <v>0</v>
      </c>
      <c r="AF72" s="44">
        <f>IF(AF$6&gt;0,SUMIFS('Listagem de Pagamentos Efet'!$J:$J,'Listagem de Pagamentos Efet'!$C:$C,DRE!$B72,'Listagem de Pagamentos Efet'!$B:$B,DRE!AF$5),0)</f>
        <v>0</v>
      </c>
      <c r="AG72" s="44">
        <f>IF(AG$6&gt;0,SUMIFS('Listagem de Pagamentos Efet'!$J:$J,'Listagem de Pagamentos Efet'!$C:$C,DRE!$B72,'Listagem de Pagamentos Efet'!$B:$B,DRE!AG$5),0)</f>
        <v>0</v>
      </c>
      <c r="AH72" s="44">
        <f>IF(AH$6&gt;0,SUMIFS('Listagem de Pagamentos Efet'!$J:$J,'Listagem de Pagamentos Efet'!$C:$C,DRE!$B72,'Listagem de Pagamentos Efet'!$B:$B,DRE!AH$5),0)</f>
        <v>0</v>
      </c>
      <c r="AI72" s="44">
        <f>IF(AI$6&gt;0,SUMIFS('Listagem de Pagamentos Efet'!$J:$J,'Listagem de Pagamentos Efet'!$C:$C,DRE!$B72,'Listagem de Pagamentos Efet'!$B:$B,DRE!AI$5),0)</f>
        <v>0</v>
      </c>
      <c r="AJ72" s="44">
        <f>IF(AJ$6&gt;0,SUMIFS('Listagem de Pagamentos Efet'!$J:$J,'Listagem de Pagamentos Efet'!$C:$C,DRE!$B72,'Listagem de Pagamentos Efet'!$B:$B,DRE!AJ$5),0)</f>
        <v>0</v>
      </c>
      <c r="AK72" s="44">
        <f>IF(AK$6&gt;0,SUMIFS('Listagem de Pagamentos Efet'!$J:$J,'Listagem de Pagamentos Efet'!$C:$C,DRE!$B72,'Listagem de Pagamentos Efet'!$B:$B,DRE!AK$5),0)</f>
        <v>0</v>
      </c>
      <c r="AL72" s="44">
        <f>IF(AL$6&gt;0,SUMIFS('Listagem de Pagamentos Efet'!$J:$J,'Listagem de Pagamentos Efet'!$C:$C,DRE!$B72,'Listagem de Pagamentos Efet'!$B:$B,DRE!AL$5),0)</f>
        <v>0</v>
      </c>
      <c r="AM72" s="44">
        <f>IF(AM$6&gt;0,SUMIFS('Listagem de Pagamentos Efet'!$J:$J,'Listagem de Pagamentos Efet'!$C:$C,DRE!$B72,'Listagem de Pagamentos Efet'!$B:$B,DRE!AM$5),0)</f>
        <v>0</v>
      </c>
      <c r="AN72" s="44">
        <f>IF(AN$6&gt;0,SUMIFS('Listagem de Pagamentos Efet'!$J:$J,'Listagem de Pagamentos Efet'!$C:$C,DRE!$B72,'Listagem de Pagamentos Efet'!$B:$B,DRE!AN$5),0)</f>
        <v>0</v>
      </c>
      <c r="AO72" s="44">
        <f>IF(AO$6&gt;0,SUMIFS('Listagem de Pagamentos Efet'!$J:$J,'Listagem de Pagamentos Efet'!$C:$C,DRE!$B72,'Listagem de Pagamentos Efet'!$B:$B,DRE!AO$5),0)</f>
        <v>0</v>
      </c>
      <c r="AP72" s="44">
        <f>IF(AP$6&gt;0,SUMIFS('Listagem de Pagamentos Efet'!$J:$J,'Listagem de Pagamentos Efet'!$C:$C,DRE!$B72,'Listagem de Pagamentos Efet'!$B:$B,DRE!AP$5),0)</f>
        <v>0</v>
      </c>
      <c r="AQ72" s="44">
        <f>IF(AQ$6&gt;0,SUMIFS('Listagem de Pagamentos Efet'!$J:$J,'Listagem de Pagamentos Efet'!$C:$C,DRE!$B72,'Listagem de Pagamentos Efet'!$B:$B,DRE!AQ$5),0)</f>
        <v>0</v>
      </c>
      <c r="AR72" s="44">
        <f>IF(AR$6&gt;0,SUMIFS('Listagem de Pagamentos Efet'!$J:$J,'Listagem de Pagamentos Efet'!$C:$C,DRE!$B72,'Listagem de Pagamentos Efet'!$B:$B,DRE!AR$5),0)</f>
        <v>0</v>
      </c>
      <c r="AS72" s="44">
        <f>IF(AS$6&gt;0,SUMIFS('Listagem de Pagamentos Efet'!$J:$J,'Listagem de Pagamentos Efet'!$C:$C,DRE!$B72,'Listagem de Pagamentos Efet'!$B:$B,DRE!AS$5),0)</f>
        <v>0</v>
      </c>
      <c r="AT72" s="44">
        <f>IF(AT$6&gt;0,SUMIFS('Listagem de Pagamentos Efet'!$J:$J,'Listagem de Pagamentos Efet'!$C:$C,DRE!$B72,'Listagem de Pagamentos Efet'!$B:$B,DRE!AT$5),0)</f>
        <v>0</v>
      </c>
    </row>
    <row r="73" spans="1:46" s="61" customFormat="1" outlineLevel="1">
      <c r="A73" s="47">
        <v>4</v>
      </c>
      <c r="B73" s="113" t="s">
        <v>153</v>
      </c>
      <c r="C73" s="42"/>
      <c r="D73" s="72">
        <v>0</v>
      </c>
      <c r="E73" s="68" t="str">
        <f>+IF(D73=0,"",D73/D$6)</f>
        <v/>
      </c>
      <c r="G73" s="94"/>
      <c r="H73" s="68" t="e">
        <f t="shared" si="30"/>
        <v>#DIV/0!</v>
      </c>
      <c r="J73" s="302">
        <f>+SUM(P73:AT73)</f>
        <v>0</v>
      </c>
      <c r="K73" s="39" t="str">
        <f t="shared" si="31"/>
        <v/>
      </c>
      <c r="M73" s="60">
        <f>G73-J73</f>
        <v>0</v>
      </c>
      <c r="N73" s="39" t="str">
        <f>+IF(M73=0,"",M73/M$6)</f>
        <v/>
      </c>
      <c r="P73" s="44">
        <f>IF(P$6&gt;0,SUMIFS('Listagem de Pagamentos Efet'!$J:$J,'Listagem de Pagamentos Efet'!$C:$C,DRE!$B73,'Listagem de Pagamentos Efet'!$B:$B,DRE!P$5),0)</f>
        <v>0</v>
      </c>
      <c r="Q73" s="44">
        <f>IF(Q$6&gt;0,SUMIFS('Listagem de Pagamentos Efet'!$J:$J,'Listagem de Pagamentos Efet'!$C:$C,DRE!$B73,'Listagem de Pagamentos Efet'!$B:$B,DRE!Q$5),0)</f>
        <v>0</v>
      </c>
      <c r="R73" s="44">
        <f>IF(R$6&gt;0,SUMIFS('Listagem de Pagamentos Efet'!$J:$J,'Listagem de Pagamentos Efet'!$C:$C,DRE!$B73,'Listagem de Pagamentos Efet'!$B:$B,DRE!R$5),0)</f>
        <v>0</v>
      </c>
      <c r="S73" s="44">
        <f>IF(S$6&gt;0,SUMIFS('Listagem de Pagamentos Efet'!$J:$J,'Listagem de Pagamentos Efet'!$C:$C,DRE!$B73,'Listagem de Pagamentos Efet'!$B:$B,DRE!S$5),0)</f>
        <v>0</v>
      </c>
      <c r="T73" s="44">
        <f>IF(T$6&gt;0,SUMIFS('Listagem de Pagamentos Efet'!$J:$J,'Listagem de Pagamentos Efet'!$C:$C,DRE!$B73,'Listagem de Pagamentos Efet'!$B:$B,DRE!T$5),0)</f>
        <v>0</v>
      </c>
      <c r="U73" s="44">
        <f>IF(U$6&gt;0,SUMIFS('Listagem de Pagamentos Efet'!$J:$J,'Listagem de Pagamentos Efet'!$C:$C,DRE!$B73,'Listagem de Pagamentos Efet'!$B:$B,DRE!U$5),0)</f>
        <v>0</v>
      </c>
      <c r="V73" s="44">
        <f>IF(V$6&gt;0,SUMIFS('Listagem de Pagamentos Efet'!$J:$J,'Listagem de Pagamentos Efet'!$C:$C,DRE!$B73,'Listagem de Pagamentos Efet'!$B:$B,DRE!V$5),0)</f>
        <v>0</v>
      </c>
      <c r="W73" s="44">
        <f>IF(W$6&gt;0,SUMIFS('Listagem de Pagamentos Efet'!$J:$J,'Listagem de Pagamentos Efet'!$C:$C,DRE!$B73,'Listagem de Pagamentos Efet'!$B:$B,DRE!W$5),0)</f>
        <v>0</v>
      </c>
      <c r="X73" s="44">
        <f>IF(X$6&gt;0,SUMIFS('Listagem de Pagamentos Efet'!$J:$J,'Listagem de Pagamentos Efet'!$C:$C,DRE!$B73,'Listagem de Pagamentos Efet'!$B:$B,DRE!X$5),0)</f>
        <v>0</v>
      </c>
      <c r="Y73" s="44">
        <f>IF(Y$6&gt;0,SUMIFS('Listagem de Pagamentos Efet'!$J:$J,'Listagem de Pagamentos Efet'!$C:$C,DRE!$B73,'Listagem de Pagamentos Efet'!$B:$B,DRE!Y$5),0)</f>
        <v>0</v>
      </c>
      <c r="Z73" s="44">
        <f>IF(Z$6&gt;0,SUMIFS('Listagem de Pagamentos Efet'!$J:$J,'Listagem de Pagamentos Efet'!$C:$C,DRE!$B73,'Listagem de Pagamentos Efet'!$B:$B,DRE!Z$5),0)</f>
        <v>0</v>
      </c>
      <c r="AA73" s="44">
        <f>IF(AA$6&gt;0,SUMIFS('Listagem de Pagamentos Efet'!$J:$J,'Listagem de Pagamentos Efet'!$C:$C,DRE!$B73,'Listagem de Pagamentos Efet'!$B:$B,DRE!AA$5),0)</f>
        <v>0</v>
      </c>
      <c r="AB73" s="44">
        <f>IF(AB$6&gt;0,SUMIFS('Listagem de Pagamentos Efet'!$J:$J,'Listagem de Pagamentos Efet'!$C:$C,DRE!$B73,'Listagem de Pagamentos Efet'!$B:$B,DRE!AB$5),0)</f>
        <v>0</v>
      </c>
      <c r="AC73" s="44">
        <f>IF(AC$6&gt;0,SUMIFS('Listagem de Pagamentos Efet'!$J:$J,'Listagem de Pagamentos Efet'!$C:$C,DRE!$B73,'Listagem de Pagamentos Efet'!$B:$B,DRE!AC$5),0)</f>
        <v>0</v>
      </c>
      <c r="AD73" s="44">
        <f>IF(AD$6&gt;0,SUMIFS('Listagem de Pagamentos Efet'!$J:$J,'Listagem de Pagamentos Efet'!$C:$C,DRE!$B73,'Listagem de Pagamentos Efet'!$B:$B,DRE!AD$5),0)</f>
        <v>0</v>
      </c>
      <c r="AE73" s="44">
        <f>IF(AE$6&gt;0,SUMIFS('Listagem de Pagamentos Efet'!$J:$J,'Listagem de Pagamentos Efet'!$C:$C,DRE!$B73,'Listagem de Pagamentos Efet'!$B:$B,DRE!AE$5),0)</f>
        <v>0</v>
      </c>
      <c r="AF73" s="44">
        <f>IF(AF$6&gt;0,SUMIFS('Listagem de Pagamentos Efet'!$J:$J,'Listagem de Pagamentos Efet'!$C:$C,DRE!$B73,'Listagem de Pagamentos Efet'!$B:$B,DRE!AF$5),0)</f>
        <v>0</v>
      </c>
      <c r="AG73" s="44">
        <f>IF(AG$6&gt;0,SUMIFS('Listagem de Pagamentos Efet'!$J:$J,'Listagem de Pagamentos Efet'!$C:$C,DRE!$B73,'Listagem de Pagamentos Efet'!$B:$B,DRE!AG$5),0)</f>
        <v>0</v>
      </c>
      <c r="AH73" s="44">
        <f>IF(AH$6&gt;0,SUMIFS('Listagem de Pagamentos Efet'!$J:$J,'Listagem de Pagamentos Efet'!$C:$C,DRE!$B73,'Listagem de Pagamentos Efet'!$B:$B,DRE!AH$5),0)</f>
        <v>0</v>
      </c>
      <c r="AI73" s="44">
        <f>IF(AI$6&gt;0,SUMIFS('Listagem de Pagamentos Efet'!$J:$J,'Listagem de Pagamentos Efet'!$C:$C,DRE!$B73,'Listagem de Pagamentos Efet'!$B:$B,DRE!AI$5),0)</f>
        <v>0</v>
      </c>
      <c r="AJ73" s="44">
        <f>IF(AJ$6&gt;0,SUMIFS('Listagem de Pagamentos Efet'!$J:$J,'Listagem de Pagamentos Efet'!$C:$C,DRE!$B73,'Listagem de Pagamentos Efet'!$B:$B,DRE!AJ$5),0)</f>
        <v>0</v>
      </c>
      <c r="AK73" s="44">
        <f>IF(AK$6&gt;0,SUMIFS('Listagem de Pagamentos Efet'!$J:$J,'Listagem de Pagamentos Efet'!$C:$C,DRE!$B73,'Listagem de Pagamentos Efet'!$B:$B,DRE!AK$5),0)</f>
        <v>0</v>
      </c>
      <c r="AL73" s="44">
        <f>IF(AL$6&gt;0,SUMIFS('Listagem de Pagamentos Efet'!$J:$J,'Listagem de Pagamentos Efet'!$C:$C,DRE!$B73,'Listagem de Pagamentos Efet'!$B:$B,DRE!AL$5),0)</f>
        <v>0</v>
      </c>
      <c r="AM73" s="44">
        <f>IF(AM$6&gt;0,SUMIFS('Listagem de Pagamentos Efet'!$J:$J,'Listagem de Pagamentos Efet'!$C:$C,DRE!$B73,'Listagem de Pagamentos Efet'!$B:$B,DRE!AM$5),0)</f>
        <v>0</v>
      </c>
      <c r="AN73" s="44">
        <f>IF(AN$6&gt;0,SUMIFS('Listagem de Pagamentos Efet'!$J:$J,'Listagem de Pagamentos Efet'!$C:$C,DRE!$B73,'Listagem de Pagamentos Efet'!$B:$B,DRE!AN$5),0)</f>
        <v>0</v>
      </c>
      <c r="AO73" s="44">
        <f>IF(AO$6&gt;0,SUMIFS('Listagem de Pagamentos Efet'!$J:$J,'Listagem de Pagamentos Efet'!$C:$C,DRE!$B73,'Listagem de Pagamentos Efet'!$B:$B,DRE!AO$5),0)</f>
        <v>0</v>
      </c>
      <c r="AP73" s="44">
        <f>IF(AP$6&gt;0,SUMIFS('Listagem de Pagamentos Efet'!$J:$J,'Listagem de Pagamentos Efet'!$C:$C,DRE!$B73,'Listagem de Pagamentos Efet'!$B:$B,DRE!AP$5),0)</f>
        <v>0</v>
      </c>
      <c r="AQ73" s="44">
        <f>IF(AQ$6&gt;0,SUMIFS('Listagem de Pagamentos Efet'!$J:$J,'Listagem de Pagamentos Efet'!$C:$C,DRE!$B73,'Listagem de Pagamentos Efet'!$B:$B,DRE!AQ$5),0)</f>
        <v>0</v>
      </c>
      <c r="AR73" s="44">
        <f>IF(AR$6&gt;0,SUMIFS('Listagem de Pagamentos Efet'!$J:$J,'Listagem de Pagamentos Efet'!$C:$C,DRE!$B73,'Listagem de Pagamentos Efet'!$B:$B,DRE!AR$5),0)</f>
        <v>0</v>
      </c>
      <c r="AS73" s="44">
        <f>IF(AS$6&gt;0,SUMIFS('Listagem de Pagamentos Efet'!$J:$J,'Listagem de Pagamentos Efet'!$C:$C,DRE!$B73,'Listagem de Pagamentos Efet'!$B:$B,DRE!AS$5),0)</f>
        <v>0</v>
      </c>
      <c r="AT73" s="44">
        <f>IF(AT$6&gt;0,SUMIFS('Listagem de Pagamentos Efet'!$J:$J,'Listagem de Pagamentos Efet'!$C:$C,DRE!$B73,'Listagem de Pagamentos Efet'!$B:$B,DRE!AT$5),0)</f>
        <v>0</v>
      </c>
    </row>
    <row r="74" spans="1:46" s="61" customFormat="1" outlineLevel="1">
      <c r="A74" s="47">
        <v>4</v>
      </c>
      <c r="B74" s="113" t="s">
        <v>123</v>
      </c>
      <c r="C74" s="42"/>
      <c r="D74" s="72">
        <v>0</v>
      </c>
      <c r="E74" s="68" t="str">
        <f>+IF(D74=0,"",D74/D$6)</f>
        <v/>
      </c>
      <c r="G74" s="94"/>
      <c r="H74" s="68" t="e">
        <f t="shared" si="30"/>
        <v>#DIV/0!</v>
      </c>
      <c r="J74" s="302">
        <f>+SUM(P74:AT74)</f>
        <v>0</v>
      </c>
      <c r="K74" s="39" t="str">
        <f t="shared" si="31"/>
        <v/>
      </c>
      <c r="M74" s="60">
        <f>G74-J74</f>
        <v>0</v>
      </c>
      <c r="N74" s="39" t="str">
        <f>+IF(M74=0,"",M74/M$6)</f>
        <v/>
      </c>
      <c r="P74" s="44">
        <f>IF(P$6&gt;0,SUMIFS('Listagem de Pagamentos Efet'!$J:$J,'Listagem de Pagamentos Efet'!$C:$C,DRE!$B74,'Listagem de Pagamentos Efet'!$B:$B,DRE!P$5),0)</f>
        <v>0</v>
      </c>
      <c r="Q74" s="44">
        <f>IF(Q$6&gt;0,SUMIFS('Listagem de Pagamentos Efet'!$J:$J,'Listagem de Pagamentos Efet'!$C:$C,DRE!$B74,'Listagem de Pagamentos Efet'!$B:$B,DRE!Q$5),0)</f>
        <v>0</v>
      </c>
      <c r="R74" s="44">
        <f>IF(R$6&gt;0,SUMIFS('Listagem de Pagamentos Efet'!$J:$J,'Listagem de Pagamentos Efet'!$C:$C,DRE!$B74,'Listagem de Pagamentos Efet'!$B:$B,DRE!R$5),0)</f>
        <v>0</v>
      </c>
      <c r="S74" s="44">
        <f>IF(S$6&gt;0,SUMIFS('Listagem de Pagamentos Efet'!$J:$J,'Listagem de Pagamentos Efet'!$C:$C,DRE!$B74,'Listagem de Pagamentos Efet'!$B:$B,DRE!S$5),0)</f>
        <v>0</v>
      </c>
      <c r="T74" s="44">
        <f>IF(T$6&gt;0,SUMIFS('Listagem de Pagamentos Efet'!$J:$J,'Listagem de Pagamentos Efet'!$C:$C,DRE!$B74,'Listagem de Pagamentos Efet'!$B:$B,DRE!T$5),0)</f>
        <v>0</v>
      </c>
      <c r="U74" s="44">
        <f>IF(U$6&gt;0,SUMIFS('Listagem de Pagamentos Efet'!$J:$J,'Listagem de Pagamentos Efet'!$C:$C,DRE!$B74,'Listagem de Pagamentos Efet'!$B:$B,DRE!U$5),0)</f>
        <v>0</v>
      </c>
      <c r="V74" s="44">
        <f>IF(V$6&gt;0,SUMIFS('Listagem de Pagamentos Efet'!$J:$J,'Listagem de Pagamentos Efet'!$C:$C,DRE!$B74,'Listagem de Pagamentos Efet'!$B:$B,DRE!V$5),0)</f>
        <v>0</v>
      </c>
      <c r="W74" s="44">
        <f>IF(W$6&gt;0,SUMIFS('Listagem de Pagamentos Efet'!$J:$J,'Listagem de Pagamentos Efet'!$C:$C,DRE!$B74,'Listagem de Pagamentos Efet'!$B:$B,DRE!W$5),0)</f>
        <v>0</v>
      </c>
      <c r="X74" s="44">
        <f>IF(X$6&gt;0,SUMIFS('Listagem de Pagamentos Efet'!$J:$J,'Listagem de Pagamentos Efet'!$C:$C,DRE!$B74,'Listagem de Pagamentos Efet'!$B:$B,DRE!X$5),0)</f>
        <v>0</v>
      </c>
      <c r="Y74" s="44">
        <f>IF(Y$6&gt;0,SUMIFS('Listagem de Pagamentos Efet'!$J:$J,'Listagem de Pagamentos Efet'!$C:$C,DRE!$B74,'Listagem de Pagamentos Efet'!$B:$B,DRE!Y$5),0)</f>
        <v>0</v>
      </c>
      <c r="Z74" s="44">
        <f>IF(Z$6&gt;0,SUMIFS('Listagem de Pagamentos Efet'!$J:$J,'Listagem de Pagamentos Efet'!$C:$C,DRE!$B74,'Listagem de Pagamentos Efet'!$B:$B,DRE!Z$5),0)</f>
        <v>0</v>
      </c>
      <c r="AA74" s="44">
        <f>IF(AA$6&gt;0,SUMIFS('Listagem de Pagamentos Efet'!$J:$J,'Listagem de Pagamentos Efet'!$C:$C,DRE!$B74,'Listagem de Pagamentos Efet'!$B:$B,DRE!AA$5),0)</f>
        <v>0</v>
      </c>
      <c r="AB74" s="44">
        <f>IF(AB$6&gt;0,SUMIFS('Listagem de Pagamentos Efet'!$J:$J,'Listagem de Pagamentos Efet'!$C:$C,DRE!$B74,'Listagem de Pagamentos Efet'!$B:$B,DRE!AB$5),0)</f>
        <v>0</v>
      </c>
      <c r="AC74" s="44">
        <f>IF(AC$6&gt;0,SUMIFS('Listagem de Pagamentos Efet'!$J:$J,'Listagem de Pagamentos Efet'!$C:$C,DRE!$B74,'Listagem de Pagamentos Efet'!$B:$B,DRE!AC$5),0)</f>
        <v>0</v>
      </c>
      <c r="AD74" s="44">
        <f>IF(AD$6&gt;0,SUMIFS('Listagem de Pagamentos Efet'!$J:$J,'Listagem de Pagamentos Efet'!$C:$C,DRE!$B74,'Listagem de Pagamentos Efet'!$B:$B,DRE!AD$5),0)</f>
        <v>0</v>
      </c>
      <c r="AE74" s="44">
        <f>IF(AE$6&gt;0,SUMIFS('Listagem de Pagamentos Efet'!$J:$J,'Listagem de Pagamentos Efet'!$C:$C,DRE!$B74,'Listagem de Pagamentos Efet'!$B:$B,DRE!AE$5),0)</f>
        <v>0</v>
      </c>
      <c r="AF74" s="44">
        <f>IF(AF$6&gt;0,SUMIFS('Listagem de Pagamentos Efet'!$J:$J,'Listagem de Pagamentos Efet'!$C:$C,DRE!$B74,'Listagem de Pagamentos Efet'!$B:$B,DRE!AF$5),0)</f>
        <v>0</v>
      </c>
      <c r="AG74" s="44">
        <f>IF(AG$6&gt;0,SUMIFS('Listagem de Pagamentos Efet'!$J:$J,'Listagem de Pagamentos Efet'!$C:$C,DRE!$B74,'Listagem de Pagamentos Efet'!$B:$B,DRE!AG$5),0)</f>
        <v>0</v>
      </c>
      <c r="AH74" s="44">
        <f>IF(AH$6&gt;0,SUMIFS('Listagem de Pagamentos Efet'!$J:$J,'Listagem de Pagamentos Efet'!$C:$C,DRE!$B74,'Listagem de Pagamentos Efet'!$B:$B,DRE!AH$5),0)</f>
        <v>0</v>
      </c>
      <c r="AI74" s="44">
        <f>IF(AI$6&gt;0,SUMIFS('Listagem de Pagamentos Efet'!$J:$J,'Listagem de Pagamentos Efet'!$C:$C,DRE!$B74,'Listagem de Pagamentos Efet'!$B:$B,DRE!AI$5),0)</f>
        <v>0</v>
      </c>
      <c r="AJ74" s="44">
        <f>IF(AJ$6&gt;0,SUMIFS('Listagem de Pagamentos Efet'!$J:$J,'Listagem de Pagamentos Efet'!$C:$C,DRE!$B74,'Listagem de Pagamentos Efet'!$B:$B,DRE!AJ$5),0)</f>
        <v>0</v>
      </c>
      <c r="AK74" s="44">
        <f>IF(AK$6&gt;0,SUMIFS('Listagem de Pagamentos Efet'!$J:$J,'Listagem de Pagamentos Efet'!$C:$C,DRE!$B74,'Listagem de Pagamentos Efet'!$B:$B,DRE!AK$5),0)</f>
        <v>0</v>
      </c>
      <c r="AL74" s="44">
        <f>IF(AL$6&gt;0,SUMIFS('Listagem de Pagamentos Efet'!$J:$J,'Listagem de Pagamentos Efet'!$C:$C,DRE!$B74,'Listagem de Pagamentos Efet'!$B:$B,DRE!AL$5),0)</f>
        <v>0</v>
      </c>
      <c r="AM74" s="44">
        <f>IF(AM$6&gt;0,SUMIFS('Listagem de Pagamentos Efet'!$J:$J,'Listagem de Pagamentos Efet'!$C:$C,DRE!$B74,'Listagem de Pagamentos Efet'!$B:$B,DRE!AM$5),0)</f>
        <v>0</v>
      </c>
      <c r="AN74" s="44">
        <f>IF(AN$6&gt;0,SUMIFS('Listagem de Pagamentos Efet'!$J:$J,'Listagem de Pagamentos Efet'!$C:$C,DRE!$B74,'Listagem de Pagamentos Efet'!$B:$B,DRE!AN$5),0)</f>
        <v>0</v>
      </c>
      <c r="AO74" s="44">
        <f>IF(AO$6&gt;0,SUMIFS('Listagem de Pagamentos Efet'!$J:$J,'Listagem de Pagamentos Efet'!$C:$C,DRE!$B74,'Listagem de Pagamentos Efet'!$B:$B,DRE!AO$5),0)</f>
        <v>0</v>
      </c>
      <c r="AP74" s="44">
        <f>IF(AP$6&gt;0,SUMIFS('Listagem de Pagamentos Efet'!$J:$J,'Listagem de Pagamentos Efet'!$C:$C,DRE!$B74,'Listagem de Pagamentos Efet'!$B:$B,DRE!AP$5),0)</f>
        <v>0</v>
      </c>
      <c r="AQ74" s="44">
        <f>IF(AQ$6&gt;0,SUMIFS('Listagem de Pagamentos Efet'!$J:$J,'Listagem de Pagamentos Efet'!$C:$C,DRE!$B74,'Listagem de Pagamentos Efet'!$B:$B,DRE!AQ$5),0)</f>
        <v>0</v>
      </c>
      <c r="AR74" s="44">
        <f>IF(AR$6&gt;0,SUMIFS('Listagem de Pagamentos Efet'!$J:$J,'Listagem de Pagamentos Efet'!$C:$C,DRE!$B74,'Listagem de Pagamentos Efet'!$B:$B,DRE!AR$5),0)</f>
        <v>0</v>
      </c>
      <c r="AS74" s="44">
        <f>IF(AS$6&gt;0,SUMIFS('Listagem de Pagamentos Efet'!$J:$J,'Listagem de Pagamentos Efet'!$C:$C,DRE!$B74,'Listagem de Pagamentos Efet'!$B:$B,DRE!AS$5),0)</f>
        <v>0</v>
      </c>
      <c r="AT74" s="44">
        <f>IF(AT$6&gt;0,SUMIFS('Listagem de Pagamentos Efet'!$J:$J,'Listagem de Pagamentos Efet'!$C:$C,DRE!$B74,'Listagem de Pagamentos Efet'!$B:$B,DRE!AT$5),0)</f>
        <v>0</v>
      </c>
    </row>
    <row r="75" spans="1:46" s="64" customFormat="1">
      <c r="A75" s="47"/>
      <c r="B75" s="142" t="s">
        <v>154</v>
      </c>
      <c r="C75" s="30"/>
      <c r="D75" s="63"/>
      <c r="E75" s="77"/>
      <c r="F75" s="30"/>
      <c r="G75" s="63">
        <f>+SUM(G76:G80)</f>
        <v>0</v>
      </c>
      <c r="H75" s="77" t="e">
        <f t="shared" si="30"/>
        <v>#DIV/0!</v>
      </c>
      <c r="I75" s="30"/>
      <c r="J75" s="301">
        <f>+SUM(J76:J80)</f>
        <v>0</v>
      </c>
      <c r="K75" s="77" t="str">
        <f t="shared" si="31"/>
        <v/>
      </c>
      <c r="L75" s="30"/>
      <c r="M75" s="63">
        <f>+SUM(M76:M80)</f>
        <v>0</v>
      </c>
      <c r="N75" s="77"/>
      <c r="O75" s="30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</row>
    <row r="76" spans="1:46" s="61" customFormat="1" outlineLevel="1">
      <c r="A76" s="47">
        <v>4</v>
      </c>
      <c r="B76" s="113" t="s">
        <v>155</v>
      </c>
      <c r="C76" s="40"/>
      <c r="D76" s="72">
        <v>0</v>
      </c>
      <c r="E76" s="68" t="str">
        <f t="shared" si="28"/>
        <v/>
      </c>
      <c r="G76" s="94"/>
      <c r="H76" s="68" t="e">
        <f t="shared" si="30"/>
        <v>#DIV/0!</v>
      </c>
      <c r="J76" s="302">
        <f t="shared" si="29"/>
        <v>0</v>
      </c>
      <c r="K76" s="37" t="str">
        <f t="shared" si="31"/>
        <v/>
      </c>
      <c r="M76" s="60">
        <f t="shared" si="23"/>
        <v>0</v>
      </c>
      <c r="N76" s="37" t="str">
        <f t="shared" si="25"/>
        <v/>
      </c>
      <c r="P76" s="44">
        <f>IF(P$6&gt;0,SUMIFS('Listagem de Pagamentos Efet'!$J:$J,'Listagem de Pagamentos Efet'!$C:$C,DRE!$B76,'Listagem de Pagamentos Efet'!$B:$B,DRE!P$5),0)</f>
        <v>0</v>
      </c>
      <c r="Q76" s="44">
        <f>IF(Q$6&gt;0,SUMIFS('Listagem de Pagamentos Efet'!$J:$J,'Listagem de Pagamentos Efet'!$C:$C,DRE!$B76,'Listagem de Pagamentos Efet'!$B:$B,DRE!Q$5),0)</f>
        <v>0</v>
      </c>
      <c r="R76" s="44">
        <f>IF(R$6&gt;0,SUMIFS('Listagem de Pagamentos Efet'!$J:$J,'Listagem de Pagamentos Efet'!$C:$C,DRE!$B76,'Listagem de Pagamentos Efet'!$B:$B,DRE!R$5),0)</f>
        <v>0</v>
      </c>
      <c r="S76" s="44">
        <f>IF(S$6&gt;0,SUMIFS('Listagem de Pagamentos Efet'!$J:$J,'Listagem de Pagamentos Efet'!$C:$C,DRE!$B76,'Listagem de Pagamentos Efet'!$B:$B,DRE!S$5),0)</f>
        <v>0</v>
      </c>
      <c r="T76" s="44">
        <f>IF(T$6&gt;0,SUMIFS('Listagem de Pagamentos Efet'!$J:$J,'Listagem de Pagamentos Efet'!$C:$C,DRE!$B76,'Listagem de Pagamentos Efet'!$B:$B,DRE!T$5),0)</f>
        <v>0</v>
      </c>
      <c r="U76" s="44">
        <f>IF(U$6&gt;0,SUMIFS('Listagem de Pagamentos Efet'!$J:$J,'Listagem de Pagamentos Efet'!$C:$C,DRE!$B76,'Listagem de Pagamentos Efet'!$B:$B,DRE!U$5),0)</f>
        <v>0</v>
      </c>
      <c r="V76" s="44">
        <f>IF(V$6&gt;0,SUMIFS('Listagem de Pagamentos Efet'!$J:$J,'Listagem de Pagamentos Efet'!$C:$C,DRE!$B76,'Listagem de Pagamentos Efet'!$B:$B,DRE!V$5),0)</f>
        <v>0</v>
      </c>
      <c r="W76" s="44">
        <f>IF(W$6&gt;0,SUMIFS('Listagem de Pagamentos Efet'!$J:$J,'Listagem de Pagamentos Efet'!$C:$C,DRE!$B76,'Listagem de Pagamentos Efet'!$B:$B,DRE!W$5),0)</f>
        <v>0</v>
      </c>
      <c r="X76" s="44">
        <f>IF(X$6&gt;0,SUMIFS('Listagem de Pagamentos Efet'!$J:$J,'Listagem de Pagamentos Efet'!$C:$C,DRE!$B76,'Listagem de Pagamentos Efet'!$B:$B,DRE!X$5),0)</f>
        <v>0</v>
      </c>
      <c r="Y76" s="44">
        <f>IF(Y$6&gt;0,SUMIFS('Listagem de Pagamentos Efet'!$J:$J,'Listagem de Pagamentos Efet'!$C:$C,DRE!$B76,'Listagem de Pagamentos Efet'!$B:$B,DRE!Y$5),0)</f>
        <v>0</v>
      </c>
      <c r="Z76" s="44">
        <f>IF(Z$6&gt;0,SUMIFS('Listagem de Pagamentos Efet'!$J:$J,'Listagem de Pagamentos Efet'!$C:$C,DRE!$B76,'Listagem de Pagamentos Efet'!$B:$B,DRE!Z$5),0)</f>
        <v>0</v>
      </c>
      <c r="AA76" s="44">
        <f>IF(AA$6&gt;0,SUMIFS('Listagem de Pagamentos Efet'!$J:$J,'Listagem de Pagamentos Efet'!$C:$C,DRE!$B76,'Listagem de Pagamentos Efet'!$B:$B,DRE!AA$5),0)</f>
        <v>0</v>
      </c>
      <c r="AB76" s="44">
        <f>IF(AB$6&gt;0,SUMIFS('Listagem de Pagamentos Efet'!$J:$J,'Listagem de Pagamentos Efet'!$C:$C,DRE!$B76,'Listagem de Pagamentos Efet'!$B:$B,DRE!AB$5),0)</f>
        <v>0</v>
      </c>
      <c r="AC76" s="44">
        <f>IF(AC$6&gt;0,SUMIFS('Listagem de Pagamentos Efet'!$J:$J,'Listagem de Pagamentos Efet'!$C:$C,DRE!$B76,'Listagem de Pagamentos Efet'!$B:$B,DRE!AC$5),0)</f>
        <v>0</v>
      </c>
      <c r="AD76" s="44">
        <f>IF(AD$6&gt;0,SUMIFS('Listagem de Pagamentos Efet'!$J:$J,'Listagem de Pagamentos Efet'!$C:$C,DRE!$B76,'Listagem de Pagamentos Efet'!$B:$B,DRE!AD$5),0)</f>
        <v>0</v>
      </c>
      <c r="AE76" s="44">
        <f>IF(AE$6&gt;0,SUMIFS('Listagem de Pagamentos Efet'!$J:$J,'Listagem de Pagamentos Efet'!$C:$C,DRE!$B76,'Listagem de Pagamentos Efet'!$B:$B,DRE!AE$5),0)</f>
        <v>0</v>
      </c>
      <c r="AF76" s="44">
        <f>IF(AF$6&gt;0,SUMIFS('Listagem de Pagamentos Efet'!$J:$J,'Listagem de Pagamentos Efet'!$C:$C,DRE!$B76,'Listagem de Pagamentos Efet'!$B:$B,DRE!AF$5),0)</f>
        <v>0</v>
      </c>
      <c r="AG76" s="44">
        <f>IF(AG$6&gt;0,SUMIFS('Listagem de Pagamentos Efet'!$J:$J,'Listagem de Pagamentos Efet'!$C:$C,DRE!$B76,'Listagem de Pagamentos Efet'!$B:$B,DRE!AG$5),0)</f>
        <v>0</v>
      </c>
      <c r="AH76" s="44">
        <f>IF(AH$6&gt;0,SUMIFS('Listagem de Pagamentos Efet'!$J:$J,'Listagem de Pagamentos Efet'!$C:$C,DRE!$B76,'Listagem de Pagamentos Efet'!$B:$B,DRE!AH$5),0)</f>
        <v>0</v>
      </c>
      <c r="AI76" s="44">
        <f>IF(AI$6&gt;0,SUMIFS('Listagem de Pagamentos Efet'!$J:$J,'Listagem de Pagamentos Efet'!$C:$C,DRE!$B76,'Listagem de Pagamentos Efet'!$B:$B,DRE!AI$5),0)</f>
        <v>0</v>
      </c>
      <c r="AJ76" s="44">
        <f>IF(AJ$6&gt;0,SUMIFS('Listagem de Pagamentos Efet'!$J:$J,'Listagem de Pagamentos Efet'!$C:$C,DRE!$B76,'Listagem de Pagamentos Efet'!$B:$B,DRE!AJ$5),0)</f>
        <v>0</v>
      </c>
      <c r="AK76" s="44">
        <f>IF(AK$6&gt;0,SUMIFS('Listagem de Pagamentos Efet'!$J:$J,'Listagem de Pagamentos Efet'!$C:$C,DRE!$B76,'Listagem de Pagamentos Efet'!$B:$B,DRE!AK$5),0)</f>
        <v>0</v>
      </c>
      <c r="AL76" s="44">
        <f>IF(AL$6&gt;0,SUMIFS('Listagem de Pagamentos Efet'!$J:$J,'Listagem de Pagamentos Efet'!$C:$C,DRE!$B76,'Listagem de Pagamentos Efet'!$B:$B,DRE!AL$5),0)</f>
        <v>0</v>
      </c>
      <c r="AM76" s="44">
        <f>IF(AM$6&gt;0,SUMIFS('Listagem de Pagamentos Efet'!$J:$J,'Listagem de Pagamentos Efet'!$C:$C,DRE!$B76,'Listagem de Pagamentos Efet'!$B:$B,DRE!AM$5),0)</f>
        <v>0</v>
      </c>
      <c r="AN76" s="44">
        <f>IF(AN$6&gt;0,SUMIFS('Listagem de Pagamentos Efet'!$J:$J,'Listagem de Pagamentos Efet'!$C:$C,DRE!$B76,'Listagem de Pagamentos Efet'!$B:$B,DRE!AN$5),0)</f>
        <v>0</v>
      </c>
      <c r="AO76" s="44">
        <f>IF(AO$6&gt;0,SUMIFS('Listagem de Pagamentos Efet'!$J:$J,'Listagem de Pagamentos Efet'!$C:$C,DRE!$B76,'Listagem de Pagamentos Efet'!$B:$B,DRE!AO$5),0)</f>
        <v>0</v>
      </c>
      <c r="AP76" s="44">
        <f>IF(AP$6&gt;0,SUMIFS('Listagem de Pagamentos Efet'!$J:$J,'Listagem de Pagamentos Efet'!$C:$C,DRE!$B76,'Listagem de Pagamentos Efet'!$B:$B,DRE!AP$5),0)</f>
        <v>0</v>
      </c>
      <c r="AQ76" s="44">
        <f>IF(AQ$6&gt;0,SUMIFS('Listagem de Pagamentos Efet'!$J:$J,'Listagem de Pagamentos Efet'!$C:$C,DRE!$B76,'Listagem de Pagamentos Efet'!$B:$B,DRE!AQ$5),0)</f>
        <v>0</v>
      </c>
      <c r="AR76" s="44">
        <f>IF(AR$6&gt;0,SUMIFS('Listagem de Pagamentos Efet'!$J:$J,'Listagem de Pagamentos Efet'!$C:$C,DRE!$B76,'Listagem de Pagamentos Efet'!$B:$B,DRE!AR$5),0)</f>
        <v>0</v>
      </c>
      <c r="AS76" s="44">
        <f>IF(AS$6&gt;0,SUMIFS('Listagem de Pagamentos Efet'!$J:$J,'Listagem de Pagamentos Efet'!$C:$C,DRE!$B76,'Listagem de Pagamentos Efet'!$B:$B,DRE!AS$5),0)</f>
        <v>0</v>
      </c>
      <c r="AT76" s="44">
        <f>IF(AT$6&gt;0,SUMIFS('Listagem de Pagamentos Efet'!$J:$J,'Listagem de Pagamentos Efet'!$C:$C,DRE!$B76,'Listagem de Pagamentos Efet'!$B:$B,DRE!AT$5),0)</f>
        <v>0</v>
      </c>
    </row>
    <row r="77" spans="1:46" s="61" customFormat="1" outlineLevel="1">
      <c r="A77" s="47">
        <v>4</v>
      </c>
      <c r="B77" s="113" t="s">
        <v>113</v>
      </c>
      <c r="C77" s="42"/>
      <c r="D77" s="72">
        <v>0</v>
      </c>
      <c r="E77" s="68" t="str">
        <f t="shared" si="28"/>
        <v/>
      </c>
      <c r="G77" s="94"/>
      <c r="H77" s="68" t="e">
        <f t="shared" si="30"/>
        <v>#DIV/0!</v>
      </c>
      <c r="J77" s="302">
        <f t="shared" si="29"/>
        <v>0</v>
      </c>
      <c r="K77" s="39" t="str">
        <f t="shared" si="31"/>
        <v/>
      </c>
      <c r="M77" s="60">
        <f t="shared" si="23"/>
        <v>0</v>
      </c>
      <c r="N77" s="39" t="str">
        <f t="shared" si="25"/>
        <v/>
      </c>
      <c r="P77" s="44">
        <f>IF(P$6&gt;0,SUMIFS('Listagem de Pagamentos Efet'!$J:$J,'Listagem de Pagamentos Efet'!$C:$C,DRE!$B77,'Listagem de Pagamentos Efet'!$B:$B,DRE!P$5),0)</f>
        <v>0</v>
      </c>
      <c r="Q77" s="44">
        <f>IF(Q$6&gt;0,SUMIFS('Listagem de Pagamentos Efet'!$J:$J,'Listagem de Pagamentos Efet'!$C:$C,DRE!$B77,'Listagem de Pagamentos Efet'!$B:$B,DRE!Q$5),0)</f>
        <v>0</v>
      </c>
      <c r="R77" s="44">
        <f>IF(R$6&gt;0,SUMIFS('Listagem de Pagamentos Efet'!$J:$J,'Listagem de Pagamentos Efet'!$C:$C,DRE!$B77,'Listagem de Pagamentos Efet'!$B:$B,DRE!R$5),0)</f>
        <v>0</v>
      </c>
      <c r="S77" s="44">
        <f>IF(S$6&gt;0,SUMIFS('Listagem de Pagamentos Efet'!$J:$J,'Listagem de Pagamentos Efet'!$C:$C,DRE!$B77,'Listagem de Pagamentos Efet'!$B:$B,DRE!S$5),0)</f>
        <v>0</v>
      </c>
      <c r="T77" s="44">
        <f>IF(T$6&gt;0,SUMIFS('Listagem de Pagamentos Efet'!$J:$J,'Listagem de Pagamentos Efet'!$C:$C,DRE!$B77,'Listagem de Pagamentos Efet'!$B:$B,DRE!T$5),0)</f>
        <v>0</v>
      </c>
      <c r="U77" s="44">
        <f>IF(U$6&gt;0,SUMIFS('Listagem de Pagamentos Efet'!$J:$J,'Listagem de Pagamentos Efet'!$C:$C,DRE!$B77,'Listagem de Pagamentos Efet'!$B:$B,DRE!U$5),0)</f>
        <v>0</v>
      </c>
      <c r="V77" s="44">
        <f>IF(V$6&gt;0,SUMIFS('Listagem de Pagamentos Efet'!$J:$J,'Listagem de Pagamentos Efet'!$C:$C,DRE!$B77,'Listagem de Pagamentos Efet'!$B:$B,DRE!V$5),0)</f>
        <v>0</v>
      </c>
      <c r="W77" s="44">
        <f>IF(W$6&gt;0,SUMIFS('Listagem de Pagamentos Efet'!$J:$J,'Listagem de Pagamentos Efet'!$C:$C,DRE!$B77,'Listagem de Pagamentos Efet'!$B:$B,DRE!W$5),0)</f>
        <v>0</v>
      </c>
      <c r="X77" s="44">
        <f>IF(X$6&gt;0,SUMIFS('Listagem de Pagamentos Efet'!$J:$J,'Listagem de Pagamentos Efet'!$C:$C,DRE!$B77,'Listagem de Pagamentos Efet'!$B:$B,DRE!X$5),0)</f>
        <v>0</v>
      </c>
      <c r="Y77" s="44">
        <f>IF(Y$6&gt;0,SUMIFS('Listagem de Pagamentos Efet'!$J:$J,'Listagem de Pagamentos Efet'!$C:$C,DRE!$B77,'Listagem de Pagamentos Efet'!$B:$B,DRE!Y$5),0)</f>
        <v>0</v>
      </c>
      <c r="Z77" s="44">
        <f>IF(Z$6&gt;0,SUMIFS('Listagem de Pagamentos Efet'!$J:$J,'Listagem de Pagamentos Efet'!$C:$C,DRE!$B77,'Listagem de Pagamentos Efet'!$B:$B,DRE!Z$5),0)</f>
        <v>0</v>
      </c>
      <c r="AA77" s="44">
        <f>IF(AA$6&gt;0,SUMIFS('Listagem de Pagamentos Efet'!$J:$J,'Listagem de Pagamentos Efet'!$C:$C,DRE!$B77,'Listagem de Pagamentos Efet'!$B:$B,DRE!AA$5),0)</f>
        <v>0</v>
      </c>
      <c r="AB77" s="44">
        <f>IF(AB$6&gt;0,SUMIFS('Listagem de Pagamentos Efet'!$J:$J,'Listagem de Pagamentos Efet'!$C:$C,DRE!$B77,'Listagem de Pagamentos Efet'!$B:$B,DRE!AB$5),0)</f>
        <v>0</v>
      </c>
      <c r="AC77" s="44">
        <f>IF(AC$6&gt;0,SUMIFS('Listagem de Pagamentos Efet'!$J:$J,'Listagem de Pagamentos Efet'!$C:$C,DRE!$B77,'Listagem de Pagamentos Efet'!$B:$B,DRE!AC$5),0)</f>
        <v>0</v>
      </c>
      <c r="AD77" s="44">
        <f>IF(AD$6&gt;0,SUMIFS('Listagem de Pagamentos Efet'!$J:$J,'Listagem de Pagamentos Efet'!$C:$C,DRE!$B77,'Listagem de Pagamentos Efet'!$B:$B,DRE!AD$5),0)</f>
        <v>0</v>
      </c>
      <c r="AE77" s="44">
        <f>IF(AE$6&gt;0,SUMIFS('Listagem de Pagamentos Efet'!$J:$J,'Listagem de Pagamentos Efet'!$C:$C,DRE!$B77,'Listagem de Pagamentos Efet'!$B:$B,DRE!AE$5),0)</f>
        <v>0</v>
      </c>
      <c r="AF77" s="44">
        <f>IF(AF$6&gt;0,SUMIFS('Listagem de Pagamentos Efet'!$J:$J,'Listagem de Pagamentos Efet'!$C:$C,DRE!$B77,'Listagem de Pagamentos Efet'!$B:$B,DRE!AF$5),0)</f>
        <v>0</v>
      </c>
      <c r="AG77" s="44">
        <f>IF(AG$6&gt;0,SUMIFS('Listagem de Pagamentos Efet'!$J:$J,'Listagem de Pagamentos Efet'!$C:$C,DRE!$B77,'Listagem de Pagamentos Efet'!$B:$B,DRE!AG$5),0)</f>
        <v>0</v>
      </c>
      <c r="AH77" s="44">
        <f>IF(AH$6&gt;0,SUMIFS('Listagem de Pagamentos Efet'!$J:$J,'Listagem de Pagamentos Efet'!$C:$C,DRE!$B77,'Listagem de Pagamentos Efet'!$B:$B,DRE!AH$5),0)</f>
        <v>0</v>
      </c>
      <c r="AI77" s="44">
        <f>IF(AI$6&gt;0,SUMIFS('Listagem de Pagamentos Efet'!$J:$J,'Listagem de Pagamentos Efet'!$C:$C,DRE!$B77,'Listagem de Pagamentos Efet'!$B:$B,DRE!AI$5),0)</f>
        <v>0</v>
      </c>
      <c r="AJ77" s="44">
        <f>IF(AJ$6&gt;0,SUMIFS('Listagem de Pagamentos Efet'!$J:$J,'Listagem de Pagamentos Efet'!$C:$C,DRE!$B77,'Listagem de Pagamentos Efet'!$B:$B,DRE!AJ$5),0)</f>
        <v>0</v>
      </c>
      <c r="AK77" s="44">
        <f>IF(AK$6&gt;0,SUMIFS('Listagem de Pagamentos Efet'!$J:$J,'Listagem de Pagamentos Efet'!$C:$C,DRE!$B77,'Listagem de Pagamentos Efet'!$B:$B,DRE!AK$5),0)</f>
        <v>0</v>
      </c>
      <c r="AL77" s="44">
        <f>IF(AL$6&gt;0,SUMIFS('Listagem de Pagamentos Efet'!$J:$J,'Listagem de Pagamentos Efet'!$C:$C,DRE!$B77,'Listagem de Pagamentos Efet'!$B:$B,DRE!AL$5),0)</f>
        <v>0</v>
      </c>
      <c r="AM77" s="44">
        <f>IF(AM$6&gt;0,SUMIFS('Listagem de Pagamentos Efet'!$J:$J,'Listagem de Pagamentos Efet'!$C:$C,DRE!$B77,'Listagem de Pagamentos Efet'!$B:$B,DRE!AM$5),0)</f>
        <v>0</v>
      </c>
      <c r="AN77" s="44">
        <f>IF(AN$6&gt;0,SUMIFS('Listagem de Pagamentos Efet'!$J:$J,'Listagem de Pagamentos Efet'!$C:$C,DRE!$B77,'Listagem de Pagamentos Efet'!$B:$B,DRE!AN$5),0)</f>
        <v>0</v>
      </c>
      <c r="AO77" s="44">
        <f>IF(AO$6&gt;0,SUMIFS('Listagem de Pagamentos Efet'!$J:$J,'Listagem de Pagamentos Efet'!$C:$C,DRE!$B77,'Listagem de Pagamentos Efet'!$B:$B,DRE!AO$5),0)</f>
        <v>0</v>
      </c>
      <c r="AP77" s="44">
        <f>IF(AP$6&gt;0,SUMIFS('Listagem de Pagamentos Efet'!$J:$J,'Listagem de Pagamentos Efet'!$C:$C,DRE!$B77,'Listagem de Pagamentos Efet'!$B:$B,DRE!AP$5),0)</f>
        <v>0</v>
      </c>
      <c r="AQ77" s="44">
        <f>IF(AQ$6&gt;0,SUMIFS('Listagem de Pagamentos Efet'!$J:$J,'Listagem de Pagamentos Efet'!$C:$C,DRE!$B77,'Listagem de Pagamentos Efet'!$B:$B,DRE!AQ$5),0)</f>
        <v>0</v>
      </c>
      <c r="AR77" s="44">
        <f>IF(AR$6&gt;0,SUMIFS('Listagem de Pagamentos Efet'!$J:$J,'Listagem de Pagamentos Efet'!$C:$C,DRE!$B77,'Listagem de Pagamentos Efet'!$B:$B,DRE!AR$5),0)</f>
        <v>0</v>
      </c>
      <c r="AS77" s="44">
        <f>IF(AS$6&gt;0,SUMIFS('Listagem de Pagamentos Efet'!$J:$J,'Listagem de Pagamentos Efet'!$C:$C,DRE!$B77,'Listagem de Pagamentos Efet'!$B:$B,DRE!AS$5),0)</f>
        <v>0</v>
      </c>
      <c r="AT77" s="44">
        <f>IF(AT$6&gt;0,SUMIFS('Listagem de Pagamentos Efet'!$J:$J,'Listagem de Pagamentos Efet'!$C:$C,DRE!$B77,'Listagem de Pagamentos Efet'!$B:$B,DRE!AT$5),0)</f>
        <v>0</v>
      </c>
    </row>
    <row r="78" spans="1:46" s="61" customFormat="1" outlineLevel="1">
      <c r="A78" s="47">
        <v>4</v>
      </c>
      <c r="B78" s="114" t="s">
        <v>127</v>
      </c>
      <c r="C78" s="42"/>
      <c r="D78" s="72">
        <v>0</v>
      </c>
      <c r="E78" s="68" t="str">
        <f>+IF(D78=0,"",D78/D$6)</f>
        <v/>
      </c>
      <c r="G78" s="94"/>
      <c r="H78" s="68" t="e">
        <f t="shared" si="30"/>
        <v>#DIV/0!</v>
      </c>
      <c r="J78" s="302">
        <f>+SUM(P78:AT78)</f>
        <v>0</v>
      </c>
      <c r="K78" s="39" t="str">
        <f t="shared" si="31"/>
        <v/>
      </c>
      <c r="M78" s="60">
        <f>G78-J78</f>
        <v>0</v>
      </c>
      <c r="N78" s="39" t="str">
        <f>+IF(M78=0,"",M78/M$6)</f>
        <v/>
      </c>
      <c r="P78" s="44">
        <f>IF(P$6&gt;0,SUMIFS('Listagem de Pagamentos Efet'!$J:$J,'Listagem de Pagamentos Efet'!$C:$C,DRE!$B78,'Listagem de Pagamentos Efet'!$B:$B,DRE!P$5),0)</f>
        <v>0</v>
      </c>
      <c r="Q78" s="44">
        <f>IF(Q$6&gt;0,SUMIFS('Listagem de Pagamentos Efet'!$J:$J,'Listagem de Pagamentos Efet'!$C:$C,DRE!$B78,'Listagem de Pagamentos Efet'!$B:$B,DRE!Q$5),0)</f>
        <v>0</v>
      </c>
      <c r="R78" s="44">
        <f>IF(R$6&gt;0,SUMIFS('Listagem de Pagamentos Efet'!$J:$J,'Listagem de Pagamentos Efet'!$C:$C,DRE!$B78,'Listagem de Pagamentos Efet'!$B:$B,DRE!R$5),0)</f>
        <v>0</v>
      </c>
      <c r="S78" s="44">
        <f>IF(S$6&gt;0,SUMIFS('Listagem de Pagamentos Efet'!$J:$J,'Listagem de Pagamentos Efet'!$C:$C,DRE!$B78,'Listagem de Pagamentos Efet'!$B:$B,DRE!S$5),0)</f>
        <v>0</v>
      </c>
      <c r="T78" s="44">
        <f>IF(T$6&gt;0,SUMIFS('Listagem de Pagamentos Efet'!$J:$J,'Listagem de Pagamentos Efet'!$C:$C,DRE!$B78,'Listagem de Pagamentos Efet'!$B:$B,DRE!T$5),0)</f>
        <v>0</v>
      </c>
      <c r="U78" s="44">
        <f>IF(U$6&gt;0,SUMIFS('Listagem de Pagamentos Efet'!$J:$J,'Listagem de Pagamentos Efet'!$C:$C,DRE!$B78,'Listagem de Pagamentos Efet'!$B:$B,DRE!U$5),0)</f>
        <v>0</v>
      </c>
      <c r="V78" s="44">
        <f>IF(V$6&gt;0,SUMIFS('Listagem de Pagamentos Efet'!$J:$J,'Listagem de Pagamentos Efet'!$C:$C,DRE!$B78,'Listagem de Pagamentos Efet'!$B:$B,DRE!V$5),0)</f>
        <v>0</v>
      </c>
      <c r="W78" s="44">
        <f>IF(W$6&gt;0,SUMIFS('Listagem de Pagamentos Efet'!$J:$J,'Listagem de Pagamentos Efet'!$C:$C,DRE!$B78,'Listagem de Pagamentos Efet'!$B:$B,DRE!W$5),0)</f>
        <v>0</v>
      </c>
      <c r="X78" s="44">
        <f>IF(X$6&gt;0,SUMIFS('Listagem de Pagamentos Efet'!$J:$J,'Listagem de Pagamentos Efet'!$C:$C,DRE!$B78,'Listagem de Pagamentos Efet'!$B:$B,DRE!X$5),0)</f>
        <v>0</v>
      </c>
      <c r="Y78" s="44">
        <f>IF(Y$6&gt;0,SUMIFS('Listagem de Pagamentos Efet'!$J:$J,'Listagem de Pagamentos Efet'!$C:$C,DRE!$B78,'Listagem de Pagamentos Efet'!$B:$B,DRE!Y$5),0)</f>
        <v>0</v>
      </c>
      <c r="Z78" s="44">
        <f>IF(Z$6&gt;0,SUMIFS('Listagem de Pagamentos Efet'!$J:$J,'Listagem de Pagamentos Efet'!$C:$C,DRE!$B78,'Listagem de Pagamentos Efet'!$B:$B,DRE!Z$5),0)</f>
        <v>0</v>
      </c>
      <c r="AA78" s="44">
        <f>IF(AA$6&gt;0,SUMIFS('Listagem de Pagamentos Efet'!$J:$J,'Listagem de Pagamentos Efet'!$C:$C,DRE!$B78,'Listagem de Pagamentos Efet'!$B:$B,DRE!AA$5),0)</f>
        <v>0</v>
      </c>
      <c r="AB78" s="44">
        <f>IF(AB$6&gt;0,SUMIFS('Listagem de Pagamentos Efet'!$J:$J,'Listagem de Pagamentos Efet'!$C:$C,DRE!$B78,'Listagem de Pagamentos Efet'!$B:$B,DRE!AB$5),0)</f>
        <v>0</v>
      </c>
      <c r="AC78" s="44">
        <f>IF(AC$6&gt;0,SUMIFS('Listagem de Pagamentos Efet'!$J:$J,'Listagem de Pagamentos Efet'!$C:$C,DRE!$B78,'Listagem de Pagamentos Efet'!$B:$B,DRE!AC$5),0)</f>
        <v>0</v>
      </c>
      <c r="AD78" s="44">
        <f>IF(AD$6&gt;0,SUMIFS('Listagem de Pagamentos Efet'!$J:$J,'Listagem de Pagamentos Efet'!$C:$C,DRE!$B78,'Listagem de Pagamentos Efet'!$B:$B,DRE!AD$5),0)</f>
        <v>0</v>
      </c>
      <c r="AE78" s="44">
        <f>IF(AE$6&gt;0,SUMIFS('Listagem de Pagamentos Efet'!$J:$J,'Listagem de Pagamentos Efet'!$C:$C,DRE!$B78,'Listagem de Pagamentos Efet'!$B:$B,DRE!AE$5),0)</f>
        <v>0</v>
      </c>
      <c r="AF78" s="44">
        <f>IF(AF$6&gt;0,SUMIFS('Listagem de Pagamentos Efet'!$J:$J,'Listagem de Pagamentos Efet'!$C:$C,DRE!$B78,'Listagem de Pagamentos Efet'!$B:$B,DRE!AF$5),0)</f>
        <v>0</v>
      </c>
      <c r="AG78" s="44">
        <f>IF(AG$6&gt;0,SUMIFS('Listagem de Pagamentos Efet'!$J:$J,'Listagem de Pagamentos Efet'!$C:$C,DRE!$B78,'Listagem de Pagamentos Efet'!$B:$B,DRE!AG$5),0)</f>
        <v>0</v>
      </c>
      <c r="AH78" s="44">
        <f>IF(AH$6&gt;0,SUMIFS('Listagem de Pagamentos Efet'!$J:$J,'Listagem de Pagamentos Efet'!$C:$C,DRE!$B78,'Listagem de Pagamentos Efet'!$B:$B,DRE!AH$5),0)</f>
        <v>0</v>
      </c>
      <c r="AI78" s="44">
        <f>IF(AI$6&gt;0,SUMIFS('Listagem de Pagamentos Efet'!$J:$J,'Listagem de Pagamentos Efet'!$C:$C,DRE!$B78,'Listagem de Pagamentos Efet'!$B:$B,DRE!AI$5),0)</f>
        <v>0</v>
      </c>
      <c r="AJ78" s="44">
        <f>IF(AJ$6&gt;0,SUMIFS('Listagem de Pagamentos Efet'!$J:$J,'Listagem de Pagamentos Efet'!$C:$C,DRE!$B78,'Listagem de Pagamentos Efet'!$B:$B,DRE!AJ$5),0)</f>
        <v>0</v>
      </c>
      <c r="AK78" s="44">
        <f>IF(AK$6&gt;0,SUMIFS('Listagem de Pagamentos Efet'!$J:$J,'Listagem de Pagamentos Efet'!$C:$C,DRE!$B78,'Listagem de Pagamentos Efet'!$B:$B,DRE!AK$5),0)</f>
        <v>0</v>
      </c>
      <c r="AL78" s="44">
        <f>IF(AL$6&gt;0,SUMIFS('Listagem de Pagamentos Efet'!$J:$J,'Listagem de Pagamentos Efet'!$C:$C,DRE!$B78,'Listagem de Pagamentos Efet'!$B:$B,DRE!AL$5),0)</f>
        <v>0</v>
      </c>
      <c r="AM78" s="44">
        <f>IF(AM$6&gt;0,SUMIFS('Listagem de Pagamentos Efet'!$J:$J,'Listagem de Pagamentos Efet'!$C:$C,DRE!$B78,'Listagem de Pagamentos Efet'!$B:$B,DRE!AM$5),0)</f>
        <v>0</v>
      </c>
      <c r="AN78" s="44">
        <f>IF(AN$6&gt;0,SUMIFS('Listagem de Pagamentos Efet'!$J:$J,'Listagem de Pagamentos Efet'!$C:$C,DRE!$B78,'Listagem de Pagamentos Efet'!$B:$B,DRE!AN$5),0)</f>
        <v>0</v>
      </c>
      <c r="AO78" s="44">
        <f>IF(AO$6&gt;0,SUMIFS('Listagem de Pagamentos Efet'!$J:$J,'Listagem de Pagamentos Efet'!$C:$C,DRE!$B78,'Listagem de Pagamentos Efet'!$B:$B,DRE!AO$5),0)</f>
        <v>0</v>
      </c>
      <c r="AP78" s="44">
        <f>IF(AP$6&gt;0,SUMIFS('Listagem de Pagamentos Efet'!$J:$J,'Listagem de Pagamentos Efet'!$C:$C,DRE!$B78,'Listagem de Pagamentos Efet'!$B:$B,DRE!AP$5),0)</f>
        <v>0</v>
      </c>
      <c r="AQ78" s="44">
        <f>IF(AQ$6&gt;0,SUMIFS('Listagem de Pagamentos Efet'!$J:$J,'Listagem de Pagamentos Efet'!$C:$C,DRE!$B78,'Listagem de Pagamentos Efet'!$B:$B,DRE!AQ$5),0)</f>
        <v>0</v>
      </c>
      <c r="AR78" s="44">
        <f>IF(AR$6&gt;0,SUMIFS('Listagem de Pagamentos Efet'!$J:$J,'Listagem de Pagamentos Efet'!$C:$C,DRE!$B78,'Listagem de Pagamentos Efet'!$B:$B,DRE!AR$5),0)</f>
        <v>0</v>
      </c>
      <c r="AS78" s="44">
        <f>IF(AS$6&gt;0,SUMIFS('Listagem de Pagamentos Efet'!$J:$J,'Listagem de Pagamentos Efet'!$C:$C,DRE!$B78,'Listagem de Pagamentos Efet'!$B:$B,DRE!AS$5),0)</f>
        <v>0</v>
      </c>
      <c r="AT78" s="44">
        <f>IF(AT$6&gt;0,SUMIFS('Listagem de Pagamentos Efet'!$J:$J,'Listagem de Pagamentos Efet'!$C:$C,DRE!$B78,'Listagem de Pagamentos Efet'!$B:$B,DRE!AT$5),0)</f>
        <v>0</v>
      </c>
    </row>
    <row r="79" spans="1:46" s="61" customFormat="1" outlineLevel="1">
      <c r="A79" s="47">
        <v>4</v>
      </c>
      <c r="B79" s="114" t="s">
        <v>84</v>
      </c>
      <c r="C79" s="42"/>
      <c r="D79" s="72">
        <v>0</v>
      </c>
      <c r="E79" s="68" t="str">
        <f t="shared" si="28"/>
        <v/>
      </c>
      <c r="G79" s="94"/>
      <c r="H79" s="68" t="e">
        <f t="shared" si="30"/>
        <v>#DIV/0!</v>
      </c>
      <c r="J79" s="302">
        <f t="shared" si="29"/>
        <v>0</v>
      </c>
      <c r="K79" s="39" t="str">
        <f t="shared" si="31"/>
        <v/>
      </c>
      <c r="M79" s="60">
        <f t="shared" si="23"/>
        <v>0</v>
      </c>
      <c r="N79" s="39" t="str">
        <f t="shared" si="25"/>
        <v/>
      </c>
      <c r="P79" s="44">
        <f>IF(P$6&gt;0,SUMIFS('Listagem de Pagamentos Efet'!$J:$J,'Listagem de Pagamentos Efet'!$C:$C,DRE!$B79,'Listagem de Pagamentos Efet'!$B:$B,DRE!P$5),0)</f>
        <v>0</v>
      </c>
      <c r="Q79" s="44">
        <f>IF(Q$6&gt;0,SUMIFS('Listagem de Pagamentos Efet'!$J:$J,'Listagem de Pagamentos Efet'!$C:$C,DRE!$B79,'Listagem de Pagamentos Efet'!$B:$B,DRE!Q$5),0)</f>
        <v>0</v>
      </c>
      <c r="R79" s="44">
        <f>IF(R$6&gt;0,SUMIFS('Listagem de Pagamentos Efet'!$J:$J,'Listagem de Pagamentos Efet'!$C:$C,DRE!$B79,'Listagem de Pagamentos Efet'!$B:$B,DRE!R$5),0)</f>
        <v>0</v>
      </c>
      <c r="S79" s="44">
        <f>IF(S$6&gt;0,SUMIFS('Listagem de Pagamentos Efet'!$J:$J,'Listagem de Pagamentos Efet'!$C:$C,DRE!$B79,'Listagem de Pagamentos Efet'!$B:$B,DRE!S$5),0)</f>
        <v>0</v>
      </c>
      <c r="T79" s="44">
        <f>IF(T$6&gt;0,SUMIFS('Listagem de Pagamentos Efet'!$J:$J,'Listagem de Pagamentos Efet'!$C:$C,DRE!$B79,'Listagem de Pagamentos Efet'!$B:$B,DRE!T$5),0)</f>
        <v>0</v>
      </c>
      <c r="U79" s="44">
        <f>IF(U$6&gt;0,SUMIFS('Listagem de Pagamentos Efet'!$J:$J,'Listagem de Pagamentos Efet'!$C:$C,DRE!$B79,'Listagem de Pagamentos Efet'!$B:$B,DRE!U$5),0)</f>
        <v>0</v>
      </c>
      <c r="V79" s="44">
        <f>IF(V$6&gt;0,SUMIFS('Listagem de Pagamentos Efet'!$J:$J,'Listagem de Pagamentos Efet'!$C:$C,DRE!$B79,'Listagem de Pagamentos Efet'!$B:$B,DRE!V$5),0)</f>
        <v>0</v>
      </c>
      <c r="W79" s="44">
        <f>IF(W$6&gt;0,SUMIFS('Listagem de Pagamentos Efet'!$J:$J,'Listagem de Pagamentos Efet'!$C:$C,DRE!$B79,'Listagem de Pagamentos Efet'!$B:$B,DRE!W$5),0)</f>
        <v>0</v>
      </c>
      <c r="X79" s="44">
        <f>IF(X$6&gt;0,SUMIFS('Listagem de Pagamentos Efet'!$J:$J,'Listagem de Pagamentos Efet'!$C:$C,DRE!$B79,'Listagem de Pagamentos Efet'!$B:$B,DRE!X$5),0)</f>
        <v>0</v>
      </c>
      <c r="Y79" s="44">
        <f>IF(Y$6&gt;0,SUMIFS('Listagem de Pagamentos Efet'!$J:$J,'Listagem de Pagamentos Efet'!$C:$C,DRE!$B79,'Listagem de Pagamentos Efet'!$B:$B,DRE!Y$5),0)</f>
        <v>0</v>
      </c>
      <c r="Z79" s="44">
        <f>IF(Z$6&gt;0,SUMIFS('Listagem de Pagamentos Efet'!$J:$J,'Listagem de Pagamentos Efet'!$C:$C,DRE!$B79,'Listagem de Pagamentos Efet'!$B:$B,DRE!Z$5),0)</f>
        <v>0</v>
      </c>
      <c r="AA79" s="44">
        <f>IF(AA$6&gt;0,SUMIFS('Listagem de Pagamentos Efet'!$J:$J,'Listagem de Pagamentos Efet'!$C:$C,DRE!$B79,'Listagem de Pagamentos Efet'!$B:$B,DRE!AA$5),0)</f>
        <v>0</v>
      </c>
      <c r="AB79" s="44">
        <f>IF(AB$6&gt;0,SUMIFS('Listagem de Pagamentos Efet'!$J:$J,'Listagem de Pagamentos Efet'!$C:$C,DRE!$B79,'Listagem de Pagamentos Efet'!$B:$B,DRE!AB$5),0)</f>
        <v>0</v>
      </c>
      <c r="AC79" s="44">
        <f>IF(AC$6&gt;0,SUMIFS('Listagem de Pagamentos Efet'!$J:$J,'Listagem de Pagamentos Efet'!$C:$C,DRE!$B79,'Listagem de Pagamentos Efet'!$B:$B,DRE!AC$5),0)</f>
        <v>0</v>
      </c>
      <c r="AD79" s="44">
        <f>IF(AD$6&gt;0,SUMIFS('Listagem de Pagamentos Efet'!$J:$J,'Listagem de Pagamentos Efet'!$C:$C,DRE!$B79,'Listagem de Pagamentos Efet'!$B:$B,DRE!AD$5),0)</f>
        <v>0</v>
      </c>
      <c r="AE79" s="44">
        <f>IF(AE$6&gt;0,SUMIFS('Listagem de Pagamentos Efet'!$J:$J,'Listagem de Pagamentos Efet'!$C:$C,DRE!$B79,'Listagem de Pagamentos Efet'!$B:$B,DRE!AE$5),0)</f>
        <v>0</v>
      </c>
      <c r="AF79" s="44">
        <f>IF(AF$6&gt;0,SUMIFS('Listagem de Pagamentos Efet'!$J:$J,'Listagem de Pagamentos Efet'!$C:$C,DRE!$B79,'Listagem de Pagamentos Efet'!$B:$B,DRE!AF$5),0)</f>
        <v>0</v>
      </c>
      <c r="AG79" s="44">
        <f>IF(AG$6&gt;0,SUMIFS('Listagem de Pagamentos Efet'!$J:$J,'Listagem de Pagamentos Efet'!$C:$C,DRE!$B79,'Listagem de Pagamentos Efet'!$B:$B,DRE!AG$5),0)</f>
        <v>0</v>
      </c>
      <c r="AH79" s="44">
        <f>IF(AH$6&gt;0,SUMIFS('Listagem de Pagamentos Efet'!$J:$J,'Listagem de Pagamentos Efet'!$C:$C,DRE!$B79,'Listagem de Pagamentos Efet'!$B:$B,DRE!AH$5),0)</f>
        <v>0</v>
      </c>
      <c r="AI79" s="44">
        <f>IF(AI$6&gt;0,SUMIFS('Listagem de Pagamentos Efet'!$J:$J,'Listagem de Pagamentos Efet'!$C:$C,DRE!$B79,'Listagem de Pagamentos Efet'!$B:$B,DRE!AI$5),0)</f>
        <v>0</v>
      </c>
      <c r="AJ79" s="44">
        <f>IF(AJ$6&gt;0,SUMIFS('Listagem de Pagamentos Efet'!$J:$J,'Listagem de Pagamentos Efet'!$C:$C,DRE!$B79,'Listagem de Pagamentos Efet'!$B:$B,DRE!AJ$5),0)</f>
        <v>0</v>
      </c>
      <c r="AK79" s="44">
        <f>IF(AK$6&gt;0,SUMIFS('Listagem de Pagamentos Efet'!$J:$J,'Listagem de Pagamentos Efet'!$C:$C,DRE!$B79,'Listagem de Pagamentos Efet'!$B:$B,DRE!AK$5),0)</f>
        <v>0</v>
      </c>
      <c r="AL79" s="44">
        <f>IF(AL$6&gt;0,SUMIFS('Listagem de Pagamentos Efet'!$J:$J,'Listagem de Pagamentos Efet'!$C:$C,DRE!$B79,'Listagem de Pagamentos Efet'!$B:$B,DRE!AL$5),0)</f>
        <v>0</v>
      </c>
      <c r="AM79" s="44">
        <f>IF(AM$6&gt;0,SUMIFS('Listagem de Pagamentos Efet'!$J:$J,'Listagem de Pagamentos Efet'!$C:$C,DRE!$B79,'Listagem de Pagamentos Efet'!$B:$B,DRE!AM$5),0)</f>
        <v>0</v>
      </c>
      <c r="AN79" s="44">
        <f>IF(AN$6&gt;0,SUMIFS('Listagem de Pagamentos Efet'!$J:$J,'Listagem de Pagamentos Efet'!$C:$C,DRE!$B79,'Listagem de Pagamentos Efet'!$B:$B,DRE!AN$5),0)</f>
        <v>0</v>
      </c>
      <c r="AO79" s="44">
        <f>IF(AO$6&gt;0,SUMIFS('Listagem de Pagamentos Efet'!$J:$J,'Listagem de Pagamentos Efet'!$C:$C,DRE!$B79,'Listagem de Pagamentos Efet'!$B:$B,DRE!AO$5),0)</f>
        <v>0</v>
      </c>
      <c r="AP79" s="44">
        <f>IF(AP$6&gt;0,SUMIFS('Listagem de Pagamentos Efet'!$J:$J,'Listagem de Pagamentos Efet'!$C:$C,DRE!$B79,'Listagem de Pagamentos Efet'!$B:$B,DRE!AP$5),0)</f>
        <v>0</v>
      </c>
      <c r="AQ79" s="44">
        <f>IF(AQ$6&gt;0,SUMIFS('Listagem de Pagamentos Efet'!$J:$J,'Listagem de Pagamentos Efet'!$C:$C,DRE!$B79,'Listagem de Pagamentos Efet'!$B:$B,DRE!AQ$5),0)</f>
        <v>0</v>
      </c>
      <c r="AR79" s="44">
        <f>IF(AR$6&gt;0,SUMIFS('Listagem de Pagamentos Efet'!$J:$J,'Listagem de Pagamentos Efet'!$C:$C,DRE!$B79,'Listagem de Pagamentos Efet'!$B:$B,DRE!AR$5),0)</f>
        <v>0</v>
      </c>
      <c r="AS79" s="44">
        <f>IF(AS$6&gt;0,SUMIFS('Listagem de Pagamentos Efet'!$J:$J,'Listagem de Pagamentos Efet'!$C:$C,DRE!$B79,'Listagem de Pagamentos Efet'!$B:$B,DRE!AS$5),0)</f>
        <v>0</v>
      </c>
      <c r="AT79" s="44">
        <f>IF(AT$6&gt;0,SUMIFS('Listagem de Pagamentos Efet'!$J:$J,'Listagem de Pagamentos Efet'!$C:$C,DRE!$B79,'Listagem de Pagamentos Efet'!$B:$B,DRE!AT$5),0)</f>
        <v>0</v>
      </c>
    </row>
    <row r="80" spans="1:46" s="61" customFormat="1" outlineLevel="1">
      <c r="A80" s="47">
        <v>4</v>
      </c>
      <c r="B80" s="115" t="s">
        <v>156</v>
      </c>
      <c r="C80" s="40"/>
      <c r="D80" s="72">
        <v>0</v>
      </c>
      <c r="E80" s="68" t="str">
        <f t="shared" si="28"/>
        <v/>
      </c>
      <c r="G80" s="94"/>
      <c r="H80" s="68" t="e">
        <f t="shared" si="30"/>
        <v>#DIV/0!</v>
      </c>
      <c r="J80" s="302">
        <f>+SUM(P80:AT80)</f>
        <v>0</v>
      </c>
      <c r="K80" s="37" t="str">
        <f t="shared" si="31"/>
        <v/>
      </c>
      <c r="M80" s="60">
        <f t="shared" si="23"/>
        <v>0</v>
      </c>
      <c r="N80" s="37" t="str">
        <f t="shared" si="25"/>
        <v/>
      </c>
      <c r="P80" s="44">
        <f>IF(P$6&gt;0,SUMIFS('Listagem de Pagamentos Efet'!$J:$J,'Listagem de Pagamentos Efet'!$C:$C,DRE!$B80,'Listagem de Pagamentos Efet'!$B:$B,DRE!P$5),0)</f>
        <v>0</v>
      </c>
      <c r="Q80" s="44">
        <f>IF(Q$6&gt;0,SUMIFS('Listagem de Pagamentos Efet'!$J:$J,'Listagem de Pagamentos Efet'!$C:$C,DRE!$B80,'Listagem de Pagamentos Efet'!$B:$B,DRE!Q$5),0)</f>
        <v>0</v>
      </c>
      <c r="R80" s="44">
        <f>IF(R$6&gt;0,SUMIFS('Listagem de Pagamentos Efet'!$J:$J,'Listagem de Pagamentos Efet'!$C:$C,DRE!$B80,'Listagem de Pagamentos Efet'!$B:$B,DRE!R$5),0)</f>
        <v>0</v>
      </c>
      <c r="S80" s="44">
        <f>IF(S$6&gt;0,SUMIFS('Listagem de Pagamentos Efet'!$J:$J,'Listagem de Pagamentos Efet'!$C:$C,DRE!$B80,'Listagem de Pagamentos Efet'!$B:$B,DRE!S$5),0)</f>
        <v>0</v>
      </c>
      <c r="T80" s="44">
        <f>IF(T$6&gt;0,SUMIFS('Listagem de Pagamentos Efet'!$J:$J,'Listagem de Pagamentos Efet'!$C:$C,DRE!$B80,'Listagem de Pagamentos Efet'!$B:$B,DRE!T$5),0)</f>
        <v>0</v>
      </c>
      <c r="U80" s="44">
        <f>IF(U$6&gt;0,SUMIFS('Listagem de Pagamentos Efet'!$J:$J,'Listagem de Pagamentos Efet'!$C:$C,DRE!$B80,'Listagem de Pagamentos Efet'!$B:$B,DRE!U$5),0)</f>
        <v>0</v>
      </c>
      <c r="V80" s="44">
        <f>IF(V$6&gt;0,SUMIFS('Listagem de Pagamentos Efet'!$J:$J,'Listagem de Pagamentos Efet'!$C:$C,DRE!$B80,'Listagem de Pagamentos Efet'!$B:$B,DRE!V$5),0)</f>
        <v>0</v>
      </c>
      <c r="W80" s="44">
        <f>IF(W$6&gt;0,SUMIFS('Listagem de Pagamentos Efet'!$J:$J,'Listagem de Pagamentos Efet'!$C:$C,DRE!$B80,'Listagem de Pagamentos Efet'!$B:$B,DRE!W$5),0)</f>
        <v>0</v>
      </c>
      <c r="X80" s="44">
        <f>IF(X$6&gt;0,SUMIFS('Listagem de Pagamentos Efet'!$J:$J,'Listagem de Pagamentos Efet'!$C:$C,DRE!$B80,'Listagem de Pagamentos Efet'!$B:$B,DRE!X$5),0)</f>
        <v>0</v>
      </c>
      <c r="Y80" s="44">
        <f>IF(Y$6&gt;0,SUMIFS('Listagem de Pagamentos Efet'!$J:$J,'Listagem de Pagamentos Efet'!$C:$C,DRE!$B80,'Listagem de Pagamentos Efet'!$B:$B,DRE!Y$5),0)</f>
        <v>0</v>
      </c>
      <c r="Z80" s="44">
        <f>IF(Z$6&gt;0,SUMIFS('Listagem de Pagamentos Efet'!$J:$J,'Listagem de Pagamentos Efet'!$C:$C,DRE!$B80,'Listagem de Pagamentos Efet'!$B:$B,DRE!Z$5),0)</f>
        <v>0</v>
      </c>
      <c r="AA80" s="44">
        <f>IF(AA$6&gt;0,SUMIFS('Listagem de Pagamentos Efet'!$J:$J,'Listagem de Pagamentos Efet'!$C:$C,DRE!$B80,'Listagem de Pagamentos Efet'!$B:$B,DRE!AA$5),0)</f>
        <v>0</v>
      </c>
      <c r="AB80" s="44">
        <f>IF(AB$6&gt;0,SUMIFS('Listagem de Pagamentos Efet'!$J:$J,'Listagem de Pagamentos Efet'!$C:$C,DRE!$B80,'Listagem de Pagamentos Efet'!$B:$B,DRE!AB$5),0)</f>
        <v>0</v>
      </c>
      <c r="AC80" s="44">
        <f>IF(AC$6&gt;0,SUMIFS('Listagem de Pagamentos Efet'!$J:$J,'Listagem de Pagamentos Efet'!$C:$C,DRE!$B80,'Listagem de Pagamentos Efet'!$B:$B,DRE!AC$5),0)</f>
        <v>0</v>
      </c>
      <c r="AD80" s="44">
        <f>IF(AD$6&gt;0,SUMIFS('Listagem de Pagamentos Efet'!$J:$J,'Listagem de Pagamentos Efet'!$C:$C,DRE!$B80,'Listagem de Pagamentos Efet'!$B:$B,DRE!AD$5),0)</f>
        <v>0</v>
      </c>
      <c r="AE80" s="44">
        <f>IF(AE$6&gt;0,SUMIFS('Listagem de Pagamentos Efet'!$J:$J,'Listagem de Pagamentos Efet'!$C:$C,DRE!$B80,'Listagem de Pagamentos Efet'!$B:$B,DRE!AE$5),0)</f>
        <v>0</v>
      </c>
      <c r="AF80" s="44">
        <f>IF(AF$6&gt;0,SUMIFS('Listagem de Pagamentos Efet'!$J:$J,'Listagem de Pagamentos Efet'!$C:$C,DRE!$B80,'Listagem de Pagamentos Efet'!$B:$B,DRE!AF$5),0)</f>
        <v>0</v>
      </c>
      <c r="AG80" s="44">
        <f>IF(AG$6&gt;0,SUMIFS('Listagem de Pagamentos Efet'!$J:$J,'Listagem de Pagamentos Efet'!$C:$C,DRE!$B80,'Listagem de Pagamentos Efet'!$B:$B,DRE!AG$5),0)</f>
        <v>0</v>
      </c>
      <c r="AH80" s="44">
        <f>IF(AH$6&gt;0,SUMIFS('Listagem de Pagamentos Efet'!$J:$J,'Listagem de Pagamentos Efet'!$C:$C,DRE!$B80,'Listagem de Pagamentos Efet'!$B:$B,DRE!AH$5),0)</f>
        <v>0</v>
      </c>
      <c r="AI80" s="44">
        <f>IF(AI$6&gt;0,SUMIFS('Listagem de Pagamentos Efet'!$J:$J,'Listagem de Pagamentos Efet'!$C:$C,DRE!$B80,'Listagem de Pagamentos Efet'!$B:$B,DRE!AI$5),0)</f>
        <v>0</v>
      </c>
      <c r="AJ80" s="44">
        <f>IF(AJ$6&gt;0,SUMIFS('Listagem de Pagamentos Efet'!$J:$J,'Listagem de Pagamentos Efet'!$C:$C,DRE!$B80,'Listagem de Pagamentos Efet'!$B:$B,DRE!AJ$5),0)</f>
        <v>0</v>
      </c>
      <c r="AK80" s="44">
        <f>IF(AK$6&gt;0,SUMIFS('Listagem de Pagamentos Efet'!$J:$J,'Listagem de Pagamentos Efet'!$C:$C,DRE!$B80,'Listagem de Pagamentos Efet'!$B:$B,DRE!AK$5),0)</f>
        <v>0</v>
      </c>
      <c r="AL80" s="44">
        <f>IF(AL$6&gt;0,SUMIFS('Listagem de Pagamentos Efet'!$J:$J,'Listagem de Pagamentos Efet'!$C:$C,DRE!$B80,'Listagem de Pagamentos Efet'!$B:$B,DRE!AL$5),0)</f>
        <v>0</v>
      </c>
      <c r="AM80" s="44">
        <f>IF(AM$6&gt;0,SUMIFS('Listagem de Pagamentos Efet'!$J:$J,'Listagem de Pagamentos Efet'!$C:$C,DRE!$B80,'Listagem de Pagamentos Efet'!$B:$B,DRE!AM$5),0)</f>
        <v>0</v>
      </c>
      <c r="AN80" s="44">
        <f>IF(AN$6&gt;0,SUMIFS('Listagem de Pagamentos Efet'!$J:$J,'Listagem de Pagamentos Efet'!$C:$C,DRE!$B80,'Listagem de Pagamentos Efet'!$B:$B,DRE!AN$5),0)</f>
        <v>0</v>
      </c>
      <c r="AO80" s="44">
        <f>IF(AO$6&gt;0,SUMIFS('Listagem de Pagamentos Efet'!$J:$J,'Listagem de Pagamentos Efet'!$C:$C,DRE!$B80,'Listagem de Pagamentos Efet'!$B:$B,DRE!AO$5),0)</f>
        <v>0</v>
      </c>
      <c r="AP80" s="44">
        <f>IF(AP$6&gt;0,SUMIFS('Listagem de Pagamentos Efet'!$J:$J,'Listagem de Pagamentos Efet'!$C:$C,DRE!$B80,'Listagem de Pagamentos Efet'!$B:$B,DRE!AP$5),0)</f>
        <v>0</v>
      </c>
      <c r="AQ80" s="44">
        <f>IF(AQ$6&gt;0,SUMIFS('Listagem de Pagamentos Efet'!$J:$J,'Listagem de Pagamentos Efet'!$C:$C,DRE!$B80,'Listagem de Pagamentos Efet'!$B:$B,DRE!AQ$5),0)</f>
        <v>0</v>
      </c>
      <c r="AR80" s="44">
        <f>IF(AR$6&gt;0,SUMIFS('Listagem de Pagamentos Efet'!$J:$J,'Listagem de Pagamentos Efet'!$C:$C,DRE!$B80,'Listagem de Pagamentos Efet'!$B:$B,DRE!AR$5),0)</f>
        <v>0</v>
      </c>
      <c r="AS80" s="44">
        <f>IF(AS$6&gt;0,SUMIFS('Listagem de Pagamentos Efet'!$J:$J,'Listagem de Pagamentos Efet'!$C:$C,DRE!$B80,'Listagem de Pagamentos Efet'!$B:$B,DRE!AS$5),0)</f>
        <v>0</v>
      </c>
      <c r="AT80" s="44">
        <f>IF(AT$6&gt;0,SUMIFS('Listagem de Pagamentos Efet'!$J:$J,'Listagem de Pagamentos Efet'!$C:$C,DRE!$B80,'Listagem de Pagamentos Efet'!$B:$B,DRE!AT$5),0)</f>
        <v>0</v>
      </c>
    </row>
    <row r="81" spans="1:46" s="64" customFormat="1">
      <c r="A81" s="47"/>
      <c r="B81" s="142" t="s">
        <v>54</v>
      </c>
      <c r="C81" s="30"/>
      <c r="D81" s="63"/>
      <c r="E81" s="77"/>
      <c r="F81" s="30"/>
      <c r="G81" s="63">
        <f>+SUM(G82:G87)</f>
        <v>0</v>
      </c>
      <c r="H81" s="77" t="e">
        <f t="shared" si="30"/>
        <v>#DIV/0!</v>
      </c>
      <c r="I81" s="30"/>
      <c r="J81" s="301">
        <f>+SUM(J82:J87)</f>
        <v>0</v>
      </c>
      <c r="K81" s="77" t="str">
        <f t="shared" si="31"/>
        <v/>
      </c>
      <c r="L81" s="30"/>
      <c r="M81" s="63">
        <f>+SUM(M82:M87)</f>
        <v>0</v>
      </c>
      <c r="N81" s="77"/>
      <c r="O81" s="30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</row>
    <row r="82" spans="1:46" s="61" customFormat="1" outlineLevel="1">
      <c r="A82" s="47">
        <v>4</v>
      </c>
      <c r="B82" s="113" t="s">
        <v>115</v>
      </c>
      <c r="C82" s="42"/>
      <c r="D82" s="72">
        <v>0</v>
      </c>
      <c r="E82" s="68" t="str">
        <f t="shared" ref="E82:E87" si="32">+IF(D82=0,"",D82/D$6)</f>
        <v/>
      </c>
      <c r="G82" s="94"/>
      <c r="H82" s="68" t="e">
        <f t="shared" si="30"/>
        <v>#DIV/0!</v>
      </c>
      <c r="J82" s="60">
        <f t="shared" ref="J82:J87" si="33">+SUM(P82:AT82)</f>
        <v>0</v>
      </c>
      <c r="K82" s="39" t="str">
        <f t="shared" si="31"/>
        <v/>
      </c>
      <c r="M82" s="60">
        <f t="shared" si="23"/>
        <v>0</v>
      </c>
      <c r="N82" s="39" t="str">
        <f t="shared" ref="N82:N93" si="34">+IF(M82=0,"",M82/M$6)</f>
        <v/>
      </c>
      <c r="P82" s="44">
        <f>IF(P$6&gt;0,SUMIFS('Listagem de Pagamentos Efet'!$J:$J,'Listagem de Pagamentos Efet'!$C:$C,DRE!$B82,'Listagem de Pagamentos Efet'!$B:$B,DRE!P$5),0)</f>
        <v>0</v>
      </c>
      <c r="Q82" s="44">
        <f>IF(Q$6&gt;0,SUMIFS('Listagem de Pagamentos Efet'!$J:$J,'Listagem de Pagamentos Efet'!$C:$C,DRE!$B82,'Listagem de Pagamentos Efet'!$B:$B,DRE!Q$5),0)</f>
        <v>0</v>
      </c>
      <c r="R82" s="44">
        <f>IF(R$6&gt;0,SUMIFS('Listagem de Pagamentos Efet'!$J:$J,'Listagem de Pagamentos Efet'!$C:$C,DRE!$B82,'Listagem de Pagamentos Efet'!$B:$B,DRE!R$5),0)</f>
        <v>0</v>
      </c>
      <c r="S82" s="44">
        <f>IF(S$6&gt;0,SUMIFS('Listagem de Pagamentos Efet'!$J:$J,'Listagem de Pagamentos Efet'!$C:$C,DRE!$B82,'Listagem de Pagamentos Efet'!$B:$B,DRE!S$5),0)</f>
        <v>0</v>
      </c>
      <c r="T82" s="44">
        <f>IF(T$6&gt;0,SUMIFS('Listagem de Pagamentos Efet'!$J:$J,'Listagem de Pagamentos Efet'!$C:$C,DRE!$B82,'Listagem de Pagamentos Efet'!$B:$B,DRE!T$5),0)</f>
        <v>0</v>
      </c>
      <c r="U82" s="44">
        <f>IF(U$6&gt;0,SUMIFS('Listagem de Pagamentos Efet'!$J:$J,'Listagem de Pagamentos Efet'!$C:$C,DRE!$B82,'Listagem de Pagamentos Efet'!$B:$B,DRE!U$5),0)</f>
        <v>0</v>
      </c>
      <c r="V82" s="44">
        <f>IF(V$6&gt;0,SUMIFS('Listagem de Pagamentos Efet'!$J:$J,'Listagem de Pagamentos Efet'!$C:$C,DRE!$B82,'Listagem de Pagamentos Efet'!$B:$B,DRE!V$5),0)</f>
        <v>0</v>
      </c>
      <c r="W82" s="44">
        <f>IF(W$6&gt;0,SUMIFS('Listagem de Pagamentos Efet'!$J:$J,'Listagem de Pagamentos Efet'!$C:$C,DRE!$B82,'Listagem de Pagamentos Efet'!$B:$B,DRE!W$5),0)</f>
        <v>0</v>
      </c>
      <c r="X82" s="44">
        <f>IF(X$6&gt;0,SUMIFS('Listagem de Pagamentos Efet'!$J:$J,'Listagem de Pagamentos Efet'!$C:$C,DRE!$B82,'Listagem de Pagamentos Efet'!$B:$B,DRE!X$5),0)</f>
        <v>0</v>
      </c>
      <c r="Y82" s="44">
        <f>IF(Y$6&gt;0,SUMIFS('Listagem de Pagamentos Efet'!$J:$J,'Listagem de Pagamentos Efet'!$C:$C,DRE!$B82,'Listagem de Pagamentos Efet'!$B:$B,DRE!Y$5),0)</f>
        <v>0</v>
      </c>
      <c r="Z82" s="44">
        <f>IF(Z$6&gt;0,SUMIFS('Listagem de Pagamentos Efet'!$J:$J,'Listagem de Pagamentos Efet'!$C:$C,DRE!$B82,'Listagem de Pagamentos Efet'!$B:$B,DRE!Z$5),0)</f>
        <v>0</v>
      </c>
      <c r="AA82" s="44">
        <f>IF(AA$6&gt;0,SUMIFS('Listagem de Pagamentos Efet'!$J:$J,'Listagem de Pagamentos Efet'!$C:$C,DRE!$B82,'Listagem de Pagamentos Efet'!$B:$B,DRE!AA$5),0)</f>
        <v>0</v>
      </c>
      <c r="AB82" s="44">
        <f>IF(AB$6&gt;0,SUMIFS('Listagem de Pagamentos Efet'!$J:$J,'Listagem de Pagamentos Efet'!$C:$C,DRE!$B82,'Listagem de Pagamentos Efet'!$B:$B,DRE!AB$5),0)</f>
        <v>0</v>
      </c>
      <c r="AC82" s="44">
        <f>IF(AC$6&gt;0,SUMIFS('Listagem de Pagamentos Efet'!$J:$J,'Listagem de Pagamentos Efet'!$C:$C,DRE!$B82,'Listagem de Pagamentos Efet'!$B:$B,DRE!AC$5),0)</f>
        <v>0</v>
      </c>
      <c r="AD82" s="44">
        <f>IF(AD$6&gt;0,SUMIFS('Listagem de Pagamentos Efet'!$J:$J,'Listagem de Pagamentos Efet'!$C:$C,DRE!$B82,'Listagem de Pagamentos Efet'!$B:$B,DRE!AD$5),0)</f>
        <v>0</v>
      </c>
      <c r="AE82" s="44">
        <f>IF(AE$6&gt;0,SUMIFS('Listagem de Pagamentos Efet'!$J:$J,'Listagem de Pagamentos Efet'!$C:$C,DRE!$B82,'Listagem de Pagamentos Efet'!$B:$B,DRE!AE$5),0)</f>
        <v>0</v>
      </c>
      <c r="AF82" s="44">
        <f>IF(AF$6&gt;0,SUMIFS('Listagem de Pagamentos Efet'!$J:$J,'Listagem de Pagamentos Efet'!$C:$C,DRE!$B82,'Listagem de Pagamentos Efet'!$B:$B,DRE!AF$5),0)</f>
        <v>0</v>
      </c>
      <c r="AG82" s="44">
        <f>IF(AG$6&gt;0,SUMIFS('Listagem de Pagamentos Efet'!$J:$J,'Listagem de Pagamentos Efet'!$C:$C,DRE!$B82,'Listagem de Pagamentos Efet'!$B:$B,DRE!AG$5),0)</f>
        <v>0</v>
      </c>
      <c r="AH82" s="44">
        <f>IF(AH$6&gt;0,SUMIFS('Listagem de Pagamentos Efet'!$J:$J,'Listagem de Pagamentos Efet'!$C:$C,DRE!$B82,'Listagem de Pagamentos Efet'!$B:$B,DRE!AH$5),0)</f>
        <v>0</v>
      </c>
      <c r="AI82" s="44">
        <f>IF(AI$6&gt;0,SUMIFS('Listagem de Pagamentos Efet'!$J:$J,'Listagem de Pagamentos Efet'!$C:$C,DRE!$B82,'Listagem de Pagamentos Efet'!$B:$B,DRE!AI$5),0)</f>
        <v>0</v>
      </c>
      <c r="AJ82" s="44">
        <f>IF(AJ$6&gt;0,SUMIFS('Listagem de Pagamentos Efet'!$J:$J,'Listagem de Pagamentos Efet'!$C:$C,DRE!$B82,'Listagem de Pagamentos Efet'!$B:$B,DRE!AJ$5),0)</f>
        <v>0</v>
      </c>
      <c r="AK82" s="44">
        <f>IF(AK$6&gt;0,SUMIFS('Listagem de Pagamentos Efet'!$J:$J,'Listagem de Pagamentos Efet'!$C:$C,DRE!$B82,'Listagem de Pagamentos Efet'!$B:$B,DRE!AK$5),0)</f>
        <v>0</v>
      </c>
      <c r="AL82" s="44">
        <f>IF(AL$6&gt;0,SUMIFS('Listagem de Pagamentos Efet'!$J:$J,'Listagem de Pagamentos Efet'!$C:$C,DRE!$B82,'Listagem de Pagamentos Efet'!$B:$B,DRE!AL$5),0)</f>
        <v>0</v>
      </c>
      <c r="AM82" s="44">
        <f>IF(AM$6&gt;0,SUMIFS('Listagem de Pagamentos Efet'!$J:$J,'Listagem de Pagamentos Efet'!$C:$C,DRE!$B82,'Listagem de Pagamentos Efet'!$B:$B,DRE!AM$5),0)</f>
        <v>0</v>
      </c>
      <c r="AN82" s="44">
        <f>IF(AN$6&gt;0,SUMIFS('Listagem de Pagamentos Efet'!$J:$J,'Listagem de Pagamentos Efet'!$C:$C,DRE!$B82,'Listagem de Pagamentos Efet'!$B:$B,DRE!AN$5),0)</f>
        <v>0</v>
      </c>
      <c r="AO82" s="44">
        <f>IF(AO$6&gt;0,SUMIFS('Listagem de Pagamentos Efet'!$J:$J,'Listagem de Pagamentos Efet'!$C:$C,DRE!$B82,'Listagem de Pagamentos Efet'!$B:$B,DRE!AO$5),0)</f>
        <v>0</v>
      </c>
      <c r="AP82" s="44">
        <f>IF(AP$6&gt;0,SUMIFS('Listagem de Pagamentos Efet'!$J:$J,'Listagem de Pagamentos Efet'!$C:$C,DRE!$B82,'Listagem de Pagamentos Efet'!$B:$B,DRE!AP$5),0)</f>
        <v>0</v>
      </c>
      <c r="AQ82" s="44">
        <f>IF(AQ$6&gt;0,SUMIFS('Listagem de Pagamentos Efet'!$J:$J,'Listagem de Pagamentos Efet'!$C:$C,DRE!$B82,'Listagem de Pagamentos Efet'!$B:$B,DRE!AQ$5),0)</f>
        <v>0</v>
      </c>
      <c r="AR82" s="44">
        <f>IF(AR$6&gt;0,SUMIFS('Listagem de Pagamentos Efet'!$J:$J,'Listagem de Pagamentos Efet'!$C:$C,DRE!$B82,'Listagem de Pagamentos Efet'!$B:$B,DRE!AR$5),0)</f>
        <v>0</v>
      </c>
      <c r="AS82" s="44">
        <f>IF(AS$6&gt;0,SUMIFS('Listagem de Pagamentos Efet'!$J:$J,'Listagem de Pagamentos Efet'!$C:$C,DRE!$B82,'Listagem de Pagamentos Efet'!$B:$B,DRE!AS$5),0)</f>
        <v>0</v>
      </c>
      <c r="AT82" s="44">
        <f>IF(AT$6&gt;0,SUMIFS('Listagem de Pagamentos Efet'!$J:$J,'Listagem de Pagamentos Efet'!$C:$C,DRE!$B82,'Listagem de Pagamentos Efet'!$B:$B,DRE!AT$5),0)</f>
        <v>0</v>
      </c>
    </row>
    <row r="83" spans="1:46" s="61" customFormat="1" outlineLevel="1">
      <c r="A83" s="47"/>
      <c r="B83" s="113" t="s">
        <v>116</v>
      </c>
      <c r="C83" s="42"/>
      <c r="D83" s="72">
        <v>0</v>
      </c>
      <c r="E83" s="68" t="str">
        <f t="shared" si="32"/>
        <v/>
      </c>
      <c r="G83" s="94"/>
      <c r="H83" s="68" t="e">
        <f t="shared" si="30"/>
        <v>#DIV/0!</v>
      </c>
      <c r="J83" s="60">
        <f t="shared" si="33"/>
        <v>0</v>
      </c>
      <c r="K83" s="39" t="str">
        <f t="shared" si="31"/>
        <v/>
      </c>
      <c r="M83" s="60">
        <f t="shared" si="23"/>
        <v>0</v>
      </c>
      <c r="N83" s="39" t="str">
        <f t="shared" si="34"/>
        <v/>
      </c>
      <c r="P83" s="44">
        <f>IF(P$6&gt;0,SUMIFS('Listagem de Pagamentos Efet'!$J:$J,'Listagem de Pagamentos Efet'!$C:$C,DRE!$B83,'Listagem de Pagamentos Efet'!$B:$B,DRE!P$5),0)</f>
        <v>0</v>
      </c>
      <c r="Q83" s="44">
        <f>IF(Q$6&gt;0,SUMIFS('Listagem de Pagamentos Efet'!$J:$J,'Listagem de Pagamentos Efet'!$C:$C,DRE!$B83,'Listagem de Pagamentos Efet'!$B:$B,DRE!Q$5),0)</f>
        <v>0</v>
      </c>
      <c r="R83" s="44">
        <f>IF(R$6&gt;0,SUMIFS('Listagem de Pagamentos Efet'!$J:$J,'Listagem de Pagamentos Efet'!$C:$C,DRE!$B83,'Listagem de Pagamentos Efet'!$B:$B,DRE!R$5),0)</f>
        <v>0</v>
      </c>
      <c r="S83" s="44">
        <f>IF(S$6&gt;0,SUMIFS('Listagem de Pagamentos Efet'!$J:$J,'Listagem de Pagamentos Efet'!$C:$C,DRE!$B83,'Listagem de Pagamentos Efet'!$B:$B,DRE!S$5),0)</f>
        <v>0</v>
      </c>
      <c r="T83" s="44">
        <f>IF(T$6&gt;0,SUMIFS('Listagem de Pagamentos Efet'!$J:$J,'Listagem de Pagamentos Efet'!$C:$C,DRE!$B83,'Listagem de Pagamentos Efet'!$B:$B,DRE!T$5),0)</f>
        <v>0</v>
      </c>
      <c r="U83" s="44">
        <f>IF(U$6&gt;0,SUMIFS('Listagem de Pagamentos Efet'!$J:$J,'Listagem de Pagamentos Efet'!$C:$C,DRE!$B83,'Listagem de Pagamentos Efet'!$B:$B,DRE!U$5),0)</f>
        <v>0</v>
      </c>
      <c r="V83" s="44">
        <f>IF(V$6&gt;0,SUMIFS('Listagem de Pagamentos Efet'!$J:$J,'Listagem de Pagamentos Efet'!$C:$C,DRE!$B83,'Listagem de Pagamentos Efet'!$B:$B,DRE!V$5),0)</f>
        <v>0</v>
      </c>
      <c r="W83" s="44">
        <f>IF(W$6&gt;0,SUMIFS('Listagem de Pagamentos Efet'!$J:$J,'Listagem de Pagamentos Efet'!$C:$C,DRE!$B83,'Listagem de Pagamentos Efet'!$B:$B,DRE!W$5),0)</f>
        <v>0</v>
      </c>
      <c r="X83" s="44">
        <f>IF(X$6&gt;0,SUMIFS('Listagem de Pagamentos Efet'!$J:$J,'Listagem de Pagamentos Efet'!$C:$C,DRE!$B83,'Listagem de Pagamentos Efet'!$B:$B,DRE!X$5),0)</f>
        <v>0</v>
      </c>
      <c r="Y83" s="44">
        <f>IF(Y$6&gt;0,SUMIFS('Listagem de Pagamentos Efet'!$J:$J,'Listagem de Pagamentos Efet'!$C:$C,DRE!$B83,'Listagem de Pagamentos Efet'!$B:$B,DRE!Y$5),0)</f>
        <v>0</v>
      </c>
      <c r="Z83" s="44">
        <f>IF(Z$6&gt;0,SUMIFS('Listagem de Pagamentos Efet'!$J:$J,'Listagem de Pagamentos Efet'!$C:$C,DRE!$B83,'Listagem de Pagamentos Efet'!$B:$B,DRE!Z$5),0)</f>
        <v>0</v>
      </c>
      <c r="AA83" s="44">
        <f>IF(AA$6&gt;0,SUMIFS('Listagem de Pagamentos Efet'!$J:$J,'Listagem de Pagamentos Efet'!$C:$C,DRE!$B83,'Listagem de Pagamentos Efet'!$B:$B,DRE!AA$5),0)</f>
        <v>0</v>
      </c>
      <c r="AB83" s="44">
        <f>IF(AB$6&gt;0,SUMIFS('Listagem de Pagamentos Efet'!$J:$J,'Listagem de Pagamentos Efet'!$C:$C,DRE!$B83,'Listagem de Pagamentos Efet'!$B:$B,DRE!AB$5),0)</f>
        <v>0</v>
      </c>
      <c r="AC83" s="44">
        <f>IF(AC$6&gt;0,SUMIFS('Listagem de Pagamentos Efet'!$J:$J,'Listagem de Pagamentos Efet'!$C:$C,DRE!$B83,'Listagem de Pagamentos Efet'!$B:$B,DRE!AC$5),0)</f>
        <v>0</v>
      </c>
      <c r="AD83" s="44">
        <f>IF(AD$6&gt;0,SUMIFS('Listagem de Pagamentos Efet'!$J:$J,'Listagem de Pagamentos Efet'!$C:$C,DRE!$B83,'Listagem de Pagamentos Efet'!$B:$B,DRE!AD$5),0)</f>
        <v>0</v>
      </c>
      <c r="AE83" s="44">
        <f>IF(AE$6&gt;0,SUMIFS('Listagem de Pagamentos Efet'!$J:$J,'Listagem de Pagamentos Efet'!$C:$C,DRE!$B83,'Listagem de Pagamentos Efet'!$B:$B,DRE!AE$5),0)</f>
        <v>0</v>
      </c>
      <c r="AF83" s="44">
        <f>IF(AF$6&gt;0,SUMIFS('Listagem de Pagamentos Efet'!$J:$J,'Listagem de Pagamentos Efet'!$C:$C,DRE!$B83,'Listagem de Pagamentos Efet'!$B:$B,DRE!AF$5),0)</f>
        <v>0</v>
      </c>
      <c r="AG83" s="44">
        <f>IF(AG$6&gt;0,SUMIFS('Listagem de Pagamentos Efet'!$J:$J,'Listagem de Pagamentos Efet'!$C:$C,DRE!$B83,'Listagem de Pagamentos Efet'!$B:$B,DRE!AG$5),0)</f>
        <v>0</v>
      </c>
      <c r="AH83" s="44">
        <f>IF(AH$6&gt;0,SUMIFS('Listagem de Pagamentos Efet'!$J:$J,'Listagem de Pagamentos Efet'!$C:$C,DRE!$B83,'Listagem de Pagamentos Efet'!$B:$B,DRE!AH$5),0)</f>
        <v>0</v>
      </c>
      <c r="AI83" s="44">
        <f>IF(AI$6&gt;0,SUMIFS('Listagem de Pagamentos Efet'!$J:$J,'Listagem de Pagamentos Efet'!$C:$C,DRE!$B83,'Listagem de Pagamentos Efet'!$B:$B,DRE!AI$5),0)</f>
        <v>0</v>
      </c>
      <c r="AJ83" s="44">
        <f>IF(AJ$6&gt;0,SUMIFS('Listagem de Pagamentos Efet'!$J:$J,'Listagem de Pagamentos Efet'!$C:$C,DRE!$B83,'Listagem de Pagamentos Efet'!$B:$B,DRE!AJ$5),0)</f>
        <v>0</v>
      </c>
      <c r="AK83" s="44">
        <f>IF(AK$6&gt;0,SUMIFS('Listagem de Pagamentos Efet'!$J:$J,'Listagem de Pagamentos Efet'!$C:$C,DRE!$B83,'Listagem de Pagamentos Efet'!$B:$B,DRE!AK$5),0)</f>
        <v>0</v>
      </c>
      <c r="AL83" s="44">
        <f>IF(AL$6&gt;0,SUMIFS('Listagem de Pagamentos Efet'!$J:$J,'Listagem de Pagamentos Efet'!$C:$C,DRE!$B83,'Listagem de Pagamentos Efet'!$B:$B,DRE!AL$5),0)</f>
        <v>0</v>
      </c>
      <c r="AM83" s="44">
        <f>IF(AM$6&gt;0,SUMIFS('Listagem de Pagamentos Efet'!$J:$J,'Listagem de Pagamentos Efet'!$C:$C,DRE!$B83,'Listagem de Pagamentos Efet'!$B:$B,DRE!AM$5),0)</f>
        <v>0</v>
      </c>
      <c r="AN83" s="44">
        <f>IF(AN$6&gt;0,SUMIFS('Listagem de Pagamentos Efet'!$J:$J,'Listagem de Pagamentos Efet'!$C:$C,DRE!$B83,'Listagem de Pagamentos Efet'!$B:$B,DRE!AN$5),0)</f>
        <v>0</v>
      </c>
      <c r="AO83" s="44">
        <f>IF(AO$6&gt;0,SUMIFS('Listagem de Pagamentos Efet'!$J:$J,'Listagem de Pagamentos Efet'!$C:$C,DRE!$B83,'Listagem de Pagamentos Efet'!$B:$B,DRE!AO$5),0)</f>
        <v>0</v>
      </c>
      <c r="AP83" s="44">
        <f>IF(AP$6&gt;0,SUMIFS('Listagem de Pagamentos Efet'!$J:$J,'Listagem de Pagamentos Efet'!$C:$C,DRE!$B83,'Listagem de Pagamentos Efet'!$B:$B,DRE!AP$5),0)</f>
        <v>0</v>
      </c>
      <c r="AQ83" s="44">
        <f>IF(AQ$6&gt;0,SUMIFS('Listagem de Pagamentos Efet'!$J:$J,'Listagem de Pagamentos Efet'!$C:$C,DRE!$B83,'Listagem de Pagamentos Efet'!$B:$B,DRE!AQ$5),0)</f>
        <v>0</v>
      </c>
      <c r="AR83" s="44">
        <f>IF(AR$6&gt;0,SUMIFS('Listagem de Pagamentos Efet'!$J:$J,'Listagem de Pagamentos Efet'!$C:$C,DRE!$B83,'Listagem de Pagamentos Efet'!$B:$B,DRE!AR$5),0)</f>
        <v>0</v>
      </c>
      <c r="AS83" s="44">
        <f>IF(AS$6&gt;0,SUMIFS('Listagem de Pagamentos Efet'!$J:$J,'Listagem de Pagamentos Efet'!$C:$C,DRE!$B83,'Listagem de Pagamentos Efet'!$B:$B,DRE!AS$5),0)</f>
        <v>0</v>
      </c>
      <c r="AT83" s="44">
        <f>IF(AT$6&gt;0,SUMIFS('Listagem de Pagamentos Efet'!$J:$J,'Listagem de Pagamentos Efet'!$C:$C,DRE!$B83,'Listagem de Pagamentos Efet'!$B:$B,DRE!AT$5),0)</f>
        <v>0</v>
      </c>
    </row>
    <row r="84" spans="1:46" s="61" customFormat="1" outlineLevel="1">
      <c r="A84" s="47"/>
      <c r="B84" s="113" t="s">
        <v>117</v>
      </c>
      <c r="C84" s="40"/>
      <c r="D84" s="72">
        <v>0</v>
      </c>
      <c r="E84" s="68" t="str">
        <f t="shared" si="32"/>
        <v/>
      </c>
      <c r="G84" s="94"/>
      <c r="H84" s="68" t="e">
        <f t="shared" si="30"/>
        <v>#DIV/0!</v>
      </c>
      <c r="J84" s="60">
        <f t="shared" si="33"/>
        <v>0</v>
      </c>
      <c r="K84" s="39" t="str">
        <f t="shared" si="31"/>
        <v/>
      </c>
      <c r="M84" s="60">
        <f t="shared" si="23"/>
        <v>0</v>
      </c>
      <c r="N84" s="39" t="str">
        <f t="shared" si="34"/>
        <v/>
      </c>
      <c r="P84" s="44">
        <f>IF(P$6&gt;0,SUMIFS('Listagem de Pagamentos Efet'!$J:$J,'Listagem de Pagamentos Efet'!$C:$C,DRE!$B84,'Listagem de Pagamentos Efet'!$B:$B,DRE!P$5),0)</f>
        <v>0</v>
      </c>
      <c r="Q84" s="44">
        <f>IF(Q$6&gt;0,SUMIFS('Listagem de Pagamentos Efet'!$J:$J,'Listagem de Pagamentos Efet'!$C:$C,DRE!$B84,'Listagem de Pagamentos Efet'!$B:$B,DRE!Q$5),0)</f>
        <v>0</v>
      </c>
      <c r="R84" s="44">
        <f>IF(R$6&gt;0,SUMIFS('Listagem de Pagamentos Efet'!$J:$J,'Listagem de Pagamentos Efet'!$C:$C,DRE!$B84,'Listagem de Pagamentos Efet'!$B:$B,DRE!R$5),0)</f>
        <v>0</v>
      </c>
      <c r="S84" s="44">
        <f>IF(S$6&gt;0,SUMIFS('Listagem de Pagamentos Efet'!$J:$J,'Listagem de Pagamentos Efet'!$C:$C,DRE!$B84,'Listagem de Pagamentos Efet'!$B:$B,DRE!S$5),0)</f>
        <v>0</v>
      </c>
      <c r="T84" s="44">
        <f>IF(T$6&gt;0,SUMIFS('Listagem de Pagamentos Efet'!$J:$J,'Listagem de Pagamentos Efet'!$C:$C,DRE!$B84,'Listagem de Pagamentos Efet'!$B:$B,DRE!T$5),0)</f>
        <v>0</v>
      </c>
      <c r="U84" s="44">
        <f>IF(U$6&gt;0,SUMIFS('Listagem de Pagamentos Efet'!$J:$J,'Listagem de Pagamentos Efet'!$C:$C,DRE!$B84,'Listagem de Pagamentos Efet'!$B:$B,DRE!U$5),0)</f>
        <v>0</v>
      </c>
      <c r="V84" s="44">
        <f>IF(V$6&gt;0,SUMIFS('Listagem de Pagamentos Efet'!$J:$J,'Listagem de Pagamentos Efet'!$C:$C,DRE!$B84,'Listagem de Pagamentos Efet'!$B:$B,DRE!V$5),0)</f>
        <v>0</v>
      </c>
      <c r="W84" s="44">
        <f>IF(W$6&gt;0,SUMIFS('Listagem de Pagamentos Efet'!$J:$J,'Listagem de Pagamentos Efet'!$C:$C,DRE!$B84,'Listagem de Pagamentos Efet'!$B:$B,DRE!W$5),0)</f>
        <v>0</v>
      </c>
      <c r="X84" s="44">
        <f>IF(X$6&gt;0,SUMIFS('Listagem de Pagamentos Efet'!$J:$J,'Listagem de Pagamentos Efet'!$C:$C,DRE!$B84,'Listagem de Pagamentos Efet'!$B:$B,DRE!X$5),0)</f>
        <v>0</v>
      </c>
      <c r="Y84" s="44">
        <f>IF(Y$6&gt;0,SUMIFS('Listagem de Pagamentos Efet'!$J:$J,'Listagem de Pagamentos Efet'!$C:$C,DRE!$B84,'Listagem de Pagamentos Efet'!$B:$B,DRE!Y$5),0)</f>
        <v>0</v>
      </c>
      <c r="Z84" s="44">
        <f>IF(Z$6&gt;0,SUMIFS('Listagem de Pagamentos Efet'!$J:$J,'Listagem de Pagamentos Efet'!$C:$C,DRE!$B84,'Listagem de Pagamentos Efet'!$B:$B,DRE!Z$5),0)</f>
        <v>0</v>
      </c>
      <c r="AA84" s="44">
        <f>IF(AA$6&gt;0,SUMIFS('Listagem de Pagamentos Efet'!$J:$J,'Listagem de Pagamentos Efet'!$C:$C,DRE!$B84,'Listagem de Pagamentos Efet'!$B:$B,DRE!AA$5),0)</f>
        <v>0</v>
      </c>
      <c r="AB84" s="44">
        <f>IF(AB$6&gt;0,SUMIFS('Listagem de Pagamentos Efet'!$J:$J,'Listagem de Pagamentos Efet'!$C:$C,DRE!$B84,'Listagem de Pagamentos Efet'!$B:$B,DRE!AB$5),0)</f>
        <v>0</v>
      </c>
      <c r="AC84" s="44">
        <f>IF(AC$6&gt;0,SUMIFS('Listagem de Pagamentos Efet'!$J:$J,'Listagem de Pagamentos Efet'!$C:$C,DRE!$B84,'Listagem de Pagamentos Efet'!$B:$B,DRE!AC$5),0)</f>
        <v>0</v>
      </c>
      <c r="AD84" s="44">
        <f>IF(AD$6&gt;0,SUMIFS('Listagem de Pagamentos Efet'!$J:$J,'Listagem de Pagamentos Efet'!$C:$C,DRE!$B84,'Listagem de Pagamentos Efet'!$B:$B,DRE!AD$5),0)</f>
        <v>0</v>
      </c>
      <c r="AE84" s="44">
        <f>IF(AE$6&gt;0,SUMIFS('Listagem de Pagamentos Efet'!$J:$J,'Listagem de Pagamentos Efet'!$C:$C,DRE!$B84,'Listagem de Pagamentos Efet'!$B:$B,DRE!AE$5),0)</f>
        <v>0</v>
      </c>
      <c r="AF84" s="44">
        <f>IF(AF$6&gt;0,SUMIFS('Listagem de Pagamentos Efet'!$J:$J,'Listagem de Pagamentos Efet'!$C:$C,DRE!$B84,'Listagem de Pagamentos Efet'!$B:$B,DRE!AF$5),0)</f>
        <v>0</v>
      </c>
      <c r="AG84" s="44">
        <f>IF(AG$6&gt;0,SUMIFS('Listagem de Pagamentos Efet'!$J:$J,'Listagem de Pagamentos Efet'!$C:$C,DRE!$B84,'Listagem de Pagamentos Efet'!$B:$B,DRE!AG$5),0)</f>
        <v>0</v>
      </c>
      <c r="AH84" s="44">
        <f>IF(AH$6&gt;0,SUMIFS('Listagem de Pagamentos Efet'!$J:$J,'Listagem de Pagamentos Efet'!$C:$C,DRE!$B84,'Listagem de Pagamentos Efet'!$B:$B,DRE!AH$5),0)</f>
        <v>0</v>
      </c>
      <c r="AI84" s="44">
        <f>IF(AI$6&gt;0,SUMIFS('Listagem de Pagamentos Efet'!$J:$J,'Listagem de Pagamentos Efet'!$C:$C,DRE!$B84,'Listagem de Pagamentos Efet'!$B:$B,DRE!AI$5),0)</f>
        <v>0</v>
      </c>
      <c r="AJ84" s="44">
        <f>IF(AJ$6&gt;0,SUMIFS('Listagem de Pagamentos Efet'!$J:$J,'Listagem de Pagamentos Efet'!$C:$C,DRE!$B84,'Listagem de Pagamentos Efet'!$B:$B,DRE!AJ$5),0)</f>
        <v>0</v>
      </c>
      <c r="AK84" s="44">
        <f>IF(AK$6&gt;0,SUMIFS('Listagem de Pagamentos Efet'!$J:$J,'Listagem de Pagamentos Efet'!$C:$C,DRE!$B84,'Listagem de Pagamentos Efet'!$B:$B,DRE!AK$5),0)</f>
        <v>0</v>
      </c>
      <c r="AL84" s="44">
        <f>IF(AL$6&gt;0,SUMIFS('Listagem de Pagamentos Efet'!$J:$J,'Listagem de Pagamentos Efet'!$C:$C,DRE!$B84,'Listagem de Pagamentos Efet'!$B:$B,DRE!AL$5),0)</f>
        <v>0</v>
      </c>
      <c r="AM84" s="44">
        <f>IF(AM$6&gt;0,SUMIFS('Listagem de Pagamentos Efet'!$J:$J,'Listagem de Pagamentos Efet'!$C:$C,DRE!$B84,'Listagem de Pagamentos Efet'!$B:$B,DRE!AM$5),0)</f>
        <v>0</v>
      </c>
      <c r="AN84" s="44">
        <f>IF(AN$6&gt;0,SUMIFS('Listagem de Pagamentos Efet'!$J:$J,'Listagem de Pagamentos Efet'!$C:$C,DRE!$B84,'Listagem de Pagamentos Efet'!$B:$B,DRE!AN$5),0)</f>
        <v>0</v>
      </c>
      <c r="AO84" s="44">
        <f>IF(AO$6&gt;0,SUMIFS('Listagem de Pagamentos Efet'!$J:$J,'Listagem de Pagamentos Efet'!$C:$C,DRE!$B84,'Listagem de Pagamentos Efet'!$B:$B,DRE!AO$5),0)</f>
        <v>0</v>
      </c>
      <c r="AP84" s="44">
        <f>IF(AP$6&gt;0,SUMIFS('Listagem de Pagamentos Efet'!$J:$J,'Listagem de Pagamentos Efet'!$C:$C,DRE!$B84,'Listagem de Pagamentos Efet'!$B:$B,DRE!AP$5),0)</f>
        <v>0</v>
      </c>
      <c r="AQ84" s="44">
        <f>IF(AQ$6&gt;0,SUMIFS('Listagem de Pagamentos Efet'!$J:$J,'Listagem de Pagamentos Efet'!$C:$C,DRE!$B84,'Listagem de Pagamentos Efet'!$B:$B,DRE!AQ$5),0)</f>
        <v>0</v>
      </c>
      <c r="AR84" s="44">
        <f>IF(AR$6&gt;0,SUMIFS('Listagem de Pagamentos Efet'!$J:$J,'Listagem de Pagamentos Efet'!$C:$C,DRE!$B84,'Listagem de Pagamentos Efet'!$B:$B,DRE!AR$5),0)</f>
        <v>0</v>
      </c>
      <c r="AS84" s="44">
        <f>IF(AS$6&gt;0,SUMIFS('Listagem de Pagamentos Efet'!$J:$J,'Listagem de Pagamentos Efet'!$C:$C,DRE!$B84,'Listagem de Pagamentos Efet'!$B:$B,DRE!AS$5),0)</f>
        <v>0</v>
      </c>
      <c r="AT84" s="44">
        <f>IF(AT$6&gt;0,SUMIFS('Listagem de Pagamentos Efet'!$J:$J,'Listagem de Pagamentos Efet'!$C:$C,DRE!$B84,'Listagem de Pagamentos Efet'!$B:$B,DRE!AT$5),0)</f>
        <v>0</v>
      </c>
    </row>
    <row r="85" spans="1:46" s="61" customFormat="1" outlineLevel="1">
      <c r="A85" s="47"/>
      <c r="B85" s="113" t="s">
        <v>118</v>
      </c>
      <c r="C85" s="40"/>
      <c r="D85" s="72">
        <v>0</v>
      </c>
      <c r="E85" s="68" t="str">
        <f>+IF(D85=0,"",D85/D$6)</f>
        <v/>
      </c>
      <c r="G85" s="94"/>
      <c r="H85" s="68" t="e">
        <f t="shared" si="30"/>
        <v>#DIV/0!</v>
      </c>
      <c r="J85" s="60">
        <f>+SUM(P85:AT85)</f>
        <v>0</v>
      </c>
      <c r="K85" s="39" t="str">
        <f t="shared" si="31"/>
        <v/>
      </c>
      <c r="M85" s="60">
        <f>G85-J85</f>
        <v>0</v>
      </c>
      <c r="N85" s="39" t="str">
        <f>+IF(M85=0,"",M85/M$6)</f>
        <v/>
      </c>
      <c r="P85" s="44">
        <f>IF(P$6&gt;0,SUMIFS('Listagem de Pagamentos Efet'!$J:$J,'Listagem de Pagamentos Efet'!$C:$C,DRE!$B85,'Listagem de Pagamentos Efet'!$B:$B,DRE!P$5),0)</f>
        <v>0</v>
      </c>
      <c r="Q85" s="44">
        <f>IF(Q$6&gt;0,SUMIFS('Listagem de Pagamentos Efet'!$J:$J,'Listagem de Pagamentos Efet'!$C:$C,DRE!$B85,'Listagem de Pagamentos Efet'!$B:$B,DRE!Q$5),0)</f>
        <v>0</v>
      </c>
      <c r="R85" s="44">
        <f>IF(R$6&gt;0,SUMIFS('Listagem de Pagamentos Efet'!$J:$J,'Listagem de Pagamentos Efet'!$C:$C,DRE!$B85,'Listagem de Pagamentos Efet'!$B:$B,DRE!R$5),0)</f>
        <v>0</v>
      </c>
      <c r="S85" s="44">
        <f>IF(S$6&gt;0,SUMIFS('Listagem de Pagamentos Efet'!$J:$J,'Listagem de Pagamentos Efet'!$C:$C,DRE!$B85,'Listagem de Pagamentos Efet'!$B:$B,DRE!S$5),0)</f>
        <v>0</v>
      </c>
      <c r="T85" s="44">
        <f>IF(T$6&gt;0,SUMIFS('Listagem de Pagamentos Efet'!$J:$J,'Listagem de Pagamentos Efet'!$C:$C,DRE!$B85,'Listagem de Pagamentos Efet'!$B:$B,DRE!T$5),0)</f>
        <v>0</v>
      </c>
      <c r="U85" s="44">
        <f>IF(U$6&gt;0,SUMIFS('Listagem de Pagamentos Efet'!$J:$J,'Listagem de Pagamentos Efet'!$C:$C,DRE!$B85,'Listagem de Pagamentos Efet'!$B:$B,DRE!U$5),0)</f>
        <v>0</v>
      </c>
      <c r="V85" s="44">
        <f>IF(V$6&gt;0,SUMIFS('Listagem de Pagamentos Efet'!$J:$J,'Listagem de Pagamentos Efet'!$C:$C,DRE!$B85,'Listagem de Pagamentos Efet'!$B:$B,DRE!V$5),0)</f>
        <v>0</v>
      </c>
      <c r="W85" s="44">
        <f>IF(W$6&gt;0,SUMIFS('Listagem de Pagamentos Efet'!$J:$J,'Listagem de Pagamentos Efet'!$C:$C,DRE!$B85,'Listagem de Pagamentos Efet'!$B:$B,DRE!W$5),0)</f>
        <v>0</v>
      </c>
      <c r="X85" s="44">
        <f>IF(X$6&gt;0,SUMIFS('Listagem de Pagamentos Efet'!$J:$J,'Listagem de Pagamentos Efet'!$C:$C,DRE!$B85,'Listagem de Pagamentos Efet'!$B:$B,DRE!X$5),0)</f>
        <v>0</v>
      </c>
      <c r="Y85" s="44">
        <f>IF(Y$6&gt;0,SUMIFS('Listagem de Pagamentos Efet'!$J:$J,'Listagem de Pagamentos Efet'!$C:$C,DRE!$B85,'Listagem de Pagamentos Efet'!$B:$B,DRE!Y$5),0)</f>
        <v>0</v>
      </c>
      <c r="Z85" s="44">
        <f>IF(Z$6&gt;0,SUMIFS('Listagem de Pagamentos Efet'!$J:$J,'Listagem de Pagamentos Efet'!$C:$C,DRE!$B85,'Listagem de Pagamentos Efet'!$B:$B,DRE!Z$5),0)</f>
        <v>0</v>
      </c>
      <c r="AA85" s="44">
        <f>IF(AA$6&gt;0,SUMIFS('Listagem de Pagamentos Efet'!$J:$J,'Listagem de Pagamentos Efet'!$C:$C,DRE!$B85,'Listagem de Pagamentos Efet'!$B:$B,DRE!AA$5),0)</f>
        <v>0</v>
      </c>
      <c r="AB85" s="44">
        <f>IF(AB$6&gt;0,SUMIFS('Listagem de Pagamentos Efet'!$J:$J,'Listagem de Pagamentos Efet'!$C:$C,DRE!$B85,'Listagem de Pagamentos Efet'!$B:$B,DRE!AB$5),0)</f>
        <v>0</v>
      </c>
      <c r="AC85" s="44">
        <f>IF(AC$6&gt;0,SUMIFS('Listagem de Pagamentos Efet'!$J:$J,'Listagem de Pagamentos Efet'!$C:$C,DRE!$B85,'Listagem de Pagamentos Efet'!$B:$B,DRE!AC$5),0)</f>
        <v>0</v>
      </c>
      <c r="AD85" s="44">
        <f>IF(AD$6&gt;0,SUMIFS('Listagem de Pagamentos Efet'!$J:$J,'Listagem de Pagamentos Efet'!$C:$C,DRE!$B85,'Listagem de Pagamentos Efet'!$B:$B,DRE!AD$5),0)</f>
        <v>0</v>
      </c>
      <c r="AE85" s="44">
        <f>IF(AE$6&gt;0,SUMIFS('Listagem de Pagamentos Efet'!$J:$J,'Listagem de Pagamentos Efet'!$C:$C,DRE!$B85,'Listagem de Pagamentos Efet'!$B:$B,DRE!AE$5),0)</f>
        <v>0</v>
      </c>
      <c r="AF85" s="44">
        <f>IF(AF$6&gt;0,SUMIFS('Listagem de Pagamentos Efet'!$J:$J,'Listagem de Pagamentos Efet'!$C:$C,DRE!$B85,'Listagem de Pagamentos Efet'!$B:$B,DRE!AF$5),0)</f>
        <v>0</v>
      </c>
      <c r="AG85" s="44">
        <f>IF(AG$6&gt;0,SUMIFS('Listagem de Pagamentos Efet'!$J:$J,'Listagem de Pagamentos Efet'!$C:$C,DRE!$B85,'Listagem de Pagamentos Efet'!$B:$B,DRE!AG$5),0)</f>
        <v>0</v>
      </c>
      <c r="AH85" s="44">
        <f>IF(AH$6&gt;0,SUMIFS('Listagem de Pagamentos Efet'!$J:$J,'Listagem de Pagamentos Efet'!$C:$C,DRE!$B85,'Listagem de Pagamentos Efet'!$B:$B,DRE!AH$5),0)</f>
        <v>0</v>
      </c>
      <c r="AI85" s="44">
        <f>IF(AI$6&gt;0,SUMIFS('Listagem de Pagamentos Efet'!$J:$J,'Listagem de Pagamentos Efet'!$C:$C,DRE!$B85,'Listagem de Pagamentos Efet'!$B:$B,DRE!AI$5),0)</f>
        <v>0</v>
      </c>
      <c r="AJ85" s="44">
        <f>IF(AJ$6&gt;0,SUMIFS('Listagem de Pagamentos Efet'!$J:$J,'Listagem de Pagamentos Efet'!$C:$C,DRE!$B85,'Listagem de Pagamentos Efet'!$B:$B,DRE!AJ$5),0)</f>
        <v>0</v>
      </c>
      <c r="AK85" s="44">
        <f>IF(AK$6&gt;0,SUMIFS('Listagem de Pagamentos Efet'!$J:$J,'Listagem de Pagamentos Efet'!$C:$C,DRE!$B85,'Listagem de Pagamentos Efet'!$B:$B,DRE!AK$5),0)</f>
        <v>0</v>
      </c>
      <c r="AL85" s="44">
        <f>IF(AL$6&gt;0,SUMIFS('Listagem de Pagamentos Efet'!$J:$J,'Listagem de Pagamentos Efet'!$C:$C,DRE!$B85,'Listagem de Pagamentos Efet'!$B:$B,DRE!AL$5),0)</f>
        <v>0</v>
      </c>
      <c r="AM85" s="44">
        <f>IF(AM$6&gt;0,SUMIFS('Listagem de Pagamentos Efet'!$J:$J,'Listagem de Pagamentos Efet'!$C:$C,DRE!$B85,'Listagem de Pagamentos Efet'!$B:$B,DRE!AM$5),0)</f>
        <v>0</v>
      </c>
      <c r="AN85" s="44">
        <f>IF(AN$6&gt;0,SUMIFS('Listagem de Pagamentos Efet'!$J:$J,'Listagem de Pagamentos Efet'!$C:$C,DRE!$B85,'Listagem de Pagamentos Efet'!$B:$B,DRE!AN$5),0)</f>
        <v>0</v>
      </c>
      <c r="AO85" s="44">
        <f>IF(AO$6&gt;0,SUMIFS('Listagem de Pagamentos Efet'!$J:$J,'Listagem de Pagamentos Efet'!$C:$C,DRE!$B85,'Listagem de Pagamentos Efet'!$B:$B,DRE!AO$5),0)</f>
        <v>0</v>
      </c>
      <c r="AP85" s="44">
        <f>IF(AP$6&gt;0,SUMIFS('Listagem de Pagamentos Efet'!$J:$J,'Listagem de Pagamentos Efet'!$C:$C,DRE!$B85,'Listagem de Pagamentos Efet'!$B:$B,DRE!AP$5),0)</f>
        <v>0</v>
      </c>
      <c r="AQ85" s="44">
        <f>IF(AQ$6&gt;0,SUMIFS('Listagem de Pagamentos Efet'!$J:$J,'Listagem de Pagamentos Efet'!$C:$C,DRE!$B85,'Listagem de Pagamentos Efet'!$B:$B,DRE!AQ$5),0)</f>
        <v>0</v>
      </c>
      <c r="AR85" s="44">
        <f>IF(AR$6&gt;0,SUMIFS('Listagem de Pagamentos Efet'!$J:$J,'Listagem de Pagamentos Efet'!$C:$C,DRE!$B85,'Listagem de Pagamentos Efet'!$B:$B,DRE!AR$5),0)</f>
        <v>0</v>
      </c>
      <c r="AS85" s="44">
        <f>IF(AS$6&gt;0,SUMIFS('Listagem de Pagamentos Efet'!$J:$J,'Listagem de Pagamentos Efet'!$C:$C,DRE!$B85,'Listagem de Pagamentos Efet'!$B:$B,DRE!AS$5),0)</f>
        <v>0</v>
      </c>
      <c r="AT85" s="44">
        <f>IF(AT$6&gt;0,SUMIFS('Listagem de Pagamentos Efet'!$J:$J,'Listagem de Pagamentos Efet'!$C:$C,DRE!$B85,'Listagem de Pagamentos Efet'!$B:$B,DRE!AT$5),0)</f>
        <v>0</v>
      </c>
    </row>
    <row r="86" spans="1:46" s="61" customFormat="1" outlineLevel="1">
      <c r="A86" s="47"/>
      <c r="B86" s="113" t="s">
        <v>119</v>
      </c>
      <c r="C86" s="42"/>
      <c r="D86" s="72">
        <v>0</v>
      </c>
      <c r="E86" s="68" t="str">
        <f t="shared" si="32"/>
        <v/>
      </c>
      <c r="G86" s="94"/>
      <c r="H86" s="68" t="e">
        <f t="shared" si="30"/>
        <v>#DIV/0!</v>
      </c>
      <c r="J86" s="60">
        <f t="shared" si="33"/>
        <v>0</v>
      </c>
      <c r="K86" s="39" t="str">
        <f t="shared" si="31"/>
        <v/>
      </c>
      <c r="M86" s="60">
        <f t="shared" si="23"/>
        <v>0</v>
      </c>
      <c r="N86" s="39" t="str">
        <f t="shared" si="34"/>
        <v/>
      </c>
      <c r="P86" s="44">
        <f>IF(P$6&gt;0,SUMIFS('Listagem de Pagamentos Efet'!$J:$J,'Listagem de Pagamentos Efet'!$C:$C,DRE!$B86,'Listagem de Pagamentos Efet'!$B:$B,DRE!P$5),0)</f>
        <v>0</v>
      </c>
      <c r="Q86" s="44">
        <f>IF(Q$6&gt;0,SUMIFS('Listagem de Pagamentos Efet'!$J:$J,'Listagem de Pagamentos Efet'!$C:$C,DRE!$B86,'Listagem de Pagamentos Efet'!$B:$B,DRE!Q$5),0)</f>
        <v>0</v>
      </c>
      <c r="R86" s="44">
        <f>IF(R$6&gt;0,SUMIFS('Listagem de Pagamentos Efet'!$J:$J,'Listagem de Pagamentos Efet'!$C:$C,DRE!$B86,'Listagem de Pagamentos Efet'!$B:$B,DRE!R$5),0)</f>
        <v>0</v>
      </c>
      <c r="S86" s="44">
        <f>IF(S$6&gt;0,SUMIFS('Listagem de Pagamentos Efet'!$J:$J,'Listagem de Pagamentos Efet'!$C:$C,DRE!$B86,'Listagem de Pagamentos Efet'!$B:$B,DRE!S$5),0)</f>
        <v>0</v>
      </c>
      <c r="T86" s="44">
        <f>IF(T$6&gt;0,SUMIFS('Listagem de Pagamentos Efet'!$J:$J,'Listagem de Pagamentos Efet'!$C:$C,DRE!$B86,'Listagem de Pagamentos Efet'!$B:$B,DRE!T$5),0)</f>
        <v>0</v>
      </c>
      <c r="U86" s="44">
        <f>IF(U$6&gt;0,SUMIFS('Listagem de Pagamentos Efet'!$J:$J,'Listagem de Pagamentos Efet'!$C:$C,DRE!$B86,'Listagem de Pagamentos Efet'!$B:$B,DRE!U$5),0)</f>
        <v>0</v>
      </c>
      <c r="V86" s="44">
        <f>IF(V$6&gt;0,SUMIFS('Listagem de Pagamentos Efet'!$J:$J,'Listagem de Pagamentos Efet'!$C:$C,DRE!$B86,'Listagem de Pagamentos Efet'!$B:$B,DRE!V$5),0)</f>
        <v>0</v>
      </c>
      <c r="W86" s="44">
        <f>IF(W$6&gt;0,SUMIFS('Listagem de Pagamentos Efet'!$J:$J,'Listagem de Pagamentos Efet'!$C:$C,DRE!$B86,'Listagem de Pagamentos Efet'!$B:$B,DRE!W$5),0)</f>
        <v>0</v>
      </c>
      <c r="X86" s="44">
        <f>IF(X$6&gt;0,SUMIFS('Listagem de Pagamentos Efet'!$J:$J,'Listagem de Pagamentos Efet'!$C:$C,DRE!$B86,'Listagem de Pagamentos Efet'!$B:$B,DRE!X$5),0)</f>
        <v>0</v>
      </c>
      <c r="Y86" s="44">
        <f>IF(Y$6&gt;0,SUMIFS('Listagem de Pagamentos Efet'!$J:$J,'Listagem de Pagamentos Efet'!$C:$C,DRE!$B86,'Listagem de Pagamentos Efet'!$B:$B,DRE!Y$5),0)</f>
        <v>0</v>
      </c>
      <c r="Z86" s="44">
        <f>IF(Z$6&gt;0,SUMIFS('Listagem de Pagamentos Efet'!$J:$J,'Listagem de Pagamentos Efet'!$C:$C,DRE!$B86,'Listagem de Pagamentos Efet'!$B:$B,DRE!Z$5),0)</f>
        <v>0</v>
      </c>
      <c r="AA86" s="44">
        <f>IF(AA$6&gt;0,SUMIFS('Listagem de Pagamentos Efet'!$J:$J,'Listagem de Pagamentos Efet'!$C:$C,DRE!$B86,'Listagem de Pagamentos Efet'!$B:$B,DRE!AA$5),0)</f>
        <v>0</v>
      </c>
      <c r="AB86" s="44">
        <f>IF(AB$6&gt;0,SUMIFS('Listagem de Pagamentos Efet'!$J:$J,'Listagem de Pagamentos Efet'!$C:$C,DRE!$B86,'Listagem de Pagamentos Efet'!$B:$B,DRE!AB$5),0)</f>
        <v>0</v>
      </c>
      <c r="AC86" s="44">
        <f>IF(AC$6&gt;0,SUMIFS('Listagem de Pagamentos Efet'!$J:$J,'Listagem de Pagamentos Efet'!$C:$C,DRE!$B86,'Listagem de Pagamentos Efet'!$B:$B,DRE!AC$5),0)</f>
        <v>0</v>
      </c>
      <c r="AD86" s="44">
        <f>IF(AD$6&gt;0,SUMIFS('Listagem de Pagamentos Efet'!$J:$J,'Listagem de Pagamentos Efet'!$C:$C,DRE!$B86,'Listagem de Pagamentos Efet'!$B:$B,DRE!AD$5),0)</f>
        <v>0</v>
      </c>
      <c r="AE86" s="44">
        <f>IF(AE$6&gt;0,SUMIFS('Listagem de Pagamentos Efet'!$J:$J,'Listagem de Pagamentos Efet'!$C:$C,DRE!$B86,'Listagem de Pagamentos Efet'!$B:$B,DRE!AE$5),0)</f>
        <v>0</v>
      </c>
      <c r="AF86" s="44">
        <f>IF(AF$6&gt;0,SUMIFS('Listagem de Pagamentos Efet'!$J:$J,'Listagem de Pagamentos Efet'!$C:$C,DRE!$B86,'Listagem de Pagamentos Efet'!$B:$B,DRE!AF$5),0)</f>
        <v>0</v>
      </c>
      <c r="AG86" s="44">
        <f>IF(AG$6&gt;0,SUMIFS('Listagem de Pagamentos Efet'!$J:$J,'Listagem de Pagamentos Efet'!$C:$C,DRE!$B86,'Listagem de Pagamentos Efet'!$B:$B,DRE!AG$5),0)</f>
        <v>0</v>
      </c>
      <c r="AH86" s="44">
        <f>IF(AH$6&gt;0,SUMIFS('Listagem de Pagamentos Efet'!$J:$J,'Listagem de Pagamentos Efet'!$C:$C,DRE!$B86,'Listagem de Pagamentos Efet'!$B:$B,DRE!AH$5),0)</f>
        <v>0</v>
      </c>
      <c r="AI86" s="44">
        <f>IF(AI$6&gt;0,SUMIFS('Listagem de Pagamentos Efet'!$J:$J,'Listagem de Pagamentos Efet'!$C:$C,DRE!$B86,'Listagem de Pagamentos Efet'!$B:$B,DRE!AI$5),0)</f>
        <v>0</v>
      </c>
      <c r="AJ86" s="44">
        <f>IF(AJ$6&gt;0,SUMIFS('Listagem de Pagamentos Efet'!$J:$J,'Listagem de Pagamentos Efet'!$C:$C,DRE!$B86,'Listagem de Pagamentos Efet'!$B:$B,DRE!AJ$5),0)</f>
        <v>0</v>
      </c>
      <c r="AK86" s="44">
        <f>IF(AK$6&gt;0,SUMIFS('Listagem de Pagamentos Efet'!$J:$J,'Listagem de Pagamentos Efet'!$C:$C,DRE!$B86,'Listagem de Pagamentos Efet'!$B:$B,DRE!AK$5),0)</f>
        <v>0</v>
      </c>
      <c r="AL86" s="44">
        <f>IF(AL$6&gt;0,SUMIFS('Listagem de Pagamentos Efet'!$J:$J,'Listagem de Pagamentos Efet'!$C:$C,DRE!$B86,'Listagem de Pagamentos Efet'!$B:$B,DRE!AL$5),0)</f>
        <v>0</v>
      </c>
      <c r="AM86" s="44">
        <f>IF(AM$6&gt;0,SUMIFS('Listagem de Pagamentos Efet'!$J:$J,'Listagem de Pagamentos Efet'!$C:$C,DRE!$B86,'Listagem de Pagamentos Efet'!$B:$B,DRE!AM$5),0)</f>
        <v>0</v>
      </c>
      <c r="AN86" s="44">
        <f>IF(AN$6&gt;0,SUMIFS('Listagem de Pagamentos Efet'!$J:$J,'Listagem de Pagamentos Efet'!$C:$C,DRE!$B86,'Listagem de Pagamentos Efet'!$B:$B,DRE!AN$5),0)</f>
        <v>0</v>
      </c>
      <c r="AO86" s="44">
        <f>IF(AO$6&gt;0,SUMIFS('Listagem de Pagamentos Efet'!$J:$J,'Listagem de Pagamentos Efet'!$C:$C,DRE!$B86,'Listagem de Pagamentos Efet'!$B:$B,DRE!AO$5),0)</f>
        <v>0</v>
      </c>
      <c r="AP86" s="44">
        <f>IF(AP$6&gt;0,SUMIFS('Listagem de Pagamentos Efet'!$J:$J,'Listagem de Pagamentos Efet'!$C:$C,DRE!$B86,'Listagem de Pagamentos Efet'!$B:$B,DRE!AP$5),0)</f>
        <v>0</v>
      </c>
      <c r="AQ86" s="44">
        <f>IF(AQ$6&gt;0,SUMIFS('Listagem de Pagamentos Efet'!$J:$J,'Listagem de Pagamentos Efet'!$C:$C,DRE!$B86,'Listagem de Pagamentos Efet'!$B:$B,DRE!AQ$5),0)</f>
        <v>0</v>
      </c>
      <c r="AR86" s="44">
        <f>IF(AR$6&gt;0,SUMIFS('Listagem de Pagamentos Efet'!$J:$J,'Listagem de Pagamentos Efet'!$C:$C,DRE!$B86,'Listagem de Pagamentos Efet'!$B:$B,DRE!AR$5),0)</f>
        <v>0</v>
      </c>
      <c r="AS86" s="44">
        <f>IF(AS$6&gt;0,SUMIFS('Listagem de Pagamentos Efet'!$J:$J,'Listagem de Pagamentos Efet'!$C:$C,DRE!$B86,'Listagem de Pagamentos Efet'!$B:$B,DRE!AS$5),0)</f>
        <v>0</v>
      </c>
      <c r="AT86" s="44">
        <f>IF(AT$6&gt;0,SUMIFS('Listagem de Pagamentos Efet'!$J:$J,'Listagem de Pagamentos Efet'!$C:$C,DRE!$B86,'Listagem de Pagamentos Efet'!$B:$B,DRE!AT$5),0)</f>
        <v>0</v>
      </c>
    </row>
    <row r="87" spans="1:46" s="61" customFormat="1" outlineLevel="1">
      <c r="A87" s="47"/>
      <c r="B87" s="115" t="s">
        <v>128</v>
      </c>
      <c r="C87" s="42"/>
      <c r="D87" s="72">
        <v>0</v>
      </c>
      <c r="E87" s="68" t="str">
        <f t="shared" si="32"/>
        <v/>
      </c>
      <c r="G87" s="94"/>
      <c r="H87" s="68" t="e">
        <f t="shared" si="30"/>
        <v>#DIV/0!</v>
      </c>
      <c r="J87" s="60">
        <f t="shared" si="33"/>
        <v>0</v>
      </c>
      <c r="K87" s="39" t="str">
        <f t="shared" si="31"/>
        <v/>
      </c>
      <c r="M87" s="60">
        <f>G87-J87</f>
        <v>0</v>
      </c>
      <c r="N87" s="39" t="str">
        <f t="shared" si="34"/>
        <v/>
      </c>
      <c r="P87" s="44">
        <f>IF(P$6&gt;0,SUMIFS('Listagem de Pagamentos Efet'!$J:$J,'Listagem de Pagamentos Efet'!$C:$C,DRE!$B87,'Listagem de Pagamentos Efet'!$B:$B,DRE!P$5),0)</f>
        <v>0</v>
      </c>
      <c r="Q87" s="44">
        <f>IF(Q$6&gt;0,SUMIFS('Listagem de Pagamentos Efet'!$J:$J,'Listagem de Pagamentos Efet'!$C:$C,DRE!$B87,'Listagem de Pagamentos Efet'!$B:$B,DRE!Q$5),0)</f>
        <v>0</v>
      </c>
      <c r="R87" s="44">
        <f>IF(R$6&gt;0,SUMIFS('Listagem de Pagamentos Efet'!$J:$J,'Listagem de Pagamentos Efet'!$C:$C,DRE!$B87,'Listagem de Pagamentos Efet'!$B:$B,DRE!R$5),0)</f>
        <v>0</v>
      </c>
      <c r="S87" s="44">
        <f>IF(S$6&gt;0,SUMIFS('Listagem de Pagamentos Efet'!$J:$J,'Listagem de Pagamentos Efet'!$C:$C,DRE!$B87,'Listagem de Pagamentos Efet'!$B:$B,DRE!S$5),0)</f>
        <v>0</v>
      </c>
      <c r="T87" s="44">
        <f>IF(T$6&gt;0,SUMIFS('Listagem de Pagamentos Efet'!$J:$J,'Listagem de Pagamentos Efet'!$C:$C,DRE!$B87,'Listagem de Pagamentos Efet'!$B:$B,DRE!T$5),0)</f>
        <v>0</v>
      </c>
      <c r="U87" s="44">
        <f>IF(U$6&gt;0,SUMIFS('Listagem de Pagamentos Efet'!$J:$J,'Listagem de Pagamentos Efet'!$C:$C,DRE!$B87,'Listagem de Pagamentos Efet'!$B:$B,DRE!U$5),0)</f>
        <v>0</v>
      </c>
      <c r="V87" s="44">
        <f>IF(V$6&gt;0,SUMIFS('Listagem de Pagamentos Efet'!$J:$J,'Listagem de Pagamentos Efet'!$C:$C,DRE!$B87,'Listagem de Pagamentos Efet'!$B:$B,DRE!V$5),0)</f>
        <v>0</v>
      </c>
      <c r="W87" s="44">
        <f>IF(W$6&gt;0,SUMIFS('Listagem de Pagamentos Efet'!$J:$J,'Listagem de Pagamentos Efet'!$C:$C,DRE!$B87,'Listagem de Pagamentos Efet'!$B:$B,DRE!W$5),0)</f>
        <v>0</v>
      </c>
      <c r="X87" s="44">
        <f>IF(X$6&gt;0,SUMIFS('Listagem de Pagamentos Efet'!$J:$J,'Listagem de Pagamentos Efet'!$C:$C,DRE!$B87,'Listagem de Pagamentos Efet'!$B:$B,DRE!X$5),0)</f>
        <v>0</v>
      </c>
      <c r="Y87" s="44">
        <f>IF(Y$6&gt;0,SUMIFS('Listagem de Pagamentos Efet'!$J:$J,'Listagem de Pagamentos Efet'!$C:$C,DRE!$B87,'Listagem de Pagamentos Efet'!$B:$B,DRE!Y$5),0)</f>
        <v>0</v>
      </c>
      <c r="Z87" s="44">
        <f>IF(Z$6&gt;0,SUMIFS('Listagem de Pagamentos Efet'!$J:$J,'Listagem de Pagamentos Efet'!$C:$C,DRE!$B87,'Listagem de Pagamentos Efet'!$B:$B,DRE!Z$5),0)</f>
        <v>0</v>
      </c>
      <c r="AA87" s="44">
        <f>IF(AA$6&gt;0,SUMIFS('Listagem de Pagamentos Efet'!$J:$J,'Listagem de Pagamentos Efet'!$C:$C,DRE!$B87,'Listagem de Pagamentos Efet'!$B:$B,DRE!AA$5),0)</f>
        <v>0</v>
      </c>
      <c r="AB87" s="44">
        <f>IF(AB$6&gt;0,SUMIFS('Listagem de Pagamentos Efet'!$J:$J,'Listagem de Pagamentos Efet'!$C:$C,DRE!$B87,'Listagem de Pagamentos Efet'!$B:$B,DRE!AB$5),0)</f>
        <v>0</v>
      </c>
      <c r="AC87" s="44">
        <f>IF(AC$6&gt;0,SUMIFS('Listagem de Pagamentos Efet'!$J:$J,'Listagem de Pagamentos Efet'!$C:$C,DRE!$B87,'Listagem de Pagamentos Efet'!$B:$B,DRE!AC$5),0)</f>
        <v>0</v>
      </c>
      <c r="AD87" s="44">
        <f>IF(AD$6&gt;0,SUMIFS('Listagem de Pagamentos Efet'!$J:$J,'Listagem de Pagamentos Efet'!$C:$C,DRE!$B87,'Listagem de Pagamentos Efet'!$B:$B,DRE!AD$5),0)</f>
        <v>0</v>
      </c>
      <c r="AE87" s="44">
        <f>IF(AE$6&gt;0,SUMIFS('Listagem de Pagamentos Efet'!$J:$J,'Listagem de Pagamentos Efet'!$C:$C,DRE!$B87,'Listagem de Pagamentos Efet'!$B:$B,DRE!AE$5),0)</f>
        <v>0</v>
      </c>
      <c r="AF87" s="44">
        <f>IF(AF$6&gt;0,SUMIFS('Listagem de Pagamentos Efet'!$J:$J,'Listagem de Pagamentos Efet'!$C:$C,DRE!$B87,'Listagem de Pagamentos Efet'!$B:$B,DRE!AF$5),0)</f>
        <v>0</v>
      </c>
      <c r="AG87" s="44">
        <f>IF(AG$6&gt;0,SUMIFS('Listagem de Pagamentos Efet'!$J:$J,'Listagem de Pagamentos Efet'!$C:$C,DRE!$B87,'Listagem de Pagamentos Efet'!$B:$B,DRE!AG$5),0)</f>
        <v>0</v>
      </c>
      <c r="AH87" s="44">
        <f>IF(AH$6&gt;0,SUMIFS('Listagem de Pagamentos Efet'!$J:$J,'Listagem de Pagamentos Efet'!$C:$C,DRE!$B87,'Listagem de Pagamentos Efet'!$B:$B,DRE!AH$5),0)</f>
        <v>0</v>
      </c>
      <c r="AI87" s="44">
        <f>IF(AI$6&gt;0,SUMIFS('Listagem de Pagamentos Efet'!$J:$J,'Listagem de Pagamentos Efet'!$C:$C,DRE!$B87,'Listagem de Pagamentos Efet'!$B:$B,DRE!AI$5),0)</f>
        <v>0</v>
      </c>
      <c r="AJ87" s="44">
        <f>IF(AJ$6&gt;0,SUMIFS('Listagem de Pagamentos Efet'!$J:$J,'Listagem de Pagamentos Efet'!$C:$C,DRE!$B87,'Listagem de Pagamentos Efet'!$B:$B,DRE!AJ$5),0)</f>
        <v>0</v>
      </c>
      <c r="AK87" s="44">
        <f>IF(AK$6&gt;0,SUMIFS('Listagem de Pagamentos Efet'!$J:$J,'Listagem de Pagamentos Efet'!$C:$C,DRE!$B87,'Listagem de Pagamentos Efet'!$B:$B,DRE!AK$5),0)</f>
        <v>0</v>
      </c>
      <c r="AL87" s="44">
        <f>IF(AL$6&gt;0,SUMIFS('Listagem de Pagamentos Efet'!$J:$J,'Listagem de Pagamentos Efet'!$C:$C,DRE!$B87,'Listagem de Pagamentos Efet'!$B:$B,DRE!AL$5),0)</f>
        <v>0</v>
      </c>
      <c r="AM87" s="44">
        <f>IF(AM$6&gt;0,SUMIFS('Listagem de Pagamentos Efet'!$J:$J,'Listagem de Pagamentos Efet'!$C:$C,DRE!$B87,'Listagem de Pagamentos Efet'!$B:$B,DRE!AM$5),0)</f>
        <v>0</v>
      </c>
      <c r="AN87" s="44">
        <f>IF(AN$6&gt;0,SUMIFS('Listagem de Pagamentos Efet'!$J:$J,'Listagem de Pagamentos Efet'!$C:$C,DRE!$B87,'Listagem de Pagamentos Efet'!$B:$B,DRE!AN$5),0)</f>
        <v>0</v>
      </c>
      <c r="AO87" s="44">
        <f>IF(AO$6&gt;0,SUMIFS('Listagem de Pagamentos Efet'!$J:$J,'Listagem de Pagamentos Efet'!$C:$C,DRE!$B87,'Listagem de Pagamentos Efet'!$B:$B,DRE!AO$5),0)</f>
        <v>0</v>
      </c>
      <c r="AP87" s="44">
        <f>IF(AP$6&gt;0,SUMIFS('Listagem de Pagamentos Efet'!$J:$J,'Listagem de Pagamentos Efet'!$C:$C,DRE!$B87,'Listagem de Pagamentos Efet'!$B:$B,DRE!AP$5),0)</f>
        <v>0</v>
      </c>
      <c r="AQ87" s="44">
        <f>IF(AQ$6&gt;0,SUMIFS('Listagem de Pagamentos Efet'!$J:$J,'Listagem de Pagamentos Efet'!$C:$C,DRE!$B87,'Listagem de Pagamentos Efet'!$B:$B,DRE!AQ$5),0)</f>
        <v>0</v>
      </c>
      <c r="AR87" s="44">
        <f>IF(AR$6&gt;0,SUMIFS('Listagem de Pagamentos Efet'!$J:$J,'Listagem de Pagamentos Efet'!$C:$C,DRE!$B87,'Listagem de Pagamentos Efet'!$B:$B,DRE!AR$5),0)</f>
        <v>0</v>
      </c>
      <c r="AS87" s="44">
        <f>IF(AS$6&gt;0,SUMIFS('Listagem de Pagamentos Efet'!$J:$J,'Listagem de Pagamentos Efet'!$C:$C,DRE!$B87,'Listagem de Pagamentos Efet'!$B:$B,DRE!AS$5),0)</f>
        <v>0</v>
      </c>
      <c r="AT87" s="44">
        <f>IF(AT$6&gt;0,SUMIFS('Listagem de Pagamentos Efet'!$J:$J,'Listagem de Pagamentos Efet'!$C:$C,DRE!$B87,'Listagem de Pagamentos Efet'!$B:$B,DRE!AT$5),0)</f>
        <v>0</v>
      </c>
    </row>
    <row r="88" spans="1:46" s="64" customFormat="1">
      <c r="A88" s="47"/>
      <c r="B88" s="142" t="s">
        <v>55</v>
      </c>
      <c r="C88" s="30"/>
      <c r="D88" s="63"/>
      <c r="E88" s="77"/>
      <c r="F88" s="30"/>
      <c r="G88" s="63">
        <f>+SUM(G89:G93)</f>
        <v>0</v>
      </c>
      <c r="H88" s="77" t="e">
        <f t="shared" si="30"/>
        <v>#DIV/0!</v>
      </c>
      <c r="I88" s="30"/>
      <c r="J88" s="301">
        <f>+SUM(J89:J93)</f>
        <v>0</v>
      </c>
      <c r="K88" s="77" t="str">
        <f t="shared" si="31"/>
        <v/>
      </c>
      <c r="L88" s="30"/>
      <c r="M88" s="63">
        <f>+SUM(M89:M93)</f>
        <v>0</v>
      </c>
      <c r="N88" s="77"/>
      <c r="O88" s="30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</row>
    <row r="89" spans="1:46" s="61" customFormat="1" outlineLevel="1">
      <c r="A89" s="47">
        <v>4</v>
      </c>
      <c r="B89" s="113" t="s">
        <v>56</v>
      </c>
      <c r="C89" s="42"/>
      <c r="D89" s="72">
        <v>0</v>
      </c>
      <c r="E89" s="68" t="str">
        <f>+IF(D89=0,"",D89/D$6)</f>
        <v/>
      </c>
      <c r="G89" s="94"/>
      <c r="H89" s="68" t="e">
        <f t="shared" si="30"/>
        <v>#DIV/0!</v>
      </c>
      <c r="J89" s="60">
        <f>+SUM(P89:AT89)</f>
        <v>0</v>
      </c>
      <c r="K89" s="39" t="str">
        <f t="shared" si="31"/>
        <v/>
      </c>
      <c r="M89" s="60">
        <f>G89-J89</f>
        <v>0</v>
      </c>
      <c r="N89" s="39" t="str">
        <f t="shared" si="34"/>
        <v/>
      </c>
      <c r="P89" s="44">
        <f>IF(P$6&gt;0,SUMIFS('Listagem de Pagamentos Efet'!$J:$J,'Listagem de Pagamentos Efet'!$C:$C,DRE!$B89,'Listagem de Pagamentos Efet'!$B:$B,DRE!P$5),0)</f>
        <v>0</v>
      </c>
      <c r="Q89" s="44">
        <f>IF(Q$6&gt;0,SUMIFS('Listagem de Pagamentos Efet'!$J:$J,'Listagem de Pagamentos Efet'!$C:$C,DRE!$B89,'Listagem de Pagamentos Efet'!$B:$B,DRE!Q$5),0)</f>
        <v>0</v>
      </c>
      <c r="R89" s="44">
        <f>IF(R$6&gt;0,SUMIFS('Listagem de Pagamentos Efet'!$J:$J,'Listagem de Pagamentos Efet'!$C:$C,DRE!$B89,'Listagem de Pagamentos Efet'!$B:$B,DRE!R$5),0)</f>
        <v>0</v>
      </c>
      <c r="S89" s="44">
        <f>IF(S$6&gt;0,SUMIFS('Listagem de Pagamentos Efet'!$J:$J,'Listagem de Pagamentos Efet'!$C:$C,DRE!$B89,'Listagem de Pagamentos Efet'!$B:$B,DRE!S$5),0)</f>
        <v>0</v>
      </c>
      <c r="T89" s="44">
        <f>IF(T$6&gt;0,SUMIFS('Listagem de Pagamentos Efet'!$J:$J,'Listagem de Pagamentos Efet'!$C:$C,DRE!$B89,'Listagem de Pagamentos Efet'!$B:$B,DRE!T$5),0)</f>
        <v>0</v>
      </c>
      <c r="U89" s="44">
        <f>IF(U$6&gt;0,SUMIFS('Listagem de Pagamentos Efet'!$J:$J,'Listagem de Pagamentos Efet'!$C:$C,DRE!$B89,'Listagem de Pagamentos Efet'!$B:$B,DRE!U$5),0)</f>
        <v>0</v>
      </c>
      <c r="V89" s="44">
        <f>IF(V$6&gt;0,SUMIFS('Listagem de Pagamentos Efet'!$J:$J,'Listagem de Pagamentos Efet'!$C:$C,DRE!$B89,'Listagem de Pagamentos Efet'!$B:$B,DRE!V$5),0)</f>
        <v>0</v>
      </c>
      <c r="W89" s="44">
        <f>IF(W$6&gt;0,SUMIFS('Listagem de Pagamentos Efet'!$J:$J,'Listagem de Pagamentos Efet'!$C:$C,DRE!$B89,'Listagem de Pagamentos Efet'!$B:$B,DRE!W$5),0)</f>
        <v>0</v>
      </c>
      <c r="X89" s="44">
        <f>IF(X$6&gt;0,SUMIFS('Listagem de Pagamentos Efet'!$J:$J,'Listagem de Pagamentos Efet'!$C:$C,DRE!$B89,'Listagem de Pagamentos Efet'!$B:$B,DRE!X$5),0)</f>
        <v>0</v>
      </c>
      <c r="Y89" s="44">
        <f>IF(Y$6&gt;0,SUMIFS('Listagem de Pagamentos Efet'!$J:$J,'Listagem de Pagamentos Efet'!$C:$C,DRE!$B89,'Listagem de Pagamentos Efet'!$B:$B,DRE!Y$5),0)</f>
        <v>0</v>
      </c>
      <c r="Z89" s="44">
        <f>IF(Z$6&gt;0,SUMIFS('Listagem de Pagamentos Efet'!$J:$J,'Listagem de Pagamentos Efet'!$C:$C,DRE!$B89,'Listagem de Pagamentos Efet'!$B:$B,DRE!Z$5),0)</f>
        <v>0</v>
      </c>
      <c r="AA89" s="44">
        <f>IF(AA$6&gt;0,SUMIFS('Listagem de Pagamentos Efet'!$J:$J,'Listagem de Pagamentos Efet'!$C:$C,DRE!$B89,'Listagem de Pagamentos Efet'!$B:$B,DRE!AA$5),0)</f>
        <v>0</v>
      </c>
      <c r="AB89" s="44">
        <f>IF(AB$6&gt;0,SUMIFS('Listagem de Pagamentos Efet'!$J:$J,'Listagem de Pagamentos Efet'!$C:$C,DRE!$B89,'Listagem de Pagamentos Efet'!$B:$B,DRE!AB$5),0)</f>
        <v>0</v>
      </c>
      <c r="AC89" s="44">
        <f>IF(AC$6&gt;0,SUMIFS('Listagem de Pagamentos Efet'!$J:$J,'Listagem de Pagamentos Efet'!$C:$C,DRE!$B89,'Listagem de Pagamentos Efet'!$B:$B,DRE!AC$5),0)</f>
        <v>0</v>
      </c>
      <c r="AD89" s="44">
        <f>IF(AD$6&gt;0,SUMIFS('Listagem de Pagamentos Efet'!$J:$J,'Listagem de Pagamentos Efet'!$C:$C,DRE!$B89,'Listagem de Pagamentos Efet'!$B:$B,DRE!AD$5),0)</f>
        <v>0</v>
      </c>
      <c r="AE89" s="44">
        <f>IF(AE$6&gt;0,SUMIFS('Listagem de Pagamentos Efet'!$J:$J,'Listagem de Pagamentos Efet'!$C:$C,DRE!$B89,'Listagem de Pagamentos Efet'!$B:$B,DRE!AE$5),0)</f>
        <v>0</v>
      </c>
      <c r="AF89" s="44">
        <f>IF(AF$6&gt;0,SUMIFS('Listagem de Pagamentos Efet'!$J:$J,'Listagem de Pagamentos Efet'!$C:$C,DRE!$B89,'Listagem de Pagamentos Efet'!$B:$B,DRE!AF$5),0)</f>
        <v>0</v>
      </c>
      <c r="AG89" s="44">
        <f>IF(AG$6&gt;0,SUMIFS('Listagem de Pagamentos Efet'!$J:$J,'Listagem de Pagamentos Efet'!$C:$C,DRE!$B89,'Listagem de Pagamentos Efet'!$B:$B,DRE!AG$5),0)</f>
        <v>0</v>
      </c>
      <c r="AH89" s="44">
        <f>IF(AH$6&gt;0,SUMIFS('Listagem de Pagamentos Efet'!$J:$J,'Listagem de Pagamentos Efet'!$C:$C,DRE!$B89,'Listagem de Pagamentos Efet'!$B:$B,DRE!AH$5),0)</f>
        <v>0</v>
      </c>
      <c r="AI89" s="44">
        <f>IF(AI$6&gt;0,SUMIFS('Listagem de Pagamentos Efet'!$J:$J,'Listagem de Pagamentos Efet'!$C:$C,DRE!$B89,'Listagem de Pagamentos Efet'!$B:$B,DRE!AI$5),0)</f>
        <v>0</v>
      </c>
      <c r="AJ89" s="44">
        <f>IF(AJ$6&gt;0,SUMIFS('Listagem de Pagamentos Efet'!$J:$J,'Listagem de Pagamentos Efet'!$C:$C,DRE!$B89,'Listagem de Pagamentos Efet'!$B:$B,DRE!AJ$5),0)</f>
        <v>0</v>
      </c>
      <c r="AK89" s="44">
        <f>IF(AK$6&gt;0,SUMIFS('Listagem de Pagamentos Efet'!$J:$J,'Listagem de Pagamentos Efet'!$C:$C,DRE!$B89,'Listagem de Pagamentos Efet'!$B:$B,DRE!AK$5),0)</f>
        <v>0</v>
      </c>
      <c r="AL89" s="44">
        <f>IF(AL$6&gt;0,SUMIFS('Listagem de Pagamentos Efet'!$J:$J,'Listagem de Pagamentos Efet'!$C:$C,DRE!$B89,'Listagem de Pagamentos Efet'!$B:$B,DRE!AL$5),0)</f>
        <v>0</v>
      </c>
      <c r="AM89" s="44">
        <f>IF(AM$6&gt;0,SUMIFS('Listagem de Pagamentos Efet'!$J:$J,'Listagem de Pagamentos Efet'!$C:$C,DRE!$B89,'Listagem de Pagamentos Efet'!$B:$B,DRE!AM$5),0)</f>
        <v>0</v>
      </c>
      <c r="AN89" s="44">
        <f>IF(AN$6&gt;0,SUMIFS('Listagem de Pagamentos Efet'!$J:$J,'Listagem de Pagamentos Efet'!$C:$C,DRE!$B89,'Listagem de Pagamentos Efet'!$B:$B,DRE!AN$5),0)</f>
        <v>0</v>
      </c>
      <c r="AO89" s="44">
        <f>IF(AO$6&gt;0,SUMIFS('Listagem de Pagamentos Efet'!$J:$J,'Listagem de Pagamentos Efet'!$C:$C,DRE!$B89,'Listagem de Pagamentos Efet'!$B:$B,DRE!AO$5),0)</f>
        <v>0</v>
      </c>
      <c r="AP89" s="44">
        <f>IF(AP$6&gt;0,SUMIFS('Listagem de Pagamentos Efet'!$J:$J,'Listagem de Pagamentos Efet'!$C:$C,DRE!$B89,'Listagem de Pagamentos Efet'!$B:$B,DRE!AP$5),0)</f>
        <v>0</v>
      </c>
      <c r="AQ89" s="44">
        <f>IF(AQ$6&gt;0,SUMIFS('Listagem de Pagamentos Efet'!$J:$J,'Listagem de Pagamentos Efet'!$C:$C,DRE!$B89,'Listagem de Pagamentos Efet'!$B:$B,DRE!AQ$5),0)</f>
        <v>0</v>
      </c>
      <c r="AR89" s="44">
        <f>IF(AR$6&gt;0,SUMIFS('Listagem de Pagamentos Efet'!$J:$J,'Listagem de Pagamentos Efet'!$C:$C,DRE!$B89,'Listagem de Pagamentos Efet'!$B:$B,DRE!AR$5),0)</f>
        <v>0</v>
      </c>
      <c r="AS89" s="44">
        <f>IF(AS$6&gt;0,SUMIFS('Listagem de Pagamentos Efet'!$J:$J,'Listagem de Pagamentos Efet'!$C:$C,DRE!$B89,'Listagem de Pagamentos Efet'!$B:$B,DRE!AS$5),0)</f>
        <v>0</v>
      </c>
      <c r="AT89" s="44">
        <f>IF(AT$6&gt;0,SUMIFS('Listagem de Pagamentos Efet'!$J:$J,'Listagem de Pagamentos Efet'!$C:$C,DRE!$B89,'Listagem de Pagamentos Efet'!$B:$B,DRE!AT$5),0)</f>
        <v>0</v>
      </c>
    </row>
    <row r="90" spans="1:46" s="61" customFormat="1" outlineLevel="1">
      <c r="A90" s="47"/>
      <c r="B90" s="113" t="s">
        <v>129</v>
      </c>
      <c r="C90" s="42"/>
      <c r="D90" s="72">
        <v>0</v>
      </c>
      <c r="E90" s="68" t="str">
        <f>+IF(D90=0,"",D90/D$6)</f>
        <v/>
      </c>
      <c r="G90" s="94"/>
      <c r="H90" s="68" t="e">
        <f t="shared" si="30"/>
        <v>#DIV/0!</v>
      </c>
      <c r="J90" s="60">
        <f>+SUM(P90:AT90)</f>
        <v>0</v>
      </c>
      <c r="K90" s="39" t="str">
        <f t="shared" si="31"/>
        <v/>
      </c>
      <c r="M90" s="60">
        <f>G90-J90</f>
        <v>0</v>
      </c>
      <c r="N90" s="39" t="str">
        <f t="shared" si="34"/>
        <v/>
      </c>
      <c r="P90" s="44">
        <f>IF(P$6&gt;0,SUMIFS('Listagem de Pagamentos Efet'!$J:$J,'Listagem de Pagamentos Efet'!$C:$C,DRE!$B90,'Listagem de Pagamentos Efet'!$B:$B,DRE!P$5),0)</f>
        <v>0</v>
      </c>
      <c r="Q90" s="44">
        <f>IF(Q$6&gt;0,SUMIFS('Listagem de Pagamentos Efet'!$J:$J,'Listagem de Pagamentos Efet'!$C:$C,DRE!$B90,'Listagem de Pagamentos Efet'!$B:$B,DRE!Q$5),0)</f>
        <v>0</v>
      </c>
      <c r="R90" s="44">
        <f>IF(R$6&gt;0,SUMIFS('Listagem de Pagamentos Efet'!$J:$J,'Listagem de Pagamentos Efet'!$C:$C,DRE!$B90,'Listagem de Pagamentos Efet'!$B:$B,DRE!R$5),0)</f>
        <v>0</v>
      </c>
      <c r="S90" s="44">
        <f>IF(S$6&gt;0,SUMIFS('Listagem de Pagamentos Efet'!$J:$J,'Listagem de Pagamentos Efet'!$C:$C,DRE!$B90,'Listagem de Pagamentos Efet'!$B:$B,DRE!S$5),0)</f>
        <v>0</v>
      </c>
      <c r="T90" s="44">
        <f>IF(T$6&gt;0,SUMIFS('Listagem de Pagamentos Efet'!$J:$J,'Listagem de Pagamentos Efet'!$C:$C,DRE!$B90,'Listagem de Pagamentos Efet'!$B:$B,DRE!T$5),0)</f>
        <v>0</v>
      </c>
      <c r="U90" s="44">
        <f>IF(U$6&gt;0,SUMIFS('Listagem de Pagamentos Efet'!$J:$J,'Listagem de Pagamentos Efet'!$C:$C,DRE!$B90,'Listagem de Pagamentos Efet'!$B:$B,DRE!U$5),0)</f>
        <v>0</v>
      </c>
      <c r="V90" s="44">
        <f>IF(V$6&gt;0,SUMIFS('Listagem de Pagamentos Efet'!$J:$J,'Listagem de Pagamentos Efet'!$C:$C,DRE!$B90,'Listagem de Pagamentos Efet'!$B:$B,DRE!V$5),0)</f>
        <v>0</v>
      </c>
      <c r="W90" s="44">
        <f>IF(W$6&gt;0,SUMIFS('Listagem de Pagamentos Efet'!$J:$J,'Listagem de Pagamentos Efet'!$C:$C,DRE!$B90,'Listagem de Pagamentos Efet'!$B:$B,DRE!W$5),0)</f>
        <v>0</v>
      </c>
      <c r="X90" s="44">
        <f>IF(X$6&gt;0,SUMIFS('Listagem de Pagamentos Efet'!$J:$J,'Listagem de Pagamentos Efet'!$C:$C,DRE!$B90,'Listagem de Pagamentos Efet'!$B:$B,DRE!X$5),0)</f>
        <v>0</v>
      </c>
      <c r="Y90" s="44">
        <f>IF(Y$6&gt;0,SUMIFS('Listagem de Pagamentos Efet'!$J:$J,'Listagem de Pagamentos Efet'!$C:$C,DRE!$B90,'Listagem de Pagamentos Efet'!$B:$B,DRE!Y$5),0)</f>
        <v>0</v>
      </c>
      <c r="Z90" s="44">
        <f>IF(Z$6&gt;0,SUMIFS('Listagem de Pagamentos Efet'!$J:$J,'Listagem de Pagamentos Efet'!$C:$C,DRE!$B90,'Listagem de Pagamentos Efet'!$B:$B,DRE!Z$5),0)</f>
        <v>0</v>
      </c>
      <c r="AA90" s="44">
        <f>IF(AA$6&gt;0,SUMIFS('Listagem de Pagamentos Efet'!$J:$J,'Listagem de Pagamentos Efet'!$C:$C,DRE!$B90,'Listagem de Pagamentos Efet'!$B:$B,DRE!AA$5),0)</f>
        <v>0</v>
      </c>
      <c r="AB90" s="44">
        <f>IF(AB$6&gt;0,SUMIFS('Listagem de Pagamentos Efet'!$J:$J,'Listagem de Pagamentos Efet'!$C:$C,DRE!$B90,'Listagem de Pagamentos Efet'!$B:$B,DRE!AB$5),0)</f>
        <v>0</v>
      </c>
      <c r="AC90" s="44">
        <f>IF(AC$6&gt;0,SUMIFS('Listagem de Pagamentos Efet'!$J:$J,'Listagem de Pagamentos Efet'!$C:$C,DRE!$B90,'Listagem de Pagamentos Efet'!$B:$B,DRE!AC$5),0)</f>
        <v>0</v>
      </c>
      <c r="AD90" s="44">
        <f>IF(AD$6&gt;0,SUMIFS('Listagem de Pagamentos Efet'!$J:$J,'Listagem de Pagamentos Efet'!$C:$C,DRE!$B90,'Listagem de Pagamentos Efet'!$B:$B,DRE!AD$5),0)</f>
        <v>0</v>
      </c>
      <c r="AE90" s="44">
        <f>IF(AE$6&gt;0,SUMIFS('Listagem de Pagamentos Efet'!$J:$J,'Listagem de Pagamentos Efet'!$C:$C,DRE!$B90,'Listagem de Pagamentos Efet'!$B:$B,DRE!AE$5),0)</f>
        <v>0</v>
      </c>
      <c r="AF90" s="44">
        <f>IF(AF$6&gt;0,SUMIFS('Listagem de Pagamentos Efet'!$J:$J,'Listagem de Pagamentos Efet'!$C:$C,DRE!$B90,'Listagem de Pagamentos Efet'!$B:$B,DRE!AF$5),0)</f>
        <v>0</v>
      </c>
      <c r="AG90" s="44">
        <f>IF(AG$6&gt;0,SUMIFS('Listagem de Pagamentos Efet'!$J:$J,'Listagem de Pagamentos Efet'!$C:$C,DRE!$B90,'Listagem de Pagamentos Efet'!$B:$B,DRE!AG$5),0)</f>
        <v>0</v>
      </c>
      <c r="AH90" s="44">
        <f>IF(AH$6&gt;0,SUMIFS('Listagem de Pagamentos Efet'!$J:$J,'Listagem de Pagamentos Efet'!$C:$C,DRE!$B90,'Listagem de Pagamentos Efet'!$B:$B,DRE!AH$5),0)</f>
        <v>0</v>
      </c>
      <c r="AI90" s="44">
        <f>IF(AI$6&gt;0,SUMIFS('Listagem de Pagamentos Efet'!$J:$J,'Listagem de Pagamentos Efet'!$C:$C,DRE!$B90,'Listagem de Pagamentos Efet'!$B:$B,DRE!AI$5),0)</f>
        <v>0</v>
      </c>
      <c r="AJ90" s="44">
        <f>IF(AJ$6&gt;0,SUMIFS('Listagem de Pagamentos Efet'!$J:$J,'Listagem de Pagamentos Efet'!$C:$C,DRE!$B90,'Listagem de Pagamentos Efet'!$B:$B,DRE!AJ$5),0)</f>
        <v>0</v>
      </c>
      <c r="AK90" s="44">
        <f>IF(AK$6&gt;0,SUMIFS('Listagem de Pagamentos Efet'!$J:$J,'Listagem de Pagamentos Efet'!$C:$C,DRE!$B90,'Listagem de Pagamentos Efet'!$B:$B,DRE!AK$5),0)</f>
        <v>0</v>
      </c>
      <c r="AL90" s="44">
        <f>IF(AL$6&gt;0,SUMIFS('Listagem de Pagamentos Efet'!$J:$J,'Listagem de Pagamentos Efet'!$C:$C,DRE!$B90,'Listagem de Pagamentos Efet'!$B:$B,DRE!AL$5),0)</f>
        <v>0</v>
      </c>
      <c r="AM90" s="44">
        <f>IF(AM$6&gt;0,SUMIFS('Listagem de Pagamentos Efet'!$J:$J,'Listagem de Pagamentos Efet'!$C:$C,DRE!$B90,'Listagem de Pagamentos Efet'!$B:$B,DRE!AM$5),0)</f>
        <v>0</v>
      </c>
      <c r="AN90" s="44">
        <f>IF(AN$6&gt;0,SUMIFS('Listagem de Pagamentos Efet'!$J:$J,'Listagem de Pagamentos Efet'!$C:$C,DRE!$B90,'Listagem de Pagamentos Efet'!$B:$B,DRE!AN$5),0)</f>
        <v>0</v>
      </c>
      <c r="AO90" s="44">
        <f>IF(AO$6&gt;0,SUMIFS('Listagem de Pagamentos Efet'!$J:$J,'Listagem de Pagamentos Efet'!$C:$C,DRE!$B90,'Listagem de Pagamentos Efet'!$B:$B,DRE!AO$5),0)</f>
        <v>0</v>
      </c>
      <c r="AP90" s="44">
        <f>IF(AP$6&gt;0,SUMIFS('Listagem de Pagamentos Efet'!$J:$J,'Listagem de Pagamentos Efet'!$C:$C,DRE!$B90,'Listagem de Pagamentos Efet'!$B:$B,DRE!AP$5),0)</f>
        <v>0</v>
      </c>
      <c r="AQ90" s="44">
        <f>IF(AQ$6&gt;0,SUMIFS('Listagem de Pagamentos Efet'!$J:$J,'Listagem de Pagamentos Efet'!$C:$C,DRE!$B90,'Listagem de Pagamentos Efet'!$B:$B,DRE!AQ$5),0)</f>
        <v>0</v>
      </c>
      <c r="AR90" s="44">
        <f>IF(AR$6&gt;0,SUMIFS('Listagem de Pagamentos Efet'!$J:$J,'Listagem de Pagamentos Efet'!$C:$C,DRE!$B90,'Listagem de Pagamentos Efet'!$B:$B,DRE!AR$5),0)</f>
        <v>0</v>
      </c>
      <c r="AS90" s="44">
        <f>IF(AS$6&gt;0,SUMIFS('Listagem de Pagamentos Efet'!$J:$J,'Listagem de Pagamentos Efet'!$C:$C,DRE!$B90,'Listagem de Pagamentos Efet'!$B:$B,DRE!AS$5),0)</f>
        <v>0</v>
      </c>
      <c r="AT90" s="44">
        <f>IF(AT$6&gt;0,SUMIFS('Listagem de Pagamentos Efet'!$J:$J,'Listagem de Pagamentos Efet'!$C:$C,DRE!$B90,'Listagem de Pagamentos Efet'!$B:$B,DRE!AT$5),0)</f>
        <v>0</v>
      </c>
    </row>
    <row r="91" spans="1:46" s="61" customFormat="1" outlineLevel="1">
      <c r="A91" s="47"/>
      <c r="B91" s="113" t="s">
        <v>120</v>
      </c>
      <c r="C91" s="42"/>
      <c r="D91" s="72"/>
      <c r="E91" s="68"/>
      <c r="G91" s="94"/>
      <c r="H91" s="68" t="e">
        <f t="shared" si="30"/>
        <v>#DIV/0!</v>
      </c>
      <c r="J91" s="60">
        <f>+SUM(P91:AT91)</f>
        <v>0</v>
      </c>
      <c r="K91" s="39" t="str">
        <f t="shared" si="31"/>
        <v/>
      </c>
      <c r="M91" s="60">
        <f>G91-J91</f>
        <v>0</v>
      </c>
      <c r="N91" s="39"/>
      <c r="P91" s="44">
        <f>IF(P$6&gt;0,SUMIFS('Listagem de Pagamentos Efet'!$J:$J,'Listagem de Pagamentos Efet'!$C:$C,DRE!$B91,'Listagem de Pagamentos Efet'!$B:$B,DRE!P$5),0)</f>
        <v>0</v>
      </c>
      <c r="Q91" s="44">
        <f>IF(Q$6&gt;0,SUMIFS('Listagem de Pagamentos Efet'!$J:$J,'Listagem de Pagamentos Efet'!$C:$C,DRE!$B91,'Listagem de Pagamentos Efet'!$B:$B,DRE!Q$5),0)</f>
        <v>0</v>
      </c>
      <c r="R91" s="44">
        <f>IF(R$6&gt;0,SUMIFS('Listagem de Pagamentos Efet'!$J:$J,'Listagem de Pagamentos Efet'!$C:$C,DRE!$B91,'Listagem de Pagamentos Efet'!$B:$B,DRE!R$5),0)</f>
        <v>0</v>
      </c>
      <c r="S91" s="44">
        <f>IF(S$6&gt;0,SUMIFS('Listagem de Pagamentos Efet'!$J:$J,'Listagem de Pagamentos Efet'!$C:$C,DRE!$B91,'Listagem de Pagamentos Efet'!$B:$B,DRE!S$5),0)</f>
        <v>0</v>
      </c>
      <c r="T91" s="44">
        <f>IF(T$6&gt;0,SUMIFS('Listagem de Pagamentos Efet'!$J:$J,'Listagem de Pagamentos Efet'!$C:$C,DRE!$B91,'Listagem de Pagamentos Efet'!$B:$B,DRE!T$5),0)</f>
        <v>0</v>
      </c>
      <c r="U91" s="44">
        <f>IF(U$6&gt;0,SUMIFS('Listagem de Pagamentos Efet'!$J:$J,'Listagem de Pagamentos Efet'!$C:$C,DRE!$B91,'Listagem de Pagamentos Efet'!$B:$B,DRE!U$5),0)</f>
        <v>0</v>
      </c>
      <c r="V91" s="44">
        <f>IF(V$6&gt;0,SUMIFS('Listagem de Pagamentos Efet'!$J:$J,'Listagem de Pagamentos Efet'!$C:$C,DRE!$B91,'Listagem de Pagamentos Efet'!$B:$B,DRE!V$5),0)</f>
        <v>0</v>
      </c>
      <c r="W91" s="44">
        <f>IF(W$6&gt;0,SUMIFS('Listagem de Pagamentos Efet'!$J:$J,'Listagem de Pagamentos Efet'!$C:$C,DRE!$B91,'Listagem de Pagamentos Efet'!$B:$B,DRE!W$5),0)</f>
        <v>0</v>
      </c>
      <c r="X91" s="44">
        <f>IF(X$6&gt;0,SUMIFS('Listagem de Pagamentos Efet'!$J:$J,'Listagem de Pagamentos Efet'!$C:$C,DRE!$B91,'Listagem de Pagamentos Efet'!$B:$B,DRE!X$5),0)</f>
        <v>0</v>
      </c>
      <c r="Y91" s="44">
        <f>IF(Y$6&gt;0,SUMIFS('Listagem de Pagamentos Efet'!$J:$J,'Listagem de Pagamentos Efet'!$C:$C,DRE!$B91,'Listagem de Pagamentos Efet'!$B:$B,DRE!Y$5),0)</f>
        <v>0</v>
      </c>
      <c r="Z91" s="44">
        <f>IF(Z$6&gt;0,SUMIFS('Listagem de Pagamentos Efet'!$J:$J,'Listagem de Pagamentos Efet'!$C:$C,DRE!$B91,'Listagem de Pagamentos Efet'!$B:$B,DRE!Z$5),0)</f>
        <v>0</v>
      </c>
      <c r="AA91" s="44">
        <f>IF(AA$6&gt;0,SUMIFS('Listagem de Pagamentos Efet'!$J:$J,'Listagem de Pagamentos Efet'!$C:$C,DRE!$B91,'Listagem de Pagamentos Efet'!$B:$B,DRE!AA$5),0)</f>
        <v>0</v>
      </c>
      <c r="AB91" s="44">
        <f>IF(AB$6&gt;0,SUMIFS('Listagem de Pagamentos Efet'!$J:$J,'Listagem de Pagamentos Efet'!$C:$C,DRE!$B91,'Listagem de Pagamentos Efet'!$B:$B,DRE!AB$5),0)</f>
        <v>0</v>
      </c>
      <c r="AC91" s="44">
        <f>IF(AC$6&gt;0,SUMIFS('Listagem de Pagamentos Efet'!$J:$J,'Listagem de Pagamentos Efet'!$C:$C,DRE!$B91,'Listagem de Pagamentos Efet'!$B:$B,DRE!AC$5),0)</f>
        <v>0</v>
      </c>
      <c r="AD91" s="44">
        <f>IF(AD$6&gt;0,SUMIFS('Listagem de Pagamentos Efet'!$J:$J,'Listagem de Pagamentos Efet'!$C:$C,DRE!$B91,'Listagem de Pagamentos Efet'!$B:$B,DRE!AD$5),0)</f>
        <v>0</v>
      </c>
      <c r="AE91" s="44">
        <f>IF(AE$6&gt;0,SUMIFS('Listagem de Pagamentos Efet'!$J:$J,'Listagem de Pagamentos Efet'!$C:$C,DRE!$B91,'Listagem de Pagamentos Efet'!$B:$B,DRE!AE$5),0)</f>
        <v>0</v>
      </c>
      <c r="AF91" s="44">
        <f>IF(AF$6&gt;0,SUMIFS('Listagem de Pagamentos Efet'!$J:$J,'Listagem de Pagamentos Efet'!$C:$C,DRE!$B91,'Listagem de Pagamentos Efet'!$B:$B,DRE!AF$5),0)</f>
        <v>0</v>
      </c>
      <c r="AG91" s="44">
        <f>IF(AG$6&gt;0,SUMIFS('Listagem de Pagamentos Efet'!$J:$J,'Listagem de Pagamentos Efet'!$C:$C,DRE!$B91,'Listagem de Pagamentos Efet'!$B:$B,DRE!AG$5),0)</f>
        <v>0</v>
      </c>
      <c r="AH91" s="44">
        <f>IF(AH$6&gt;0,SUMIFS('Listagem de Pagamentos Efet'!$J:$J,'Listagem de Pagamentos Efet'!$C:$C,DRE!$B91,'Listagem de Pagamentos Efet'!$B:$B,DRE!AH$5),0)</f>
        <v>0</v>
      </c>
      <c r="AI91" s="44">
        <f>IF(AI$6&gt;0,SUMIFS('Listagem de Pagamentos Efet'!$J:$J,'Listagem de Pagamentos Efet'!$C:$C,DRE!$B91,'Listagem de Pagamentos Efet'!$B:$B,DRE!AI$5),0)</f>
        <v>0</v>
      </c>
      <c r="AJ91" s="44">
        <f>IF(AJ$6&gt;0,SUMIFS('Listagem de Pagamentos Efet'!$J:$J,'Listagem de Pagamentos Efet'!$C:$C,DRE!$B91,'Listagem de Pagamentos Efet'!$B:$B,DRE!AJ$5),0)</f>
        <v>0</v>
      </c>
      <c r="AK91" s="44">
        <f>IF(AK$6&gt;0,SUMIFS('Listagem de Pagamentos Efet'!$J:$J,'Listagem de Pagamentos Efet'!$C:$C,DRE!$B91,'Listagem de Pagamentos Efet'!$B:$B,DRE!AK$5),0)</f>
        <v>0</v>
      </c>
      <c r="AL91" s="44">
        <f>IF(AL$6&gt;0,SUMIFS('Listagem de Pagamentos Efet'!$J:$J,'Listagem de Pagamentos Efet'!$C:$C,DRE!$B91,'Listagem de Pagamentos Efet'!$B:$B,DRE!AL$5),0)</f>
        <v>0</v>
      </c>
      <c r="AM91" s="44">
        <f>IF(AM$6&gt;0,SUMIFS('Listagem de Pagamentos Efet'!$J:$J,'Listagem de Pagamentos Efet'!$C:$C,DRE!$B91,'Listagem de Pagamentos Efet'!$B:$B,DRE!AM$5),0)</f>
        <v>0</v>
      </c>
      <c r="AN91" s="44">
        <f>IF(AN$6&gt;0,SUMIFS('Listagem de Pagamentos Efet'!$J:$J,'Listagem de Pagamentos Efet'!$C:$C,DRE!$B91,'Listagem de Pagamentos Efet'!$B:$B,DRE!AN$5),0)</f>
        <v>0</v>
      </c>
      <c r="AO91" s="44">
        <f>IF(AO$6&gt;0,SUMIFS('Listagem de Pagamentos Efet'!$J:$J,'Listagem de Pagamentos Efet'!$C:$C,DRE!$B91,'Listagem de Pagamentos Efet'!$B:$B,DRE!AO$5),0)</f>
        <v>0</v>
      </c>
      <c r="AP91" s="44">
        <f>IF(AP$6&gt;0,SUMIFS('Listagem de Pagamentos Efet'!$J:$J,'Listagem de Pagamentos Efet'!$C:$C,DRE!$B91,'Listagem de Pagamentos Efet'!$B:$B,DRE!AP$5),0)</f>
        <v>0</v>
      </c>
      <c r="AQ91" s="44">
        <f>IF(AQ$6&gt;0,SUMIFS('Listagem de Pagamentos Efet'!$J:$J,'Listagem de Pagamentos Efet'!$C:$C,DRE!$B91,'Listagem de Pagamentos Efet'!$B:$B,DRE!AQ$5),0)</f>
        <v>0</v>
      </c>
      <c r="AR91" s="44">
        <f>IF(AR$6&gt;0,SUMIFS('Listagem de Pagamentos Efet'!$J:$J,'Listagem de Pagamentos Efet'!$C:$C,DRE!$B91,'Listagem de Pagamentos Efet'!$B:$B,DRE!AR$5),0)</f>
        <v>0</v>
      </c>
      <c r="AS91" s="44">
        <f>IF(AS$6&gt;0,SUMIFS('Listagem de Pagamentos Efet'!$J:$J,'Listagem de Pagamentos Efet'!$C:$C,DRE!$B91,'Listagem de Pagamentos Efet'!$B:$B,DRE!AS$5),0)</f>
        <v>0</v>
      </c>
      <c r="AT91" s="44">
        <f>IF(AT$6&gt;0,SUMIFS('Listagem de Pagamentos Efet'!$J:$J,'Listagem de Pagamentos Efet'!$C:$C,DRE!$B91,'Listagem de Pagamentos Efet'!$B:$B,DRE!AT$5),0)</f>
        <v>0</v>
      </c>
    </row>
    <row r="92" spans="1:46" s="61" customFormat="1" outlineLevel="1">
      <c r="A92" s="47"/>
      <c r="B92" s="113" t="s">
        <v>164</v>
      </c>
      <c r="C92" s="42"/>
      <c r="D92" s="72">
        <v>0</v>
      </c>
      <c r="E92" s="68" t="str">
        <f>+IF(D92=0,"",D92/D$6)</f>
        <v/>
      </c>
      <c r="G92" s="94"/>
      <c r="H92" s="68" t="e">
        <f t="shared" si="30"/>
        <v>#DIV/0!</v>
      </c>
      <c r="J92" s="60">
        <f>+SUM(P92:AT92)</f>
        <v>0</v>
      </c>
      <c r="K92" s="39" t="str">
        <f t="shared" si="31"/>
        <v/>
      </c>
      <c r="M92" s="60">
        <f>G92-J92</f>
        <v>0</v>
      </c>
      <c r="N92" s="39" t="str">
        <f t="shared" si="34"/>
        <v/>
      </c>
      <c r="P92" s="44">
        <f>IF(P$6&gt;0,SUMIFS('Listagem de Pagamentos Efet'!$J:$J,'Listagem de Pagamentos Efet'!$C:$C,DRE!$B92,'Listagem de Pagamentos Efet'!$B:$B,DRE!P$5),0)</f>
        <v>0</v>
      </c>
      <c r="Q92" s="44">
        <f>IF(Q$6&gt;0,SUMIFS('Listagem de Pagamentos Efet'!$J:$J,'Listagem de Pagamentos Efet'!$C:$C,DRE!$B92,'Listagem de Pagamentos Efet'!$B:$B,DRE!Q$5),0)</f>
        <v>0</v>
      </c>
      <c r="R92" s="44">
        <f>IF(R$6&gt;0,SUMIFS('Listagem de Pagamentos Efet'!$J:$J,'Listagem de Pagamentos Efet'!$C:$C,DRE!$B92,'Listagem de Pagamentos Efet'!$B:$B,DRE!R$5),0)</f>
        <v>0</v>
      </c>
      <c r="S92" s="44">
        <f>IF(S$6&gt;0,SUMIFS('Listagem de Pagamentos Efet'!$J:$J,'Listagem de Pagamentos Efet'!$C:$C,DRE!$B92,'Listagem de Pagamentos Efet'!$B:$B,DRE!S$5),0)</f>
        <v>0</v>
      </c>
      <c r="T92" s="44">
        <f>IF(T$6&gt;0,SUMIFS('Listagem de Pagamentos Efet'!$J:$J,'Listagem de Pagamentos Efet'!$C:$C,DRE!$B92,'Listagem de Pagamentos Efet'!$B:$B,DRE!T$5),0)</f>
        <v>0</v>
      </c>
      <c r="U92" s="44">
        <f>IF(U$6&gt;0,SUMIFS('Listagem de Pagamentos Efet'!$J:$J,'Listagem de Pagamentos Efet'!$C:$C,DRE!$B92,'Listagem de Pagamentos Efet'!$B:$B,DRE!U$5),0)</f>
        <v>0</v>
      </c>
      <c r="V92" s="44">
        <f>IF(V$6&gt;0,SUMIFS('Listagem de Pagamentos Efet'!$J:$J,'Listagem de Pagamentos Efet'!$C:$C,DRE!$B92,'Listagem de Pagamentos Efet'!$B:$B,DRE!V$5),0)</f>
        <v>0</v>
      </c>
      <c r="W92" s="44">
        <f>IF(W$6&gt;0,SUMIFS('Listagem de Pagamentos Efet'!$J:$J,'Listagem de Pagamentos Efet'!$C:$C,DRE!$B92,'Listagem de Pagamentos Efet'!$B:$B,DRE!W$5),0)</f>
        <v>0</v>
      </c>
      <c r="X92" s="44">
        <f>IF(X$6&gt;0,SUMIFS('Listagem de Pagamentos Efet'!$J:$J,'Listagem de Pagamentos Efet'!$C:$C,DRE!$B92,'Listagem de Pagamentos Efet'!$B:$B,DRE!X$5),0)</f>
        <v>0</v>
      </c>
      <c r="Y92" s="44">
        <f>IF(Y$6&gt;0,SUMIFS('Listagem de Pagamentos Efet'!$J:$J,'Listagem de Pagamentos Efet'!$C:$C,DRE!$B92,'Listagem de Pagamentos Efet'!$B:$B,DRE!Y$5),0)</f>
        <v>0</v>
      </c>
      <c r="Z92" s="44">
        <f>IF(Z$6&gt;0,SUMIFS('Listagem de Pagamentos Efet'!$J:$J,'Listagem de Pagamentos Efet'!$C:$C,DRE!$B92,'Listagem de Pagamentos Efet'!$B:$B,DRE!Z$5),0)</f>
        <v>0</v>
      </c>
      <c r="AA92" s="44">
        <f>IF(AA$6&gt;0,SUMIFS('Listagem de Pagamentos Efet'!$J:$J,'Listagem de Pagamentos Efet'!$C:$C,DRE!$B92,'Listagem de Pagamentos Efet'!$B:$B,DRE!AA$5),0)</f>
        <v>0</v>
      </c>
      <c r="AB92" s="44">
        <f>IF(AB$6&gt;0,SUMIFS('Listagem de Pagamentos Efet'!$J:$J,'Listagem de Pagamentos Efet'!$C:$C,DRE!$B92,'Listagem de Pagamentos Efet'!$B:$B,DRE!AB$5),0)</f>
        <v>0</v>
      </c>
      <c r="AC92" s="44">
        <f>IF(AC$6&gt;0,SUMIFS('Listagem de Pagamentos Efet'!$J:$J,'Listagem de Pagamentos Efet'!$C:$C,DRE!$B92,'Listagem de Pagamentos Efet'!$B:$B,DRE!AC$5),0)</f>
        <v>0</v>
      </c>
      <c r="AD92" s="44">
        <f>IF(AD$6&gt;0,SUMIFS('Listagem de Pagamentos Efet'!$J:$J,'Listagem de Pagamentos Efet'!$C:$C,DRE!$B92,'Listagem de Pagamentos Efet'!$B:$B,DRE!AD$5),0)</f>
        <v>0</v>
      </c>
      <c r="AE92" s="44">
        <f>IF(AE$6&gt;0,SUMIFS('Listagem de Pagamentos Efet'!$J:$J,'Listagem de Pagamentos Efet'!$C:$C,DRE!$B92,'Listagem de Pagamentos Efet'!$B:$B,DRE!AE$5),0)</f>
        <v>0</v>
      </c>
      <c r="AF92" s="44">
        <f>IF(AF$6&gt;0,SUMIFS('Listagem de Pagamentos Efet'!$J:$J,'Listagem de Pagamentos Efet'!$C:$C,DRE!$B92,'Listagem de Pagamentos Efet'!$B:$B,DRE!AF$5),0)</f>
        <v>0</v>
      </c>
      <c r="AG92" s="44">
        <f>IF(AG$6&gt;0,SUMIFS('Listagem de Pagamentos Efet'!$J:$J,'Listagem de Pagamentos Efet'!$C:$C,DRE!$B92,'Listagem de Pagamentos Efet'!$B:$B,DRE!AG$5),0)</f>
        <v>0</v>
      </c>
      <c r="AH92" s="44">
        <f>IF(AH$6&gt;0,SUMIFS('Listagem de Pagamentos Efet'!$J:$J,'Listagem de Pagamentos Efet'!$C:$C,DRE!$B92,'Listagem de Pagamentos Efet'!$B:$B,DRE!AH$5),0)</f>
        <v>0</v>
      </c>
      <c r="AI92" s="44">
        <f>IF(AI$6&gt;0,SUMIFS('Listagem de Pagamentos Efet'!$J:$J,'Listagem de Pagamentos Efet'!$C:$C,DRE!$B92,'Listagem de Pagamentos Efet'!$B:$B,DRE!AI$5),0)</f>
        <v>0</v>
      </c>
      <c r="AJ92" s="44">
        <f>IF(AJ$6&gt;0,SUMIFS('Listagem de Pagamentos Efet'!$J:$J,'Listagem de Pagamentos Efet'!$C:$C,DRE!$B92,'Listagem de Pagamentos Efet'!$B:$B,DRE!AJ$5),0)</f>
        <v>0</v>
      </c>
      <c r="AK92" s="44">
        <f>IF(AK$6&gt;0,SUMIFS('Listagem de Pagamentos Efet'!$J:$J,'Listagem de Pagamentos Efet'!$C:$C,DRE!$B92,'Listagem de Pagamentos Efet'!$B:$B,DRE!AK$5),0)</f>
        <v>0</v>
      </c>
      <c r="AL92" s="44">
        <f>IF(AL$6&gt;0,SUMIFS('Listagem de Pagamentos Efet'!$J:$J,'Listagem de Pagamentos Efet'!$C:$C,DRE!$B92,'Listagem de Pagamentos Efet'!$B:$B,DRE!AL$5),0)</f>
        <v>0</v>
      </c>
      <c r="AM92" s="44">
        <f>IF(AM$6&gt;0,SUMIFS('Listagem de Pagamentos Efet'!$J:$J,'Listagem de Pagamentos Efet'!$C:$C,DRE!$B92,'Listagem de Pagamentos Efet'!$B:$B,DRE!AM$5),0)</f>
        <v>0</v>
      </c>
      <c r="AN92" s="44">
        <f>IF(AN$6&gt;0,SUMIFS('Listagem de Pagamentos Efet'!$J:$J,'Listagem de Pagamentos Efet'!$C:$C,DRE!$B92,'Listagem de Pagamentos Efet'!$B:$B,DRE!AN$5),0)</f>
        <v>0</v>
      </c>
      <c r="AO92" s="44">
        <f>IF(AO$6&gt;0,SUMIFS('Listagem de Pagamentos Efet'!$J:$J,'Listagem de Pagamentos Efet'!$C:$C,DRE!$B92,'Listagem de Pagamentos Efet'!$B:$B,DRE!AO$5),0)</f>
        <v>0</v>
      </c>
      <c r="AP92" s="44">
        <f>IF(AP$6&gt;0,SUMIFS('Listagem de Pagamentos Efet'!$J:$J,'Listagem de Pagamentos Efet'!$C:$C,DRE!$B92,'Listagem de Pagamentos Efet'!$B:$B,DRE!AP$5),0)</f>
        <v>0</v>
      </c>
      <c r="AQ92" s="44">
        <f>IF(AQ$6&gt;0,SUMIFS('Listagem de Pagamentos Efet'!$J:$J,'Listagem de Pagamentos Efet'!$C:$C,DRE!$B92,'Listagem de Pagamentos Efet'!$B:$B,DRE!AQ$5),0)</f>
        <v>0</v>
      </c>
      <c r="AR92" s="44">
        <f>IF(AR$6&gt;0,SUMIFS('Listagem de Pagamentos Efet'!$J:$J,'Listagem de Pagamentos Efet'!$C:$C,DRE!$B92,'Listagem de Pagamentos Efet'!$B:$B,DRE!AR$5),0)</f>
        <v>0</v>
      </c>
      <c r="AS92" s="44">
        <f>IF(AS$6&gt;0,SUMIFS('Listagem de Pagamentos Efet'!$J:$J,'Listagem de Pagamentos Efet'!$C:$C,DRE!$B92,'Listagem de Pagamentos Efet'!$B:$B,DRE!AS$5),0)</f>
        <v>0</v>
      </c>
      <c r="AT92" s="44">
        <f>IF(AT$6&gt;0,SUMIFS('Listagem de Pagamentos Efet'!$J:$J,'Listagem de Pagamentos Efet'!$C:$C,DRE!$B92,'Listagem de Pagamentos Efet'!$B:$B,DRE!AT$5),0)</f>
        <v>0</v>
      </c>
    </row>
    <row r="93" spans="1:46" s="61" customFormat="1" outlineLevel="1">
      <c r="A93" s="47"/>
      <c r="B93" s="113" t="s">
        <v>165</v>
      </c>
      <c r="C93" s="40"/>
      <c r="D93" s="72">
        <v>0</v>
      </c>
      <c r="E93" s="68" t="str">
        <f>+IF(D93=0,"",D93/D$6)</f>
        <v/>
      </c>
      <c r="G93" s="94"/>
      <c r="H93" s="68" t="e">
        <f t="shared" si="30"/>
        <v>#DIV/0!</v>
      </c>
      <c r="J93" s="60">
        <f>+SUM(P93:AT93)</f>
        <v>0</v>
      </c>
      <c r="K93" s="39" t="str">
        <f t="shared" si="31"/>
        <v/>
      </c>
      <c r="M93" s="60">
        <f>G93-J93</f>
        <v>0</v>
      </c>
      <c r="N93" s="39" t="str">
        <f t="shared" si="34"/>
        <v/>
      </c>
      <c r="P93" s="44">
        <f>IF(P$6&gt;0,SUMIFS('Listagem de Pagamentos Efet'!$J:$J,'Listagem de Pagamentos Efet'!$C:$C,DRE!$B93,'Listagem de Pagamentos Efet'!$B:$B,DRE!P$5),0)</f>
        <v>0</v>
      </c>
      <c r="Q93" s="44">
        <f>IF(Q$6&gt;0,SUMIFS('Listagem de Pagamentos Efet'!$J:$J,'Listagem de Pagamentos Efet'!$C:$C,DRE!$B93,'Listagem de Pagamentos Efet'!$B:$B,DRE!Q$5),0)</f>
        <v>0</v>
      </c>
      <c r="R93" s="44">
        <f>IF(R$6&gt;0,SUMIFS('Listagem de Pagamentos Efet'!$J:$J,'Listagem de Pagamentos Efet'!$C:$C,DRE!$B93,'Listagem de Pagamentos Efet'!$B:$B,DRE!R$5),0)</f>
        <v>0</v>
      </c>
      <c r="S93" s="44">
        <f>IF(S$6&gt;0,SUMIFS('Listagem de Pagamentos Efet'!$J:$J,'Listagem de Pagamentos Efet'!$C:$C,DRE!$B93,'Listagem de Pagamentos Efet'!$B:$B,DRE!S$5),0)</f>
        <v>0</v>
      </c>
      <c r="T93" s="44">
        <f>IF(T$6&gt;0,SUMIFS('Listagem de Pagamentos Efet'!$J:$J,'Listagem de Pagamentos Efet'!$C:$C,DRE!$B93,'Listagem de Pagamentos Efet'!$B:$B,DRE!T$5),0)</f>
        <v>0</v>
      </c>
      <c r="U93" s="44">
        <f>IF(U$6&gt;0,SUMIFS('Listagem de Pagamentos Efet'!$J:$J,'Listagem de Pagamentos Efet'!$C:$C,DRE!$B93,'Listagem de Pagamentos Efet'!$B:$B,DRE!U$5),0)</f>
        <v>0</v>
      </c>
      <c r="V93" s="44">
        <f>IF(V$6&gt;0,SUMIFS('Listagem de Pagamentos Efet'!$J:$J,'Listagem de Pagamentos Efet'!$C:$C,DRE!$B93,'Listagem de Pagamentos Efet'!$B:$B,DRE!V$5),0)</f>
        <v>0</v>
      </c>
      <c r="W93" s="44">
        <f>IF(W$6&gt;0,SUMIFS('Listagem de Pagamentos Efet'!$J:$J,'Listagem de Pagamentos Efet'!$C:$C,DRE!$B93,'Listagem de Pagamentos Efet'!$B:$B,DRE!W$5),0)</f>
        <v>0</v>
      </c>
      <c r="X93" s="44">
        <f>IF(X$6&gt;0,SUMIFS('Listagem de Pagamentos Efet'!$J:$J,'Listagem de Pagamentos Efet'!$C:$C,DRE!$B93,'Listagem de Pagamentos Efet'!$B:$B,DRE!X$5),0)</f>
        <v>0</v>
      </c>
      <c r="Y93" s="44">
        <f>IF(Y$6&gt;0,SUMIFS('Listagem de Pagamentos Efet'!$J:$J,'Listagem de Pagamentos Efet'!$C:$C,DRE!$B93,'Listagem de Pagamentos Efet'!$B:$B,DRE!Y$5),0)</f>
        <v>0</v>
      </c>
      <c r="Z93" s="44">
        <f>IF(Z$6&gt;0,SUMIFS('Listagem de Pagamentos Efet'!$J:$J,'Listagem de Pagamentos Efet'!$C:$C,DRE!$B93,'Listagem de Pagamentos Efet'!$B:$B,DRE!Z$5),0)</f>
        <v>0</v>
      </c>
      <c r="AA93" s="44">
        <f>IF(AA$6&gt;0,SUMIFS('Listagem de Pagamentos Efet'!$J:$J,'Listagem de Pagamentos Efet'!$C:$C,DRE!$B93,'Listagem de Pagamentos Efet'!$B:$B,DRE!AA$5),0)</f>
        <v>0</v>
      </c>
      <c r="AB93" s="44">
        <f>IF(AB$6&gt;0,SUMIFS('Listagem de Pagamentos Efet'!$J:$J,'Listagem de Pagamentos Efet'!$C:$C,DRE!$B93,'Listagem de Pagamentos Efet'!$B:$B,DRE!AB$5),0)</f>
        <v>0</v>
      </c>
      <c r="AC93" s="44">
        <f>IF(AC$6&gt;0,SUMIFS('Listagem de Pagamentos Efet'!$J:$J,'Listagem de Pagamentos Efet'!$C:$C,DRE!$B93,'Listagem de Pagamentos Efet'!$B:$B,DRE!AC$5),0)</f>
        <v>0</v>
      </c>
      <c r="AD93" s="44">
        <f>IF(AD$6&gt;0,SUMIFS('Listagem de Pagamentos Efet'!$J:$J,'Listagem de Pagamentos Efet'!$C:$C,DRE!$B93,'Listagem de Pagamentos Efet'!$B:$B,DRE!AD$5),0)</f>
        <v>0</v>
      </c>
      <c r="AE93" s="44">
        <f>IF(AE$6&gt;0,SUMIFS('Listagem de Pagamentos Efet'!$J:$J,'Listagem de Pagamentos Efet'!$C:$C,DRE!$B93,'Listagem de Pagamentos Efet'!$B:$B,DRE!AE$5),0)</f>
        <v>0</v>
      </c>
      <c r="AF93" s="44">
        <f>IF(AF$6&gt;0,SUMIFS('Listagem de Pagamentos Efet'!$J:$J,'Listagem de Pagamentos Efet'!$C:$C,DRE!$B93,'Listagem de Pagamentos Efet'!$B:$B,DRE!AF$5),0)</f>
        <v>0</v>
      </c>
      <c r="AG93" s="44">
        <f>IF(AG$6&gt;0,SUMIFS('Listagem de Pagamentos Efet'!$J:$J,'Listagem de Pagamentos Efet'!$C:$C,DRE!$B93,'Listagem de Pagamentos Efet'!$B:$B,DRE!AG$5),0)</f>
        <v>0</v>
      </c>
      <c r="AH93" s="44">
        <f>IF(AH$6&gt;0,SUMIFS('Listagem de Pagamentos Efet'!$J:$J,'Listagem de Pagamentos Efet'!$C:$C,DRE!$B93,'Listagem de Pagamentos Efet'!$B:$B,DRE!AH$5),0)</f>
        <v>0</v>
      </c>
      <c r="AI93" s="44">
        <f>IF(AI$6&gt;0,SUMIFS('Listagem de Pagamentos Efet'!$J:$J,'Listagem de Pagamentos Efet'!$C:$C,DRE!$B93,'Listagem de Pagamentos Efet'!$B:$B,DRE!AI$5),0)</f>
        <v>0</v>
      </c>
      <c r="AJ93" s="44">
        <f>IF(AJ$6&gt;0,SUMIFS('Listagem de Pagamentos Efet'!$J:$J,'Listagem de Pagamentos Efet'!$C:$C,DRE!$B93,'Listagem de Pagamentos Efet'!$B:$B,DRE!AJ$5),0)</f>
        <v>0</v>
      </c>
      <c r="AK93" s="44">
        <f>IF(AK$6&gt;0,SUMIFS('Listagem de Pagamentos Efet'!$J:$J,'Listagem de Pagamentos Efet'!$C:$C,DRE!$B93,'Listagem de Pagamentos Efet'!$B:$B,DRE!AK$5),0)</f>
        <v>0</v>
      </c>
      <c r="AL93" s="44">
        <f>IF(AL$6&gt;0,SUMIFS('Listagem de Pagamentos Efet'!$J:$J,'Listagem de Pagamentos Efet'!$C:$C,DRE!$B93,'Listagem de Pagamentos Efet'!$B:$B,DRE!AL$5),0)</f>
        <v>0</v>
      </c>
      <c r="AM93" s="44">
        <f>IF(AM$6&gt;0,SUMIFS('Listagem de Pagamentos Efet'!$J:$J,'Listagem de Pagamentos Efet'!$C:$C,DRE!$B93,'Listagem de Pagamentos Efet'!$B:$B,DRE!AM$5),0)</f>
        <v>0</v>
      </c>
      <c r="AN93" s="44">
        <f>IF(AN$6&gt;0,SUMIFS('Listagem de Pagamentos Efet'!$J:$J,'Listagem de Pagamentos Efet'!$C:$C,DRE!$B93,'Listagem de Pagamentos Efet'!$B:$B,DRE!AN$5),0)</f>
        <v>0</v>
      </c>
      <c r="AO93" s="44">
        <f>IF(AO$6&gt;0,SUMIFS('Listagem de Pagamentos Efet'!$J:$J,'Listagem de Pagamentos Efet'!$C:$C,DRE!$B93,'Listagem de Pagamentos Efet'!$B:$B,DRE!AO$5),0)</f>
        <v>0</v>
      </c>
      <c r="AP93" s="44">
        <f>IF(AP$6&gt;0,SUMIFS('Listagem de Pagamentos Efet'!$J:$J,'Listagem de Pagamentos Efet'!$C:$C,DRE!$B93,'Listagem de Pagamentos Efet'!$B:$B,DRE!AP$5),0)</f>
        <v>0</v>
      </c>
      <c r="AQ93" s="44">
        <f>IF(AQ$6&gt;0,SUMIFS('Listagem de Pagamentos Efet'!$J:$J,'Listagem de Pagamentos Efet'!$C:$C,DRE!$B93,'Listagem de Pagamentos Efet'!$B:$B,DRE!AQ$5),0)</f>
        <v>0</v>
      </c>
      <c r="AR93" s="44">
        <f>IF(AR$6&gt;0,SUMIFS('Listagem de Pagamentos Efet'!$J:$J,'Listagem de Pagamentos Efet'!$C:$C,DRE!$B93,'Listagem de Pagamentos Efet'!$B:$B,DRE!AR$5),0)</f>
        <v>0</v>
      </c>
      <c r="AS93" s="44">
        <f>IF(AS$6&gt;0,SUMIFS('Listagem de Pagamentos Efet'!$J:$J,'Listagem de Pagamentos Efet'!$C:$C,DRE!$B93,'Listagem de Pagamentos Efet'!$B:$B,DRE!AS$5),0)</f>
        <v>0</v>
      </c>
      <c r="AT93" s="44">
        <f>IF(AT$6&gt;0,SUMIFS('Listagem de Pagamentos Efet'!$J:$J,'Listagem de Pagamentos Efet'!$C:$C,DRE!$B93,'Listagem de Pagamentos Efet'!$B:$B,DRE!AT$5),0)</f>
        <v>0</v>
      </c>
    </row>
    <row r="94" spans="1:46" s="64" customFormat="1">
      <c r="A94" s="47"/>
      <c r="B94" s="74" t="s">
        <v>12</v>
      </c>
      <c r="C94" s="30"/>
      <c r="D94" s="63">
        <f>+D38-D39</f>
        <v>0</v>
      </c>
      <c r="E94" s="70">
        <f>+E38-E39</f>
        <v>0</v>
      </c>
      <c r="F94" s="30"/>
      <c r="G94" s="63">
        <f>+G38-G39</f>
        <v>-9764.9533333333347</v>
      </c>
      <c r="H94" s="70" t="e">
        <f t="shared" si="30"/>
        <v>#DIV/0!</v>
      </c>
      <c r="I94" s="30"/>
      <c r="J94" s="301">
        <f>+J38-J39</f>
        <v>0</v>
      </c>
      <c r="K94" s="70" t="str">
        <f t="shared" si="31"/>
        <v/>
      </c>
      <c r="L94" s="30"/>
      <c r="M94" s="63">
        <f>+M38-M39</f>
        <v>-9764.9533333333347</v>
      </c>
      <c r="N94" s="70" t="e">
        <f>+N38-N39</f>
        <v>#DIV/0!</v>
      </c>
      <c r="O94" s="30"/>
      <c r="P94" s="63">
        <f t="shared" ref="P94:AT94" si="35">+P38-P39</f>
        <v>0</v>
      </c>
      <c r="Q94" s="63">
        <f t="shared" si="35"/>
        <v>0</v>
      </c>
      <c r="R94" s="63">
        <f t="shared" si="35"/>
        <v>0</v>
      </c>
      <c r="S94" s="63">
        <f t="shared" si="35"/>
        <v>0</v>
      </c>
      <c r="T94" s="63">
        <f t="shared" si="35"/>
        <v>0</v>
      </c>
      <c r="U94" s="63">
        <f t="shared" si="35"/>
        <v>0</v>
      </c>
      <c r="V94" s="63">
        <f t="shared" si="35"/>
        <v>0</v>
      </c>
      <c r="W94" s="63">
        <f t="shared" si="35"/>
        <v>0</v>
      </c>
      <c r="X94" s="63">
        <f t="shared" si="35"/>
        <v>0</v>
      </c>
      <c r="Y94" s="63">
        <f t="shared" si="35"/>
        <v>0</v>
      </c>
      <c r="Z94" s="63">
        <f t="shared" si="35"/>
        <v>0</v>
      </c>
      <c r="AA94" s="63">
        <f t="shared" si="35"/>
        <v>0</v>
      </c>
      <c r="AB94" s="63">
        <f t="shared" si="35"/>
        <v>0</v>
      </c>
      <c r="AC94" s="63">
        <f t="shared" si="35"/>
        <v>0</v>
      </c>
      <c r="AD94" s="63">
        <f t="shared" si="35"/>
        <v>0</v>
      </c>
      <c r="AE94" s="63">
        <f t="shared" si="35"/>
        <v>0</v>
      </c>
      <c r="AF94" s="63">
        <f t="shared" si="35"/>
        <v>0</v>
      </c>
      <c r="AG94" s="63">
        <f t="shared" si="35"/>
        <v>0</v>
      </c>
      <c r="AH94" s="63">
        <f t="shared" si="35"/>
        <v>0</v>
      </c>
      <c r="AI94" s="63">
        <f t="shared" si="35"/>
        <v>0</v>
      </c>
      <c r="AJ94" s="63">
        <f t="shared" si="35"/>
        <v>0</v>
      </c>
      <c r="AK94" s="63">
        <f t="shared" si="35"/>
        <v>0</v>
      </c>
      <c r="AL94" s="63">
        <f t="shared" si="35"/>
        <v>0</v>
      </c>
      <c r="AM94" s="63">
        <f t="shared" si="35"/>
        <v>0</v>
      </c>
      <c r="AN94" s="63">
        <f t="shared" si="35"/>
        <v>0</v>
      </c>
      <c r="AO94" s="63">
        <f t="shared" si="35"/>
        <v>0</v>
      </c>
      <c r="AP94" s="63">
        <f t="shared" si="35"/>
        <v>0</v>
      </c>
      <c r="AQ94" s="63">
        <f t="shared" si="35"/>
        <v>0</v>
      </c>
      <c r="AR94" s="63">
        <f t="shared" si="35"/>
        <v>0</v>
      </c>
      <c r="AS94" s="63">
        <f t="shared" si="35"/>
        <v>0</v>
      </c>
      <c r="AT94" s="63">
        <f t="shared" si="35"/>
        <v>0</v>
      </c>
    </row>
    <row r="95" spans="1:46" s="64" customFormat="1">
      <c r="A95" s="47"/>
      <c r="B95" s="76" t="s">
        <v>8</v>
      </c>
      <c r="C95" s="30"/>
      <c r="D95" s="63">
        <f>+SUM(D97:D100)-SUM(D102:D114)</f>
        <v>0</v>
      </c>
      <c r="E95" s="77">
        <f>+SUM(E97:E100)-SUM(E102:E114)</f>
        <v>0</v>
      </c>
      <c r="F95" s="30"/>
      <c r="G95" s="63">
        <f>+G96-G101</f>
        <v>0</v>
      </c>
      <c r="H95" s="77" t="e">
        <f t="shared" si="30"/>
        <v>#DIV/0!</v>
      </c>
      <c r="I95" s="30"/>
      <c r="J95" s="63">
        <f>+J96-J101</f>
        <v>0</v>
      </c>
      <c r="K95" s="77" t="str">
        <f t="shared" si="31"/>
        <v/>
      </c>
      <c r="L95" s="30"/>
      <c r="M95" s="63">
        <f>+M96-M101</f>
        <v>0</v>
      </c>
      <c r="N95" s="77">
        <f>+SUM(N97:N100)-SUM(N102:N114)</f>
        <v>0</v>
      </c>
      <c r="O95" s="30"/>
      <c r="P95" s="63">
        <f t="shared" ref="P95:AT95" si="36">+SUM(P97:P100)-SUM(P102:P114)</f>
        <v>0</v>
      </c>
      <c r="Q95" s="63">
        <f t="shared" si="36"/>
        <v>0</v>
      </c>
      <c r="R95" s="63">
        <f t="shared" si="36"/>
        <v>0</v>
      </c>
      <c r="S95" s="63">
        <f t="shared" si="36"/>
        <v>0</v>
      </c>
      <c r="T95" s="63">
        <f t="shared" si="36"/>
        <v>0</v>
      </c>
      <c r="U95" s="63">
        <f t="shared" si="36"/>
        <v>0</v>
      </c>
      <c r="V95" s="63">
        <f t="shared" si="36"/>
        <v>0</v>
      </c>
      <c r="W95" s="63">
        <f t="shared" si="36"/>
        <v>0</v>
      </c>
      <c r="X95" s="63">
        <f t="shared" si="36"/>
        <v>0</v>
      </c>
      <c r="Y95" s="63">
        <f t="shared" si="36"/>
        <v>0</v>
      </c>
      <c r="Z95" s="63">
        <f t="shared" si="36"/>
        <v>0</v>
      </c>
      <c r="AA95" s="63">
        <f t="shared" si="36"/>
        <v>0</v>
      </c>
      <c r="AB95" s="63">
        <f t="shared" si="36"/>
        <v>0</v>
      </c>
      <c r="AC95" s="63">
        <f t="shared" si="36"/>
        <v>0</v>
      </c>
      <c r="AD95" s="63">
        <f t="shared" si="36"/>
        <v>0</v>
      </c>
      <c r="AE95" s="63">
        <f t="shared" si="36"/>
        <v>0</v>
      </c>
      <c r="AF95" s="63">
        <f t="shared" si="36"/>
        <v>0</v>
      </c>
      <c r="AG95" s="63">
        <f t="shared" si="36"/>
        <v>0</v>
      </c>
      <c r="AH95" s="63">
        <f t="shared" si="36"/>
        <v>0</v>
      </c>
      <c r="AI95" s="63">
        <f t="shared" si="36"/>
        <v>0</v>
      </c>
      <c r="AJ95" s="63">
        <f t="shared" si="36"/>
        <v>0</v>
      </c>
      <c r="AK95" s="63">
        <f t="shared" si="36"/>
        <v>0</v>
      </c>
      <c r="AL95" s="63">
        <f t="shared" si="36"/>
        <v>0</v>
      </c>
      <c r="AM95" s="63">
        <f t="shared" si="36"/>
        <v>0</v>
      </c>
      <c r="AN95" s="63">
        <f t="shared" si="36"/>
        <v>0</v>
      </c>
      <c r="AO95" s="63">
        <f t="shared" si="36"/>
        <v>0</v>
      </c>
      <c r="AP95" s="63">
        <f t="shared" si="36"/>
        <v>0</v>
      </c>
      <c r="AQ95" s="63">
        <f t="shared" si="36"/>
        <v>0</v>
      </c>
      <c r="AR95" s="63">
        <f t="shared" si="36"/>
        <v>0</v>
      </c>
      <c r="AS95" s="63">
        <f t="shared" si="36"/>
        <v>0</v>
      </c>
      <c r="AT95" s="63">
        <f t="shared" si="36"/>
        <v>0</v>
      </c>
    </row>
    <row r="96" spans="1:46" s="64" customFormat="1">
      <c r="A96" s="47"/>
      <c r="B96" s="142" t="s">
        <v>73</v>
      </c>
      <c r="C96" s="30"/>
      <c r="D96" s="63"/>
      <c r="E96" s="77"/>
      <c r="F96" s="30"/>
      <c r="G96" s="63">
        <f>+SUM(G97:G100)</f>
        <v>0</v>
      </c>
      <c r="H96" s="77" t="e">
        <f t="shared" si="30"/>
        <v>#DIV/0!</v>
      </c>
      <c r="I96" s="30"/>
      <c r="J96" s="63">
        <f>+SUM(J97:J100)</f>
        <v>0</v>
      </c>
      <c r="K96" s="77" t="str">
        <f t="shared" si="31"/>
        <v/>
      </c>
      <c r="L96" s="30"/>
      <c r="M96" s="63">
        <f>+SUM(M97:M100)</f>
        <v>0</v>
      </c>
      <c r="N96" s="77"/>
      <c r="O96" s="30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</row>
    <row r="97" spans="1:46" s="61" customFormat="1" outlineLevel="1">
      <c r="A97" s="47"/>
      <c r="B97" s="117" t="s">
        <v>166</v>
      </c>
      <c r="C97" s="40"/>
      <c r="D97" s="72">
        <v>0</v>
      </c>
      <c r="E97" s="68" t="str">
        <f>+IF(D97=0,"",D97/D$6)</f>
        <v/>
      </c>
      <c r="G97" s="94"/>
      <c r="H97" s="68" t="e">
        <f t="shared" si="30"/>
        <v>#DIV/0!</v>
      </c>
      <c r="J97" s="60">
        <f>+SUM(P97:AT97)</f>
        <v>0</v>
      </c>
      <c r="K97" s="37" t="str">
        <f t="shared" si="31"/>
        <v/>
      </c>
      <c r="M97" s="60">
        <f t="shared" ref="M97:M117" si="37">G97-J97</f>
        <v>0</v>
      </c>
      <c r="N97" s="37" t="str">
        <f t="shared" ref="N97:N102" si="38">+IF(M97=0,"",M97/M$6)</f>
        <v/>
      </c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</row>
    <row r="98" spans="1:46" s="61" customFormat="1" outlineLevel="1">
      <c r="A98" s="47"/>
      <c r="B98" s="117" t="s">
        <v>167</v>
      </c>
      <c r="C98" s="42"/>
      <c r="D98" s="72">
        <v>0</v>
      </c>
      <c r="E98" s="68" t="str">
        <f>+IF(D98=0,"",D98/D$6)</f>
        <v/>
      </c>
      <c r="G98" s="94"/>
      <c r="H98" s="68" t="e">
        <f t="shared" si="30"/>
        <v>#DIV/0!</v>
      </c>
      <c r="J98" s="60">
        <f>+SUM(P98:AT98)</f>
        <v>0</v>
      </c>
      <c r="K98" s="39" t="str">
        <f t="shared" si="31"/>
        <v/>
      </c>
      <c r="M98" s="60">
        <f t="shared" si="37"/>
        <v>0</v>
      </c>
      <c r="N98" s="39" t="str">
        <f t="shared" si="38"/>
        <v/>
      </c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</row>
    <row r="99" spans="1:46" s="61" customFormat="1" outlineLevel="1">
      <c r="A99" s="47"/>
      <c r="B99" s="117" t="s">
        <v>74</v>
      </c>
      <c r="C99" s="42"/>
      <c r="D99" s="72">
        <v>0</v>
      </c>
      <c r="E99" s="68" t="str">
        <f>+IF(D99=0,"",D99/D$6)</f>
        <v/>
      </c>
      <c r="G99" s="94"/>
      <c r="H99" s="68" t="e">
        <f t="shared" si="30"/>
        <v>#DIV/0!</v>
      </c>
      <c r="J99" s="60">
        <f>+SUM(P99:AT99)</f>
        <v>0</v>
      </c>
      <c r="K99" s="39" t="str">
        <f t="shared" si="31"/>
        <v/>
      </c>
      <c r="M99" s="60">
        <f t="shared" si="37"/>
        <v>0</v>
      </c>
      <c r="N99" s="39" t="str">
        <f t="shared" si="38"/>
        <v/>
      </c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</row>
    <row r="100" spans="1:46" s="61" customFormat="1" outlineLevel="1">
      <c r="A100" s="47"/>
      <c r="B100" s="143" t="s">
        <v>168</v>
      </c>
      <c r="C100" s="42"/>
      <c r="D100" s="72">
        <v>0</v>
      </c>
      <c r="E100" s="68" t="str">
        <f>+IF(D100=0,"",D100/D$6)</f>
        <v/>
      </c>
      <c r="G100" s="94"/>
      <c r="H100" s="68" t="e">
        <f t="shared" si="30"/>
        <v>#DIV/0!</v>
      </c>
      <c r="J100" s="60">
        <f>+SUM(P100:AT100)</f>
        <v>0</v>
      </c>
      <c r="K100" s="39" t="str">
        <f t="shared" si="31"/>
        <v/>
      </c>
      <c r="M100" s="60">
        <f t="shared" si="37"/>
        <v>0</v>
      </c>
      <c r="N100" s="39" t="str">
        <f t="shared" si="38"/>
        <v/>
      </c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</row>
    <row r="101" spans="1:46" s="64" customFormat="1">
      <c r="A101" s="47"/>
      <c r="B101" s="142" t="s">
        <v>7</v>
      </c>
      <c r="C101" s="30"/>
      <c r="D101" s="63"/>
      <c r="E101" s="77"/>
      <c r="F101" s="30"/>
      <c r="G101" s="63">
        <f>+SUM(G102:G114)</f>
        <v>0</v>
      </c>
      <c r="H101" s="77" t="e">
        <f t="shared" si="30"/>
        <v>#DIV/0!</v>
      </c>
      <c r="I101" s="30"/>
      <c r="J101" s="301">
        <f>+SUM(J102:J114)</f>
        <v>0</v>
      </c>
      <c r="K101" s="77" t="str">
        <f t="shared" si="31"/>
        <v/>
      </c>
      <c r="L101" s="30"/>
      <c r="M101" s="63">
        <f>+SUM(M102:M114)</f>
        <v>0</v>
      </c>
      <c r="N101" s="77" t="str">
        <f t="shared" si="38"/>
        <v/>
      </c>
      <c r="O101" s="30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41"/>
      <c r="AJ101" s="141"/>
      <c r="AK101" s="141"/>
      <c r="AL101" s="141"/>
      <c r="AM101" s="141"/>
      <c r="AN101" s="141"/>
      <c r="AO101" s="141"/>
      <c r="AP101" s="141"/>
      <c r="AQ101" s="141"/>
      <c r="AR101" s="141"/>
      <c r="AS101" s="141"/>
      <c r="AT101" s="141"/>
    </row>
    <row r="102" spans="1:46" s="61" customFormat="1" outlineLevel="1">
      <c r="A102" s="47"/>
      <c r="B102" s="117" t="s">
        <v>169</v>
      </c>
      <c r="C102" s="40"/>
      <c r="D102" s="72">
        <v>0</v>
      </c>
      <c r="E102" s="68" t="str">
        <f t="shared" ref="E102:E114" si="39">+IF(D102=0,"",D102/D$6)</f>
        <v/>
      </c>
      <c r="G102" s="94">
        <v>0</v>
      </c>
      <c r="H102" s="68" t="e">
        <f t="shared" si="30"/>
        <v>#DIV/0!</v>
      </c>
      <c r="J102" s="60">
        <f t="shared" ref="J102:J114" si="40">+SUM(P102:AT102)</f>
        <v>0</v>
      </c>
      <c r="K102" s="37" t="str">
        <f t="shared" si="31"/>
        <v/>
      </c>
      <c r="M102" s="60">
        <f t="shared" si="37"/>
        <v>0</v>
      </c>
      <c r="N102" s="37" t="str">
        <f t="shared" si="38"/>
        <v/>
      </c>
      <c r="P102" s="44">
        <f>IF(P$6&gt;0,SUMIFS('Listagem de Pagamentos Efet'!$J:$J,'Listagem de Pagamentos Efet'!$C:$C,DRE!$B102,'Listagem de Pagamentos Efet'!$B:$B,DRE!P$5),0)</f>
        <v>0</v>
      </c>
      <c r="Q102" s="44">
        <f>IF(Q$6&gt;0,SUMIFS('Listagem de Pagamentos Efet'!$J:$J,'Listagem de Pagamentos Efet'!$C:$C,DRE!$B102,'Listagem de Pagamentos Efet'!$B:$B,DRE!Q$5),0)</f>
        <v>0</v>
      </c>
      <c r="R102" s="44">
        <f>IF(R$6&gt;0,SUMIFS('Listagem de Pagamentos Efet'!$J:$J,'Listagem de Pagamentos Efet'!$C:$C,DRE!$B102,'Listagem de Pagamentos Efet'!$B:$B,DRE!R$5),0)</f>
        <v>0</v>
      </c>
      <c r="S102" s="44">
        <f>IF(S$6&gt;0,SUMIFS('Listagem de Pagamentos Efet'!$J:$J,'Listagem de Pagamentos Efet'!$C:$C,DRE!$B102,'Listagem de Pagamentos Efet'!$B:$B,DRE!S$5),0)</f>
        <v>0</v>
      </c>
      <c r="T102" s="44">
        <f>IF(T$6&gt;0,SUMIFS('Listagem de Pagamentos Efet'!$J:$J,'Listagem de Pagamentos Efet'!$C:$C,DRE!$B102,'Listagem de Pagamentos Efet'!$B:$B,DRE!T$5),0)</f>
        <v>0</v>
      </c>
      <c r="U102" s="44">
        <f>IF(U$6&gt;0,SUMIFS('Listagem de Pagamentos Efet'!$J:$J,'Listagem de Pagamentos Efet'!$C:$C,DRE!$B102,'Listagem de Pagamentos Efet'!$B:$B,DRE!U$5),0)</f>
        <v>0</v>
      </c>
      <c r="V102" s="44">
        <f>IF(V$6&gt;0,SUMIFS('Listagem de Pagamentos Efet'!$J:$J,'Listagem de Pagamentos Efet'!$C:$C,DRE!$B102,'Listagem de Pagamentos Efet'!$B:$B,DRE!V$5),0)</f>
        <v>0</v>
      </c>
      <c r="W102" s="44">
        <f>IF(W$6&gt;0,SUMIFS('Listagem de Pagamentos Efet'!$J:$J,'Listagem de Pagamentos Efet'!$C:$C,DRE!$B102,'Listagem de Pagamentos Efet'!$B:$B,DRE!W$5),0)</f>
        <v>0</v>
      </c>
      <c r="X102" s="44">
        <f>IF(X$6&gt;0,SUMIFS('Listagem de Pagamentos Efet'!$J:$J,'Listagem de Pagamentos Efet'!$C:$C,DRE!$B102,'Listagem de Pagamentos Efet'!$B:$B,DRE!X$5),0)</f>
        <v>0</v>
      </c>
      <c r="Y102" s="44">
        <f>IF(Y$6&gt;0,SUMIFS('Listagem de Pagamentos Efet'!$J:$J,'Listagem de Pagamentos Efet'!$C:$C,DRE!$B102,'Listagem de Pagamentos Efet'!$B:$B,DRE!Y$5),0)</f>
        <v>0</v>
      </c>
      <c r="Z102" s="44">
        <f>IF(Z$6&gt;0,SUMIFS('Listagem de Pagamentos Efet'!$J:$J,'Listagem de Pagamentos Efet'!$C:$C,DRE!$B102,'Listagem de Pagamentos Efet'!$B:$B,DRE!Z$5),0)</f>
        <v>0</v>
      </c>
      <c r="AA102" s="44">
        <f>IF(AA$6&gt;0,SUMIFS('Listagem de Pagamentos Efet'!$J:$J,'Listagem de Pagamentos Efet'!$C:$C,DRE!$B102,'Listagem de Pagamentos Efet'!$B:$B,DRE!AA$5),0)</f>
        <v>0</v>
      </c>
      <c r="AB102" s="44">
        <f>IF(AB$6&gt;0,SUMIFS('Listagem de Pagamentos Efet'!$J:$J,'Listagem de Pagamentos Efet'!$C:$C,DRE!$B102,'Listagem de Pagamentos Efet'!$B:$B,DRE!AB$5),0)</f>
        <v>0</v>
      </c>
      <c r="AC102" s="44">
        <f>IF(AC$6&gt;0,SUMIFS('Listagem de Pagamentos Efet'!$J:$J,'Listagem de Pagamentos Efet'!$C:$C,DRE!$B102,'Listagem de Pagamentos Efet'!$B:$B,DRE!AC$5),0)</f>
        <v>0</v>
      </c>
      <c r="AD102" s="44">
        <f>IF(AD$6&gt;0,SUMIFS('Listagem de Pagamentos Efet'!$J:$J,'Listagem de Pagamentos Efet'!$C:$C,DRE!$B102,'Listagem de Pagamentos Efet'!$B:$B,DRE!AD$5),0)</f>
        <v>0</v>
      </c>
      <c r="AE102" s="44">
        <f>IF(AE$6&gt;0,SUMIFS('Listagem de Pagamentos Efet'!$J:$J,'Listagem de Pagamentos Efet'!$C:$C,DRE!$B102,'Listagem de Pagamentos Efet'!$B:$B,DRE!AE$5),0)</f>
        <v>0</v>
      </c>
      <c r="AF102" s="44">
        <f>IF(AF$6&gt;0,SUMIFS('Listagem de Pagamentos Efet'!$J:$J,'Listagem de Pagamentos Efet'!$C:$C,DRE!$B102,'Listagem de Pagamentos Efet'!$B:$B,DRE!AF$5),0)</f>
        <v>0</v>
      </c>
      <c r="AG102" s="44">
        <f>IF(AG$6&gt;0,SUMIFS('Listagem de Pagamentos Efet'!$J:$J,'Listagem de Pagamentos Efet'!$C:$C,DRE!$B102,'Listagem de Pagamentos Efet'!$B:$B,DRE!AG$5),0)</f>
        <v>0</v>
      </c>
      <c r="AH102" s="44">
        <f>IF(AH$6&gt;0,SUMIFS('Listagem de Pagamentos Efet'!$J:$J,'Listagem de Pagamentos Efet'!$C:$C,DRE!$B102,'Listagem de Pagamentos Efet'!$B:$B,DRE!AH$5),0)</f>
        <v>0</v>
      </c>
      <c r="AI102" s="44">
        <f>IF(AI$6&gt;0,SUMIFS('Listagem de Pagamentos Efet'!$J:$J,'Listagem de Pagamentos Efet'!$C:$C,DRE!$B102,'Listagem de Pagamentos Efet'!$B:$B,DRE!AI$5),0)</f>
        <v>0</v>
      </c>
      <c r="AJ102" s="44">
        <f>IF(AJ$6&gt;0,SUMIFS('Listagem de Pagamentos Efet'!$J:$J,'Listagem de Pagamentos Efet'!$C:$C,DRE!$B102,'Listagem de Pagamentos Efet'!$B:$B,DRE!AJ$5),0)</f>
        <v>0</v>
      </c>
      <c r="AK102" s="44">
        <f>IF(AK$6&gt;0,SUMIFS('Listagem de Pagamentos Efet'!$J:$J,'Listagem de Pagamentos Efet'!$C:$C,DRE!$B102,'Listagem de Pagamentos Efet'!$B:$B,DRE!AK$5),0)</f>
        <v>0</v>
      </c>
      <c r="AL102" s="44">
        <f>IF(AL$6&gt;0,SUMIFS('Listagem de Pagamentos Efet'!$J:$J,'Listagem de Pagamentos Efet'!$C:$C,DRE!$B102,'Listagem de Pagamentos Efet'!$B:$B,DRE!AL$5),0)</f>
        <v>0</v>
      </c>
      <c r="AM102" s="44">
        <f>IF(AM$6&gt;0,SUMIFS('Listagem de Pagamentos Efet'!$J:$J,'Listagem de Pagamentos Efet'!$C:$C,DRE!$B102,'Listagem de Pagamentos Efet'!$B:$B,DRE!AM$5),0)</f>
        <v>0</v>
      </c>
      <c r="AN102" s="44">
        <f>IF(AN$6&gt;0,SUMIFS('Listagem de Pagamentos Efet'!$J:$J,'Listagem de Pagamentos Efet'!$C:$C,DRE!$B102,'Listagem de Pagamentos Efet'!$B:$B,DRE!AN$5),0)</f>
        <v>0</v>
      </c>
      <c r="AO102" s="44">
        <f>IF(AO$6&gt;0,SUMIFS('Listagem de Pagamentos Efet'!$J:$J,'Listagem de Pagamentos Efet'!$C:$C,DRE!$B102,'Listagem de Pagamentos Efet'!$B:$B,DRE!AO$5),0)</f>
        <v>0</v>
      </c>
      <c r="AP102" s="44">
        <f>IF(AP$6&gt;0,SUMIFS('Listagem de Pagamentos Efet'!$J:$J,'Listagem de Pagamentos Efet'!$C:$C,DRE!$B102,'Listagem de Pagamentos Efet'!$B:$B,DRE!AP$5),0)</f>
        <v>0</v>
      </c>
      <c r="AQ102" s="44">
        <f>IF(AQ$6&gt;0,SUMIFS('Listagem de Pagamentos Efet'!$J:$J,'Listagem de Pagamentos Efet'!$C:$C,DRE!$B102,'Listagem de Pagamentos Efet'!$B:$B,DRE!AQ$5),0)</f>
        <v>0</v>
      </c>
      <c r="AR102" s="44">
        <f>IF(AR$6&gt;0,SUMIFS('Listagem de Pagamentos Efet'!$J:$J,'Listagem de Pagamentos Efet'!$C:$C,DRE!$B102,'Listagem de Pagamentos Efet'!$B:$B,DRE!AR$5),0)</f>
        <v>0</v>
      </c>
      <c r="AS102" s="44">
        <f>IF(AS$6&gt;0,SUMIFS('Listagem de Pagamentos Efet'!$J:$J,'Listagem de Pagamentos Efet'!$C:$C,DRE!$B102,'Listagem de Pagamentos Efet'!$B:$B,DRE!AS$5),0)</f>
        <v>0</v>
      </c>
      <c r="AT102" s="44">
        <f>IF(AT$6&gt;0,SUMIFS('Listagem de Pagamentos Efet'!$J:$J,'Listagem de Pagamentos Efet'!$C:$C,DRE!$B102,'Listagem de Pagamentos Efet'!$B:$B,DRE!AT$5),0)</f>
        <v>0</v>
      </c>
    </row>
    <row r="103" spans="1:46" s="61" customFormat="1" outlineLevel="1">
      <c r="A103" s="47"/>
      <c r="B103" s="117" t="s">
        <v>170</v>
      </c>
      <c r="C103" s="40"/>
      <c r="D103" s="72">
        <v>0</v>
      </c>
      <c r="E103" s="68" t="str">
        <f t="shared" si="39"/>
        <v/>
      </c>
      <c r="G103" s="94">
        <v>0</v>
      </c>
      <c r="H103" s="68" t="e">
        <f t="shared" si="30"/>
        <v>#DIV/0!</v>
      </c>
      <c r="J103" s="60">
        <f t="shared" si="40"/>
        <v>0</v>
      </c>
      <c r="K103" s="37" t="str">
        <f t="shared" si="31"/>
        <v/>
      </c>
      <c r="M103" s="60">
        <f t="shared" si="37"/>
        <v>0</v>
      </c>
      <c r="N103" s="37" t="str">
        <f t="shared" ref="N103:N112" si="41">+IF(M103=0,"",M103/M$6)</f>
        <v/>
      </c>
      <c r="P103" s="44">
        <f>IF(P$6&gt;0,SUMIFS('Listagem de Pagamentos Efet'!$J:$J,'Listagem de Pagamentos Efet'!$C:$C,DRE!$B103,'Listagem de Pagamentos Efet'!$B:$B,DRE!P$5),0)</f>
        <v>0</v>
      </c>
      <c r="Q103" s="44">
        <f>IF(Q$6&gt;0,SUMIFS('Listagem de Pagamentos Efet'!$J:$J,'Listagem de Pagamentos Efet'!$C:$C,DRE!$B103,'Listagem de Pagamentos Efet'!$B:$B,DRE!Q$5),0)</f>
        <v>0</v>
      </c>
      <c r="R103" s="44">
        <f>IF(R$6&gt;0,SUMIFS('Listagem de Pagamentos Efet'!$J:$J,'Listagem de Pagamentos Efet'!$C:$C,DRE!$B103,'Listagem de Pagamentos Efet'!$B:$B,DRE!R$5),0)</f>
        <v>0</v>
      </c>
      <c r="S103" s="44">
        <f>IF(S$6&gt;0,SUMIFS('Listagem de Pagamentos Efet'!$J:$J,'Listagem de Pagamentos Efet'!$C:$C,DRE!$B103,'Listagem de Pagamentos Efet'!$B:$B,DRE!S$5),0)</f>
        <v>0</v>
      </c>
      <c r="T103" s="44">
        <f>IF(T$6&gt;0,SUMIFS('Listagem de Pagamentos Efet'!$J:$J,'Listagem de Pagamentos Efet'!$C:$C,DRE!$B103,'Listagem de Pagamentos Efet'!$B:$B,DRE!T$5),0)</f>
        <v>0</v>
      </c>
      <c r="U103" s="44">
        <f>IF(U$6&gt;0,SUMIFS('Listagem de Pagamentos Efet'!$J:$J,'Listagem de Pagamentos Efet'!$C:$C,DRE!$B103,'Listagem de Pagamentos Efet'!$B:$B,DRE!U$5),0)</f>
        <v>0</v>
      </c>
      <c r="V103" s="44">
        <f>IF(V$6&gt;0,SUMIFS('Listagem de Pagamentos Efet'!$J:$J,'Listagem de Pagamentos Efet'!$C:$C,DRE!$B103,'Listagem de Pagamentos Efet'!$B:$B,DRE!V$5),0)</f>
        <v>0</v>
      </c>
      <c r="W103" s="44">
        <f>IF(W$6&gt;0,SUMIFS('Listagem de Pagamentos Efet'!$J:$J,'Listagem de Pagamentos Efet'!$C:$C,DRE!$B103,'Listagem de Pagamentos Efet'!$B:$B,DRE!W$5),0)</f>
        <v>0</v>
      </c>
      <c r="X103" s="44">
        <f>IF(X$6&gt;0,SUMIFS('Listagem de Pagamentos Efet'!$J:$J,'Listagem de Pagamentos Efet'!$C:$C,DRE!$B103,'Listagem de Pagamentos Efet'!$B:$B,DRE!X$5),0)</f>
        <v>0</v>
      </c>
      <c r="Y103" s="44">
        <f>IF(Y$6&gt;0,SUMIFS('Listagem de Pagamentos Efet'!$J:$J,'Listagem de Pagamentos Efet'!$C:$C,DRE!$B103,'Listagem de Pagamentos Efet'!$B:$B,DRE!Y$5),0)</f>
        <v>0</v>
      </c>
      <c r="Z103" s="44">
        <f>IF(Z$6&gt;0,SUMIFS('Listagem de Pagamentos Efet'!$J:$J,'Listagem de Pagamentos Efet'!$C:$C,DRE!$B103,'Listagem de Pagamentos Efet'!$B:$B,DRE!Z$5),0)</f>
        <v>0</v>
      </c>
      <c r="AA103" s="44">
        <f>IF(AA$6&gt;0,SUMIFS('Listagem de Pagamentos Efet'!$J:$J,'Listagem de Pagamentos Efet'!$C:$C,DRE!$B103,'Listagem de Pagamentos Efet'!$B:$B,DRE!AA$5),0)</f>
        <v>0</v>
      </c>
      <c r="AB103" s="44">
        <f>IF(AB$6&gt;0,SUMIFS('Listagem de Pagamentos Efet'!$J:$J,'Listagem de Pagamentos Efet'!$C:$C,DRE!$B103,'Listagem de Pagamentos Efet'!$B:$B,DRE!AB$5),0)</f>
        <v>0</v>
      </c>
      <c r="AC103" s="44">
        <f>IF(AC$6&gt;0,SUMIFS('Listagem de Pagamentos Efet'!$J:$J,'Listagem de Pagamentos Efet'!$C:$C,DRE!$B103,'Listagem de Pagamentos Efet'!$B:$B,DRE!AC$5),0)</f>
        <v>0</v>
      </c>
      <c r="AD103" s="44">
        <f>IF(AD$6&gt;0,SUMIFS('Listagem de Pagamentos Efet'!$J:$J,'Listagem de Pagamentos Efet'!$C:$C,DRE!$B103,'Listagem de Pagamentos Efet'!$B:$B,DRE!AD$5),0)</f>
        <v>0</v>
      </c>
      <c r="AE103" s="44">
        <f>IF(AE$6&gt;0,SUMIFS('Listagem de Pagamentos Efet'!$J:$J,'Listagem de Pagamentos Efet'!$C:$C,DRE!$B103,'Listagem de Pagamentos Efet'!$B:$B,DRE!AE$5),0)</f>
        <v>0</v>
      </c>
      <c r="AF103" s="44">
        <f>IF(AF$6&gt;0,SUMIFS('Listagem de Pagamentos Efet'!$J:$J,'Listagem de Pagamentos Efet'!$C:$C,DRE!$B103,'Listagem de Pagamentos Efet'!$B:$B,DRE!AF$5),0)</f>
        <v>0</v>
      </c>
      <c r="AG103" s="44">
        <f>IF(AG$6&gt;0,SUMIFS('Listagem de Pagamentos Efet'!$J:$J,'Listagem de Pagamentos Efet'!$C:$C,DRE!$B103,'Listagem de Pagamentos Efet'!$B:$B,DRE!AG$5),0)</f>
        <v>0</v>
      </c>
      <c r="AH103" s="44">
        <f>IF(AH$6&gt;0,SUMIFS('Listagem de Pagamentos Efet'!$J:$J,'Listagem de Pagamentos Efet'!$C:$C,DRE!$B103,'Listagem de Pagamentos Efet'!$B:$B,DRE!AH$5),0)</f>
        <v>0</v>
      </c>
      <c r="AI103" s="44">
        <f>IF(AI$6&gt;0,SUMIFS('Listagem de Pagamentos Efet'!$J:$J,'Listagem de Pagamentos Efet'!$C:$C,DRE!$B103,'Listagem de Pagamentos Efet'!$B:$B,DRE!AI$5),0)</f>
        <v>0</v>
      </c>
      <c r="AJ103" s="44">
        <f>IF(AJ$6&gt;0,SUMIFS('Listagem de Pagamentos Efet'!$J:$J,'Listagem de Pagamentos Efet'!$C:$C,DRE!$B103,'Listagem de Pagamentos Efet'!$B:$B,DRE!AJ$5),0)</f>
        <v>0</v>
      </c>
      <c r="AK103" s="44">
        <f>IF(AK$6&gt;0,SUMIFS('Listagem de Pagamentos Efet'!$J:$J,'Listagem de Pagamentos Efet'!$C:$C,DRE!$B103,'Listagem de Pagamentos Efet'!$B:$B,DRE!AK$5),0)</f>
        <v>0</v>
      </c>
      <c r="AL103" s="44">
        <f>IF(AL$6&gt;0,SUMIFS('Listagem de Pagamentos Efet'!$J:$J,'Listagem de Pagamentos Efet'!$C:$C,DRE!$B103,'Listagem de Pagamentos Efet'!$B:$B,DRE!AL$5),0)</f>
        <v>0</v>
      </c>
      <c r="AM103" s="44">
        <f>IF(AM$6&gt;0,SUMIFS('Listagem de Pagamentos Efet'!$J:$J,'Listagem de Pagamentos Efet'!$C:$C,DRE!$B103,'Listagem de Pagamentos Efet'!$B:$B,DRE!AM$5),0)</f>
        <v>0</v>
      </c>
      <c r="AN103" s="44">
        <f>IF(AN$6&gt;0,SUMIFS('Listagem de Pagamentos Efet'!$J:$J,'Listagem de Pagamentos Efet'!$C:$C,DRE!$B103,'Listagem de Pagamentos Efet'!$B:$B,DRE!AN$5),0)</f>
        <v>0</v>
      </c>
      <c r="AO103" s="44">
        <f>IF(AO$6&gt;0,SUMIFS('Listagem de Pagamentos Efet'!$J:$J,'Listagem de Pagamentos Efet'!$C:$C,DRE!$B103,'Listagem de Pagamentos Efet'!$B:$B,DRE!AO$5),0)</f>
        <v>0</v>
      </c>
      <c r="AP103" s="44">
        <f>IF(AP$6&gt;0,SUMIFS('Listagem de Pagamentos Efet'!$J:$J,'Listagem de Pagamentos Efet'!$C:$C,DRE!$B103,'Listagem de Pagamentos Efet'!$B:$B,DRE!AP$5),0)</f>
        <v>0</v>
      </c>
      <c r="AQ103" s="44">
        <f>IF(AQ$6&gt;0,SUMIFS('Listagem de Pagamentos Efet'!$J:$J,'Listagem de Pagamentos Efet'!$C:$C,DRE!$B103,'Listagem de Pagamentos Efet'!$B:$B,DRE!AQ$5),0)</f>
        <v>0</v>
      </c>
      <c r="AR103" s="44">
        <f>IF(AR$6&gt;0,SUMIFS('Listagem de Pagamentos Efet'!$J:$J,'Listagem de Pagamentos Efet'!$C:$C,DRE!$B103,'Listagem de Pagamentos Efet'!$B:$B,DRE!AR$5),0)</f>
        <v>0</v>
      </c>
      <c r="AS103" s="44">
        <f>IF(AS$6&gt;0,SUMIFS('Listagem de Pagamentos Efet'!$J:$J,'Listagem de Pagamentos Efet'!$C:$C,DRE!$B103,'Listagem de Pagamentos Efet'!$B:$B,DRE!AS$5),0)</f>
        <v>0</v>
      </c>
      <c r="AT103" s="44">
        <f>IF(AT$6&gt;0,SUMIFS('Listagem de Pagamentos Efet'!$J:$J,'Listagem de Pagamentos Efet'!$C:$C,DRE!$B103,'Listagem de Pagamentos Efet'!$B:$B,DRE!AT$5),0)</f>
        <v>0</v>
      </c>
    </row>
    <row r="104" spans="1:46" s="61" customFormat="1" outlineLevel="1">
      <c r="A104" s="47"/>
      <c r="B104" s="117" t="s">
        <v>171</v>
      </c>
      <c r="C104" s="40"/>
      <c r="D104" s="72">
        <v>0</v>
      </c>
      <c r="E104" s="68" t="str">
        <f t="shared" si="39"/>
        <v/>
      </c>
      <c r="G104" s="94">
        <v>0</v>
      </c>
      <c r="H104" s="68" t="e">
        <f t="shared" si="30"/>
        <v>#DIV/0!</v>
      </c>
      <c r="J104" s="60">
        <f t="shared" si="40"/>
        <v>0</v>
      </c>
      <c r="K104" s="39" t="str">
        <f t="shared" si="31"/>
        <v/>
      </c>
      <c r="M104" s="60">
        <f t="shared" si="37"/>
        <v>0</v>
      </c>
      <c r="N104" s="39" t="str">
        <f t="shared" si="41"/>
        <v/>
      </c>
      <c r="P104" s="44">
        <f>IF(P$6&gt;0,SUMIFS('Listagem de Pagamentos Efet'!$J:$J,'Listagem de Pagamentos Efet'!$C:$C,DRE!$B104,'Listagem de Pagamentos Efet'!$B:$B,DRE!P$5),0)</f>
        <v>0</v>
      </c>
      <c r="Q104" s="44">
        <f>IF(Q$6&gt;0,SUMIFS('Listagem de Pagamentos Efet'!$J:$J,'Listagem de Pagamentos Efet'!$C:$C,DRE!$B104,'Listagem de Pagamentos Efet'!$B:$B,DRE!Q$5),0)</f>
        <v>0</v>
      </c>
      <c r="R104" s="44">
        <f>IF(R$6&gt;0,SUMIFS('Listagem de Pagamentos Efet'!$J:$J,'Listagem de Pagamentos Efet'!$C:$C,DRE!$B104,'Listagem de Pagamentos Efet'!$B:$B,DRE!R$5),0)</f>
        <v>0</v>
      </c>
      <c r="S104" s="44">
        <f>IF(S$6&gt;0,SUMIFS('Listagem de Pagamentos Efet'!$J:$J,'Listagem de Pagamentos Efet'!$C:$C,DRE!$B104,'Listagem de Pagamentos Efet'!$B:$B,DRE!S$5),0)</f>
        <v>0</v>
      </c>
      <c r="T104" s="44">
        <f>IF(T$6&gt;0,SUMIFS('Listagem de Pagamentos Efet'!$J:$J,'Listagem de Pagamentos Efet'!$C:$C,DRE!$B104,'Listagem de Pagamentos Efet'!$B:$B,DRE!T$5),0)</f>
        <v>0</v>
      </c>
      <c r="U104" s="44">
        <f>IF(U$6&gt;0,SUMIFS('Listagem de Pagamentos Efet'!$J:$J,'Listagem de Pagamentos Efet'!$C:$C,DRE!$B104,'Listagem de Pagamentos Efet'!$B:$B,DRE!U$5),0)</f>
        <v>0</v>
      </c>
      <c r="V104" s="44">
        <f>IF(V$6&gt;0,SUMIFS('Listagem de Pagamentos Efet'!$J:$J,'Listagem de Pagamentos Efet'!$C:$C,DRE!$B104,'Listagem de Pagamentos Efet'!$B:$B,DRE!V$5),0)</f>
        <v>0</v>
      </c>
      <c r="W104" s="44">
        <f>IF(W$6&gt;0,SUMIFS('Listagem de Pagamentos Efet'!$J:$J,'Listagem de Pagamentos Efet'!$C:$C,DRE!$B104,'Listagem de Pagamentos Efet'!$B:$B,DRE!W$5),0)</f>
        <v>0</v>
      </c>
      <c r="X104" s="44">
        <f>IF(X$6&gt;0,SUMIFS('Listagem de Pagamentos Efet'!$J:$J,'Listagem de Pagamentos Efet'!$C:$C,DRE!$B104,'Listagem de Pagamentos Efet'!$B:$B,DRE!X$5),0)</f>
        <v>0</v>
      </c>
      <c r="Y104" s="44">
        <f>IF(Y$6&gt;0,SUMIFS('Listagem de Pagamentos Efet'!$J:$J,'Listagem de Pagamentos Efet'!$C:$C,DRE!$B104,'Listagem de Pagamentos Efet'!$B:$B,DRE!Y$5),0)</f>
        <v>0</v>
      </c>
      <c r="Z104" s="44">
        <f>IF(Z$6&gt;0,SUMIFS('Listagem de Pagamentos Efet'!$J:$J,'Listagem de Pagamentos Efet'!$C:$C,DRE!$B104,'Listagem de Pagamentos Efet'!$B:$B,DRE!Z$5),0)</f>
        <v>0</v>
      </c>
      <c r="AA104" s="44">
        <f>IF(AA$6&gt;0,SUMIFS('Listagem de Pagamentos Efet'!$J:$J,'Listagem de Pagamentos Efet'!$C:$C,DRE!$B104,'Listagem de Pagamentos Efet'!$B:$B,DRE!AA$5),0)</f>
        <v>0</v>
      </c>
      <c r="AB104" s="44">
        <f>IF(AB$6&gt;0,SUMIFS('Listagem de Pagamentos Efet'!$J:$J,'Listagem de Pagamentos Efet'!$C:$C,DRE!$B104,'Listagem de Pagamentos Efet'!$B:$B,DRE!AB$5),0)</f>
        <v>0</v>
      </c>
      <c r="AC104" s="44">
        <f>IF(AC$6&gt;0,SUMIFS('Listagem de Pagamentos Efet'!$J:$J,'Listagem de Pagamentos Efet'!$C:$C,DRE!$B104,'Listagem de Pagamentos Efet'!$B:$B,DRE!AC$5),0)</f>
        <v>0</v>
      </c>
      <c r="AD104" s="44">
        <f>IF(AD$6&gt;0,SUMIFS('Listagem de Pagamentos Efet'!$J:$J,'Listagem de Pagamentos Efet'!$C:$C,DRE!$B104,'Listagem de Pagamentos Efet'!$B:$B,DRE!AD$5),0)</f>
        <v>0</v>
      </c>
      <c r="AE104" s="44">
        <f>IF(AE$6&gt;0,SUMIFS('Listagem de Pagamentos Efet'!$J:$J,'Listagem de Pagamentos Efet'!$C:$C,DRE!$B104,'Listagem de Pagamentos Efet'!$B:$B,DRE!AE$5),0)</f>
        <v>0</v>
      </c>
      <c r="AF104" s="44">
        <f>IF(AF$6&gt;0,SUMIFS('Listagem de Pagamentos Efet'!$J:$J,'Listagem de Pagamentos Efet'!$C:$C,DRE!$B104,'Listagem de Pagamentos Efet'!$B:$B,DRE!AF$5),0)</f>
        <v>0</v>
      </c>
      <c r="AG104" s="44">
        <f>IF(AG$6&gt;0,SUMIFS('Listagem de Pagamentos Efet'!$J:$J,'Listagem de Pagamentos Efet'!$C:$C,DRE!$B104,'Listagem de Pagamentos Efet'!$B:$B,DRE!AG$5),0)</f>
        <v>0</v>
      </c>
      <c r="AH104" s="44">
        <f>IF(AH$6&gt;0,SUMIFS('Listagem de Pagamentos Efet'!$J:$J,'Listagem de Pagamentos Efet'!$C:$C,DRE!$B104,'Listagem de Pagamentos Efet'!$B:$B,DRE!AH$5),0)</f>
        <v>0</v>
      </c>
      <c r="AI104" s="44">
        <f>IF(AI$6&gt;0,SUMIFS('Listagem de Pagamentos Efet'!$J:$J,'Listagem de Pagamentos Efet'!$C:$C,DRE!$B104,'Listagem de Pagamentos Efet'!$B:$B,DRE!AI$5),0)</f>
        <v>0</v>
      </c>
      <c r="AJ104" s="44">
        <f>IF(AJ$6&gt;0,SUMIFS('Listagem de Pagamentos Efet'!$J:$J,'Listagem de Pagamentos Efet'!$C:$C,DRE!$B104,'Listagem de Pagamentos Efet'!$B:$B,DRE!AJ$5),0)</f>
        <v>0</v>
      </c>
      <c r="AK104" s="44">
        <f>IF(AK$6&gt;0,SUMIFS('Listagem de Pagamentos Efet'!$J:$J,'Listagem de Pagamentos Efet'!$C:$C,DRE!$B104,'Listagem de Pagamentos Efet'!$B:$B,DRE!AK$5),0)</f>
        <v>0</v>
      </c>
      <c r="AL104" s="44">
        <f>IF(AL$6&gt;0,SUMIFS('Listagem de Pagamentos Efet'!$J:$J,'Listagem de Pagamentos Efet'!$C:$C,DRE!$B104,'Listagem de Pagamentos Efet'!$B:$B,DRE!AL$5),0)</f>
        <v>0</v>
      </c>
      <c r="AM104" s="44">
        <f>IF(AM$6&gt;0,SUMIFS('Listagem de Pagamentos Efet'!$J:$J,'Listagem de Pagamentos Efet'!$C:$C,DRE!$B104,'Listagem de Pagamentos Efet'!$B:$B,DRE!AM$5),0)</f>
        <v>0</v>
      </c>
      <c r="AN104" s="44">
        <f>IF(AN$6&gt;0,SUMIFS('Listagem de Pagamentos Efet'!$J:$J,'Listagem de Pagamentos Efet'!$C:$C,DRE!$B104,'Listagem de Pagamentos Efet'!$B:$B,DRE!AN$5),0)</f>
        <v>0</v>
      </c>
      <c r="AO104" s="44">
        <f>IF(AO$6&gt;0,SUMIFS('Listagem de Pagamentos Efet'!$J:$J,'Listagem de Pagamentos Efet'!$C:$C,DRE!$B104,'Listagem de Pagamentos Efet'!$B:$B,DRE!AO$5),0)</f>
        <v>0</v>
      </c>
      <c r="AP104" s="44">
        <f>IF(AP$6&gt;0,SUMIFS('Listagem de Pagamentos Efet'!$J:$J,'Listagem de Pagamentos Efet'!$C:$C,DRE!$B104,'Listagem de Pagamentos Efet'!$B:$B,DRE!AP$5),0)</f>
        <v>0</v>
      </c>
      <c r="AQ104" s="44">
        <f>IF(AQ$6&gt;0,SUMIFS('Listagem de Pagamentos Efet'!$J:$J,'Listagem de Pagamentos Efet'!$C:$C,DRE!$B104,'Listagem de Pagamentos Efet'!$B:$B,DRE!AQ$5),0)</f>
        <v>0</v>
      </c>
      <c r="AR104" s="44">
        <f>IF(AR$6&gt;0,SUMIFS('Listagem de Pagamentos Efet'!$J:$J,'Listagem de Pagamentos Efet'!$C:$C,DRE!$B104,'Listagem de Pagamentos Efet'!$B:$B,DRE!AR$5),0)</f>
        <v>0</v>
      </c>
      <c r="AS104" s="44">
        <f>IF(AS$6&gt;0,SUMIFS('Listagem de Pagamentos Efet'!$J:$J,'Listagem de Pagamentos Efet'!$C:$C,DRE!$B104,'Listagem de Pagamentos Efet'!$B:$B,DRE!AS$5),0)</f>
        <v>0</v>
      </c>
      <c r="AT104" s="44">
        <f>IF(AT$6&gt;0,SUMIFS('Listagem de Pagamentos Efet'!$J:$J,'Listagem de Pagamentos Efet'!$C:$C,DRE!$B104,'Listagem de Pagamentos Efet'!$B:$B,DRE!AT$5),0)</f>
        <v>0</v>
      </c>
    </row>
    <row r="105" spans="1:46" s="61" customFormat="1" outlineLevel="1">
      <c r="A105" s="47"/>
      <c r="B105" s="117" t="s">
        <v>172</v>
      </c>
      <c r="C105" s="40"/>
      <c r="D105" s="72">
        <v>0</v>
      </c>
      <c r="E105" s="68" t="str">
        <f t="shared" si="39"/>
        <v/>
      </c>
      <c r="G105" s="94">
        <v>0</v>
      </c>
      <c r="H105" s="68" t="e">
        <f t="shared" si="30"/>
        <v>#DIV/0!</v>
      </c>
      <c r="J105" s="60">
        <f t="shared" si="40"/>
        <v>0</v>
      </c>
      <c r="K105" s="39" t="str">
        <f t="shared" si="31"/>
        <v/>
      </c>
      <c r="M105" s="60">
        <f t="shared" si="37"/>
        <v>0</v>
      </c>
      <c r="N105" s="39" t="str">
        <f t="shared" si="41"/>
        <v/>
      </c>
      <c r="P105" s="44">
        <f>IF(P$6&gt;0,SUMIFS('Listagem de Pagamentos Efet'!$J:$J,'Listagem de Pagamentos Efet'!$C:$C,DRE!$B105,'Listagem de Pagamentos Efet'!$B:$B,DRE!P$5),0)</f>
        <v>0</v>
      </c>
      <c r="Q105" s="44">
        <f>IF(Q$6&gt;0,SUMIFS('Listagem de Pagamentos Efet'!$J:$J,'Listagem de Pagamentos Efet'!$C:$C,DRE!$B105,'Listagem de Pagamentos Efet'!$B:$B,DRE!Q$5),0)</f>
        <v>0</v>
      </c>
      <c r="R105" s="44">
        <f>IF(R$6&gt;0,SUMIFS('Listagem de Pagamentos Efet'!$J:$J,'Listagem de Pagamentos Efet'!$C:$C,DRE!$B105,'Listagem de Pagamentos Efet'!$B:$B,DRE!R$5),0)</f>
        <v>0</v>
      </c>
      <c r="S105" s="44">
        <f>IF(S$6&gt;0,SUMIFS('Listagem de Pagamentos Efet'!$J:$J,'Listagem de Pagamentos Efet'!$C:$C,DRE!$B105,'Listagem de Pagamentos Efet'!$B:$B,DRE!S$5),0)</f>
        <v>0</v>
      </c>
      <c r="T105" s="44">
        <f>IF(T$6&gt;0,SUMIFS('Listagem de Pagamentos Efet'!$J:$J,'Listagem de Pagamentos Efet'!$C:$C,DRE!$B105,'Listagem de Pagamentos Efet'!$B:$B,DRE!T$5),0)</f>
        <v>0</v>
      </c>
      <c r="U105" s="44">
        <f>IF(U$6&gt;0,SUMIFS('Listagem de Pagamentos Efet'!$J:$J,'Listagem de Pagamentos Efet'!$C:$C,DRE!$B105,'Listagem de Pagamentos Efet'!$B:$B,DRE!U$5),0)</f>
        <v>0</v>
      </c>
      <c r="V105" s="44">
        <f>IF(V$6&gt;0,SUMIFS('Listagem de Pagamentos Efet'!$J:$J,'Listagem de Pagamentos Efet'!$C:$C,DRE!$B105,'Listagem de Pagamentos Efet'!$B:$B,DRE!V$5),0)</f>
        <v>0</v>
      </c>
      <c r="W105" s="44">
        <f>IF(W$6&gt;0,SUMIFS('Listagem de Pagamentos Efet'!$J:$J,'Listagem de Pagamentos Efet'!$C:$C,DRE!$B105,'Listagem de Pagamentos Efet'!$B:$B,DRE!W$5),0)</f>
        <v>0</v>
      </c>
      <c r="X105" s="44">
        <f>IF(X$6&gt;0,SUMIFS('Listagem de Pagamentos Efet'!$J:$J,'Listagem de Pagamentos Efet'!$C:$C,DRE!$B105,'Listagem de Pagamentos Efet'!$B:$B,DRE!X$5),0)</f>
        <v>0</v>
      </c>
      <c r="Y105" s="44">
        <f>IF(Y$6&gt;0,SUMIFS('Listagem de Pagamentos Efet'!$J:$J,'Listagem de Pagamentos Efet'!$C:$C,DRE!$B105,'Listagem de Pagamentos Efet'!$B:$B,DRE!Y$5),0)</f>
        <v>0</v>
      </c>
      <c r="Z105" s="44">
        <f>IF(Z$6&gt;0,SUMIFS('Listagem de Pagamentos Efet'!$J:$J,'Listagem de Pagamentos Efet'!$C:$C,DRE!$B105,'Listagem de Pagamentos Efet'!$B:$B,DRE!Z$5),0)</f>
        <v>0</v>
      </c>
      <c r="AA105" s="44">
        <f>IF(AA$6&gt;0,SUMIFS('Listagem de Pagamentos Efet'!$J:$J,'Listagem de Pagamentos Efet'!$C:$C,DRE!$B105,'Listagem de Pagamentos Efet'!$B:$B,DRE!AA$5),0)</f>
        <v>0</v>
      </c>
      <c r="AB105" s="44">
        <f>IF(AB$6&gt;0,SUMIFS('Listagem de Pagamentos Efet'!$J:$J,'Listagem de Pagamentos Efet'!$C:$C,DRE!$B105,'Listagem de Pagamentos Efet'!$B:$B,DRE!AB$5),0)</f>
        <v>0</v>
      </c>
      <c r="AC105" s="44">
        <f>IF(AC$6&gt;0,SUMIFS('Listagem de Pagamentos Efet'!$J:$J,'Listagem de Pagamentos Efet'!$C:$C,DRE!$B105,'Listagem de Pagamentos Efet'!$B:$B,DRE!AC$5),0)</f>
        <v>0</v>
      </c>
      <c r="AD105" s="44">
        <f>IF(AD$6&gt;0,SUMIFS('Listagem de Pagamentos Efet'!$J:$J,'Listagem de Pagamentos Efet'!$C:$C,DRE!$B105,'Listagem de Pagamentos Efet'!$B:$B,DRE!AD$5),0)</f>
        <v>0</v>
      </c>
      <c r="AE105" s="44">
        <f>IF(AE$6&gt;0,SUMIFS('Listagem de Pagamentos Efet'!$J:$J,'Listagem de Pagamentos Efet'!$C:$C,DRE!$B105,'Listagem de Pagamentos Efet'!$B:$B,DRE!AE$5),0)</f>
        <v>0</v>
      </c>
      <c r="AF105" s="44">
        <f>IF(AF$6&gt;0,SUMIFS('Listagem de Pagamentos Efet'!$J:$J,'Listagem de Pagamentos Efet'!$C:$C,DRE!$B105,'Listagem de Pagamentos Efet'!$B:$B,DRE!AF$5),0)</f>
        <v>0</v>
      </c>
      <c r="AG105" s="44">
        <f>IF(AG$6&gt;0,SUMIFS('Listagem de Pagamentos Efet'!$J:$J,'Listagem de Pagamentos Efet'!$C:$C,DRE!$B105,'Listagem de Pagamentos Efet'!$B:$B,DRE!AG$5),0)</f>
        <v>0</v>
      </c>
      <c r="AH105" s="44">
        <f>IF(AH$6&gt;0,SUMIFS('Listagem de Pagamentos Efet'!$J:$J,'Listagem de Pagamentos Efet'!$C:$C,DRE!$B105,'Listagem de Pagamentos Efet'!$B:$B,DRE!AH$5),0)</f>
        <v>0</v>
      </c>
      <c r="AI105" s="44">
        <f>IF(AI$6&gt;0,SUMIFS('Listagem de Pagamentos Efet'!$J:$J,'Listagem de Pagamentos Efet'!$C:$C,DRE!$B105,'Listagem de Pagamentos Efet'!$B:$B,DRE!AI$5),0)</f>
        <v>0</v>
      </c>
      <c r="AJ105" s="44">
        <f>IF(AJ$6&gt;0,SUMIFS('Listagem de Pagamentos Efet'!$J:$J,'Listagem de Pagamentos Efet'!$C:$C,DRE!$B105,'Listagem de Pagamentos Efet'!$B:$B,DRE!AJ$5),0)</f>
        <v>0</v>
      </c>
      <c r="AK105" s="44">
        <f>IF(AK$6&gt;0,SUMIFS('Listagem de Pagamentos Efet'!$J:$J,'Listagem de Pagamentos Efet'!$C:$C,DRE!$B105,'Listagem de Pagamentos Efet'!$B:$B,DRE!AK$5),0)</f>
        <v>0</v>
      </c>
      <c r="AL105" s="44">
        <f>IF(AL$6&gt;0,SUMIFS('Listagem de Pagamentos Efet'!$J:$J,'Listagem de Pagamentos Efet'!$C:$C,DRE!$B105,'Listagem de Pagamentos Efet'!$B:$B,DRE!AL$5),0)</f>
        <v>0</v>
      </c>
      <c r="AM105" s="44">
        <f>IF(AM$6&gt;0,SUMIFS('Listagem de Pagamentos Efet'!$J:$J,'Listagem de Pagamentos Efet'!$C:$C,DRE!$B105,'Listagem de Pagamentos Efet'!$B:$B,DRE!AM$5),0)</f>
        <v>0</v>
      </c>
      <c r="AN105" s="44">
        <f>IF(AN$6&gt;0,SUMIFS('Listagem de Pagamentos Efet'!$J:$J,'Listagem de Pagamentos Efet'!$C:$C,DRE!$B105,'Listagem de Pagamentos Efet'!$B:$B,DRE!AN$5),0)</f>
        <v>0</v>
      </c>
      <c r="AO105" s="44">
        <f>IF(AO$6&gt;0,SUMIFS('Listagem de Pagamentos Efet'!$J:$J,'Listagem de Pagamentos Efet'!$C:$C,DRE!$B105,'Listagem de Pagamentos Efet'!$B:$B,DRE!AO$5),0)</f>
        <v>0</v>
      </c>
      <c r="AP105" s="44">
        <f>IF(AP$6&gt;0,SUMIFS('Listagem de Pagamentos Efet'!$J:$J,'Listagem de Pagamentos Efet'!$C:$C,DRE!$B105,'Listagem de Pagamentos Efet'!$B:$B,DRE!AP$5),0)</f>
        <v>0</v>
      </c>
      <c r="AQ105" s="44">
        <f>IF(AQ$6&gt;0,SUMIFS('Listagem de Pagamentos Efet'!$J:$J,'Listagem de Pagamentos Efet'!$C:$C,DRE!$B105,'Listagem de Pagamentos Efet'!$B:$B,DRE!AQ$5),0)</f>
        <v>0</v>
      </c>
      <c r="AR105" s="44">
        <f>IF(AR$6&gt;0,SUMIFS('Listagem de Pagamentos Efet'!$J:$J,'Listagem de Pagamentos Efet'!$C:$C,DRE!$B105,'Listagem de Pagamentos Efet'!$B:$B,DRE!AR$5),0)</f>
        <v>0</v>
      </c>
      <c r="AS105" s="44">
        <f>IF(AS$6&gt;0,SUMIFS('Listagem de Pagamentos Efet'!$J:$J,'Listagem de Pagamentos Efet'!$C:$C,DRE!$B105,'Listagem de Pagamentos Efet'!$B:$B,DRE!AS$5),0)</f>
        <v>0</v>
      </c>
      <c r="AT105" s="44">
        <f>IF(AT$6&gt;0,SUMIFS('Listagem de Pagamentos Efet'!$J:$J,'Listagem de Pagamentos Efet'!$C:$C,DRE!$B105,'Listagem de Pagamentos Efet'!$B:$B,DRE!AT$5),0)</f>
        <v>0</v>
      </c>
    </row>
    <row r="106" spans="1:46" s="61" customFormat="1" outlineLevel="1">
      <c r="A106" s="47"/>
      <c r="B106" s="117" t="s">
        <v>173</v>
      </c>
      <c r="C106" s="40"/>
      <c r="D106" s="72">
        <v>0</v>
      </c>
      <c r="E106" s="68" t="str">
        <f t="shared" si="39"/>
        <v/>
      </c>
      <c r="G106" s="94"/>
      <c r="H106" s="68" t="e">
        <f t="shared" si="30"/>
        <v>#DIV/0!</v>
      </c>
      <c r="J106" s="60">
        <f t="shared" si="40"/>
        <v>0</v>
      </c>
      <c r="K106" s="39" t="str">
        <f t="shared" si="31"/>
        <v/>
      </c>
      <c r="M106" s="60">
        <f t="shared" si="37"/>
        <v>0</v>
      </c>
      <c r="N106" s="39" t="str">
        <f t="shared" si="41"/>
        <v/>
      </c>
      <c r="P106" s="44">
        <f>IF(P$6&gt;0,SUMIFS('Listagem de Pagamentos Efet'!$J:$J,'Listagem de Pagamentos Efet'!$C:$C,DRE!$B106,'Listagem de Pagamentos Efet'!$B:$B,DRE!P$5),0)</f>
        <v>0</v>
      </c>
      <c r="Q106" s="44">
        <f>IF(Q$6&gt;0,SUMIFS('Listagem de Pagamentos Efet'!$J:$J,'Listagem de Pagamentos Efet'!$C:$C,DRE!$B106,'Listagem de Pagamentos Efet'!$B:$B,DRE!Q$5),0)</f>
        <v>0</v>
      </c>
      <c r="R106" s="44">
        <f>IF(R$6&gt;0,SUMIFS('Listagem de Pagamentos Efet'!$J:$J,'Listagem de Pagamentos Efet'!$C:$C,DRE!$B106,'Listagem de Pagamentos Efet'!$B:$B,DRE!R$5),0)</f>
        <v>0</v>
      </c>
      <c r="S106" s="44">
        <f>IF(S$6&gt;0,SUMIFS('Listagem de Pagamentos Efet'!$J:$J,'Listagem de Pagamentos Efet'!$C:$C,DRE!$B106,'Listagem de Pagamentos Efet'!$B:$B,DRE!S$5),0)</f>
        <v>0</v>
      </c>
      <c r="T106" s="44">
        <f>IF(T$6&gt;0,SUMIFS('Listagem de Pagamentos Efet'!$J:$J,'Listagem de Pagamentos Efet'!$C:$C,DRE!$B106,'Listagem de Pagamentos Efet'!$B:$B,DRE!T$5),0)</f>
        <v>0</v>
      </c>
      <c r="U106" s="44">
        <f>IF(U$6&gt;0,SUMIFS('Listagem de Pagamentos Efet'!$J:$J,'Listagem de Pagamentos Efet'!$C:$C,DRE!$B106,'Listagem de Pagamentos Efet'!$B:$B,DRE!U$5),0)</f>
        <v>0</v>
      </c>
      <c r="V106" s="44">
        <f>IF(V$6&gt;0,SUMIFS('Listagem de Pagamentos Efet'!$J:$J,'Listagem de Pagamentos Efet'!$C:$C,DRE!$B106,'Listagem de Pagamentos Efet'!$B:$B,DRE!V$5),0)</f>
        <v>0</v>
      </c>
      <c r="W106" s="44">
        <f>IF(W$6&gt;0,SUMIFS('Listagem de Pagamentos Efet'!$J:$J,'Listagem de Pagamentos Efet'!$C:$C,DRE!$B106,'Listagem de Pagamentos Efet'!$B:$B,DRE!W$5),0)</f>
        <v>0</v>
      </c>
      <c r="X106" s="44">
        <f>IF(X$6&gt;0,SUMIFS('Listagem de Pagamentos Efet'!$J:$J,'Listagem de Pagamentos Efet'!$C:$C,DRE!$B106,'Listagem de Pagamentos Efet'!$B:$B,DRE!X$5),0)</f>
        <v>0</v>
      </c>
      <c r="Y106" s="44">
        <f>IF(Y$6&gt;0,SUMIFS('Listagem de Pagamentos Efet'!$J:$J,'Listagem de Pagamentos Efet'!$C:$C,DRE!$B106,'Listagem de Pagamentos Efet'!$B:$B,DRE!Y$5),0)</f>
        <v>0</v>
      </c>
      <c r="Z106" s="44">
        <f>IF(Z$6&gt;0,SUMIFS('Listagem de Pagamentos Efet'!$J:$J,'Listagem de Pagamentos Efet'!$C:$C,DRE!$B106,'Listagem de Pagamentos Efet'!$B:$B,DRE!Z$5),0)</f>
        <v>0</v>
      </c>
      <c r="AA106" s="44">
        <f>IF(AA$6&gt;0,SUMIFS('Listagem de Pagamentos Efet'!$J:$J,'Listagem de Pagamentos Efet'!$C:$C,DRE!$B106,'Listagem de Pagamentos Efet'!$B:$B,DRE!AA$5),0)</f>
        <v>0</v>
      </c>
      <c r="AB106" s="44">
        <f>IF(AB$6&gt;0,SUMIFS('Listagem de Pagamentos Efet'!$J:$J,'Listagem de Pagamentos Efet'!$C:$C,DRE!$B106,'Listagem de Pagamentos Efet'!$B:$B,DRE!AB$5),0)</f>
        <v>0</v>
      </c>
      <c r="AC106" s="44">
        <f>IF(AC$6&gt;0,SUMIFS('Listagem de Pagamentos Efet'!$J:$J,'Listagem de Pagamentos Efet'!$C:$C,DRE!$B106,'Listagem de Pagamentos Efet'!$B:$B,DRE!AC$5),0)</f>
        <v>0</v>
      </c>
      <c r="AD106" s="44">
        <f>IF(AD$6&gt;0,SUMIFS('Listagem de Pagamentos Efet'!$J:$J,'Listagem de Pagamentos Efet'!$C:$C,DRE!$B106,'Listagem de Pagamentos Efet'!$B:$B,DRE!AD$5),0)</f>
        <v>0</v>
      </c>
      <c r="AE106" s="44">
        <f>IF(AE$6&gt;0,SUMIFS('Listagem de Pagamentos Efet'!$J:$J,'Listagem de Pagamentos Efet'!$C:$C,DRE!$B106,'Listagem de Pagamentos Efet'!$B:$B,DRE!AE$5),0)</f>
        <v>0</v>
      </c>
      <c r="AF106" s="44">
        <f>IF(AF$6&gt;0,SUMIFS('Listagem de Pagamentos Efet'!$J:$J,'Listagem de Pagamentos Efet'!$C:$C,DRE!$B106,'Listagem de Pagamentos Efet'!$B:$B,DRE!AF$5),0)</f>
        <v>0</v>
      </c>
      <c r="AG106" s="44">
        <f>IF(AG$6&gt;0,SUMIFS('Listagem de Pagamentos Efet'!$J:$J,'Listagem de Pagamentos Efet'!$C:$C,DRE!$B106,'Listagem de Pagamentos Efet'!$B:$B,DRE!AG$5),0)</f>
        <v>0</v>
      </c>
      <c r="AH106" s="44">
        <f>IF(AH$6&gt;0,SUMIFS('Listagem de Pagamentos Efet'!$J:$J,'Listagem de Pagamentos Efet'!$C:$C,DRE!$B106,'Listagem de Pagamentos Efet'!$B:$B,DRE!AH$5),0)</f>
        <v>0</v>
      </c>
      <c r="AI106" s="44">
        <f>IF(AI$6&gt;0,SUMIFS('Listagem de Pagamentos Efet'!$J:$J,'Listagem de Pagamentos Efet'!$C:$C,DRE!$B106,'Listagem de Pagamentos Efet'!$B:$B,DRE!AI$5),0)</f>
        <v>0</v>
      </c>
      <c r="AJ106" s="44">
        <f>IF(AJ$6&gt;0,SUMIFS('Listagem de Pagamentos Efet'!$J:$J,'Listagem de Pagamentos Efet'!$C:$C,DRE!$B106,'Listagem de Pagamentos Efet'!$B:$B,DRE!AJ$5),0)</f>
        <v>0</v>
      </c>
      <c r="AK106" s="44">
        <f>IF(AK$6&gt;0,SUMIFS('Listagem de Pagamentos Efet'!$J:$J,'Listagem de Pagamentos Efet'!$C:$C,DRE!$B106,'Listagem de Pagamentos Efet'!$B:$B,DRE!AK$5),0)</f>
        <v>0</v>
      </c>
      <c r="AL106" s="44">
        <f>IF(AL$6&gt;0,SUMIFS('Listagem de Pagamentos Efet'!$J:$J,'Listagem de Pagamentos Efet'!$C:$C,DRE!$B106,'Listagem de Pagamentos Efet'!$B:$B,DRE!AL$5),0)</f>
        <v>0</v>
      </c>
      <c r="AM106" s="44">
        <f>IF(AM$6&gt;0,SUMIFS('Listagem de Pagamentos Efet'!$J:$J,'Listagem de Pagamentos Efet'!$C:$C,DRE!$B106,'Listagem de Pagamentos Efet'!$B:$B,DRE!AM$5),0)</f>
        <v>0</v>
      </c>
      <c r="AN106" s="44">
        <f>IF(AN$6&gt;0,SUMIFS('Listagem de Pagamentos Efet'!$J:$J,'Listagem de Pagamentos Efet'!$C:$C,DRE!$B106,'Listagem de Pagamentos Efet'!$B:$B,DRE!AN$5),0)</f>
        <v>0</v>
      </c>
      <c r="AO106" s="44">
        <f>IF(AO$6&gt;0,SUMIFS('Listagem de Pagamentos Efet'!$J:$J,'Listagem de Pagamentos Efet'!$C:$C,DRE!$B106,'Listagem de Pagamentos Efet'!$B:$B,DRE!AO$5),0)</f>
        <v>0</v>
      </c>
      <c r="AP106" s="44">
        <f>IF(AP$6&gt;0,SUMIFS('Listagem de Pagamentos Efet'!$J:$J,'Listagem de Pagamentos Efet'!$C:$C,DRE!$B106,'Listagem de Pagamentos Efet'!$B:$B,DRE!AP$5),0)</f>
        <v>0</v>
      </c>
      <c r="AQ106" s="44">
        <f>IF(AQ$6&gt;0,SUMIFS('Listagem de Pagamentos Efet'!$J:$J,'Listagem de Pagamentos Efet'!$C:$C,DRE!$B106,'Listagem de Pagamentos Efet'!$B:$B,DRE!AQ$5),0)</f>
        <v>0</v>
      </c>
      <c r="AR106" s="44">
        <f>IF(AR$6&gt;0,SUMIFS('Listagem de Pagamentos Efet'!$J:$J,'Listagem de Pagamentos Efet'!$C:$C,DRE!$B106,'Listagem de Pagamentos Efet'!$B:$B,DRE!AR$5),0)</f>
        <v>0</v>
      </c>
      <c r="AS106" s="44">
        <f>IF(AS$6&gt;0,SUMIFS('Listagem de Pagamentos Efet'!$J:$J,'Listagem de Pagamentos Efet'!$C:$C,DRE!$B106,'Listagem de Pagamentos Efet'!$B:$B,DRE!AS$5),0)</f>
        <v>0</v>
      </c>
      <c r="AT106" s="44">
        <f>IF(AT$6&gt;0,SUMIFS('Listagem de Pagamentos Efet'!$J:$J,'Listagem de Pagamentos Efet'!$C:$C,DRE!$B106,'Listagem de Pagamentos Efet'!$B:$B,DRE!AT$5),0)</f>
        <v>0</v>
      </c>
    </row>
    <row r="107" spans="1:46" s="61" customFormat="1" outlineLevel="1">
      <c r="A107" s="47"/>
      <c r="B107" s="117" t="s">
        <v>174</v>
      </c>
      <c r="C107" s="40"/>
      <c r="D107" s="72">
        <v>0</v>
      </c>
      <c r="E107" s="68" t="str">
        <f>+IF(D107=0,"",D107/D$6)</f>
        <v/>
      </c>
      <c r="G107" s="94"/>
      <c r="H107" s="68" t="e">
        <f t="shared" si="30"/>
        <v>#DIV/0!</v>
      </c>
      <c r="J107" s="60">
        <f>+SUM(P107:AT107)</f>
        <v>0</v>
      </c>
      <c r="K107" s="39" t="str">
        <f t="shared" si="31"/>
        <v/>
      </c>
      <c r="M107" s="60">
        <f>G107-J107</f>
        <v>0</v>
      </c>
      <c r="N107" s="39" t="str">
        <f>+IF(M107=0,"",M107/M$6)</f>
        <v/>
      </c>
      <c r="P107" s="44">
        <f>IF(P$6&gt;0,SUMIFS('Listagem de Pagamentos Efet'!$J:$J,'Listagem de Pagamentos Efet'!$C:$C,DRE!$B107,'Listagem de Pagamentos Efet'!$B:$B,DRE!P$5),0)</f>
        <v>0</v>
      </c>
      <c r="Q107" s="44">
        <f>IF(Q$6&gt;0,SUMIFS('Listagem de Pagamentos Efet'!$J:$J,'Listagem de Pagamentos Efet'!$C:$C,DRE!$B107,'Listagem de Pagamentos Efet'!$B:$B,DRE!Q$5),0)</f>
        <v>0</v>
      </c>
      <c r="R107" s="44">
        <f>IF(R$6&gt;0,SUMIFS('Listagem de Pagamentos Efet'!$J:$J,'Listagem de Pagamentos Efet'!$C:$C,DRE!$B107,'Listagem de Pagamentos Efet'!$B:$B,DRE!R$5),0)</f>
        <v>0</v>
      </c>
      <c r="S107" s="44">
        <f>IF(S$6&gt;0,SUMIFS('Listagem de Pagamentos Efet'!$J:$J,'Listagem de Pagamentos Efet'!$C:$C,DRE!$B107,'Listagem de Pagamentos Efet'!$B:$B,DRE!S$5),0)</f>
        <v>0</v>
      </c>
      <c r="T107" s="44">
        <f>IF(T$6&gt;0,SUMIFS('Listagem de Pagamentos Efet'!$J:$J,'Listagem de Pagamentos Efet'!$C:$C,DRE!$B107,'Listagem de Pagamentos Efet'!$B:$B,DRE!T$5),0)</f>
        <v>0</v>
      </c>
      <c r="U107" s="44">
        <f>IF(U$6&gt;0,SUMIFS('Listagem de Pagamentos Efet'!$J:$J,'Listagem de Pagamentos Efet'!$C:$C,DRE!$B107,'Listagem de Pagamentos Efet'!$B:$B,DRE!U$5),0)</f>
        <v>0</v>
      </c>
      <c r="V107" s="44">
        <f>IF(V$6&gt;0,SUMIFS('Listagem de Pagamentos Efet'!$J:$J,'Listagem de Pagamentos Efet'!$C:$C,DRE!$B107,'Listagem de Pagamentos Efet'!$B:$B,DRE!V$5),0)</f>
        <v>0</v>
      </c>
      <c r="W107" s="44">
        <f>IF(W$6&gt;0,SUMIFS('Listagem de Pagamentos Efet'!$J:$J,'Listagem de Pagamentos Efet'!$C:$C,DRE!$B107,'Listagem de Pagamentos Efet'!$B:$B,DRE!W$5),0)</f>
        <v>0</v>
      </c>
      <c r="X107" s="44">
        <f>IF(X$6&gt;0,SUMIFS('Listagem de Pagamentos Efet'!$J:$J,'Listagem de Pagamentos Efet'!$C:$C,DRE!$B107,'Listagem de Pagamentos Efet'!$B:$B,DRE!X$5),0)</f>
        <v>0</v>
      </c>
      <c r="Y107" s="44">
        <f>IF(Y$6&gt;0,SUMIFS('Listagem de Pagamentos Efet'!$J:$J,'Listagem de Pagamentos Efet'!$C:$C,DRE!$B107,'Listagem de Pagamentos Efet'!$B:$B,DRE!Y$5),0)</f>
        <v>0</v>
      </c>
      <c r="Z107" s="44">
        <f>IF(Z$6&gt;0,SUMIFS('Listagem de Pagamentos Efet'!$J:$J,'Listagem de Pagamentos Efet'!$C:$C,DRE!$B107,'Listagem de Pagamentos Efet'!$B:$B,DRE!Z$5),0)</f>
        <v>0</v>
      </c>
      <c r="AA107" s="44">
        <f>IF(AA$6&gt;0,SUMIFS('Listagem de Pagamentos Efet'!$J:$J,'Listagem de Pagamentos Efet'!$C:$C,DRE!$B107,'Listagem de Pagamentos Efet'!$B:$B,DRE!AA$5),0)</f>
        <v>0</v>
      </c>
      <c r="AB107" s="44">
        <f>IF(AB$6&gt;0,SUMIFS('Listagem de Pagamentos Efet'!$J:$J,'Listagem de Pagamentos Efet'!$C:$C,DRE!$B107,'Listagem de Pagamentos Efet'!$B:$B,DRE!AB$5),0)</f>
        <v>0</v>
      </c>
      <c r="AC107" s="44">
        <f>IF(AC$6&gt;0,SUMIFS('Listagem de Pagamentos Efet'!$J:$J,'Listagem de Pagamentos Efet'!$C:$C,DRE!$B107,'Listagem de Pagamentos Efet'!$B:$B,DRE!AC$5),0)</f>
        <v>0</v>
      </c>
      <c r="AD107" s="44">
        <f>IF(AD$6&gt;0,SUMIFS('Listagem de Pagamentos Efet'!$J:$J,'Listagem de Pagamentos Efet'!$C:$C,DRE!$B107,'Listagem de Pagamentos Efet'!$B:$B,DRE!AD$5),0)</f>
        <v>0</v>
      </c>
      <c r="AE107" s="44">
        <f>IF(AE$6&gt;0,SUMIFS('Listagem de Pagamentos Efet'!$J:$J,'Listagem de Pagamentos Efet'!$C:$C,DRE!$B107,'Listagem de Pagamentos Efet'!$B:$B,DRE!AE$5),0)</f>
        <v>0</v>
      </c>
      <c r="AF107" s="44">
        <f>IF(AF$6&gt;0,SUMIFS('Listagem de Pagamentos Efet'!$J:$J,'Listagem de Pagamentos Efet'!$C:$C,DRE!$B107,'Listagem de Pagamentos Efet'!$B:$B,DRE!AF$5),0)</f>
        <v>0</v>
      </c>
      <c r="AG107" s="44">
        <f>IF(AG$6&gt;0,SUMIFS('Listagem de Pagamentos Efet'!$J:$J,'Listagem de Pagamentos Efet'!$C:$C,DRE!$B107,'Listagem de Pagamentos Efet'!$B:$B,DRE!AG$5),0)</f>
        <v>0</v>
      </c>
      <c r="AH107" s="44">
        <f>IF(AH$6&gt;0,SUMIFS('Listagem de Pagamentos Efet'!$J:$J,'Listagem de Pagamentos Efet'!$C:$C,DRE!$B107,'Listagem de Pagamentos Efet'!$B:$B,DRE!AH$5),0)</f>
        <v>0</v>
      </c>
      <c r="AI107" s="44">
        <f>IF(AI$6&gt;0,SUMIFS('Listagem de Pagamentos Efet'!$J:$J,'Listagem de Pagamentos Efet'!$C:$C,DRE!$B107,'Listagem de Pagamentos Efet'!$B:$B,DRE!AI$5),0)</f>
        <v>0</v>
      </c>
      <c r="AJ107" s="44">
        <f>IF(AJ$6&gt;0,SUMIFS('Listagem de Pagamentos Efet'!$J:$J,'Listagem de Pagamentos Efet'!$C:$C,DRE!$B107,'Listagem de Pagamentos Efet'!$B:$B,DRE!AJ$5),0)</f>
        <v>0</v>
      </c>
      <c r="AK107" s="44">
        <f>IF(AK$6&gt;0,SUMIFS('Listagem de Pagamentos Efet'!$J:$J,'Listagem de Pagamentos Efet'!$C:$C,DRE!$B107,'Listagem de Pagamentos Efet'!$B:$B,DRE!AK$5),0)</f>
        <v>0</v>
      </c>
      <c r="AL107" s="44">
        <f>IF(AL$6&gt;0,SUMIFS('Listagem de Pagamentos Efet'!$J:$J,'Listagem de Pagamentos Efet'!$C:$C,DRE!$B107,'Listagem de Pagamentos Efet'!$B:$B,DRE!AL$5),0)</f>
        <v>0</v>
      </c>
      <c r="AM107" s="44">
        <f>IF(AM$6&gt;0,SUMIFS('Listagem de Pagamentos Efet'!$J:$J,'Listagem de Pagamentos Efet'!$C:$C,DRE!$B107,'Listagem de Pagamentos Efet'!$B:$B,DRE!AM$5),0)</f>
        <v>0</v>
      </c>
      <c r="AN107" s="44">
        <f>IF(AN$6&gt;0,SUMIFS('Listagem de Pagamentos Efet'!$J:$J,'Listagem de Pagamentos Efet'!$C:$C,DRE!$B107,'Listagem de Pagamentos Efet'!$B:$B,DRE!AN$5),0)</f>
        <v>0</v>
      </c>
      <c r="AO107" s="44">
        <f>IF(AO$6&gt;0,SUMIFS('Listagem de Pagamentos Efet'!$J:$J,'Listagem de Pagamentos Efet'!$C:$C,DRE!$B107,'Listagem de Pagamentos Efet'!$B:$B,DRE!AO$5),0)</f>
        <v>0</v>
      </c>
      <c r="AP107" s="44">
        <f>IF(AP$6&gt;0,SUMIFS('Listagem de Pagamentos Efet'!$J:$J,'Listagem de Pagamentos Efet'!$C:$C,DRE!$B107,'Listagem de Pagamentos Efet'!$B:$B,DRE!AP$5),0)</f>
        <v>0</v>
      </c>
      <c r="AQ107" s="44">
        <f>IF(AQ$6&gt;0,SUMIFS('Listagem de Pagamentos Efet'!$J:$J,'Listagem de Pagamentos Efet'!$C:$C,DRE!$B107,'Listagem de Pagamentos Efet'!$B:$B,DRE!AQ$5),0)</f>
        <v>0</v>
      </c>
      <c r="AR107" s="44">
        <f>IF(AR$6&gt;0,SUMIFS('Listagem de Pagamentos Efet'!$J:$J,'Listagem de Pagamentos Efet'!$C:$C,DRE!$B107,'Listagem de Pagamentos Efet'!$B:$B,DRE!AR$5),0)</f>
        <v>0</v>
      </c>
      <c r="AS107" s="44">
        <f>IF(AS$6&gt;0,SUMIFS('Listagem de Pagamentos Efet'!$J:$J,'Listagem de Pagamentos Efet'!$C:$C,DRE!$B107,'Listagem de Pagamentos Efet'!$B:$B,DRE!AS$5),0)</f>
        <v>0</v>
      </c>
      <c r="AT107" s="44">
        <f>IF(AT$6&gt;0,SUMIFS('Listagem de Pagamentos Efet'!$J:$J,'Listagem de Pagamentos Efet'!$C:$C,DRE!$B107,'Listagem de Pagamentos Efet'!$B:$B,DRE!AT$5),0)</f>
        <v>0</v>
      </c>
    </row>
    <row r="108" spans="1:46" s="61" customFormat="1" outlineLevel="1">
      <c r="A108" s="47"/>
      <c r="B108" s="117" t="s">
        <v>121</v>
      </c>
      <c r="C108" s="40"/>
      <c r="D108" s="72">
        <v>0</v>
      </c>
      <c r="E108" s="68" t="str">
        <f t="shared" si="39"/>
        <v/>
      </c>
      <c r="G108" s="94"/>
      <c r="H108" s="68" t="e">
        <f t="shared" si="30"/>
        <v>#DIV/0!</v>
      </c>
      <c r="J108" s="60">
        <f t="shared" si="40"/>
        <v>0</v>
      </c>
      <c r="K108" s="39" t="str">
        <f t="shared" si="31"/>
        <v/>
      </c>
      <c r="M108" s="60">
        <f t="shared" si="37"/>
        <v>0</v>
      </c>
      <c r="N108" s="39" t="str">
        <f t="shared" si="41"/>
        <v/>
      </c>
      <c r="P108" s="44">
        <f>IF(P$6&gt;0,SUMIFS('Listagem de Pagamentos Efet'!$J:$J,'Listagem de Pagamentos Efet'!$C:$C,DRE!$B108,'Listagem de Pagamentos Efet'!$B:$B,DRE!P$5),0)</f>
        <v>0</v>
      </c>
      <c r="Q108" s="44">
        <f>IF(Q$6&gt;0,SUMIFS('Listagem de Pagamentos Efet'!$J:$J,'Listagem de Pagamentos Efet'!$C:$C,DRE!$B108,'Listagem de Pagamentos Efet'!$B:$B,DRE!Q$5),0)</f>
        <v>0</v>
      </c>
      <c r="R108" s="44">
        <f>IF(R$6&gt;0,SUMIFS('Listagem de Pagamentos Efet'!$J:$J,'Listagem de Pagamentos Efet'!$C:$C,DRE!$B108,'Listagem de Pagamentos Efet'!$B:$B,DRE!R$5),0)</f>
        <v>0</v>
      </c>
      <c r="S108" s="44">
        <f>IF(S$6&gt;0,SUMIFS('Listagem de Pagamentos Efet'!$J:$J,'Listagem de Pagamentos Efet'!$C:$C,DRE!$B108,'Listagem de Pagamentos Efet'!$B:$B,DRE!S$5),0)</f>
        <v>0</v>
      </c>
      <c r="T108" s="44">
        <f>IF(T$6&gt;0,SUMIFS('Listagem de Pagamentos Efet'!$J:$J,'Listagem de Pagamentos Efet'!$C:$C,DRE!$B108,'Listagem de Pagamentos Efet'!$B:$B,DRE!T$5),0)</f>
        <v>0</v>
      </c>
      <c r="U108" s="44">
        <f>IF(U$6&gt;0,SUMIFS('Listagem de Pagamentos Efet'!$J:$J,'Listagem de Pagamentos Efet'!$C:$C,DRE!$B108,'Listagem de Pagamentos Efet'!$B:$B,DRE!U$5),0)</f>
        <v>0</v>
      </c>
      <c r="V108" s="44">
        <f>IF(V$6&gt;0,SUMIFS('Listagem de Pagamentos Efet'!$J:$J,'Listagem de Pagamentos Efet'!$C:$C,DRE!$B108,'Listagem de Pagamentos Efet'!$B:$B,DRE!V$5),0)</f>
        <v>0</v>
      </c>
      <c r="W108" s="44">
        <f>IF(W$6&gt;0,SUMIFS('Listagem de Pagamentos Efet'!$J:$J,'Listagem de Pagamentos Efet'!$C:$C,DRE!$B108,'Listagem de Pagamentos Efet'!$B:$B,DRE!W$5),0)</f>
        <v>0</v>
      </c>
      <c r="X108" s="44">
        <f>IF(X$6&gt;0,SUMIFS('Listagem de Pagamentos Efet'!$J:$J,'Listagem de Pagamentos Efet'!$C:$C,DRE!$B108,'Listagem de Pagamentos Efet'!$B:$B,DRE!X$5),0)</f>
        <v>0</v>
      </c>
      <c r="Y108" s="44">
        <f>IF(Y$6&gt;0,SUMIFS('Listagem de Pagamentos Efet'!$J:$J,'Listagem de Pagamentos Efet'!$C:$C,DRE!$B108,'Listagem de Pagamentos Efet'!$B:$B,DRE!Y$5),0)</f>
        <v>0</v>
      </c>
      <c r="Z108" s="44">
        <f>IF(Z$6&gt;0,SUMIFS('Listagem de Pagamentos Efet'!$J:$J,'Listagem de Pagamentos Efet'!$C:$C,DRE!$B108,'Listagem de Pagamentos Efet'!$B:$B,DRE!Z$5),0)</f>
        <v>0</v>
      </c>
      <c r="AA108" s="44">
        <f>IF(AA$6&gt;0,SUMIFS('Listagem de Pagamentos Efet'!$J:$J,'Listagem de Pagamentos Efet'!$C:$C,DRE!$B108,'Listagem de Pagamentos Efet'!$B:$B,DRE!AA$5),0)</f>
        <v>0</v>
      </c>
      <c r="AB108" s="44">
        <f>IF(AB$6&gt;0,SUMIFS('Listagem de Pagamentos Efet'!$J:$J,'Listagem de Pagamentos Efet'!$C:$C,DRE!$B108,'Listagem de Pagamentos Efet'!$B:$B,DRE!AB$5),0)</f>
        <v>0</v>
      </c>
      <c r="AC108" s="44">
        <f>IF(AC$6&gt;0,SUMIFS('Listagem de Pagamentos Efet'!$J:$J,'Listagem de Pagamentos Efet'!$C:$C,DRE!$B108,'Listagem de Pagamentos Efet'!$B:$B,DRE!AC$5),0)</f>
        <v>0</v>
      </c>
      <c r="AD108" s="44">
        <f>IF(AD$6&gt;0,SUMIFS('Listagem de Pagamentos Efet'!$J:$J,'Listagem de Pagamentos Efet'!$C:$C,DRE!$B108,'Listagem de Pagamentos Efet'!$B:$B,DRE!AD$5),0)</f>
        <v>0</v>
      </c>
      <c r="AE108" s="44">
        <f>IF(AE$6&gt;0,SUMIFS('Listagem de Pagamentos Efet'!$J:$J,'Listagem de Pagamentos Efet'!$C:$C,DRE!$B108,'Listagem de Pagamentos Efet'!$B:$B,DRE!AE$5),0)</f>
        <v>0</v>
      </c>
      <c r="AF108" s="44">
        <f>IF(AF$6&gt;0,SUMIFS('Listagem de Pagamentos Efet'!$J:$J,'Listagem de Pagamentos Efet'!$C:$C,DRE!$B108,'Listagem de Pagamentos Efet'!$B:$B,DRE!AF$5),0)</f>
        <v>0</v>
      </c>
      <c r="AG108" s="44">
        <f>IF(AG$6&gt;0,SUMIFS('Listagem de Pagamentos Efet'!$J:$J,'Listagem de Pagamentos Efet'!$C:$C,DRE!$B108,'Listagem de Pagamentos Efet'!$B:$B,DRE!AG$5),0)</f>
        <v>0</v>
      </c>
      <c r="AH108" s="44">
        <f>IF(AH$6&gt;0,SUMIFS('Listagem de Pagamentos Efet'!$J:$J,'Listagem de Pagamentos Efet'!$C:$C,DRE!$B108,'Listagem de Pagamentos Efet'!$B:$B,DRE!AH$5),0)</f>
        <v>0</v>
      </c>
      <c r="AI108" s="44">
        <f>IF(AI$6&gt;0,SUMIFS('Listagem de Pagamentos Efet'!$J:$J,'Listagem de Pagamentos Efet'!$C:$C,DRE!$B108,'Listagem de Pagamentos Efet'!$B:$B,DRE!AI$5),0)</f>
        <v>0</v>
      </c>
      <c r="AJ108" s="44">
        <f>IF(AJ$6&gt;0,SUMIFS('Listagem de Pagamentos Efet'!$J:$J,'Listagem de Pagamentos Efet'!$C:$C,DRE!$B108,'Listagem de Pagamentos Efet'!$B:$B,DRE!AJ$5),0)</f>
        <v>0</v>
      </c>
      <c r="AK108" s="44">
        <f>IF(AK$6&gt;0,SUMIFS('Listagem de Pagamentos Efet'!$J:$J,'Listagem de Pagamentos Efet'!$C:$C,DRE!$B108,'Listagem de Pagamentos Efet'!$B:$B,DRE!AK$5),0)</f>
        <v>0</v>
      </c>
      <c r="AL108" s="44">
        <f>IF(AL$6&gt;0,SUMIFS('Listagem de Pagamentos Efet'!$J:$J,'Listagem de Pagamentos Efet'!$C:$C,DRE!$B108,'Listagem de Pagamentos Efet'!$B:$B,DRE!AL$5),0)</f>
        <v>0</v>
      </c>
      <c r="AM108" s="44">
        <f>IF(AM$6&gt;0,SUMIFS('Listagem de Pagamentos Efet'!$J:$J,'Listagem de Pagamentos Efet'!$C:$C,DRE!$B108,'Listagem de Pagamentos Efet'!$B:$B,DRE!AM$5),0)</f>
        <v>0</v>
      </c>
      <c r="AN108" s="44">
        <f>IF(AN$6&gt;0,SUMIFS('Listagem de Pagamentos Efet'!$J:$J,'Listagem de Pagamentos Efet'!$C:$C,DRE!$B108,'Listagem de Pagamentos Efet'!$B:$B,DRE!AN$5),0)</f>
        <v>0</v>
      </c>
      <c r="AO108" s="44">
        <f>IF(AO$6&gt;0,SUMIFS('Listagem de Pagamentos Efet'!$J:$J,'Listagem de Pagamentos Efet'!$C:$C,DRE!$B108,'Listagem de Pagamentos Efet'!$B:$B,DRE!AO$5),0)</f>
        <v>0</v>
      </c>
      <c r="AP108" s="44">
        <f>IF(AP$6&gt;0,SUMIFS('Listagem de Pagamentos Efet'!$J:$J,'Listagem de Pagamentos Efet'!$C:$C,DRE!$B108,'Listagem de Pagamentos Efet'!$B:$B,DRE!AP$5),0)</f>
        <v>0</v>
      </c>
      <c r="AQ108" s="44">
        <f>IF(AQ$6&gt;0,SUMIFS('Listagem de Pagamentos Efet'!$J:$J,'Listagem de Pagamentos Efet'!$C:$C,DRE!$B108,'Listagem de Pagamentos Efet'!$B:$B,DRE!AQ$5),0)</f>
        <v>0</v>
      </c>
      <c r="AR108" s="44">
        <f>IF(AR$6&gt;0,SUMIFS('Listagem de Pagamentos Efet'!$J:$J,'Listagem de Pagamentos Efet'!$C:$C,DRE!$B108,'Listagem de Pagamentos Efet'!$B:$B,DRE!AR$5),0)</f>
        <v>0</v>
      </c>
      <c r="AS108" s="44">
        <f>IF(AS$6&gt;0,SUMIFS('Listagem de Pagamentos Efet'!$J:$J,'Listagem de Pagamentos Efet'!$C:$C,DRE!$B108,'Listagem de Pagamentos Efet'!$B:$B,DRE!AS$5),0)</f>
        <v>0</v>
      </c>
      <c r="AT108" s="44">
        <f>IF(AT$6&gt;0,SUMIFS('Listagem de Pagamentos Efet'!$J:$J,'Listagem de Pagamentos Efet'!$C:$C,DRE!$B108,'Listagem de Pagamentos Efet'!$B:$B,DRE!AT$5),0)</f>
        <v>0</v>
      </c>
    </row>
    <row r="109" spans="1:46" s="61" customFormat="1" outlineLevel="1">
      <c r="A109" s="47"/>
      <c r="B109" s="117" t="s">
        <v>48</v>
      </c>
      <c r="C109" s="40"/>
      <c r="D109" s="72">
        <v>0</v>
      </c>
      <c r="E109" s="68" t="str">
        <f>+IF(D109=0,"",D109/D$6)</f>
        <v/>
      </c>
      <c r="G109" s="94"/>
      <c r="H109" s="68" t="e">
        <f t="shared" si="30"/>
        <v>#DIV/0!</v>
      </c>
      <c r="J109" s="60">
        <f>+SUM(P109:AT109)</f>
        <v>0</v>
      </c>
      <c r="K109" s="39" t="str">
        <f t="shared" si="31"/>
        <v/>
      </c>
      <c r="M109" s="60">
        <f>G109-J109</f>
        <v>0</v>
      </c>
      <c r="N109" s="39" t="str">
        <f>+IF(M109=0,"",M109/M$6)</f>
        <v/>
      </c>
      <c r="P109" s="44">
        <f>IF(P$6&gt;0,SUMIFS('Listagem de Pagamentos Efet'!$J:$J,'Listagem de Pagamentos Efet'!$C:$C,DRE!$B109,'Listagem de Pagamentos Efet'!$B:$B,DRE!P$5),0)</f>
        <v>0</v>
      </c>
      <c r="Q109" s="44">
        <f>IF(Q$6&gt;0,SUMIFS('Listagem de Pagamentos Efet'!$J:$J,'Listagem de Pagamentos Efet'!$C:$C,DRE!$B109,'Listagem de Pagamentos Efet'!$B:$B,DRE!Q$5),0)</f>
        <v>0</v>
      </c>
      <c r="R109" s="44">
        <f>IF(R$6&gt;0,SUMIFS('Listagem de Pagamentos Efet'!$J:$J,'Listagem de Pagamentos Efet'!$C:$C,DRE!$B109,'Listagem de Pagamentos Efet'!$B:$B,DRE!R$5),0)</f>
        <v>0</v>
      </c>
      <c r="S109" s="44">
        <f>IF(S$6&gt;0,SUMIFS('Listagem de Pagamentos Efet'!$J:$J,'Listagem de Pagamentos Efet'!$C:$C,DRE!$B109,'Listagem de Pagamentos Efet'!$B:$B,DRE!S$5),0)</f>
        <v>0</v>
      </c>
      <c r="T109" s="44">
        <f>IF(T$6&gt;0,SUMIFS('Listagem de Pagamentos Efet'!$J:$J,'Listagem de Pagamentos Efet'!$C:$C,DRE!$B109,'Listagem de Pagamentos Efet'!$B:$B,DRE!T$5),0)</f>
        <v>0</v>
      </c>
      <c r="U109" s="44">
        <f>IF(U$6&gt;0,SUMIFS('Listagem de Pagamentos Efet'!$J:$J,'Listagem de Pagamentos Efet'!$C:$C,DRE!$B109,'Listagem de Pagamentos Efet'!$B:$B,DRE!U$5),0)</f>
        <v>0</v>
      </c>
      <c r="V109" s="44">
        <f>IF(V$6&gt;0,SUMIFS('Listagem de Pagamentos Efet'!$J:$J,'Listagem de Pagamentos Efet'!$C:$C,DRE!$B109,'Listagem de Pagamentos Efet'!$B:$B,DRE!V$5),0)</f>
        <v>0</v>
      </c>
      <c r="W109" s="44">
        <f>IF(W$6&gt;0,SUMIFS('Listagem de Pagamentos Efet'!$J:$J,'Listagem de Pagamentos Efet'!$C:$C,DRE!$B109,'Listagem de Pagamentos Efet'!$B:$B,DRE!W$5),0)</f>
        <v>0</v>
      </c>
      <c r="X109" s="44">
        <f>IF(X$6&gt;0,SUMIFS('Listagem de Pagamentos Efet'!$J:$J,'Listagem de Pagamentos Efet'!$C:$C,DRE!$B109,'Listagem de Pagamentos Efet'!$B:$B,DRE!X$5),0)</f>
        <v>0</v>
      </c>
      <c r="Y109" s="44">
        <f>IF(Y$6&gt;0,SUMIFS('Listagem de Pagamentos Efet'!$J:$J,'Listagem de Pagamentos Efet'!$C:$C,DRE!$B109,'Listagem de Pagamentos Efet'!$B:$B,DRE!Y$5),0)</f>
        <v>0</v>
      </c>
      <c r="Z109" s="44">
        <f>IF(Z$6&gt;0,SUMIFS('Listagem de Pagamentos Efet'!$J:$J,'Listagem de Pagamentos Efet'!$C:$C,DRE!$B109,'Listagem de Pagamentos Efet'!$B:$B,DRE!Z$5),0)</f>
        <v>0</v>
      </c>
      <c r="AA109" s="44">
        <f>IF(AA$6&gt;0,SUMIFS('Listagem de Pagamentos Efet'!$J:$J,'Listagem de Pagamentos Efet'!$C:$C,DRE!$B109,'Listagem de Pagamentos Efet'!$B:$B,DRE!AA$5),0)</f>
        <v>0</v>
      </c>
      <c r="AB109" s="44">
        <f>IF(AB$6&gt;0,SUMIFS('Listagem de Pagamentos Efet'!$J:$J,'Listagem de Pagamentos Efet'!$C:$C,DRE!$B109,'Listagem de Pagamentos Efet'!$B:$B,DRE!AB$5),0)</f>
        <v>0</v>
      </c>
      <c r="AC109" s="44">
        <f>IF(AC$6&gt;0,SUMIFS('Listagem de Pagamentos Efet'!$J:$J,'Listagem de Pagamentos Efet'!$C:$C,DRE!$B109,'Listagem de Pagamentos Efet'!$B:$B,DRE!AC$5),0)</f>
        <v>0</v>
      </c>
      <c r="AD109" s="44">
        <f>IF(AD$6&gt;0,SUMIFS('Listagem de Pagamentos Efet'!$J:$J,'Listagem de Pagamentos Efet'!$C:$C,DRE!$B109,'Listagem de Pagamentos Efet'!$B:$B,DRE!AD$5),0)</f>
        <v>0</v>
      </c>
      <c r="AE109" s="44">
        <f>IF(AE$6&gt;0,SUMIFS('Listagem de Pagamentos Efet'!$J:$J,'Listagem de Pagamentos Efet'!$C:$C,DRE!$B109,'Listagem de Pagamentos Efet'!$B:$B,DRE!AE$5),0)</f>
        <v>0</v>
      </c>
      <c r="AF109" s="44">
        <f>IF(AF$6&gt;0,SUMIFS('Listagem de Pagamentos Efet'!$J:$J,'Listagem de Pagamentos Efet'!$C:$C,DRE!$B109,'Listagem de Pagamentos Efet'!$B:$B,DRE!AF$5),0)</f>
        <v>0</v>
      </c>
      <c r="AG109" s="44">
        <f>IF(AG$6&gt;0,SUMIFS('Listagem de Pagamentos Efet'!$J:$J,'Listagem de Pagamentos Efet'!$C:$C,DRE!$B109,'Listagem de Pagamentos Efet'!$B:$B,DRE!AG$5),0)</f>
        <v>0</v>
      </c>
      <c r="AH109" s="44">
        <f>IF(AH$6&gt;0,SUMIFS('Listagem de Pagamentos Efet'!$J:$J,'Listagem de Pagamentos Efet'!$C:$C,DRE!$B109,'Listagem de Pagamentos Efet'!$B:$B,DRE!AH$5),0)</f>
        <v>0</v>
      </c>
      <c r="AI109" s="44">
        <f>IF(AI$6&gt;0,SUMIFS('Listagem de Pagamentos Efet'!$J:$J,'Listagem de Pagamentos Efet'!$C:$C,DRE!$B109,'Listagem de Pagamentos Efet'!$B:$B,DRE!AI$5),0)</f>
        <v>0</v>
      </c>
      <c r="AJ109" s="44">
        <f>IF(AJ$6&gt;0,SUMIFS('Listagem de Pagamentos Efet'!$J:$J,'Listagem de Pagamentos Efet'!$C:$C,DRE!$B109,'Listagem de Pagamentos Efet'!$B:$B,DRE!AJ$5),0)</f>
        <v>0</v>
      </c>
      <c r="AK109" s="44">
        <f>IF(AK$6&gt;0,SUMIFS('Listagem de Pagamentos Efet'!$J:$J,'Listagem de Pagamentos Efet'!$C:$C,DRE!$B109,'Listagem de Pagamentos Efet'!$B:$B,DRE!AK$5),0)</f>
        <v>0</v>
      </c>
      <c r="AL109" s="44">
        <f>IF(AL$6&gt;0,SUMIFS('Listagem de Pagamentos Efet'!$J:$J,'Listagem de Pagamentos Efet'!$C:$C,DRE!$B109,'Listagem de Pagamentos Efet'!$B:$B,DRE!AL$5),0)</f>
        <v>0</v>
      </c>
      <c r="AM109" s="44">
        <f>IF(AM$6&gt;0,SUMIFS('Listagem de Pagamentos Efet'!$J:$J,'Listagem de Pagamentos Efet'!$C:$C,DRE!$B109,'Listagem de Pagamentos Efet'!$B:$B,DRE!AM$5),0)</f>
        <v>0</v>
      </c>
      <c r="AN109" s="44">
        <f>IF(AN$6&gt;0,SUMIFS('Listagem de Pagamentos Efet'!$J:$J,'Listagem de Pagamentos Efet'!$C:$C,DRE!$B109,'Listagem de Pagamentos Efet'!$B:$B,DRE!AN$5),0)</f>
        <v>0</v>
      </c>
      <c r="AO109" s="44">
        <f>IF(AO$6&gt;0,SUMIFS('Listagem de Pagamentos Efet'!$J:$J,'Listagem de Pagamentos Efet'!$C:$C,DRE!$B109,'Listagem de Pagamentos Efet'!$B:$B,DRE!AO$5),0)</f>
        <v>0</v>
      </c>
      <c r="AP109" s="44">
        <f>IF(AP$6&gt;0,SUMIFS('Listagem de Pagamentos Efet'!$J:$J,'Listagem de Pagamentos Efet'!$C:$C,DRE!$B109,'Listagem de Pagamentos Efet'!$B:$B,DRE!AP$5),0)</f>
        <v>0</v>
      </c>
      <c r="AQ109" s="44">
        <f>IF(AQ$6&gt;0,SUMIFS('Listagem de Pagamentos Efet'!$J:$J,'Listagem de Pagamentos Efet'!$C:$C,DRE!$B109,'Listagem de Pagamentos Efet'!$B:$B,DRE!AQ$5),0)</f>
        <v>0</v>
      </c>
      <c r="AR109" s="44">
        <f>IF(AR$6&gt;0,SUMIFS('Listagem de Pagamentos Efet'!$J:$J,'Listagem de Pagamentos Efet'!$C:$C,DRE!$B109,'Listagem de Pagamentos Efet'!$B:$B,DRE!AR$5),0)</f>
        <v>0</v>
      </c>
      <c r="AS109" s="44">
        <f>IF(AS$6&gt;0,SUMIFS('Listagem de Pagamentos Efet'!$J:$J,'Listagem de Pagamentos Efet'!$C:$C,DRE!$B109,'Listagem de Pagamentos Efet'!$B:$B,DRE!AS$5),0)</f>
        <v>0</v>
      </c>
      <c r="AT109" s="44">
        <f>IF(AT$6&gt;0,SUMIFS('Listagem de Pagamentos Efet'!$J:$J,'Listagem de Pagamentos Efet'!$C:$C,DRE!$B109,'Listagem de Pagamentos Efet'!$B:$B,DRE!AT$5),0)</f>
        <v>0</v>
      </c>
    </row>
    <row r="110" spans="1:46" s="61" customFormat="1" outlineLevel="1">
      <c r="A110" s="47"/>
      <c r="B110" s="117" t="s">
        <v>57</v>
      </c>
      <c r="C110" s="40"/>
      <c r="D110" s="72">
        <v>0</v>
      </c>
      <c r="E110" s="68" t="str">
        <f>+IF(D110=0,"",D110/D$6)</f>
        <v/>
      </c>
      <c r="G110" s="94">
        <v>0</v>
      </c>
      <c r="H110" s="68" t="e">
        <f t="shared" si="30"/>
        <v>#DIV/0!</v>
      </c>
      <c r="J110" s="60">
        <f>+SUM(P110:AT110)</f>
        <v>0</v>
      </c>
      <c r="K110" s="39" t="str">
        <f t="shared" si="31"/>
        <v/>
      </c>
      <c r="M110" s="60">
        <f>G110-J110</f>
        <v>0</v>
      </c>
      <c r="N110" s="39" t="str">
        <f>+IF(M110=0,"",M110/M$6)</f>
        <v/>
      </c>
      <c r="P110" s="44">
        <f>IF(P$6&gt;0,SUMIFS('Listagem de Pagamentos Efet'!$J:$J,'Listagem de Pagamentos Efet'!$C:$C,DRE!$B110,'Listagem de Pagamentos Efet'!$B:$B,DRE!P$5),0)</f>
        <v>0</v>
      </c>
      <c r="Q110" s="44">
        <f>IF(Q$6&gt;0,SUMIFS('Listagem de Pagamentos Efet'!$J:$J,'Listagem de Pagamentos Efet'!$C:$C,DRE!$B110,'Listagem de Pagamentos Efet'!$B:$B,DRE!Q$5),0)</f>
        <v>0</v>
      </c>
      <c r="R110" s="44">
        <f>IF(R$6&gt;0,SUMIFS('Listagem de Pagamentos Efet'!$J:$J,'Listagem de Pagamentos Efet'!$C:$C,DRE!$B110,'Listagem de Pagamentos Efet'!$B:$B,DRE!R$5),0)</f>
        <v>0</v>
      </c>
      <c r="S110" s="44">
        <f>IF(S$6&gt;0,SUMIFS('Listagem de Pagamentos Efet'!$J:$J,'Listagem de Pagamentos Efet'!$C:$C,DRE!$B110,'Listagem de Pagamentos Efet'!$B:$B,DRE!S$5),0)</f>
        <v>0</v>
      </c>
      <c r="T110" s="44">
        <f>IF(T$6&gt;0,SUMIFS('Listagem de Pagamentos Efet'!$J:$J,'Listagem de Pagamentos Efet'!$C:$C,DRE!$B110,'Listagem de Pagamentos Efet'!$B:$B,DRE!T$5),0)</f>
        <v>0</v>
      </c>
      <c r="U110" s="44">
        <f>IF(U$6&gt;0,SUMIFS('Listagem de Pagamentos Efet'!$J:$J,'Listagem de Pagamentos Efet'!$C:$C,DRE!$B110,'Listagem de Pagamentos Efet'!$B:$B,DRE!U$5),0)</f>
        <v>0</v>
      </c>
      <c r="V110" s="44">
        <f>IF(V$6&gt;0,SUMIFS('Listagem de Pagamentos Efet'!$J:$J,'Listagem de Pagamentos Efet'!$C:$C,DRE!$B110,'Listagem de Pagamentos Efet'!$B:$B,DRE!V$5),0)</f>
        <v>0</v>
      </c>
      <c r="W110" s="44">
        <f>IF(W$6&gt;0,SUMIFS('Listagem de Pagamentos Efet'!$J:$J,'Listagem de Pagamentos Efet'!$C:$C,DRE!$B110,'Listagem de Pagamentos Efet'!$B:$B,DRE!W$5),0)</f>
        <v>0</v>
      </c>
      <c r="X110" s="44">
        <f>IF(X$6&gt;0,SUMIFS('Listagem de Pagamentos Efet'!$J:$J,'Listagem de Pagamentos Efet'!$C:$C,DRE!$B110,'Listagem de Pagamentos Efet'!$B:$B,DRE!X$5),0)</f>
        <v>0</v>
      </c>
      <c r="Y110" s="44">
        <f>IF(Y$6&gt;0,SUMIFS('Listagem de Pagamentos Efet'!$J:$J,'Listagem de Pagamentos Efet'!$C:$C,DRE!$B110,'Listagem de Pagamentos Efet'!$B:$B,DRE!Y$5),0)</f>
        <v>0</v>
      </c>
      <c r="Z110" s="44">
        <f>IF(Z$6&gt;0,SUMIFS('Listagem de Pagamentos Efet'!$J:$J,'Listagem de Pagamentos Efet'!$C:$C,DRE!$B110,'Listagem de Pagamentos Efet'!$B:$B,DRE!Z$5),0)</f>
        <v>0</v>
      </c>
      <c r="AA110" s="44">
        <f>IF(AA$6&gt;0,SUMIFS('Listagem de Pagamentos Efet'!$J:$J,'Listagem de Pagamentos Efet'!$C:$C,DRE!$B110,'Listagem de Pagamentos Efet'!$B:$B,DRE!AA$5),0)</f>
        <v>0</v>
      </c>
      <c r="AB110" s="44">
        <f>IF(AB$6&gt;0,SUMIFS('Listagem de Pagamentos Efet'!$J:$J,'Listagem de Pagamentos Efet'!$C:$C,DRE!$B110,'Listagem de Pagamentos Efet'!$B:$B,DRE!AB$5),0)</f>
        <v>0</v>
      </c>
      <c r="AC110" s="44">
        <f>IF(AC$6&gt;0,SUMIFS('Listagem de Pagamentos Efet'!$J:$J,'Listagem de Pagamentos Efet'!$C:$C,DRE!$B110,'Listagem de Pagamentos Efet'!$B:$B,DRE!AC$5),0)</f>
        <v>0</v>
      </c>
      <c r="AD110" s="44">
        <f>IF(AD$6&gt;0,SUMIFS('Listagem de Pagamentos Efet'!$J:$J,'Listagem de Pagamentos Efet'!$C:$C,DRE!$B110,'Listagem de Pagamentos Efet'!$B:$B,DRE!AD$5),0)</f>
        <v>0</v>
      </c>
      <c r="AE110" s="44">
        <f>IF(AE$6&gt;0,SUMIFS('Listagem de Pagamentos Efet'!$J:$J,'Listagem de Pagamentos Efet'!$C:$C,DRE!$B110,'Listagem de Pagamentos Efet'!$B:$B,DRE!AE$5),0)</f>
        <v>0</v>
      </c>
      <c r="AF110" s="44">
        <f>IF(AF$6&gt;0,SUMIFS('Listagem de Pagamentos Efet'!$J:$J,'Listagem de Pagamentos Efet'!$C:$C,DRE!$B110,'Listagem de Pagamentos Efet'!$B:$B,DRE!AF$5),0)</f>
        <v>0</v>
      </c>
      <c r="AG110" s="44">
        <f>IF(AG$6&gt;0,SUMIFS('Listagem de Pagamentos Efet'!$J:$J,'Listagem de Pagamentos Efet'!$C:$C,DRE!$B110,'Listagem de Pagamentos Efet'!$B:$B,DRE!AG$5),0)</f>
        <v>0</v>
      </c>
      <c r="AH110" s="44">
        <f>IF(AH$6&gt;0,SUMIFS('Listagem de Pagamentos Efet'!$J:$J,'Listagem de Pagamentos Efet'!$C:$C,DRE!$B110,'Listagem de Pagamentos Efet'!$B:$B,DRE!AH$5),0)</f>
        <v>0</v>
      </c>
      <c r="AI110" s="44">
        <f>IF(AI$6&gt;0,SUMIFS('Listagem de Pagamentos Efet'!$J:$J,'Listagem de Pagamentos Efet'!$C:$C,DRE!$B110,'Listagem de Pagamentos Efet'!$B:$B,DRE!AI$5),0)</f>
        <v>0</v>
      </c>
      <c r="AJ110" s="44">
        <f>IF(AJ$6&gt;0,SUMIFS('Listagem de Pagamentos Efet'!$J:$J,'Listagem de Pagamentos Efet'!$C:$C,DRE!$B110,'Listagem de Pagamentos Efet'!$B:$B,DRE!AJ$5),0)</f>
        <v>0</v>
      </c>
      <c r="AK110" s="44">
        <f>IF(AK$6&gt;0,SUMIFS('Listagem de Pagamentos Efet'!$J:$J,'Listagem de Pagamentos Efet'!$C:$C,DRE!$B110,'Listagem de Pagamentos Efet'!$B:$B,DRE!AK$5),0)</f>
        <v>0</v>
      </c>
      <c r="AL110" s="44">
        <f>IF(AL$6&gt;0,SUMIFS('Listagem de Pagamentos Efet'!$J:$J,'Listagem de Pagamentos Efet'!$C:$C,DRE!$B110,'Listagem de Pagamentos Efet'!$B:$B,DRE!AL$5),0)</f>
        <v>0</v>
      </c>
      <c r="AM110" s="44">
        <f>IF(AM$6&gt;0,SUMIFS('Listagem de Pagamentos Efet'!$J:$J,'Listagem de Pagamentos Efet'!$C:$C,DRE!$B110,'Listagem de Pagamentos Efet'!$B:$B,DRE!AM$5),0)</f>
        <v>0</v>
      </c>
      <c r="AN110" s="44">
        <f>IF(AN$6&gt;0,SUMIFS('Listagem de Pagamentos Efet'!$J:$J,'Listagem de Pagamentos Efet'!$C:$C,DRE!$B110,'Listagem de Pagamentos Efet'!$B:$B,DRE!AN$5),0)</f>
        <v>0</v>
      </c>
      <c r="AO110" s="44">
        <f>IF(AO$6&gt;0,SUMIFS('Listagem de Pagamentos Efet'!$J:$J,'Listagem de Pagamentos Efet'!$C:$C,DRE!$B110,'Listagem de Pagamentos Efet'!$B:$B,DRE!AO$5),0)</f>
        <v>0</v>
      </c>
      <c r="AP110" s="44">
        <f>IF(AP$6&gt;0,SUMIFS('Listagem de Pagamentos Efet'!$J:$J,'Listagem de Pagamentos Efet'!$C:$C,DRE!$B110,'Listagem de Pagamentos Efet'!$B:$B,DRE!AP$5),0)</f>
        <v>0</v>
      </c>
      <c r="AQ110" s="44">
        <f>IF(AQ$6&gt;0,SUMIFS('Listagem de Pagamentos Efet'!$J:$J,'Listagem de Pagamentos Efet'!$C:$C,DRE!$B110,'Listagem de Pagamentos Efet'!$B:$B,DRE!AQ$5),0)</f>
        <v>0</v>
      </c>
      <c r="AR110" s="44">
        <f>IF(AR$6&gt;0,SUMIFS('Listagem de Pagamentos Efet'!$J:$J,'Listagem de Pagamentos Efet'!$C:$C,DRE!$B110,'Listagem de Pagamentos Efet'!$B:$B,DRE!AR$5),0)</f>
        <v>0</v>
      </c>
      <c r="AS110" s="44">
        <f>IF(AS$6&gt;0,SUMIFS('Listagem de Pagamentos Efet'!$J:$J,'Listagem de Pagamentos Efet'!$C:$C,DRE!$B110,'Listagem de Pagamentos Efet'!$B:$B,DRE!AS$5),0)</f>
        <v>0</v>
      </c>
      <c r="AT110" s="44">
        <f>IF(AT$6&gt;0,SUMIFS('Listagem de Pagamentos Efet'!$J:$J,'Listagem de Pagamentos Efet'!$C:$C,DRE!$B110,'Listagem de Pagamentos Efet'!$B:$B,DRE!AT$5),0)</f>
        <v>0</v>
      </c>
    </row>
    <row r="111" spans="1:46" s="61" customFormat="1" outlineLevel="1">
      <c r="A111" s="47"/>
      <c r="B111" s="117" t="s">
        <v>45</v>
      </c>
      <c r="C111" s="40"/>
      <c r="D111" s="72">
        <v>0</v>
      </c>
      <c r="E111" s="68" t="str">
        <f>+IF(D111=0,"",D111/D$6)</f>
        <v/>
      </c>
      <c r="G111" s="94">
        <v>0</v>
      </c>
      <c r="H111" s="68" t="e">
        <f t="shared" si="30"/>
        <v>#DIV/0!</v>
      </c>
      <c r="J111" s="60">
        <f>+SUM(P111:AT111)</f>
        <v>0</v>
      </c>
      <c r="K111" s="39" t="str">
        <f t="shared" si="31"/>
        <v/>
      </c>
      <c r="M111" s="60">
        <f>G111-J111</f>
        <v>0</v>
      </c>
      <c r="N111" s="39" t="str">
        <f>+IF(M111=0,"",M111/M$6)</f>
        <v/>
      </c>
      <c r="P111" s="44">
        <f>IF(P$6&gt;0,SUMIFS('Listagem de Pagamentos Efet'!$J:$J,'Listagem de Pagamentos Efet'!$C:$C,DRE!$B111,'Listagem de Pagamentos Efet'!$B:$B,DRE!P$5),0)</f>
        <v>0</v>
      </c>
      <c r="Q111" s="44">
        <f>IF(Q$6&gt;0,SUMIFS('Listagem de Pagamentos Efet'!$J:$J,'Listagem de Pagamentos Efet'!$C:$C,DRE!$B111,'Listagem de Pagamentos Efet'!$B:$B,DRE!Q$5),0)</f>
        <v>0</v>
      </c>
      <c r="R111" s="44">
        <f>IF(R$6&gt;0,SUMIFS('Listagem de Pagamentos Efet'!$J:$J,'Listagem de Pagamentos Efet'!$C:$C,DRE!$B111,'Listagem de Pagamentos Efet'!$B:$B,DRE!R$5),0)</f>
        <v>0</v>
      </c>
      <c r="S111" s="44">
        <f>IF(S$6&gt;0,SUMIFS('Listagem de Pagamentos Efet'!$J:$J,'Listagem de Pagamentos Efet'!$C:$C,DRE!$B111,'Listagem de Pagamentos Efet'!$B:$B,DRE!S$5),0)</f>
        <v>0</v>
      </c>
      <c r="T111" s="44">
        <f>IF(T$6&gt;0,SUMIFS('Listagem de Pagamentos Efet'!$J:$J,'Listagem de Pagamentos Efet'!$C:$C,DRE!$B111,'Listagem de Pagamentos Efet'!$B:$B,DRE!T$5),0)</f>
        <v>0</v>
      </c>
      <c r="U111" s="44">
        <f>IF(U$6&gt;0,SUMIFS('Listagem de Pagamentos Efet'!$J:$J,'Listagem de Pagamentos Efet'!$C:$C,DRE!$B111,'Listagem de Pagamentos Efet'!$B:$B,DRE!U$5),0)</f>
        <v>0</v>
      </c>
      <c r="V111" s="44">
        <f>IF(V$6&gt;0,SUMIFS('Listagem de Pagamentos Efet'!$J:$J,'Listagem de Pagamentos Efet'!$C:$C,DRE!$B111,'Listagem de Pagamentos Efet'!$B:$B,DRE!V$5),0)</f>
        <v>0</v>
      </c>
      <c r="W111" s="44">
        <f>IF(W$6&gt;0,SUMIFS('Listagem de Pagamentos Efet'!$J:$J,'Listagem de Pagamentos Efet'!$C:$C,DRE!$B111,'Listagem de Pagamentos Efet'!$B:$B,DRE!W$5),0)</f>
        <v>0</v>
      </c>
      <c r="X111" s="44">
        <f>IF(X$6&gt;0,SUMIFS('Listagem de Pagamentos Efet'!$J:$J,'Listagem de Pagamentos Efet'!$C:$C,DRE!$B111,'Listagem de Pagamentos Efet'!$B:$B,DRE!X$5),0)</f>
        <v>0</v>
      </c>
      <c r="Y111" s="44">
        <f>IF(Y$6&gt;0,SUMIFS('Listagem de Pagamentos Efet'!$J:$J,'Listagem de Pagamentos Efet'!$C:$C,DRE!$B111,'Listagem de Pagamentos Efet'!$B:$B,DRE!Y$5),0)</f>
        <v>0</v>
      </c>
      <c r="Z111" s="44">
        <f>IF(Z$6&gt;0,SUMIFS('Listagem de Pagamentos Efet'!$J:$J,'Listagem de Pagamentos Efet'!$C:$C,DRE!$B111,'Listagem de Pagamentos Efet'!$B:$B,DRE!Z$5),0)</f>
        <v>0</v>
      </c>
      <c r="AA111" s="44">
        <f>IF(AA$6&gt;0,SUMIFS('Listagem de Pagamentos Efet'!$J:$J,'Listagem de Pagamentos Efet'!$C:$C,DRE!$B111,'Listagem de Pagamentos Efet'!$B:$B,DRE!AA$5),0)</f>
        <v>0</v>
      </c>
      <c r="AB111" s="44">
        <f>IF(AB$6&gt;0,SUMIFS('Listagem de Pagamentos Efet'!$J:$J,'Listagem de Pagamentos Efet'!$C:$C,DRE!$B111,'Listagem de Pagamentos Efet'!$B:$B,DRE!AB$5),0)</f>
        <v>0</v>
      </c>
      <c r="AC111" s="44">
        <f>IF(AC$6&gt;0,SUMIFS('Listagem de Pagamentos Efet'!$J:$J,'Listagem de Pagamentos Efet'!$C:$C,DRE!$B111,'Listagem de Pagamentos Efet'!$B:$B,DRE!AC$5),0)</f>
        <v>0</v>
      </c>
      <c r="AD111" s="44">
        <f>IF(AD$6&gt;0,SUMIFS('Listagem de Pagamentos Efet'!$J:$J,'Listagem de Pagamentos Efet'!$C:$C,DRE!$B111,'Listagem de Pagamentos Efet'!$B:$B,DRE!AD$5),0)</f>
        <v>0</v>
      </c>
      <c r="AE111" s="44">
        <f>IF(AE$6&gt;0,SUMIFS('Listagem de Pagamentos Efet'!$J:$J,'Listagem de Pagamentos Efet'!$C:$C,DRE!$B111,'Listagem de Pagamentos Efet'!$B:$B,DRE!AE$5),0)</f>
        <v>0</v>
      </c>
      <c r="AF111" s="44">
        <f>IF(AF$6&gt;0,SUMIFS('Listagem de Pagamentos Efet'!$J:$J,'Listagem de Pagamentos Efet'!$C:$C,DRE!$B111,'Listagem de Pagamentos Efet'!$B:$B,DRE!AF$5),0)</f>
        <v>0</v>
      </c>
      <c r="AG111" s="44">
        <f>IF(AG$6&gt;0,SUMIFS('Listagem de Pagamentos Efet'!$J:$J,'Listagem de Pagamentos Efet'!$C:$C,DRE!$B111,'Listagem de Pagamentos Efet'!$B:$B,DRE!AG$5),0)</f>
        <v>0</v>
      </c>
      <c r="AH111" s="44">
        <f>IF(AH$6&gt;0,SUMIFS('Listagem de Pagamentos Efet'!$J:$J,'Listagem de Pagamentos Efet'!$C:$C,DRE!$B111,'Listagem de Pagamentos Efet'!$B:$B,DRE!AH$5),0)</f>
        <v>0</v>
      </c>
      <c r="AI111" s="44">
        <f>IF(AI$6&gt;0,SUMIFS('Listagem de Pagamentos Efet'!$J:$J,'Listagem de Pagamentos Efet'!$C:$C,DRE!$B111,'Listagem de Pagamentos Efet'!$B:$B,DRE!AI$5),0)</f>
        <v>0</v>
      </c>
      <c r="AJ111" s="44">
        <f>IF(AJ$6&gt;0,SUMIFS('Listagem de Pagamentos Efet'!$J:$J,'Listagem de Pagamentos Efet'!$C:$C,DRE!$B111,'Listagem de Pagamentos Efet'!$B:$B,DRE!AJ$5),0)</f>
        <v>0</v>
      </c>
      <c r="AK111" s="44">
        <f>IF(AK$6&gt;0,SUMIFS('Listagem de Pagamentos Efet'!$J:$J,'Listagem de Pagamentos Efet'!$C:$C,DRE!$B111,'Listagem de Pagamentos Efet'!$B:$B,DRE!AK$5),0)</f>
        <v>0</v>
      </c>
      <c r="AL111" s="44">
        <f>IF(AL$6&gt;0,SUMIFS('Listagem de Pagamentos Efet'!$J:$J,'Listagem de Pagamentos Efet'!$C:$C,DRE!$B111,'Listagem de Pagamentos Efet'!$B:$B,DRE!AL$5),0)</f>
        <v>0</v>
      </c>
      <c r="AM111" s="44">
        <f>IF(AM$6&gt;0,SUMIFS('Listagem de Pagamentos Efet'!$J:$J,'Listagem de Pagamentos Efet'!$C:$C,DRE!$B111,'Listagem de Pagamentos Efet'!$B:$B,DRE!AM$5),0)</f>
        <v>0</v>
      </c>
      <c r="AN111" s="44">
        <f>IF(AN$6&gt;0,SUMIFS('Listagem de Pagamentos Efet'!$J:$J,'Listagem de Pagamentos Efet'!$C:$C,DRE!$B111,'Listagem de Pagamentos Efet'!$B:$B,DRE!AN$5),0)</f>
        <v>0</v>
      </c>
      <c r="AO111" s="44">
        <f>IF(AO$6&gt;0,SUMIFS('Listagem de Pagamentos Efet'!$J:$J,'Listagem de Pagamentos Efet'!$C:$C,DRE!$B111,'Listagem de Pagamentos Efet'!$B:$B,DRE!AO$5),0)</f>
        <v>0</v>
      </c>
      <c r="AP111" s="44">
        <f>IF(AP$6&gt;0,SUMIFS('Listagem de Pagamentos Efet'!$J:$J,'Listagem de Pagamentos Efet'!$C:$C,DRE!$B111,'Listagem de Pagamentos Efet'!$B:$B,DRE!AP$5),0)</f>
        <v>0</v>
      </c>
      <c r="AQ111" s="44">
        <f>IF(AQ$6&gt;0,SUMIFS('Listagem de Pagamentos Efet'!$J:$J,'Listagem de Pagamentos Efet'!$C:$C,DRE!$B111,'Listagem de Pagamentos Efet'!$B:$B,DRE!AQ$5),0)</f>
        <v>0</v>
      </c>
      <c r="AR111" s="44">
        <f>IF(AR$6&gt;0,SUMIFS('Listagem de Pagamentos Efet'!$J:$J,'Listagem de Pagamentos Efet'!$C:$C,DRE!$B111,'Listagem de Pagamentos Efet'!$B:$B,DRE!AR$5),0)</f>
        <v>0</v>
      </c>
      <c r="AS111" s="44">
        <f>IF(AS$6&gt;0,SUMIFS('Listagem de Pagamentos Efet'!$J:$J,'Listagem de Pagamentos Efet'!$C:$C,DRE!$B111,'Listagem de Pagamentos Efet'!$B:$B,DRE!AS$5),0)</f>
        <v>0</v>
      </c>
      <c r="AT111" s="44">
        <f>IF(AT$6&gt;0,SUMIFS('Listagem de Pagamentos Efet'!$J:$J,'Listagem de Pagamentos Efet'!$C:$C,DRE!$B111,'Listagem de Pagamentos Efet'!$B:$B,DRE!AT$5),0)</f>
        <v>0</v>
      </c>
    </row>
    <row r="112" spans="1:46" s="61" customFormat="1" outlineLevel="1">
      <c r="A112" s="47"/>
      <c r="B112" s="117" t="s">
        <v>58</v>
      </c>
      <c r="C112" s="42"/>
      <c r="D112" s="72">
        <v>0</v>
      </c>
      <c r="E112" s="68" t="str">
        <f t="shared" si="39"/>
        <v/>
      </c>
      <c r="G112" s="94">
        <v>0</v>
      </c>
      <c r="H112" s="68" t="e">
        <f t="shared" si="30"/>
        <v>#DIV/0!</v>
      </c>
      <c r="J112" s="60">
        <f t="shared" si="40"/>
        <v>0</v>
      </c>
      <c r="K112" s="39" t="str">
        <f t="shared" si="31"/>
        <v/>
      </c>
      <c r="M112" s="60">
        <f t="shared" si="37"/>
        <v>0</v>
      </c>
      <c r="N112" s="39" t="str">
        <f t="shared" si="41"/>
        <v/>
      </c>
      <c r="P112" s="44">
        <f>IF(P$6&gt;0,SUMIFS('Listagem de Pagamentos Efet'!$J:$J,'Listagem de Pagamentos Efet'!$C:$C,DRE!$B112,'Listagem de Pagamentos Efet'!$B:$B,DRE!P$5),0)</f>
        <v>0</v>
      </c>
      <c r="Q112" s="44">
        <f>IF(Q$6&gt;0,SUMIFS('Listagem de Pagamentos Efet'!$J:$J,'Listagem de Pagamentos Efet'!$C:$C,DRE!$B112,'Listagem de Pagamentos Efet'!$B:$B,DRE!Q$5),0)</f>
        <v>0</v>
      </c>
      <c r="R112" s="44">
        <f>IF(R$6&gt;0,SUMIFS('Listagem de Pagamentos Efet'!$J:$J,'Listagem de Pagamentos Efet'!$C:$C,DRE!$B112,'Listagem de Pagamentos Efet'!$B:$B,DRE!R$5),0)</f>
        <v>0</v>
      </c>
      <c r="S112" s="44">
        <f>IF(S$6&gt;0,SUMIFS('Listagem de Pagamentos Efet'!$J:$J,'Listagem de Pagamentos Efet'!$C:$C,DRE!$B112,'Listagem de Pagamentos Efet'!$B:$B,DRE!S$5),0)</f>
        <v>0</v>
      </c>
      <c r="T112" s="44">
        <f>IF(T$6&gt;0,SUMIFS('Listagem de Pagamentos Efet'!$J:$J,'Listagem de Pagamentos Efet'!$C:$C,DRE!$B112,'Listagem de Pagamentos Efet'!$B:$B,DRE!T$5),0)</f>
        <v>0</v>
      </c>
      <c r="U112" s="44">
        <f>IF(U$6&gt;0,SUMIFS('Listagem de Pagamentos Efet'!$J:$J,'Listagem de Pagamentos Efet'!$C:$C,DRE!$B112,'Listagem de Pagamentos Efet'!$B:$B,DRE!U$5),0)</f>
        <v>0</v>
      </c>
      <c r="V112" s="44">
        <f>IF(V$6&gt;0,SUMIFS('Listagem de Pagamentos Efet'!$J:$J,'Listagem de Pagamentos Efet'!$C:$C,DRE!$B112,'Listagem de Pagamentos Efet'!$B:$B,DRE!V$5),0)</f>
        <v>0</v>
      </c>
      <c r="W112" s="44">
        <f>IF(W$6&gt;0,SUMIFS('Listagem de Pagamentos Efet'!$J:$J,'Listagem de Pagamentos Efet'!$C:$C,DRE!$B112,'Listagem de Pagamentos Efet'!$B:$B,DRE!W$5),0)</f>
        <v>0</v>
      </c>
      <c r="X112" s="44">
        <f>IF(X$6&gt;0,SUMIFS('Listagem de Pagamentos Efet'!$J:$J,'Listagem de Pagamentos Efet'!$C:$C,DRE!$B112,'Listagem de Pagamentos Efet'!$B:$B,DRE!X$5),0)</f>
        <v>0</v>
      </c>
      <c r="Y112" s="44">
        <f>IF(Y$6&gt;0,SUMIFS('Listagem de Pagamentos Efet'!$J:$J,'Listagem de Pagamentos Efet'!$C:$C,DRE!$B112,'Listagem de Pagamentos Efet'!$B:$B,DRE!Y$5),0)</f>
        <v>0</v>
      </c>
      <c r="Z112" s="44">
        <f>IF(Z$6&gt;0,SUMIFS('Listagem de Pagamentos Efet'!$J:$J,'Listagem de Pagamentos Efet'!$C:$C,DRE!$B112,'Listagem de Pagamentos Efet'!$B:$B,DRE!Z$5),0)</f>
        <v>0</v>
      </c>
      <c r="AA112" s="44">
        <f>IF(AA$6&gt;0,SUMIFS('Listagem de Pagamentos Efet'!$J:$J,'Listagem de Pagamentos Efet'!$C:$C,DRE!$B112,'Listagem de Pagamentos Efet'!$B:$B,DRE!AA$5),0)</f>
        <v>0</v>
      </c>
      <c r="AB112" s="44">
        <f>IF(AB$6&gt;0,SUMIFS('Listagem de Pagamentos Efet'!$J:$J,'Listagem de Pagamentos Efet'!$C:$C,DRE!$B112,'Listagem de Pagamentos Efet'!$B:$B,DRE!AB$5),0)</f>
        <v>0</v>
      </c>
      <c r="AC112" s="44">
        <f>IF(AC$6&gt;0,SUMIFS('Listagem de Pagamentos Efet'!$J:$J,'Listagem de Pagamentos Efet'!$C:$C,DRE!$B112,'Listagem de Pagamentos Efet'!$B:$B,DRE!AC$5),0)</f>
        <v>0</v>
      </c>
      <c r="AD112" s="44">
        <f>IF(AD$6&gt;0,SUMIFS('Listagem de Pagamentos Efet'!$J:$J,'Listagem de Pagamentos Efet'!$C:$C,DRE!$B112,'Listagem de Pagamentos Efet'!$B:$B,DRE!AD$5),0)</f>
        <v>0</v>
      </c>
      <c r="AE112" s="44">
        <f>IF(AE$6&gt;0,SUMIFS('Listagem de Pagamentos Efet'!$J:$J,'Listagem de Pagamentos Efet'!$C:$C,DRE!$B112,'Listagem de Pagamentos Efet'!$B:$B,DRE!AE$5),0)</f>
        <v>0</v>
      </c>
      <c r="AF112" s="44">
        <f>IF(AF$6&gt;0,SUMIFS('Listagem de Pagamentos Efet'!$J:$J,'Listagem de Pagamentos Efet'!$C:$C,DRE!$B112,'Listagem de Pagamentos Efet'!$B:$B,DRE!AF$5),0)</f>
        <v>0</v>
      </c>
      <c r="AG112" s="44">
        <f>IF(AG$6&gt;0,SUMIFS('Listagem de Pagamentos Efet'!$J:$J,'Listagem de Pagamentos Efet'!$C:$C,DRE!$B112,'Listagem de Pagamentos Efet'!$B:$B,DRE!AG$5),0)</f>
        <v>0</v>
      </c>
      <c r="AH112" s="44">
        <f>IF(AH$6&gt;0,SUMIFS('Listagem de Pagamentos Efet'!$J:$J,'Listagem de Pagamentos Efet'!$C:$C,DRE!$B112,'Listagem de Pagamentos Efet'!$B:$B,DRE!AH$5),0)</f>
        <v>0</v>
      </c>
      <c r="AI112" s="44">
        <f>IF(AI$6&gt;0,SUMIFS('Listagem de Pagamentos Efet'!$J:$J,'Listagem de Pagamentos Efet'!$C:$C,DRE!$B112,'Listagem de Pagamentos Efet'!$B:$B,DRE!AI$5),0)</f>
        <v>0</v>
      </c>
      <c r="AJ112" s="44">
        <f>IF(AJ$6&gt;0,SUMIFS('Listagem de Pagamentos Efet'!$J:$J,'Listagem de Pagamentos Efet'!$C:$C,DRE!$B112,'Listagem de Pagamentos Efet'!$B:$B,DRE!AJ$5),0)</f>
        <v>0</v>
      </c>
      <c r="AK112" s="44">
        <f>IF(AK$6&gt;0,SUMIFS('Listagem de Pagamentos Efet'!$J:$J,'Listagem de Pagamentos Efet'!$C:$C,DRE!$B112,'Listagem de Pagamentos Efet'!$B:$B,DRE!AK$5),0)</f>
        <v>0</v>
      </c>
      <c r="AL112" s="44">
        <f>IF(AL$6&gt;0,SUMIFS('Listagem de Pagamentos Efet'!$J:$J,'Listagem de Pagamentos Efet'!$C:$C,DRE!$B112,'Listagem de Pagamentos Efet'!$B:$B,DRE!AL$5),0)</f>
        <v>0</v>
      </c>
      <c r="AM112" s="44">
        <f>IF(AM$6&gt;0,SUMIFS('Listagem de Pagamentos Efet'!$J:$J,'Listagem de Pagamentos Efet'!$C:$C,DRE!$B112,'Listagem de Pagamentos Efet'!$B:$B,DRE!AM$5),0)</f>
        <v>0</v>
      </c>
      <c r="AN112" s="44">
        <f>IF(AN$6&gt;0,SUMIFS('Listagem de Pagamentos Efet'!$J:$J,'Listagem de Pagamentos Efet'!$C:$C,DRE!$B112,'Listagem de Pagamentos Efet'!$B:$B,DRE!AN$5),0)</f>
        <v>0</v>
      </c>
      <c r="AO112" s="44">
        <f>IF(AO$6&gt;0,SUMIFS('Listagem de Pagamentos Efet'!$J:$J,'Listagem de Pagamentos Efet'!$C:$C,DRE!$B112,'Listagem de Pagamentos Efet'!$B:$B,DRE!AO$5),0)</f>
        <v>0</v>
      </c>
      <c r="AP112" s="44">
        <f>IF(AP$6&gt;0,SUMIFS('Listagem de Pagamentos Efet'!$J:$J,'Listagem de Pagamentos Efet'!$C:$C,DRE!$B112,'Listagem de Pagamentos Efet'!$B:$B,DRE!AP$5),0)</f>
        <v>0</v>
      </c>
      <c r="AQ112" s="44">
        <f>IF(AQ$6&gt;0,SUMIFS('Listagem de Pagamentos Efet'!$J:$J,'Listagem de Pagamentos Efet'!$C:$C,DRE!$B112,'Listagem de Pagamentos Efet'!$B:$B,DRE!AQ$5),0)</f>
        <v>0</v>
      </c>
      <c r="AR112" s="44">
        <f>IF(AR$6&gt;0,SUMIFS('Listagem de Pagamentos Efet'!$J:$J,'Listagem de Pagamentos Efet'!$C:$C,DRE!$B112,'Listagem de Pagamentos Efet'!$B:$B,DRE!AR$5),0)</f>
        <v>0</v>
      </c>
      <c r="AS112" s="44">
        <f>IF(AS$6&gt;0,SUMIFS('Listagem de Pagamentos Efet'!$J:$J,'Listagem de Pagamentos Efet'!$C:$C,DRE!$B112,'Listagem de Pagamentos Efet'!$B:$B,DRE!AS$5),0)</f>
        <v>0</v>
      </c>
      <c r="AT112" s="44">
        <f>IF(AT$6&gt;0,SUMIFS('Listagem de Pagamentos Efet'!$J:$J,'Listagem de Pagamentos Efet'!$C:$C,DRE!$B112,'Listagem de Pagamentos Efet'!$B:$B,DRE!AT$5),0)</f>
        <v>0</v>
      </c>
    </row>
    <row r="113" spans="1:46" s="55" customFormat="1" outlineLevel="1">
      <c r="A113" s="48"/>
      <c r="B113" s="143" t="s">
        <v>59</v>
      </c>
      <c r="C113" s="34"/>
      <c r="D113" s="72">
        <v>0</v>
      </c>
      <c r="E113" s="68" t="str">
        <f>+IF(D113=0,"",D113/D$6)</f>
        <v/>
      </c>
      <c r="F113" s="61"/>
      <c r="G113" s="94">
        <v>0</v>
      </c>
      <c r="H113" s="68" t="e">
        <f t="shared" si="30"/>
        <v>#DIV/0!</v>
      </c>
      <c r="J113" s="60">
        <f>+SUM(P113:AT113)</f>
        <v>0</v>
      </c>
      <c r="K113" s="39" t="str">
        <f t="shared" si="31"/>
        <v/>
      </c>
      <c r="M113" s="60">
        <f t="shared" si="37"/>
        <v>0</v>
      </c>
      <c r="N113" s="39" t="str">
        <f>+IF(M113=0,"",M113/M$6)</f>
        <v/>
      </c>
      <c r="P113" s="44">
        <f>IF(P$6&gt;0,SUMIFS('Listagem de Pagamentos Efet'!$J:$J,'Listagem de Pagamentos Efet'!$C:$C,DRE!$B113,'Listagem de Pagamentos Efet'!$B:$B,DRE!P$5),0)</f>
        <v>0</v>
      </c>
      <c r="Q113" s="44">
        <f>IF(Q$6&gt;0,SUMIFS('Listagem de Pagamentos Efet'!$J:$J,'Listagem de Pagamentos Efet'!$C:$C,DRE!$B113,'Listagem de Pagamentos Efet'!$B:$B,DRE!Q$5),0)</f>
        <v>0</v>
      </c>
      <c r="R113" s="44">
        <f>IF(R$6&gt;0,SUMIFS('Listagem de Pagamentos Efet'!$J:$J,'Listagem de Pagamentos Efet'!$C:$C,DRE!$B113,'Listagem de Pagamentos Efet'!$B:$B,DRE!R$5),0)</f>
        <v>0</v>
      </c>
      <c r="S113" s="44">
        <f>IF(S$6&gt;0,SUMIFS('Listagem de Pagamentos Efet'!$J:$J,'Listagem de Pagamentos Efet'!$C:$C,DRE!$B113,'Listagem de Pagamentos Efet'!$B:$B,DRE!S$5),0)</f>
        <v>0</v>
      </c>
      <c r="T113" s="44">
        <f>IF(T$6&gt;0,SUMIFS('Listagem de Pagamentos Efet'!$J:$J,'Listagem de Pagamentos Efet'!$C:$C,DRE!$B113,'Listagem de Pagamentos Efet'!$B:$B,DRE!T$5),0)</f>
        <v>0</v>
      </c>
      <c r="U113" s="44">
        <f>IF(U$6&gt;0,SUMIFS('Listagem de Pagamentos Efet'!$J:$J,'Listagem de Pagamentos Efet'!$C:$C,DRE!$B113,'Listagem de Pagamentos Efet'!$B:$B,DRE!U$5),0)</f>
        <v>0</v>
      </c>
      <c r="V113" s="44">
        <f>IF(V$6&gt;0,SUMIFS('Listagem de Pagamentos Efet'!$J:$J,'Listagem de Pagamentos Efet'!$C:$C,DRE!$B113,'Listagem de Pagamentos Efet'!$B:$B,DRE!V$5),0)</f>
        <v>0</v>
      </c>
      <c r="W113" s="44">
        <f>IF(W$6&gt;0,SUMIFS('Listagem de Pagamentos Efet'!$J:$J,'Listagem de Pagamentos Efet'!$C:$C,DRE!$B113,'Listagem de Pagamentos Efet'!$B:$B,DRE!W$5),0)</f>
        <v>0</v>
      </c>
      <c r="X113" s="44">
        <f>IF(X$6&gt;0,SUMIFS('Listagem de Pagamentos Efet'!$J:$J,'Listagem de Pagamentos Efet'!$C:$C,DRE!$B113,'Listagem de Pagamentos Efet'!$B:$B,DRE!X$5),0)</f>
        <v>0</v>
      </c>
      <c r="Y113" s="44">
        <f>IF(Y$6&gt;0,SUMIFS('Listagem de Pagamentos Efet'!$J:$J,'Listagem de Pagamentos Efet'!$C:$C,DRE!$B113,'Listagem de Pagamentos Efet'!$B:$B,DRE!Y$5),0)</f>
        <v>0</v>
      </c>
      <c r="Z113" s="44">
        <f>IF(Z$6&gt;0,SUMIFS('Listagem de Pagamentos Efet'!$J:$J,'Listagem de Pagamentos Efet'!$C:$C,DRE!$B113,'Listagem de Pagamentos Efet'!$B:$B,DRE!Z$5),0)</f>
        <v>0</v>
      </c>
      <c r="AA113" s="44">
        <f>IF(AA$6&gt;0,SUMIFS('Listagem de Pagamentos Efet'!$J:$J,'Listagem de Pagamentos Efet'!$C:$C,DRE!$B113,'Listagem de Pagamentos Efet'!$B:$B,DRE!AA$5),0)</f>
        <v>0</v>
      </c>
      <c r="AB113" s="44">
        <f>IF(AB$6&gt;0,SUMIFS('Listagem de Pagamentos Efet'!$J:$J,'Listagem de Pagamentos Efet'!$C:$C,DRE!$B113,'Listagem de Pagamentos Efet'!$B:$B,DRE!AB$5),0)</f>
        <v>0</v>
      </c>
      <c r="AC113" s="44">
        <f>IF(AC$6&gt;0,SUMIFS('Listagem de Pagamentos Efet'!$J:$J,'Listagem de Pagamentos Efet'!$C:$C,DRE!$B113,'Listagem de Pagamentos Efet'!$B:$B,DRE!AC$5),0)</f>
        <v>0</v>
      </c>
      <c r="AD113" s="44">
        <f>IF(AD$6&gt;0,SUMIFS('Listagem de Pagamentos Efet'!$J:$J,'Listagem de Pagamentos Efet'!$C:$C,DRE!$B113,'Listagem de Pagamentos Efet'!$B:$B,DRE!AD$5),0)</f>
        <v>0</v>
      </c>
      <c r="AE113" s="44">
        <f>IF(AE$6&gt;0,SUMIFS('Listagem de Pagamentos Efet'!$J:$J,'Listagem de Pagamentos Efet'!$C:$C,DRE!$B113,'Listagem de Pagamentos Efet'!$B:$B,DRE!AE$5),0)</f>
        <v>0</v>
      </c>
      <c r="AF113" s="44">
        <f>IF(AF$6&gt;0,SUMIFS('Listagem de Pagamentos Efet'!$J:$J,'Listagem de Pagamentos Efet'!$C:$C,DRE!$B113,'Listagem de Pagamentos Efet'!$B:$B,DRE!AF$5),0)</f>
        <v>0</v>
      </c>
      <c r="AG113" s="44">
        <f>IF(AG$6&gt;0,SUMIFS('Listagem de Pagamentos Efet'!$J:$J,'Listagem de Pagamentos Efet'!$C:$C,DRE!$B113,'Listagem de Pagamentos Efet'!$B:$B,DRE!AG$5),0)</f>
        <v>0</v>
      </c>
      <c r="AH113" s="44">
        <f>IF(AH$6&gt;0,SUMIFS('Listagem de Pagamentos Efet'!$J:$J,'Listagem de Pagamentos Efet'!$C:$C,DRE!$B113,'Listagem de Pagamentos Efet'!$B:$B,DRE!AH$5),0)</f>
        <v>0</v>
      </c>
      <c r="AI113" s="44">
        <f>IF(AI$6&gt;0,SUMIFS('Listagem de Pagamentos Efet'!$J:$J,'Listagem de Pagamentos Efet'!$C:$C,DRE!$B113,'Listagem de Pagamentos Efet'!$B:$B,DRE!AI$5),0)</f>
        <v>0</v>
      </c>
      <c r="AJ113" s="44">
        <f>IF(AJ$6&gt;0,SUMIFS('Listagem de Pagamentos Efet'!$J:$J,'Listagem de Pagamentos Efet'!$C:$C,DRE!$B113,'Listagem de Pagamentos Efet'!$B:$B,DRE!AJ$5),0)</f>
        <v>0</v>
      </c>
      <c r="AK113" s="44">
        <f>IF(AK$6&gt;0,SUMIFS('Listagem de Pagamentos Efet'!$J:$J,'Listagem de Pagamentos Efet'!$C:$C,DRE!$B113,'Listagem de Pagamentos Efet'!$B:$B,DRE!AK$5),0)</f>
        <v>0</v>
      </c>
      <c r="AL113" s="44">
        <f>IF(AL$6&gt;0,SUMIFS('Listagem de Pagamentos Efet'!$J:$J,'Listagem de Pagamentos Efet'!$C:$C,DRE!$B113,'Listagem de Pagamentos Efet'!$B:$B,DRE!AL$5),0)</f>
        <v>0</v>
      </c>
      <c r="AM113" s="44">
        <f>IF(AM$6&gt;0,SUMIFS('Listagem de Pagamentos Efet'!$J:$J,'Listagem de Pagamentos Efet'!$C:$C,DRE!$B113,'Listagem de Pagamentos Efet'!$B:$B,DRE!AM$5),0)</f>
        <v>0</v>
      </c>
      <c r="AN113" s="44">
        <f>IF(AN$6&gt;0,SUMIFS('Listagem de Pagamentos Efet'!$J:$J,'Listagem de Pagamentos Efet'!$C:$C,DRE!$B113,'Listagem de Pagamentos Efet'!$B:$B,DRE!AN$5),0)</f>
        <v>0</v>
      </c>
      <c r="AO113" s="44">
        <f>IF(AO$6&gt;0,SUMIFS('Listagem de Pagamentos Efet'!$J:$J,'Listagem de Pagamentos Efet'!$C:$C,DRE!$B113,'Listagem de Pagamentos Efet'!$B:$B,DRE!AO$5),0)</f>
        <v>0</v>
      </c>
      <c r="AP113" s="44">
        <f>IF(AP$6&gt;0,SUMIFS('Listagem de Pagamentos Efet'!$J:$J,'Listagem de Pagamentos Efet'!$C:$C,DRE!$B113,'Listagem de Pagamentos Efet'!$B:$B,DRE!AP$5),0)</f>
        <v>0</v>
      </c>
      <c r="AQ113" s="44">
        <f>IF(AQ$6&gt;0,SUMIFS('Listagem de Pagamentos Efet'!$J:$J,'Listagem de Pagamentos Efet'!$C:$C,DRE!$B113,'Listagem de Pagamentos Efet'!$B:$B,DRE!AQ$5),0)</f>
        <v>0</v>
      </c>
      <c r="AR113" s="44">
        <f>IF(AR$6&gt;0,SUMIFS('Listagem de Pagamentos Efet'!$J:$J,'Listagem de Pagamentos Efet'!$C:$C,DRE!$B113,'Listagem de Pagamentos Efet'!$B:$B,DRE!AR$5),0)</f>
        <v>0</v>
      </c>
      <c r="AS113" s="44">
        <f>IF(AS$6&gt;0,SUMIFS('Listagem de Pagamentos Efet'!$J:$J,'Listagem de Pagamentos Efet'!$C:$C,DRE!$B113,'Listagem de Pagamentos Efet'!$B:$B,DRE!AS$5),0)</f>
        <v>0</v>
      </c>
      <c r="AT113" s="44">
        <f>IF(AT$6&gt;0,SUMIFS('Listagem de Pagamentos Efet'!$J:$J,'Listagem de Pagamentos Efet'!$C:$C,DRE!$B113,'Listagem de Pagamentos Efet'!$B:$B,DRE!AT$5),0)</f>
        <v>0</v>
      </c>
    </row>
    <row r="114" spans="1:46" s="55" customFormat="1" outlineLevel="1">
      <c r="A114" s="48"/>
      <c r="B114" s="117" t="s">
        <v>175</v>
      </c>
      <c r="C114" s="34"/>
      <c r="D114" s="72">
        <v>0</v>
      </c>
      <c r="E114" s="68" t="str">
        <f t="shared" si="39"/>
        <v/>
      </c>
      <c r="F114" s="61"/>
      <c r="G114" s="94">
        <v>0</v>
      </c>
      <c r="H114" s="68" t="e">
        <f t="shared" si="30"/>
        <v>#DIV/0!</v>
      </c>
      <c r="J114" s="60">
        <f t="shared" si="40"/>
        <v>0</v>
      </c>
      <c r="K114" s="39" t="str">
        <f t="shared" si="31"/>
        <v/>
      </c>
      <c r="M114" s="60">
        <f t="shared" si="37"/>
        <v>0</v>
      </c>
      <c r="N114" s="39" t="str">
        <f>+IF(M114=0,"",M114/M$6)</f>
        <v/>
      </c>
      <c r="P114" s="44">
        <f>IF(P$6&gt;0,SUMIFS('Listagem de Pagamentos Efet'!$J:$J,'Listagem de Pagamentos Efet'!$C:$C,DRE!$B114,'Listagem de Pagamentos Efet'!$B:$B,DRE!P$5),0)</f>
        <v>0</v>
      </c>
      <c r="Q114" s="44">
        <f>IF(Q$6&gt;0,SUMIFS('Listagem de Pagamentos Efet'!$J:$J,'Listagem de Pagamentos Efet'!$C:$C,DRE!$B114,'Listagem de Pagamentos Efet'!$B:$B,DRE!Q$5),0)</f>
        <v>0</v>
      </c>
      <c r="R114" s="44">
        <f>IF(R$6&gt;0,SUMIFS('Listagem de Pagamentos Efet'!$J:$J,'Listagem de Pagamentos Efet'!$C:$C,DRE!$B114,'Listagem de Pagamentos Efet'!$B:$B,DRE!R$5),0)</f>
        <v>0</v>
      </c>
      <c r="S114" s="44">
        <f>IF(S$6&gt;0,SUMIFS('Listagem de Pagamentos Efet'!$J:$J,'Listagem de Pagamentos Efet'!$C:$C,DRE!$B114,'Listagem de Pagamentos Efet'!$B:$B,DRE!S$5),0)</f>
        <v>0</v>
      </c>
      <c r="T114" s="44">
        <f>IF(T$6&gt;0,SUMIFS('Listagem de Pagamentos Efet'!$J:$J,'Listagem de Pagamentos Efet'!$C:$C,DRE!$B114,'Listagem de Pagamentos Efet'!$B:$B,DRE!T$5),0)</f>
        <v>0</v>
      </c>
      <c r="U114" s="44">
        <f>IF(U$6&gt;0,SUMIFS('Listagem de Pagamentos Efet'!$J:$J,'Listagem de Pagamentos Efet'!$C:$C,DRE!$B114,'Listagem de Pagamentos Efet'!$B:$B,DRE!U$5),0)</f>
        <v>0</v>
      </c>
      <c r="V114" s="44">
        <f>IF(V$6&gt;0,SUMIFS('Listagem de Pagamentos Efet'!$J:$J,'Listagem de Pagamentos Efet'!$C:$C,DRE!$B114,'Listagem de Pagamentos Efet'!$B:$B,DRE!V$5),0)</f>
        <v>0</v>
      </c>
      <c r="W114" s="44">
        <f>IF(W$6&gt;0,SUMIFS('Listagem de Pagamentos Efet'!$J:$J,'Listagem de Pagamentos Efet'!$C:$C,DRE!$B114,'Listagem de Pagamentos Efet'!$B:$B,DRE!W$5),0)</f>
        <v>0</v>
      </c>
      <c r="X114" s="44">
        <f>IF(X$6&gt;0,SUMIFS('Listagem de Pagamentos Efet'!$J:$J,'Listagem de Pagamentos Efet'!$C:$C,DRE!$B114,'Listagem de Pagamentos Efet'!$B:$B,DRE!X$5),0)</f>
        <v>0</v>
      </c>
      <c r="Y114" s="44">
        <f>IF(Y$6&gt;0,SUMIFS('Listagem de Pagamentos Efet'!$J:$J,'Listagem de Pagamentos Efet'!$C:$C,DRE!$B114,'Listagem de Pagamentos Efet'!$B:$B,DRE!Y$5),0)</f>
        <v>0</v>
      </c>
      <c r="Z114" s="44">
        <f>IF(Z$6&gt;0,SUMIFS('Listagem de Pagamentos Efet'!$J:$J,'Listagem de Pagamentos Efet'!$C:$C,DRE!$B114,'Listagem de Pagamentos Efet'!$B:$B,DRE!Z$5),0)</f>
        <v>0</v>
      </c>
      <c r="AA114" s="44">
        <f>IF(AA$6&gt;0,SUMIFS('Listagem de Pagamentos Efet'!$J:$J,'Listagem de Pagamentos Efet'!$C:$C,DRE!$B114,'Listagem de Pagamentos Efet'!$B:$B,DRE!AA$5),0)</f>
        <v>0</v>
      </c>
      <c r="AB114" s="44">
        <f>IF(AB$6&gt;0,SUMIFS('Listagem de Pagamentos Efet'!$J:$J,'Listagem de Pagamentos Efet'!$C:$C,DRE!$B114,'Listagem de Pagamentos Efet'!$B:$B,DRE!AB$5),0)</f>
        <v>0</v>
      </c>
      <c r="AC114" s="44">
        <f>IF(AC$6&gt;0,SUMIFS('Listagem de Pagamentos Efet'!$J:$J,'Listagem de Pagamentos Efet'!$C:$C,DRE!$B114,'Listagem de Pagamentos Efet'!$B:$B,DRE!AC$5),0)</f>
        <v>0</v>
      </c>
      <c r="AD114" s="44">
        <f>IF(AD$6&gt;0,SUMIFS('Listagem de Pagamentos Efet'!$J:$J,'Listagem de Pagamentos Efet'!$C:$C,DRE!$B114,'Listagem de Pagamentos Efet'!$B:$B,DRE!AD$5),0)</f>
        <v>0</v>
      </c>
      <c r="AE114" s="44">
        <f>IF(AE$6&gt;0,SUMIFS('Listagem de Pagamentos Efet'!$J:$J,'Listagem de Pagamentos Efet'!$C:$C,DRE!$B114,'Listagem de Pagamentos Efet'!$B:$B,DRE!AE$5),0)</f>
        <v>0</v>
      </c>
      <c r="AF114" s="44">
        <f>IF(AF$6&gt;0,SUMIFS('Listagem de Pagamentos Efet'!$J:$J,'Listagem de Pagamentos Efet'!$C:$C,DRE!$B114,'Listagem de Pagamentos Efet'!$B:$B,DRE!AF$5),0)</f>
        <v>0</v>
      </c>
      <c r="AG114" s="44">
        <f>IF(AG$6&gt;0,SUMIFS('Listagem de Pagamentos Efet'!$J:$J,'Listagem de Pagamentos Efet'!$C:$C,DRE!$B114,'Listagem de Pagamentos Efet'!$B:$B,DRE!AG$5),0)</f>
        <v>0</v>
      </c>
      <c r="AH114" s="44">
        <f>IF(AH$6&gt;0,SUMIFS('Listagem de Pagamentos Efet'!$J:$J,'Listagem de Pagamentos Efet'!$C:$C,DRE!$B114,'Listagem de Pagamentos Efet'!$B:$B,DRE!AH$5),0)</f>
        <v>0</v>
      </c>
      <c r="AI114" s="44">
        <f>IF(AI$6&gt;0,SUMIFS('Listagem de Pagamentos Efet'!$J:$J,'Listagem de Pagamentos Efet'!$C:$C,DRE!$B114,'Listagem de Pagamentos Efet'!$B:$B,DRE!AI$5),0)</f>
        <v>0</v>
      </c>
      <c r="AJ114" s="44">
        <f>IF(AJ$6&gt;0,SUMIFS('Listagem de Pagamentos Efet'!$J:$J,'Listagem de Pagamentos Efet'!$C:$C,DRE!$B114,'Listagem de Pagamentos Efet'!$B:$B,DRE!AJ$5),0)</f>
        <v>0</v>
      </c>
      <c r="AK114" s="44">
        <f>IF(AK$6&gt;0,SUMIFS('Listagem de Pagamentos Efet'!$J:$J,'Listagem de Pagamentos Efet'!$C:$C,DRE!$B114,'Listagem de Pagamentos Efet'!$B:$B,DRE!AK$5),0)</f>
        <v>0</v>
      </c>
      <c r="AL114" s="44">
        <f>IF(AL$6&gt;0,SUMIFS('Listagem de Pagamentos Efet'!$J:$J,'Listagem de Pagamentos Efet'!$C:$C,DRE!$B114,'Listagem de Pagamentos Efet'!$B:$B,DRE!AL$5),0)</f>
        <v>0</v>
      </c>
      <c r="AM114" s="44">
        <f>IF(AM$6&gt;0,SUMIFS('Listagem de Pagamentos Efet'!$J:$J,'Listagem de Pagamentos Efet'!$C:$C,DRE!$B114,'Listagem de Pagamentos Efet'!$B:$B,DRE!AM$5),0)</f>
        <v>0</v>
      </c>
      <c r="AN114" s="44">
        <f>IF(AN$6&gt;0,SUMIFS('Listagem de Pagamentos Efet'!$J:$J,'Listagem de Pagamentos Efet'!$C:$C,DRE!$B114,'Listagem de Pagamentos Efet'!$B:$B,DRE!AN$5),0)</f>
        <v>0</v>
      </c>
      <c r="AO114" s="44">
        <f>IF(AO$6&gt;0,SUMIFS('Listagem de Pagamentos Efet'!$J:$J,'Listagem de Pagamentos Efet'!$C:$C,DRE!$B114,'Listagem de Pagamentos Efet'!$B:$B,DRE!AO$5),0)</f>
        <v>0</v>
      </c>
      <c r="AP114" s="44">
        <f>IF(AP$6&gt;0,SUMIFS('Listagem de Pagamentos Efet'!$J:$J,'Listagem de Pagamentos Efet'!$C:$C,DRE!$B114,'Listagem de Pagamentos Efet'!$B:$B,DRE!AP$5),0)</f>
        <v>0</v>
      </c>
      <c r="AQ114" s="44">
        <f>IF(AQ$6&gt;0,SUMIFS('Listagem de Pagamentos Efet'!$J:$J,'Listagem de Pagamentos Efet'!$C:$C,DRE!$B114,'Listagem de Pagamentos Efet'!$B:$B,DRE!AQ$5),0)</f>
        <v>0</v>
      </c>
      <c r="AR114" s="44">
        <f>IF(AR$6&gt;0,SUMIFS('Listagem de Pagamentos Efet'!$J:$J,'Listagem de Pagamentos Efet'!$C:$C,DRE!$B114,'Listagem de Pagamentos Efet'!$B:$B,DRE!AR$5),0)</f>
        <v>0</v>
      </c>
      <c r="AS114" s="44">
        <f>IF(AS$6&gt;0,SUMIFS('Listagem de Pagamentos Efet'!$J:$J,'Listagem de Pagamentos Efet'!$C:$C,DRE!$B114,'Listagem de Pagamentos Efet'!$B:$B,DRE!AS$5),0)</f>
        <v>0</v>
      </c>
      <c r="AT114" s="44">
        <f>IF(AT$6&gt;0,SUMIFS('Listagem de Pagamentos Efet'!$J:$J,'Listagem de Pagamentos Efet'!$C:$C,DRE!$B114,'Listagem de Pagamentos Efet'!$B:$B,DRE!AT$5),0)</f>
        <v>0</v>
      </c>
    </row>
    <row r="115" spans="1:46" s="64" customFormat="1">
      <c r="A115" s="47"/>
      <c r="B115" s="74" t="s">
        <v>9</v>
      </c>
      <c r="C115" s="30"/>
      <c r="D115" s="63">
        <f>+D94-(-D95)</f>
        <v>0</v>
      </c>
      <c r="E115" s="70">
        <f>+E94-(-E95)</f>
        <v>0</v>
      </c>
      <c r="F115" s="30"/>
      <c r="G115" s="63">
        <f>+G94+G95</f>
        <v>-9764.9533333333347</v>
      </c>
      <c r="H115" s="70" t="e">
        <f t="shared" si="30"/>
        <v>#DIV/0!</v>
      </c>
      <c r="I115" s="30"/>
      <c r="J115" s="63">
        <f>+J94+J95</f>
        <v>0</v>
      </c>
      <c r="K115" s="70" t="str">
        <f t="shared" si="31"/>
        <v/>
      </c>
      <c r="L115" s="30"/>
      <c r="M115" s="63">
        <f>+M94+M95</f>
        <v>-9764.9533333333347</v>
      </c>
      <c r="N115" s="70" t="e">
        <f>+N94-(-N95)</f>
        <v>#DIV/0!</v>
      </c>
      <c r="O115" s="30"/>
      <c r="P115" s="63">
        <f t="shared" ref="P115:AT115" si="42">+P94-(-P95)</f>
        <v>0</v>
      </c>
      <c r="Q115" s="63">
        <f t="shared" si="42"/>
        <v>0</v>
      </c>
      <c r="R115" s="63">
        <f t="shared" si="42"/>
        <v>0</v>
      </c>
      <c r="S115" s="63">
        <f t="shared" si="42"/>
        <v>0</v>
      </c>
      <c r="T115" s="63">
        <f t="shared" si="42"/>
        <v>0</v>
      </c>
      <c r="U115" s="63">
        <f t="shared" si="42"/>
        <v>0</v>
      </c>
      <c r="V115" s="63">
        <f t="shared" si="42"/>
        <v>0</v>
      </c>
      <c r="W115" s="63">
        <f t="shared" si="42"/>
        <v>0</v>
      </c>
      <c r="X115" s="63">
        <f t="shared" si="42"/>
        <v>0</v>
      </c>
      <c r="Y115" s="63">
        <f t="shared" si="42"/>
        <v>0</v>
      </c>
      <c r="Z115" s="63">
        <f t="shared" si="42"/>
        <v>0</v>
      </c>
      <c r="AA115" s="63">
        <f t="shared" si="42"/>
        <v>0</v>
      </c>
      <c r="AB115" s="63">
        <f t="shared" si="42"/>
        <v>0</v>
      </c>
      <c r="AC115" s="63">
        <f t="shared" si="42"/>
        <v>0</v>
      </c>
      <c r="AD115" s="63">
        <f t="shared" si="42"/>
        <v>0</v>
      </c>
      <c r="AE115" s="63">
        <f t="shared" si="42"/>
        <v>0</v>
      </c>
      <c r="AF115" s="63">
        <f t="shared" si="42"/>
        <v>0</v>
      </c>
      <c r="AG115" s="63">
        <f t="shared" si="42"/>
        <v>0</v>
      </c>
      <c r="AH115" s="63">
        <f t="shared" si="42"/>
        <v>0</v>
      </c>
      <c r="AI115" s="63">
        <f t="shared" si="42"/>
        <v>0</v>
      </c>
      <c r="AJ115" s="63">
        <f t="shared" si="42"/>
        <v>0</v>
      </c>
      <c r="AK115" s="63">
        <f t="shared" si="42"/>
        <v>0</v>
      </c>
      <c r="AL115" s="63">
        <f t="shared" si="42"/>
        <v>0</v>
      </c>
      <c r="AM115" s="63">
        <f t="shared" si="42"/>
        <v>0</v>
      </c>
      <c r="AN115" s="63">
        <f t="shared" si="42"/>
        <v>0</v>
      </c>
      <c r="AO115" s="63">
        <f t="shared" si="42"/>
        <v>0</v>
      </c>
      <c r="AP115" s="63">
        <f t="shared" si="42"/>
        <v>0</v>
      </c>
      <c r="AQ115" s="63">
        <f t="shared" si="42"/>
        <v>0</v>
      </c>
      <c r="AR115" s="63">
        <f t="shared" si="42"/>
        <v>0</v>
      </c>
      <c r="AS115" s="63">
        <f t="shared" si="42"/>
        <v>0</v>
      </c>
      <c r="AT115" s="63">
        <f t="shared" si="42"/>
        <v>0</v>
      </c>
    </row>
    <row r="116" spans="1:46" s="61" customFormat="1">
      <c r="A116" s="47"/>
      <c r="B116" s="62" t="s">
        <v>49</v>
      </c>
      <c r="C116" s="43"/>
      <c r="D116" s="72">
        <v>0</v>
      </c>
      <c r="E116" s="68" t="str">
        <f>+IF(D116=0,"",D116/D$6)</f>
        <v/>
      </c>
      <c r="G116" s="72"/>
      <c r="H116" s="68" t="e">
        <f t="shared" si="30"/>
        <v>#DIV/0!</v>
      </c>
      <c r="I116" s="30"/>
      <c r="J116" s="60">
        <f>+SUM(P116:AT116)</f>
        <v>0</v>
      </c>
      <c r="K116" s="39" t="str">
        <f t="shared" si="31"/>
        <v/>
      </c>
      <c r="L116" s="55"/>
      <c r="M116" s="60">
        <f t="shared" si="37"/>
        <v>0</v>
      </c>
      <c r="N116" s="39" t="str">
        <f>+IF(M116=0,"",M116/M$6)</f>
        <v/>
      </c>
      <c r="O116" s="55"/>
      <c r="P116" s="44">
        <f>+SUMIFS('Listagem de Pagamentos Efet'!$J:$J,'Listagem de Pagamentos Efet'!$C:$C,DRE!$B116,'Listagem de Pagamentos Efet'!$B:$B,DRE!P$5)</f>
        <v>0</v>
      </c>
      <c r="Q116" s="44">
        <f>+SUMIFS('Listagem de Pagamentos Efet'!$J:$J,'Listagem de Pagamentos Efet'!$C:$C,DRE!$B116,'Listagem de Pagamentos Efet'!$B:$B,DRE!Q$5)</f>
        <v>0</v>
      </c>
      <c r="R116" s="44">
        <f>+SUMIFS('Listagem de Pagamentos Efet'!$J:$J,'Listagem de Pagamentos Efet'!$C:$C,DRE!$B116,'Listagem de Pagamentos Efet'!$B:$B,DRE!R$5)</f>
        <v>0</v>
      </c>
      <c r="S116" s="44">
        <f>+SUMIFS('Listagem de Pagamentos Efet'!$J:$J,'Listagem de Pagamentos Efet'!$C:$C,DRE!$B116,'Listagem de Pagamentos Efet'!$B:$B,DRE!S$5)</f>
        <v>0</v>
      </c>
      <c r="T116" s="44">
        <f>+SUMIFS('Listagem de Pagamentos Efet'!$J:$J,'Listagem de Pagamentos Efet'!$C:$C,DRE!$B116,'Listagem de Pagamentos Efet'!$B:$B,DRE!T$5)</f>
        <v>0</v>
      </c>
      <c r="U116" s="44">
        <f>+SUMIFS('Listagem de Pagamentos Efet'!$J:$J,'Listagem de Pagamentos Efet'!$C:$C,DRE!$B116,'Listagem de Pagamentos Efet'!$B:$B,DRE!U$5)</f>
        <v>0</v>
      </c>
      <c r="V116" s="44">
        <f>+SUMIFS('Listagem de Pagamentos Efet'!$J:$J,'Listagem de Pagamentos Efet'!$C:$C,DRE!$B116,'Listagem de Pagamentos Efet'!$B:$B,DRE!V$5)</f>
        <v>0</v>
      </c>
      <c r="W116" s="44">
        <f>+SUMIFS('Listagem de Pagamentos Efet'!$J:$J,'Listagem de Pagamentos Efet'!$C:$C,DRE!$B116,'Listagem de Pagamentos Efet'!$B:$B,DRE!W$5)</f>
        <v>0</v>
      </c>
      <c r="X116" s="44">
        <f>+SUMIFS('Listagem de Pagamentos Efet'!$J:$J,'Listagem de Pagamentos Efet'!$C:$C,DRE!$B116,'Listagem de Pagamentos Efet'!$B:$B,DRE!X$5)</f>
        <v>0</v>
      </c>
      <c r="Y116" s="44">
        <f>+SUMIFS('Listagem de Pagamentos Efet'!$J:$J,'Listagem de Pagamentos Efet'!$C:$C,DRE!$B116,'Listagem de Pagamentos Efet'!$B:$B,DRE!Y$5)</f>
        <v>0</v>
      </c>
      <c r="Z116" s="44">
        <f>+SUMIFS('Listagem de Pagamentos Efet'!$J:$J,'Listagem de Pagamentos Efet'!$C:$C,DRE!$B116,'Listagem de Pagamentos Efet'!$B:$B,DRE!Z$5)</f>
        <v>0</v>
      </c>
      <c r="AA116" s="44">
        <f>+SUMIFS('Listagem de Pagamentos Efet'!$J:$J,'Listagem de Pagamentos Efet'!$C:$C,DRE!$B116,'Listagem de Pagamentos Efet'!$B:$B,DRE!AA$5)</f>
        <v>0</v>
      </c>
      <c r="AB116" s="44">
        <f>+SUMIFS('Listagem de Pagamentos Efet'!$J:$J,'Listagem de Pagamentos Efet'!$C:$C,DRE!$B116,'Listagem de Pagamentos Efet'!$B:$B,DRE!AB$5)</f>
        <v>0</v>
      </c>
      <c r="AC116" s="44">
        <f>+SUMIFS('Listagem de Pagamentos Efet'!$J:$J,'Listagem de Pagamentos Efet'!$C:$C,DRE!$B116,'Listagem de Pagamentos Efet'!$B:$B,DRE!AC$5)</f>
        <v>0</v>
      </c>
      <c r="AD116" s="44">
        <f>+SUMIFS('Listagem de Pagamentos Efet'!$J:$J,'Listagem de Pagamentos Efet'!$C:$C,DRE!$B116,'Listagem de Pagamentos Efet'!$B:$B,DRE!AD$5)</f>
        <v>0</v>
      </c>
      <c r="AE116" s="44">
        <f>+SUMIFS('Listagem de Pagamentos Efet'!$J:$J,'Listagem de Pagamentos Efet'!$C:$C,DRE!$B116,'Listagem de Pagamentos Efet'!$B:$B,DRE!AE$5)</f>
        <v>0</v>
      </c>
      <c r="AF116" s="44">
        <f>+SUMIFS('Listagem de Pagamentos Efet'!$J:$J,'Listagem de Pagamentos Efet'!$C:$C,DRE!$B116,'Listagem de Pagamentos Efet'!$B:$B,DRE!AF$5)</f>
        <v>0</v>
      </c>
      <c r="AG116" s="44">
        <f>+SUMIFS('Listagem de Pagamentos Efet'!$J:$J,'Listagem de Pagamentos Efet'!$C:$C,DRE!$B116,'Listagem de Pagamentos Efet'!$B:$B,DRE!AG$5)</f>
        <v>0</v>
      </c>
      <c r="AH116" s="44">
        <f>+SUMIFS('Listagem de Pagamentos Efet'!$J:$J,'Listagem de Pagamentos Efet'!$C:$C,DRE!$B116,'Listagem de Pagamentos Efet'!$B:$B,DRE!AH$5)</f>
        <v>0</v>
      </c>
      <c r="AI116" s="44">
        <f>+SUMIFS('Listagem de Pagamentos Efet'!$J:$J,'Listagem de Pagamentos Efet'!$C:$C,DRE!$B116,'Listagem de Pagamentos Efet'!$B:$B,DRE!AI$5)</f>
        <v>0</v>
      </c>
      <c r="AJ116" s="44">
        <f>+SUMIFS('Listagem de Pagamentos Efet'!$J:$J,'Listagem de Pagamentos Efet'!$C:$C,DRE!$B116,'Listagem de Pagamentos Efet'!$B:$B,DRE!AJ$5)</f>
        <v>0</v>
      </c>
      <c r="AK116" s="44">
        <f>+SUMIFS('Listagem de Pagamentos Efet'!$J:$J,'Listagem de Pagamentos Efet'!$C:$C,DRE!$B116,'Listagem de Pagamentos Efet'!$B:$B,DRE!AK$5)</f>
        <v>0</v>
      </c>
      <c r="AL116" s="44">
        <f>+SUMIFS('Listagem de Pagamentos Efet'!$J:$J,'Listagem de Pagamentos Efet'!$C:$C,DRE!$B116,'Listagem de Pagamentos Efet'!$B:$B,DRE!AL$5)</f>
        <v>0</v>
      </c>
      <c r="AM116" s="44">
        <f>+SUMIFS('Listagem de Pagamentos Efet'!$J:$J,'Listagem de Pagamentos Efet'!$C:$C,DRE!$B116,'Listagem de Pagamentos Efet'!$B:$B,DRE!AM$5)</f>
        <v>0</v>
      </c>
      <c r="AN116" s="44">
        <f>+SUMIFS('Listagem de Pagamentos Efet'!$J:$J,'Listagem de Pagamentos Efet'!$C:$C,DRE!$B116,'Listagem de Pagamentos Efet'!$B:$B,DRE!AN$5)</f>
        <v>0</v>
      </c>
      <c r="AO116" s="44">
        <f>+SUMIFS('Listagem de Pagamentos Efet'!$J:$J,'Listagem de Pagamentos Efet'!$C:$C,DRE!$B116,'Listagem de Pagamentos Efet'!$B:$B,DRE!AO$5)</f>
        <v>0</v>
      </c>
      <c r="AP116" s="44">
        <f>+SUMIFS('Listagem de Pagamentos Efet'!$J:$J,'Listagem de Pagamentos Efet'!$C:$C,DRE!$B116,'Listagem de Pagamentos Efet'!$B:$B,DRE!AP$5)</f>
        <v>0</v>
      </c>
      <c r="AQ116" s="44">
        <f>+SUMIFS('Listagem de Pagamentos Efet'!$J:$J,'Listagem de Pagamentos Efet'!$C:$C,DRE!$B116,'Listagem de Pagamentos Efet'!$B:$B,DRE!AQ$5)</f>
        <v>0</v>
      </c>
      <c r="AR116" s="44">
        <f>+SUMIFS('Listagem de Pagamentos Efet'!$J:$J,'Listagem de Pagamentos Efet'!$C:$C,DRE!$B116,'Listagem de Pagamentos Efet'!$B:$B,DRE!AR$5)</f>
        <v>0</v>
      </c>
      <c r="AS116" s="44">
        <f>+SUMIFS('Listagem de Pagamentos Efet'!$J:$J,'Listagem de Pagamentos Efet'!$C:$C,DRE!$B116,'Listagem de Pagamentos Efet'!$B:$B,DRE!AS$5)</f>
        <v>0</v>
      </c>
      <c r="AT116" s="44">
        <f>+SUMIFS('Listagem de Pagamentos Efet'!$J:$J,'Listagem de Pagamentos Efet'!$C:$C,DRE!$B116,'Listagem de Pagamentos Efet'!$B:$B,DRE!AT$5)</f>
        <v>0</v>
      </c>
    </row>
    <row r="117" spans="1:46" s="55" customFormat="1">
      <c r="A117" s="48"/>
      <c r="B117" s="62" t="s">
        <v>60</v>
      </c>
      <c r="C117" s="34"/>
      <c r="D117" s="72">
        <v>0</v>
      </c>
      <c r="E117" s="68" t="str">
        <f>+IF(D117=0,"",D117/D$6)</f>
        <v/>
      </c>
      <c r="F117" s="61"/>
      <c r="G117" s="72"/>
      <c r="H117" s="68" t="e">
        <f t="shared" si="30"/>
        <v>#DIV/0!</v>
      </c>
      <c r="J117" s="60">
        <f>+SUM(P117:AT117)</f>
        <v>0</v>
      </c>
      <c r="K117" s="39" t="str">
        <f t="shared" si="31"/>
        <v/>
      </c>
      <c r="M117" s="60">
        <f t="shared" si="37"/>
        <v>0</v>
      </c>
      <c r="N117" s="39" t="str">
        <f>+IF(M117=0,"",M117/M$6)</f>
        <v/>
      </c>
      <c r="P117" s="44">
        <f>+SUMIFS('Listagem de Pagamentos Efet'!$J:$J,'Listagem de Pagamentos Efet'!$C:$C,DRE!$B117,'Listagem de Pagamentos Efet'!$B:$B,DRE!P$5)</f>
        <v>0</v>
      </c>
      <c r="Q117" s="44">
        <f>+SUMIFS('Listagem de Pagamentos Efet'!$J:$J,'Listagem de Pagamentos Efet'!$C:$C,DRE!$B117,'Listagem de Pagamentos Efet'!$B:$B,DRE!Q$5)</f>
        <v>0</v>
      </c>
      <c r="R117" s="44">
        <f>+SUMIFS('Listagem de Pagamentos Efet'!$J:$J,'Listagem de Pagamentos Efet'!$C:$C,DRE!$B117,'Listagem de Pagamentos Efet'!$B:$B,DRE!R$5)</f>
        <v>0</v>
      </c>
      <c r="S117" s="44">
        <f>+SUMIFS('Listagem de Pagamentos Efet'!$J:$J,'Listagem de Pagamentos Efet'!$C:$C,DRE!$B117,'Listagem de Pagamentos Efet'!$B:$B,DRE!S$5)</f>
        <v>0</v>
      </c>
      <c r="T117" s="44">
        <f>+SUMIFS('Listagem de Pagamentos Efet'!$J:$J,'Listagem de Pagamentos Efet'!$C:$C,DRE!$B117,'Listagem de Pagamentos Efet'!$B:$B,DRE!T$5)</f>
        <v>0</v>
      </c>
      <c r="U117" s="44">
        <f>+SUMIFS('Listagem de Pagamentos Efet'!$J:$J,'Listagem de Pagamentos Efet'!$C:$C,DRE!$B117,'Listagem de Pagamentos Efet'!$B:$B,DRE!U$5)</f>
        <v>0</v>
      </c>
      <c r="V117" s="44">
        <f>+SUMIFS('Listagem de Pagamentos Efet'!$J:$J,'Listagem de Pagamentos Efet'!$C:$C,DRE!$B117,'Listagem de Pagamentos Efet'!$B:$B,DRE!V$5)</f>
        <v>0</v>
      </c>
      <c r="W117" s="44">
        <f>+SUMIFS('Listagem de Pagamentos Efet'!$J:$J,'Listagem de Pagamentos Efet'!$C:$C,DRE!$B117,'Listagem de Pagamentos Efet'!$B:$B,DRE!W$5)</f>
        <v>0</v>
      </c>
      <c r="X117" s="44">
        <f>+SUMIFS('Listagem de Pagamentos Efet'!$J:$J,'Listagem de Pagamentos Efet'!$C:$C,DRE!$B117,'Listagem de Pagamentos Efet'!$B:$B,DRE!X$5)</f>
        <v>0</v>
      </c>
      <c r="Y117" s="44">
        <f>+SUMIFS('Listagem de Pagamentos Efet'!$J:$J,'Listagem de Pagamentos Efet'!$C:$C,DRE!$B117,'Listagem de Pagamentos Efet'!$B:$B,DRE!Y$5)</f>
        <v>0</v>
      </c>
      <c r="Z117" s="44">
        <f>+SUMIFS('Listagem de Pagamentos Efet'!$J:$J,'Listagem de Pagamentos Efet'!$C:$C,DRE!$B117,'Listagem de Pagamentos Efet'!$B:$B,DRE!Z$5)</f>
        <v>0</v>
      </c>
      <c r="AA117" s="44">
        <f>+SUMIFS('Listagem de Pagamentos Efet'!$J:$J,'Listagem de Pagamentos Efet'!$C:$C,DRE!$B117,'Listagem de Pagamentos Efet'!$B:$B,DRE!AA$5)</f>
        <v>0</v>
      </c>
      <c r="AB117" s="44">
        <f>+SUMIFS('Listagem de Pagamentos Efet'!$J:$J,'Listagem de Pagamentos Efet'!$C:$C,DRE!$B117,'Listagem de Pagamentos Efet'!$B:$B,DRE!AB$5)</f>
        <v>0</v>
      </c>
      <c r="AC117" s="44">
        <f>+SUMIFS('Listagem de Pagamentos Efet'!$J:$J,'Listagem de Pagamentos Efet'!$C:$C,DRE!$B117,'Listagem de Pagamentos Efet'!$B:$B,DRE!AC$5)</f>
        <v>0</v>
      </c>
      <c r="AD117" s="44">
        <f>+SUMIFS('Listagem de Pagamentos Efet'!$J:$J,'Listagem de Pagamentos Efet'!$C:$C,DRE!$B117,'Listagem de Pagamentos Efet'!$B:$B,DRE!AD$5)</f>
        <v>0</v>
      </c>
      <c r="AE117" s="44">
        <f>+SUMIFS('Listagem de Pagamentos Efet'!$J:$J,'Listagem de Pagamentos Efet'!$C:$C,DRE!$B117,'Listagem de Pagamentos Efet'!$B:$B,DRE!AE$5)</f>
        <v>0</v>
      </c>
      <c r="AF117" s="44">
        <f>+SUMIFS('Listagem de Pagamentos Efet'!$J:$J,'Listagem de Pagamentos Efet'!$C:$C,DRE!$B117,'Listagem de Pagamentos Efet'!$B:$B,DRE!AF$5)</f>
        <v>0</v>
      </c>
      <c r="AG117" s="44">
        <f>+SUMIFS('Listagem de Pagamentos Efet'!$J:$J,'Listagem de Pagamentos Efet'!$C:$C,DRE!$B117,'Listagem de Pagamentos Efet'!$B:$B,DRE!AG$5)</f>
        <v>0</v>
      </c>
      <c r="AH117" s="44">
        <f>+SUMIFS('Listagem de Pagamentos Efet'!$J:$J,'Listagem de Pagamentos Efet'!$C:$C,DRE!$B117,'Listagem de Pagamentos Efet'!$B:$B,DRE!AH$5)</f>
        <v>0</v>
      </c>
      <c r="AI117" s="44">
        <f>+SUMIFS('Listagem de Pagamentos Efet'!$J:$J,'Listagem de Pagamentos Efet'!$C:$C,DRE!$B117,'Listagem de Pagamentos Efet'!$B:$B,DRE!AI$5)</f>
        <v>0</v>
      </c>
      <c r="AJ117" s="44">
        <f>+SUMIFS('Listagem de Pagamentos Efet'!$J:$J,'Listagem de Pagamentos Efet'!$C:$C,DRE!$B117,'Listagem de Pagamentos Efet'!$B:$B,DRE!AJ$5)</f>
        <v>0</v>
      </c>
      <c r="AK117" s="44">
        <f>+SUMIFS('Listagem de Pagamentos Efet'!$J:$J,'Listagem de Pagamentos Efet'!$C:$C,DRE!$B117,'Listagem de Pagamentos Efet'!$B:$B,DRE!AK$5)</f>
        <v>0</v>
      </c>
      <c r="AL117" s="44">
        <f>+SUMIFS('Listagem de Pagamentos Efet'!$J:$J,'Listagem de Pagamentos Efet'!$C:$C,DRE!$B117,'Listagem de Pagamentos Efet'!$B:$B,DRE!AL$5)</f>
        <v>0</v>
      </c>
      <c r="AM117" s="44">
        <f>+SUMIFS('Listagem de Pagamentos Efet'!$J:$J,'Listagem de Pagamentos Efet'!$C:$C,DRE!$B117,'Listagem de Pagamentos Efet'!$B:$B,DRE!AM$5)</f>
        <v>0</v>
      </c>
      <c r="AN117" s="44">
        <f>+SUMIFS('Listagem de Pagamentos Efet'!$J:$J,'Listagem de Pagamentos Efet'!$C:$C,DRE!$B117,'Listagem de Pagamentos Efet'!$B:$B,DRE!AN$5)</f>
        <v>0</v>
      </c>
      <c r="AO117" s="44">
        <f>+SUMIFS('Listagem de Pagamentos Efet'!$J:$J,'Listagem de Pagamentos Efet'!$C:$C,DRE!$B117,'Listagem de Pagamentos Efet'!$B:$B,DRE!AO$5)</f>
        <v>0</v>
      </c>
      <c r="AP117" s="44">
        <f>+SUMIFS('Listagem de Pagamentos Efet'!$J:$J,'Listagem de Pagamentos Efet'!$C:$C,DRE!$B117,'Listagem de Pagamentos Efet'!$B:$B,DRE!AP$5)</f>
        <v>0</v>
      </c>
      <c r="AQ117" s="44">
        <f>+SUMIFS('Listagem de Pagamentos Efet'!$J:$J,'Listagem de Pagamentos Efet'!$C:$C,DRE!$B117,'Listagem de Pagamentos Efet'!$B:$B,DRE!AQ$5)</f>
        <v>0</v>
      </c>
      <c r="AR117" s="44">
        <f>+SUMIFS('Listagem de Pagamentos Efet'!$J:$J,'Listagem de Pagamentos Efet'!$C:$C,DRE!$B117,'Listagem de Pagamentos Efet'!$B:$B,DRE!AR$5)</f>
        <v>0</v>
      </c>
      <c r="AS117" s="44">
        <f>+SUMIFS('Listagem de Pagamentos Efet'!$J:$J,'Listagem de Pagamentos Efet'!$C:$C,DRE!$B117,'Listagem de Pagamentos Efet'!$B:$B,DRE!AS$5)</f>
        <v>0</v>
      </c>
      <c r="AT117" s="44">
        <f>+SUMIFS('Listagem de Pagamentos Efet'!$J:$J,'Listagem de Pagamentos Efet'!$C:$C,DRE!$B117,'Listagem de Pagamentos Efet'!$B:$B,DRE!AT$5)</f>
        <v>0</v>
      </c>
    </row>
    <row r="118" spans="1:46" s="64" customFormat="1">
      <c r="A118" s="47"/>
      <c r="B118" s="74" t="s">
        <v>61</v>
      </c>
      <c r="C118" s="30"/>
      <c r="D118" s="63">
        <f>+D115-SUM(D116:D117)</f>
        <v>0</v>
      </c>
      <c r="E118" s="70">
        <f>+E115-(SUM(E116:E117))</f>
        <v>0</v>
      </c>
      <c r="F118" s="30"/>
      <c r="G118" s="63">
        <f>+G115-SUM(G116:G117)</f>
        <v>-9764.9533333333347</v>
      </c>
      <c r="H118" s="70" t="e">
        <f t="shared" si="30"/>
        <v>#DIV/0!</v>
      </c>
      <c r="I118" s="30"/>
      <c r="J118" s="63">
        <f>+J115-SUM(J116:J117)</f>
        <v>0</v>
      </c>
      <c r="K118" s="70" t="str">
        <f t="shared" si="31"/>
        <v/>
      </c>
      <c r="L118" s="30"/>
      <c r="M118" s="63">
        <f>+M115-SUM(M116:M117)</f>
        <v>-9764.9533333333347</v>
      </c>
      <c r="N118" s="70" t="e">
        <f>+N115-(SUM(N116:N117))</f>
        <v>#DIV/0!</v>
      </c>
      <c r="O118" s="30"/>
      <c r="P118" s="63">
        <f>+P115-SUM(P116:P117)</f>
        <v>0</v>
      </c>
      <c r="Q118" s="63">
        <f t="shared" ref="Q118:AT118" si="43">+Q115-SUM(Q116:Q117)</f>
        <v>0</v>
      </c>
      <c r="R118" s="63">
        <f t="shared" si="43"/>
        <v>0</v>
      </c>
      <c r="S118" s="63">
        <f t="shared" si="43"/>
        <v>0</v>
      </c>
      <c r="T118" s="63">
        <f t="shared" si="43"/>
        <v>0</v>
      </c>
      <c r="U118" s="63">
        <f t="shared" si="43"/>
        <v>0</v>
      </c>
      <c r="V118" s="63">
        <f t="shared" si="43"/>
        <v>0</v>
      </c>
      <c r="W118" s="63">
        <f t="shared" si="43"/>
        <v>0</v>
      </c>
      <c r="X118" s="63">
        <f t="shared" si="43"/>
        <v>0</v>
      </c>
      <c r="Y118" s="63">
        <f t="shared" si="43"/>
        <v>0</v>
      </c>
      <c r="Z118" s="63">
        <f t="shared" si="43"/>
        <v>0</v>
      </c>
      <c r="AA118" s="63">
        <f t="shared" si="43"/>
        <v>0</v>
      </c>
      <c r="AB118" s="63">
        <f t="shared" si="43"/>
        <v>0</v>
      </c>
      <c r="AC118" s="63">
        <f t="shared" si="43"/>
        <v>0</v>
      </c>
      <c r="AD118" s="63">
        <f t="shared" si="43"/>
        <v>0</v>
      </c>
      <c r="AE118" s="63">
        <f t="shared" si="43"/>
        <v>0</v>
      </c>
      <c r="AF118" s="63">
        <f t="shared" si="43"/>
        <v>0</v>
      </c>
      <c r="AG118" s="63">
        <f t="shared" si="43"/>
        <v>0</v>
      </c>
      <c r="AH118" s="63">
        <f t="shared" si="43"/>
        <v>0</v>
      </c>
      <c r="AI118" s="63">
        <f t="shared" si="43"/>
        <v>0</v>
      </c>
      <c r="AJ118" s="63">
        <f t="shared" si="43"/>
        <v>0</v>
      </c>
      <c r="AK118" s="63">
        <f t="shared" si="43"/>
        <v>0</v>
      </c>
      <c r="AL118" s="63">
        <f t="shared" si="43"/>
        <v>0</v>
      </c>
      <c r="AM118" s="63">
        <f t="shared" si="43"/>
        <v>0</v>
      </c>
      <c r="AN118" s="63">
        <f t="shared" si="43"/>
        <v>0</v>
      </c>
      <c r="AO118" s="63">
        <f t="shared" si="43"/>
        <v>0</v>
      </c>
      <c r="AP118" s="63">
        <f t="shared" si="43"/>
        <v>0</v>
      </c>
      <c r="AQ118" s="63">
        <f t="shared" si="43"/>
        <v>0</v>
      </c>
      <c r="AR118" s="63">
        <f t="shared" si="43"/>
        <v>0</v>
      </c>
      <c r="AS118" s="63">
        <f t="shared" si="43"/>
        <v>0</v>
      </c>
      <c r="AT118" s="63">
        <f t="shared" si="43"/>
        <v>0</v>
      </c>
    </row>
    <row r="119" spans="1:46">
      <c r="J119" s="83"/>
      <c r="M119" s="83"/>
    </row>
    <row r="120" spans="1:46">
      <c r="G120" s="83"/>
      <c r="M120" s="49"/>
      <c r="P120" s="149"/>
      <c r="Q120" s="78"/>
      <c r="U120" s="149"/>
    </row>
    <row r="121" spans="1:46">
      <c r="M121" s="49"/>
    </row>
    <row r="122" spans="1:46">
      <c r="M122" s="49"/>
    </row>
    <row r="123" spans="1:46">
      <c r="M123" s="49"/>
    </row>
  </sheetData>
  <mergeCells count="5">
    <mergeCell ref="B3:B4"/>
    <mergeCell ref="J4:K5"/>
    <mergeCell ref="G4:H5"/>
    <mergeCell ref="D4:E5"/>
    <mergeCell ref="M4:N5"/>
  </mergeCells>
  <phoneticPr fontId="28" type="noConversion"/>
  <conditionalFormatting sqref="I116:K117 F15:F18 P118 P115 P28:P29 K13 P38:P39 G115:H115 P94:P95 G29:H29 G38:H39 I54:K57 D94:E95 I97:K100 D115:E115 D118:E118 G118:H118 G94:H95 D102:F106 H31:K32 D28:E29 D114:F114 M69:N70 D69:F70 H36:K37 F36:F37 P10:AM11 AR10:AT11 P97:P100 D6:E18 G6:H6 D36:E39 N41:N49 M41:M52 D82:F84 M82:N84 M66:N66 D66:F66 D80:F80 D74:F74 N80 M74:N74 I15:K18 D17:F18 D20:F21 N25:N26 M25:M27 D25:F27 M26:N27 D31:F32 D34:F34 H34:K34 I59:K64 M76:M77 M79:M80 D112:F112 D108:F108 H25:K27 D41:F49 H41:K49 H74:K74 H66:K66 H69:K70 H80:K80 H82:K84 H108:K108 H112:K112 H114:K114 H102:K106 J6:K6 M6:N12 N13:N14 J38:K39 J94:K95 J115:K115 J118:K118 J29:K29 F7:K12 I20:K21 P8:AT9 Q7:X7 AG7:AI7 AK7:AT7 P12:AT14 P6:AT6">
    <cfRule type="cellIs" dxfId="179" priority="1073" operator="lessThan">
      <formula>0</formula>
    </cfRule>
  </conditionalFormatting>
  <conditionalFormatting sqref="P116:P117">
    <cfRule type="cellIs" dxfId="178" priority="951" operator="greaterThan">
      <formula>0</formula>
    </cfRule>
  </conditionalFormatting>
  <conditionalFormatting sqref="K28">
    <cfRule type="cellIs" dxfId="177" priority="423" operator="lessThan">
      <formula>0</formula>
    </cfRule>
  </conditionalFormatting>
  <conditionalFormatting sqref="H15:H18 H20:H21">
    <cfRule type="cellIs" dxfId="176" priority="426" operator="lessThan">
      <formula>0</formula>
    </cfRule>
  </conditionalFormatting>
  <conditionalFormatting sqref="G13:H14">
    <cfRule type="cellIs" dxfId="175" priority="425" operator="lessThan">
      <formula>0</formula>
    </cfRule>
  </conditionalFormatting>
  <conditionalFormatting sqref="G28:H28">
    <cfRule type="cellIs" dxfId="174" priority="424" operator="lessThan">
      <formula>0</formula>
    </cfRule>
  </conditionalFormatting>
  <conditionalFormatting sqref="D54:F54 H54">
    <cfRule type="cellIs" dxfId="173" priority="421" operator="lessThan">
      <formula>0</formula>
    </cfRule>
  </conditionalFormatting>
  <conditionalFormatting sqref="D55:F57 H55:H57">
    <cfRule type="cellIs" dxfId="172" priority="420" operator="lessThan">
      <formula>0</formula>
    </cfRule>
  </conditionalFormatting>
  <conditionalFormatting sqref="D59:F64 H59:H64">
    <cfRule type="cellIs" dxfId="171" priority="419" operator="lessThan">
      <formula>0</formula>
    </cfRule>
  </conditionalFormatting>
  <conditionalFormatting sqref="D97:F100 H97:H100">
    <cfRule type="cellIs" dxfId="170" priority="415" operator="lessThan">
      <formula>0</formula>
    </cfRule>
  </conditionalFormatting>
  <conditionalFormatting sqref="H27">
    <cfRule type="cellIs" dxfId="169" priority="409" operator="lessThan">
      <formula>0</formula>
    </cfRule>
  </conditionalFormatting>
  <conditionalFormatting sqref="D116:H117">
    <cfRule type="cellIs" dxfId="168" priority="413" operator="lessThan">
      <formula>0</formula>
    </cfRule>
  </conditionalFormatting>
  <conditionalFormatting sqref="D27:F27 I27:K27">
    <cfRule type="cellIs" dxfId="167" priority="411" operator="lessThan">
      <formula>0</formula>
    </cfRule>
  </conditionalFormatting>
  <conditionalFormatting sqref="I76:K77 I79:K79">
    <cfRule type="cellIs" dxfId="166" priority="399" operator="lessThan">
      <formula>0</formula>
    </cfRule>
  </conditionalFormatting>
  <conditionalFormatting sqref="I50:K52">
    <cfRule type="cellIs" dxfId="165" priority="408" operator="lessThan">
      <formula>0</formula>
    </cfRule>
  </conditionalFormatting>
  <conditionalFormatting sqref="D50:F52 H50:H52">
    <cfRule type="cellIs" dxfId="164" priority="406" operator="lessThan">
      <formula>0</formula>
    </cfRule>
  </conditionalFormatting>
  <conditionalFormatting sqref="D76:F77 D79:F79 H79 H76:H77">
    <cfRule type="cellIs" dxfId="163" priority="397" operator="lessThan">
      <formula>0</formula>
    </cfRule>
  </conditionalFormatting>
  <conditionalFormatting sqref="I89:K93">
    <cfRule type="cellIs" dxfId="162" priority="393" operator="lessThan">
      <formula>0</formula>
    </cfRule>
  </conditionalFormatting>
  <conditionalFormatting sqref="D89:F93 H89:H93">
    <cfRule type="cellIs" dxfId="161" priority="391" operator="lessThan">
      <formula>0</formula>
    </cfRule>
  </conditionalFormatting>
  <conditionalFormatting sqref="I86:K87">
    <cfRule type="cellIs" dxfId="160" priority="390" operator="lessThan">
      <formula>0</formula>
    </cfRule>
  </conditionalFormatting>
  <conditionalFormatting sqref="D86:F87 H86:H87">
    <cfRule type="cellIs" dxfId="159" priority="388" operator="lessThan">
      <formula>0</formula>
    </cfRule>
  </conditionalFormatting>
  <conditionalFormatting sqref="D113:F113 H113:K113">
    <cfRule type="cellIs" dxfId="158" priority="387" operator="lessThan">
      <formula>0</formula>
    </cfRule>
  </conditionalFormatting>
  <conditionalFormatting sqref="N29 N31:N32 N54:N57 N97:N100 N102:N106 N114:N118 N15:N18 N20:N21 N34 N59:N64 N112 N108 N36:N39 N94:N95">
    <cfRule type="cellIs" dxfId="157" priority="385" operator="lessThan">
      <formula>0</formula>
    </cfRule>
  </conditionalFormatting>
  <conditionalFormatting sqref="N28">
    <cfRule type="cellIs" dxfId="156" priority="384" operator="lessThan">
      <formula>0</formula>
    </cfRule>
  </conditionalFormatting>
  <conditionalFormatting sqref="N27">
    <cfRule type="cellIs" dxfId="155" priority="383" operator="lessThan">
      <formula>0</formula>
    </cfRule>
  </conditionalFormatting>
  <conditionalFormatting sqref="N50:N52">
    <cfRule type="cellIs" dxfId="154" priority="382" operator="lessThan">
      <formula>0</formula>
    </cfRule>
  </conditionalFormatting>
  <conditionalFormatting sqref="N76:N77 N79">
    <cfRule type="cellIs" dxfId="153" priority="379" operator="lessThan">
      <formula>0</formula>
    </cfRule>
  </conditionalFormatting>
  <conditionalFormatting sqref="M102:M106 M112:M114 M108">
    <cfRule type="cellIs" dxfId="152" priority="362" operator="lessThan">
      <formula>0</formula>
    </cfRule>
  </conditionalFormatting>
  <conditionalFormatting sqref="N89:N93">
    <cfRule type="cellIs" dxfId="151" priority="377" operator="lessThan">
      <formula>0</formula>
    </cfRule>
  </conditionalFormatting>
  <conditionalFormatting sqref="N86:N87">
    <cfRule type="cellIs" dxfId="150" priority="376" operator="lessThan">
      <formula>0</formula>
    </cfRule>
  </conditionalFormatting>
  <conditionalFormatting sqref="N113">
    <cfRule type="cellIs" dxfId="149" priority="375" operator="lessThan">
      <formula>0</formula>
    </cfRule>
  </conditionalFormatting>
  <conditionalFormatting sqref="M15:M18 M20:M21">
    <cfRule type="cellIs" dxfId="148" priority="374" operator="lessThan">
      <formula>0</formula>
    </cfRule>
  </conditionalFormatting>
  <conditionalFormatting sqref="M31:M32 M36:M37 M34">
    <cfRule type="cellIs" dxfId="147" priority="373" operator="lessThan">
      <formula>0</formula>
    </cfRule>
  </conditionalFormatting>
  <conditionalFormatting sqref="M54">
    <cfRule type="cellIs" dxfId="146" priority="371" operator="lessThan">
      <formula>0</formula>
    </cfRule>
  </conditionalFormatting>
  <conditionalFormatting sqref="M55:M57">
    <cfRule type="cellIs" dxfId="145" priority="370" operator="lessThan">
      <formula>0</formula>
    </cfRule>
  </conditionalFormatting>
  <conditionalFormatting sqref="M59:M64">
    <cfRule type="cellIs" dxfId="144" priority="369" operator="lessThan">
      <formula>0</formula>
    </cfRule>
  </conditionalFormatting>
  <conditionalFormatting sqref="M86:M87">
    <cfRule type="cellIs" dxfId="143" priority="366" operator="lessThan">
      <formula>0</formula>
    </cfRule>
  </conditionalFormatting>
  <conditionalFormatting sqref="M89:M93">
    <cfRule type="cellIs" dxfId="142" priority="365" operator="lessThan">
      <formula>0</formula>
    </cfRule>
  </conditionalFormatting>
  <conditionalFormatting sqref="M97:M100">
    <cfRule type="cellIs" dxfId="141" priority="363" operator="lessThan">
      <formula>0</formula>
    </cfRule>
  </conditionalFormatting>
  <conditionalFormatting sqref="N85">
    <cfRule type="cellIs" dxfId="140" priority="357" operator="lessThan">
      <formula>0</formula>
    </cfRule>
  </conditionalFormatting>
  <conditionalFormatting sqref="M116:M117">
    <cfRule type="cellIs" dxfId="139" priority="361" operator="lessThan">
      <formula>0</formula>
    </cfRule>
  </conditionalFormatting>
  <conditionalFormatting sqref="I85:K85">
    <cfRule type="cellIs" dxfId="138" priority="360" operator="lessThan">
      <formula>0</formula>
    </cfRule>
  </conditionalFormatting>
  <conditionalFormatting sqref="D85:F85 H85">
    <cfRule type="cellIs" dxfId="137" priority="358" operator="lessThan">
      <formula>0</formula>
    </cfRule>
  </conditionalFormatting>
  <conditionalFormatting sqref="M68:N68 D68:F68 H68:K68">
    <cfRule type="cellIs" dxfId="136" priority="347" operator="lessThan">
      <formula>0</formula>
    </cfRule>
  </conditionalFormatting>
  <conditionalFormatting sqref="M85">
    <cfRule type="cellIs" dxfId="135" priority="356" operator="lessThan">
      <formula>0</formula>
    </cfRule>
  </conditionalFormatting>
  <conditionalFormatting sqref="M67:N67 D67:F67 H67:K67">
    <cfRule type="cellIs" dxfId="134" priority="355" operator="lessThan">
      <formula>0</formula>
    </cfRule>
  </conditionalFormatting>
  <conditionalFormatting sqref="H35:K35 D35:F35">
    <cfRule type="cellIs" dxfId="133" priority="353" operator="lessThan">
      <formula>0</formula>
    </cfRule>
  </conditionalFormatting>
  <conditionalFormatting sqref="N35">
    <cfRule type="cellIs" dxfId="132" priority="350" operator="lessThan">
      <formula>0</formula>
    </cfRule>
  </conditionalFormatting>
  <conditionalFormatting sqref="M35">
    <cfRule type="cellIs" dxfId="131" priority="349" operator="lessThan">
      <formula>0</formula>
    </cfRule>
  </conditionalFormatting>
  <conditionalFormatting sqref="AN10:AQ11">
    <cfRule type="cellIs" dxfId="130" priority="348" operator="lessThan">
      <formula>0</formula>
    </cfRule>
  </conditionalFormatting>
  <conditionalFormatting sqref="M72:N72 D72:F72 H72:K72">
    <cfRule type="cellIs" dxfId="129" priority="342" operator="lessThan">
      <formula>0</formula>
    </cfRule>
  </conditionalFormatting>
  <conditionalFormatting sqref="M71:N71 D71:F71 H71:K71">
    <cfRule type="cellIs" dxfId="128" priority="339" operator="lessThan">
      <formula>0</formula>
    </cfRule>
  </conditionalFormatting>
  <conditionalFormatting sqref="M73:N73 D73:F73 H73:K73">
    <cfRule type="cellIs" dxfId="127" priority="336" operator="lessThan">
      <formula>0</formula>
    </cfRule>
  </conditionalFormatting>
  <conditionalFormatting sqref="Q116:AT117">
    <cfRule type="cellIs" dxfId="126" priority="329" operator="greaterThan">
      <formula>0</formula>
    </cfRule>
  </conditionalFormatting>
  <conditionalFormatting sqref="Q118:AT118 Q115:AT115 Q28:AT29 Q38:AT39 Q94:AT95 Q97:AT100">
    <cfRule type="cellIs" dxfId="125" priority="330" operator="lessThan">
      <formula>0</formula>
    </cfRule>
  </conditionalFormatting>
  <conditionalFormatting sqref="N19">
    <cfRule type="cellIs" dxfId="124" priority="314" operator="lessThan">
      <formula>0</formula>
    </cfRule>
  </conditionalFormatting>
  <conditionalFormatting sqref="G19:H19">
    <cfRule type="cellIs" dxfId="123" priority="313" operator="lessThan">
      <formula>0</formula>
    </cfRule>
  </conditionalFormatting>
  <conditionalFormatting sqref="J22:K22 D22:F22">
    <cfRule type="cellIs" dxfId="122" priority="312" operator="lessThan">
      <formula>0</formula>
    </cfRule>
  </conditionalFormatting>
  <conditionalFormatting sqref="H22">
    <cfRule type="cellIs" dxfId="121" priority="310" operator="lessThan">
      <formula>0</formula>
    </cfRule>
  </conditionalFormatting>
  <conditionalFormatting sqref="N22">
    <cfRule type="cellIs" dxfId="120" priority="309" operator="lessThan">
      <formula>0</formula>
    </cfRule>
  </conditionalFormatting>
  <conditionalFormatting sqref="M22">
    <cfRule type="cellIs" dxfId="119" priority="308" operator="lessThan">
      <formula>0</formula>
    </cfRule>
  </conditionalFormatting>
  <conditionalFormatting sqref="N24">
    <cfRule type="cellIs" dxfId="118" priority="306" operator="lessThan">
      <formula>0</formula>
    </cfRule>
  </conditionalFormatting>
  <conditionalFormatting sqref="G24:H24">
    <cfRule type="cellIs" dxfId="117" priority="305" operator="lessThan">
      <formula>0</formula>
    </cfRule>
  </conditionalFormatting>
  <conditionalFormatting sqref="N30">
    <cfRule type="cellIs" dxfId="116" priority="304" operator="lessThan">
      <formula>0</formula>
    </cfRule>
  </conditionalFormatting>
  <conditionalFormatting sqref="G30:H30">
    <cfRule type="cellIs" dxfId="115" priority="303" operator="lessThan">
      <formula>0</formula>
    </cfRule>
  </conditionalFormatting>
  <conditionalFormatting sqref="N33">
    <cfRule type="cellIs" dxfId="114" priority="302" operator="lessThan">
      <formula>0</formula>
    </cfRule>
  </conditionalFormatting>
  <conditionalFormatting sqref="G33:H33">
    <cfRule type="cellIs" dxfId="113" priority="301" operator="lessThan">
      <formula>0</formula>
    </cfRule>
  </conditionalFormatting>
  <conditionalFormatting sqref="N40">
    <cfRule type="cellIs" dxfId="112" priority="300" operator="lessThan">
      <formula>0</formula>
    </cfRule>
  </conditionalFormatting>
  <conditionalFormatting sqref="G40:H40">
    <cfRule type="cellIs" dxfId="111" priority="299" operator="lessThan">
      <formula>0</formula>
    </cfRule>
  </conditionalFormatting>
  <conditionalFormatting sqref="N53">
    <cfRule type="cellIs" dxfId="110" priority="298" operator="lessThan">
      <formula>0</formula>
    </cfRule>
  </conditionalFormatting>
  <conditionalFormatting sqref="G53:H53">
    <cfRule type="cellIs" dxfId="109" priority="297" operator="lessThan">
      <formula>0</formula>
    </cfRule>
  </conditionalFormatting>
  <conditionalFormatting sqref="N58">
    <cfRule type="cellIs" dxfId="108" priority="296" operator="lessThan">
      <formula>0</formula>
    </cfRule>
  </conditionalFormatting>
  <conditionalFormatting sqref="G58:H58">
    <cfRule type="cellIs" dxfId="107" priority="295" operator="lessThan">
      <formula>0</formula>
    </cfRule>
  </conditionalFormatting>
  <conditionalFormatting sqref="N65">
    <cfRule type="cellIs" dxfId="106" priority="294" operator="lessThan">
      <formula>0</formula>
    </cfRule>
  </conditionalFormatting>
  <conditionalFormatting sqref="G65:H65">
    <cfRule type="cellIs" dxfId="105" priority="293" operator="lessThan">
      <formula>0</formula>
    </cfRule>
  </conditionalFormatting>
  <conditionalFormatting sqref="N75">
    <cfRule type="cellIs" dxfId="104" priority="292" operator="lessThan">
      <formula>0</formula>
    </cfRule>
  </conditionalFormatting>
  <conditionalFormatting sqref="G75:H75">
    <cfRule type="cellIs" dxfId="103" priority="291" operator="lessThan">
      <formula>0</formula>
    </cfRule>
  </conditionalFormatting>
  <conditionalFormatting sqref="M78">
    <cfRule type="cellIs" dxfId="102" priority="290" operator="lessThan">
      <formula>0</formula>
    </cfRule>
  </conditionalFormatting>
  <conditionalFormatting sqref="I78:K78">
    <cfRule type="cellIs" dxfId="101" priority="289" operator="lessThan">
      <formula>0</formula>
    </cfRule>
  </conditionalFormatting>
  <conditionalFormatting sqref="D78:F78 H78">
    <cfRule type="cellIs" dxfId="100" priority="287" operator="lessThan">
      <formula>0</formula>
    </cfRule>
  </conditionalFormatting>
  <conditionalFormatting sqref="N78">
    <cfRule type="cellIs" dxfId="99" priority="286" operator="lessThan">
      <formula>0</formula>
    </cfRule>
  </conditionalFormatting>
  <conditionalFormatting sqref="N81">
    <cfRule type="cellIs" dxfId="98" priority="284" operator="lessThan">
      <formula>0</formula>
    </cfRule>
  </conditionalFormatting>
  <conditionalFormatting sqref="G81:H81">
    <cfRule type="cellIs" dxfId="97" priority="283" operator="lessThan">
      <formula>0</formula>
    </cfRule>
  </conditionalFormatting>
  <conditionalFormatting sqref="N88">
    <cfRule type="cellIs" dxfId="96" priority="282" operator="lessThan">
      <formula>0</formula>
    </cfRule>
  </conditionalFormatting>
  <conditionalFormatting sqref="N96">
    <cfRule type="cellIs" dxfId="95" priority="280" operator="lessThan">
      <formula>0</formula>
    </cfRule>
  </conditionalFormatting>
  <conditionalFormatting sqref="N101">
    <cfRule type="cellIs" dxfId="94" priority="279" operator="lessThan">
      <formula>0</formula>
    </cfRule>
  </conditionalFormatting>
  <conditionalFormatting sqref="D111:F111 H111:K111">
    <cfRule type="cellIs" dxfId="93" priority="278" operator="lessThan">
      <formula>0</formula>
    </cfRule>
  </conditionalFormatting>
  <conditionalFormatting sqref="N111">
    <cfRule type="cellIs" dxfId="92" priority="276" operator="lessThan">
      <formula>0</formula>
    </cfRule>
  </conditionalFormatting>
  <conditionalFormatting sqref="M111">
    <cfRule type="cellIs" dxfId="91" priority="275" operator="lessThan">
      <formula>0</formula>
    </cfRule>
  </conditionalFormatting>
  <conditionalFormatting sqref="D110:F110 H110:K110">
    <cfRule type="cellIs" dxfId="90" priority="273" operator="lessThan">
      <formula>0</formula>
    </cfRule>
  </conditionalFormatting>
  <conditionalFormatting sqref="N110">
    <cfRule type="cellIs" dxfId="89" priority="271" operator="lessThan">
      <formula>0</formula>
    </cfRule>
  </conditionalFormatting>
  <conditionalFormatting sqref="M110">
    <cfRule type="cellIs" dxfId="88" priority="270" operator="lessThan">
      <formula>0</formula>
    </cfRule>
  </conditionalFormatting>
  <conditionalFormatting sqref="D107:F107 H107:K107">
    <cfRule type="cellIs" dxfId="87" priority="268" operator="lessThan">
      <formula>0</formula>
    </cfRule>
  </conditionalFormatting>
  <conditionalFormatting sqref="N107">
    <cfRule type="cellIs" dxfId="86" priority="266" operator="lessThan">
      <formula>0</formula>
    </cfRule>
  </conditionalFormatting>
  <conditionalFormatting sqref="M107">
    <cfRule type="cellIs" dxfId="85" priority="265" operator="lessThan">
      <formula>0</formula>
    </cfRule>
  </conditionalFormatting>
  <conditionalFormatting sqref="D109:F109 H109:K109">
    <cfRule type="cellIs" dxfId="84" priority="263" operator="lessThan">
      <formula>0</formula>
    </cfRule>
  </conditionalFormatting>
  <conditionalFormatting sqref="N109">
    <cfRule type="cellIs" dxfId="83" priority="261" operator="lessThan">
      <formula>0</formula>
    </cfRule>
  </conditionalFormatting>
  <conditionalFormatting sqref="M109">
    <cfRule type="cellIs" dxfId="82" priority="260" operator="lessThan">
      <formula>0</formula>
    </cfRule>
  </conditionalFormatting>
  <conditionalFormatting sqref="I23:K23 D23:F23">
    <cfRule type="cellIs" dxfId="81" priority="258" operator="lessThan">
      <formula>0</formula>
    </cfRule>
  </conditionalFormatting>
  <conditionalFormatting sqref="H23">
    <cfRule type="cellIs" dxfId="80" priority="256" operator="lessThan">
      <formula>0</formula>
    </cfRule>
  </conditionalFormatting>
  <conditionalFormatting sqref="N23">
    <cfRule type="cellIs" dxfId="79" priority="255" operator="lessThan">
      <formula>0</formula>
    </cfRule>
  </conditionalFormatting>
  <conditionalFormatting sqref="M23">
    <cfRule type="cellIs" dxfId="78" priority="254" operator="lessThan">
      <formula>0</formula>
    </cfRule>
  </conditionalFormatting>
  <conditionalFormatting sqref="J14">
    <cfRule type="cellIs" dxfId="77" priority="235" operator="lessThan">
      <formula>0</formula>
    </cfRule>
  </conditionalFormatting>
  <conditionalFormatting sqref="M118">
    <cfRule type="cellIs" dxfId="76" priority="202" operator="lessThan">
      <formula>0</formula>
    </cfRule>
  </conditionalFormatting>
  <conditionalFormatting sqref="M14">
    <cfRule type="cellIs" dxfId="75" priority="234" operator="lessThan">
      <formula>0</formula>
    </cfRule>
  </conditionalFormatting>
  <conditionalFormatting sqref="K14">
    <cfRule type="cellIs" dxfId="74" priority="233" operator="lessThan">
      <formula>0</formula>
    </cfRule>
  </conditionalFormatting>
  <conditionalFormatting sqref="J13">
    <cfRule type="cellIs" dxfId="73" priority="232" operator="lessThan">
      <formula>0</formula>
    </cfRule>
  </conditionalFormatting>
  <conditionalFormatting sqref="M115">
    <cfRule type="cellIs" dxfId="72" priority="203" operator="lessThan">
      <formula>0</formula>
    </cfRule>
  </conditionalFormatting>
  <conditionalFormatting sqref="J24">
    <cfRule type="cellIs" dxfId="71" priority="229" operator="lessThan">
      <formula>0</formula>
    </cfRule>
  </conditionalFormatting>
  <conditionalFormatting sqref="M24">
    <cfRule type="cellIs" dxfId="70" priority="228" operator="lessThan">
      <formula>0</formula>
    </cfRule>
  </conditionalFormatting>
  <conditionalFormatting sqref="J28">
    <cfRule type="cellIs" dxfId="69" priority="227" operator="lessThan">
      <formula>0</formula>
    </cfRule>
  </conditionalFormatting>
  <conditionalFormatting sqref="M28">
    <cfRule type="cellIs" dxfId="68" priority="226" operator="lessThan">
      <formula>0</formula>
    </cfRule>
  </conditionalFormatting>
  <conditionalFormatting sqref="M13">
    <cfRule type="cellIs" dxfId="67" priority="225" operator="lessThan">
      <formula>0</formula>
    </cfRule>
  </conditionalFormatting>
  <conditionalFormatting sqref="J33">
    <cfRule type="cellIs" dxfId="66" priority="224" operator="lessThan">
      <formula>0</formula>
    </cfRule>
  </conditionalFormatting>
  <conditionalFormatting sqref="M33">
    <cfRule type="cellIs" dxfId="65" priority="223" operator="lessThan">
      <formula>0</formula>
    </cfRule>
  </conditionalFormatting>
  <conditionalFormatting sqref="M38">
    <cfRule type="cellIs" dxfId="64" priority="222" operator="lessThan">
      <formula>0</formula>
    </cfRule>
  </conditionalFormatting>
  <conditionalFormatting sqref="J30">
    <cfRule type="cellIs" dxfId="63" priority="221" operator="lessThan">
      <formula>0</formula>
    </cfRule>
  </conditionalFormatting>
  <conditionalFormatting sqref="M30">
    <cfRule type="cellIs" dxfId="62" priority="220" operator="lessThan">
      <formula>0</formula>
    </cfRule>
  </conditionalFormatting>
  <conditionalFormatting sqref="M29">
    <cfRule type="cellIs" dxfId="61" priority="219" operator="lessThan">
      <formula>0</formula>
    </cfRule>
  </conditionalFormatting>
  <conditionalFormatting sqref="M39">
    <cfRule type="cellIs" dxfId="60" priority="218" operator="lessThan">
      <formula>0</formula>
    </cfRule>
  </conditionalFormatting>
  <conditionalFormatting sqref="J40">
    <cfRule type="cellIs" dxfId="59" priority="217" operator="lessThan">
      <formula>0</formula>
    </cfRule>
  </conditionalFormatting>
  <conditionalFormatting sqref="M40">
    <cfRule type="cellIs" dxfId="58" priority="216" operator="lessThan">
      <formula>0</formula>
    </cfRule>
  </conditionalFormatting>
  <conditionalFormatting sqref="J53">
    <cfRule type="cellIs" dxfId="57" priority="215" operator="lessThan">
      <formula>0</formula>
    </cfRule>
  </conditionalFormatting>
  <conditionalFormatting sqref="M53">
    <cfRule type="cellIs" dxfId="56" priority="214" operator="lessThan">
      <formula>0</formula>
    </cfRule>
  </conditionalFormatting>
  <conditionalFormatting sqref="J58">
    <cfRule type="cellIs" dxfId="55" priority="213" operator="lessThan">
      <formula>0</formula>
    </cfRule>
  </conditionalFormatting>
  <conditionalFormatting sqref="M58">
    <cfRule type="cellIs" dxfId="54" priority="212" operator="lessThan">
      <formula>0</formula>
    </cfRule>
  </conditionalFormatting>
  <conditionalFormatting sqref="J65">
    <cfRule type="cellIs" dxfId="53" priority="211" operator="lessThan">
      <formula>0</formula>
    </cfRule>
  </conditionalFormatting>
  <conditionalFormatting sqref="M65">
    <cfRule type="cellIs" dxfId="52" priority="210" operator="lessThan">
      <formula>0</formula>
    </cfRule>
  </conditionalFormatting>
  <conditionalFormatting sqref="J75">
    <cfRule type="cellIs" dxfId="51" priority="209" operator="lessThan">
      <formula>0</formula>
    </cfRule>
  </conditionalFormatting>
  <conditionalFormatting sqref="M75">
    <cfRule type="cellIs" dxfId="50" priority="208" operator="lessThan">
      <formula>0</formula>
    </cfRule>
  </conditionalFormatting>
  <conditionalFormatting sqref="J81">
    <cfRule type="cellIs" dxfId="49" priority="207" operator="lessThan">
      <formula>0</formula>
    </cfRule>
  </conditionalFormatting>
  <conditionalFormatting sqref="M81">
    <cfRule type="cellIs" dxfId="48" priority="206" operator="lessThan">
      <formula>0</formula>
    </cfRule>
  </conditionalFormatting>
  <conditionalFormatting sqref="M94">
    <cfRule type="cellIs" dxfId="47" priority="205" operator="lessThan">
      <formula>0</formula>
    </cfRule>
  </conditionalFormatting>
  <conditionalFormatting sqref="M95">
    <cfRule type="cellIs" dxfId="46" priority="204" operator="lessThan">
      <formula>0</formula>
    </cfRule>
  </conditionalFormatting>
  <conditionalFormatting sqref="P15">
    <cfRule type="cellIs" dxfId="45" priority="138" operator="greaterThan">
      <formula>0</formula>
    </cfRule>
  </conditionalFormatting>
  <conditionalFormatting sqref="Q15:AT15">
    <cfRule type="cellIs" dxfId="44" priority="132" operator="greaterThan">
      <formula>0</formula>
    </cfRule>
  </conditionalFormatting>
  <conditionalFormatting sqref="P16:P18">
    <cfRule type="cellIs" dxfId="43" priority="131" operator="greaterThan">
      <formula>0</formula>
    </cfRule>
  </conditionalFormatting>
  <conditionalFormatting sqref="Q16:AT18">
    <cfRule type="cellIs" dxfId="42" priority="130" operator="greaterThan">
      <formula>0</formula>
    </cfRule>
  </conditionalFormatting>
  <conditionalFormatting sqref="P20:P23">
    <cfRule type="cellIs" dxfId="41" priority="129" operator="greaterThan">
      <formula>0</formula>
    </cfRule>
  </conditionalFormatting>
  <conditionalFormatting sqref="Q20:AT23">
    <cfRule type="cellIs" dxfId="40" priority="128" operator="greaterThan">
      <formula>0</formula>
    </cfRule>
  </conditionalFormatting>
  <conditionalFormatting sqref="P25:P27">
    <cfRule type="cellIs" dxfId="39" priority="127" operator="greaterThan">
      <formula>0</formula>
    </cfRule>
  </conditionalFormatting>
  <conditionalFormatting sqref="Q25:AT27">
    <cfRule type="cellIs" dxfId="38" priority="126" operator="greaterThan">
      <formula>0</formula>
    </cfRule>
  </conditionalFormatting>
  <conditionalFormatting sqref="P31:P32">
    <cfRule type="cellIs" dxfId="37" priority="125" operator="greaterThan">
      <formula>0</formula>
    </cfRule>
  </conditionalFormatting>
  <conditionalFormatting sqref="Q31:AT32">
    <cfRule type="cellIs" dxfId="36" priority="124" operator="greaterThan">
      <formula>0</formula>
    </cfRule>
  </conditionalFormatting>
  <conditionalFormatting sqref="P34:P37">
    <cfRule type="cellIs" dxfId="35" priority="123" operator="greaterThan">
      <formula>0</formula>
    </cfRule>
  </conditionalFormatting>
  <conditionalFormatting sqref="Q34:AT37">
    <cfRule type="cellIs" dxfId="34" priority="122" operator="greaterThan">
      <formula>0</formula>
    </cfRule>
  </conditionalFormatting>
  <conditionalFormatting sqref="P41:P52">
    <cfRule type="cellIs" dxfId="33" priority="121" operator="greaterThan">
      <formula>0</formula>
    </cfRule>
  </conditionalFormatting>
  <conditionalFormatting sqref="Q41:AT52">
    <cfRule type="cellIs" dxfId="32" priority="120" operator="greaterThan">
      <formula>0</formula>
    </cfRule>
  </conditionalFormatting>
  <conditionalFormatting sqref="P54:P57">
    <cfRule type="cellIs" dxfId="31" priority="119" operator="greaterThan">
      <formula>0</formula>
    </cfRule>
  </conditionalFormatting>
  <conditionalFormatting sqref="Q54:AT57">
    <cfRule type="cellIs" dxfId="30" priority="118" operator="greaterThan">
      <formula>0</formula>
    </cfRule>
  </conditionalFormatting>
  <conditionalFormatting sqref="P59:P64">
    <cfRule type="cellIs" dxfId="29" priority="117" operator="greaterThan">
      <formula>0</formula>
    </cfRule>
  </conditionalFormatting>
  <conditionalFormatting sqref="Q59:AT64">
    <cfRule type="cellIs" dxfId="28" priority="116" operator="greaterThan">
      <formula>0</formula>
    </cfRule>
  </conditionalFormatting>
  <conditionalFormatting sqref="P66:P74">
    <cfRule type="cellIs" dxfId="27" priority="115" operator="greaterThan">
      <formula>0</formula>
    </cfRule>
  </conditionalFormatting>
  <conditionalFormatting sqref="Q66:AT74">
    <cfRule type="cellIs" dxfId="26" priority="114" operator="greaterThan">
      <formula>0</formula>
    </cfRule>
  </conditionalFormatting>
  <conditionalFormatting sqref="P76:P80">
    <cfRule type="cellIs" dxfId="25" priority="113" operator="greaterThan">
      <formula>0</formula>
    </cfRule>
  </conditionalFormatting>
  <conditionalFormatting sqref="Q76:AT80">
    <cfRule type="cellIs" dxfId="24" priority="112" operator="greaterThan">
      <formula>0</formula>
    </cfRule>
  </conditionalFormatting>
  <conditionalFormatting sqref="P82:P87">
    <cfRule type="cellIs" dxfId="23" priority="111" operator="greaterThan">
      <formula>0</formula>
    </cfRule>
  </conditionalFormatting>
  <conditionalFormatting sqref="Q82:AT87">
    <cfRule type="cellIs" dxfId="22" priority="110" operator="greaterThan">
      <formula>0</formula>
    </cfRule>
  </conditionalFormatting>
  <conditionalFormatting sqref="P89:P93">
    <cfRule type="cellIs" dxfId="21" priority="109" operator="greaterThan">
      <formula>0</formula>
    </cfRule>
  </conditionalFormatting>
  <conditionalFormatting sqref="Q89:AT93">
    <cfRule type="cellIs" dxfId="20" priority="108" operator="greaterThan">
      <formula>0</formula>
    </cfRule>
  </conditionalFormatting>
  <conditionalFormatting sqref="P102:P114">
    <cfRule type="cellIs" dxfId="19" priority="107" operator="greaterThan">
      <formula>0</formula>
    </cfRule>
  </conditionalFormatting>
  <conditionalFormatting sqref="Q102:AT114">
    <cfRule type="cellIs" dxfId="18" priority="106" operator="greaterThan">
      <formula>0</formula>
    </cfRule>
  </conditionalFormatting>
  <conditionalFormatting sqref="G15:G18">
    <cfRule type="cellIs" dxfId="17" priority="18" operator="lessThan">
      <formula>0</formula>
    </cfRule>
  </conditionalFormatting>
  <conditionalFormatting sqref="G20:G23">
    <cfRule type="cellIs" dxfId="16" priority="17" operator="lessThan">
      <formula>0</formula>
    </cfRule>
  </conditionalFormatting>
  <conditionalFormatting sqref="G25:G27">
    <cfRule type="cellIs" dxfId="15" priority="16" operator="lessThan">
      <formula>0</formula>
    </cfRule>
  </conditionalFormatting>
  <conditionalFormatting sqref="G31:G32">
    <cfRule type="cellIs" dxfId="14" priority="15" operator="lessThan">
      <formula>0</formula>
    </cfRule>
  </conditionalFormatting>
  <conditionalFormatting sqref="G34:G37">
    <cfRule type="cellIs" dxfId="13" priority="14" operator="lessThan">
      <formula>0</formula>
    </cfRule>
  </conditionalFormatting>
  <conditionalFormatting sqref="G41:G52">
    <cfRule type="cellIs" dxfId="12" priority="13" operator="lessThan">
      <formula>0</formula>
    </cfRule>
  </conditionalFormatting>
  <conditionalFormatting sqref="G54:G57">
    <cfRule type="cellIs" dxfId="11" priority="12" operator="lessThan">
      <formula>0</formula>
    </cfRule>
  </conditionalFormatting>
  <conditionalFormatting sqref="G59:G64">
    <cfRule type="cellIs" dxfId="10" priority="11" operator="lessThan">
      <formula>0</formula>
    </cfRule>
  </conditionalFormatting>
  <conditionalFormatting sqref="G66:G74">
    <cfRule type="cellIs" dxfId="9" priority="10" operator="lessThan">
      <formula>0</formula>
    </cfRule>
  </conditionalFormatting>
  <conditionalFormatting sqref="G76:G80">
    <cfRule type="cellIs" dxfId="8" priority="9" operator="lessThan">
      <formula>0</formula>
    </cfRule>
  </conditionalFormatting>
  <conditionalFormatting sqref="G82:G87">
    <cfRule type="cellIs" dxfId="7" priority="8" operator="lessThan">
      <formula>0</formula>
    </cfRule>
  </conditionalFormatting>
  <conditionalFormatting sqref="G89:G93">
    <cfRule type="cellIs" dxfId="6" priority="7" operator="lessThan">
      <formula>0</formula>
    </cfRule>
  </conditionalFormatting>
  <conditionalFormatting sqref="G97:G100">
    <cfRule type="cellIs" dxfId="5" priority="6" operator="lessThan">
      <formula>0</formula>
    </cfRule>
  </conditionalFormatting>
  <conditionalFormatting sqref="G102:G114">
    <cfRule type="cellIs" dxfId="4" priority="5" operator="lessThan">
      <formula>0</formula>
    </cfRule>
  </conditionalFormatting>
  <conditionalFormatting sqref="I22">
    <cfRule type="cellIs" dxfId="3" priority="4" operator="lessThan">
      <formula>0</formula>
    </cfRule>
  </conditionalFormatting>
  <conditionalFormatting sqref="Y7:AF7">
    <cfRule type="cellIs" dxfId="2" priority="3" operator="lessThan">
      <formula>0</formula>
    </cfRule>
  </conditionalFormatting>
  <conditionalFormatting sqref="P7">
    <cfRule type="cellIs" dxfId="1" priority="2" operator="lessThan">
      <formula>0</formula>
    </cfRule>
  </conditionalFormatting>
  <conditionalFormatting sqref="AJ7">
    <cfRule type="cellIs" dxfId="0" priority="1" operator="lessThan">
      <formula>0</formula>
    </cfRule>
  </conditionalFormatting>
  <dataValidations count="1">
    <dataValidation type="list" allowBlank="1" showInputMessage="1" showErrorMessage="1" sqref="B35">
      <formula1>$AA$1438:$AA$1539</formula1>
    </dataValidation>
  </dataValidations>
  <pageMargins left="0.7" right="0.7" top="0.75" bottom="0.75" header="0.3" footer="0.3"/>
  <pageSetup paperSize="9" orientation="portrait" r:id="rId1"/>
  <ignoredErrors>
    <ignoredError sqref="F36:F37 P13:R13 P94:P95 P38:P39 J97:J100 J25 J112 J80 J34:J37 F34 J8:J12 J41:J49 J59:J64 J114 J15:J16 J20:J21 F31:F32 J31:J32 J54:J57 J108 J102:J106 M25:M27 M92:M93 M7:M12 M82:M87 M102:M114 M15:M18 M20:M22 M34:M37 M41:M52 M31:M32 M54:M57 M59:M64 M66:M74 M76:M80 M89:M90 M97:M100 J116:J117 M116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D163"/>
  <sheetViews>
    <sheetView workbookViewId="0">
      <selection activeCell="D1" sqref="D1"/>
    </sheetView>
  </sheetViews>
  <sheetFormatPr defaultColWidth="8.85546875" defaultRowHeight="12.75"/>
  <cols>
    <col min="1" max="1" width="52" bestFit="1" customWidth="1"/>
  </cols>
  <sheetData>
    <row r="1" spans="1:4" ht="13.5">
      <c r="A1" s="35" t="s">
        <v>39</v>
      </c>
      <c r="D1" t="s">
        <v>85</v>
      </c>
    </row>
    <row r="2" spans="1:4">
      <c r="A2" s="62" t="str">
        <f>+DRE!B15</f>
        <v>PIS</v>
      </c>
      <c r="D2" t="s">
        <v>86</v>
      </c>
    </row>
    <row r="3" spans="1:4">
      <c r="A3" s="62" t="str">
        <f>+DRE!B16</f>
        <v>COFINS</v>
      </c>
      <c r="D3" t="s">
        <v>87</v>
      </c>
    </row>
    <row r="4" spans="1:4">
      <c r="A4" s="62" t="str">
        <f>+DRE!B17</f>
        <v>ISS</v>
      </c>
      <c r="D4" t="s">
        <v>88</v>
      </c>
    </row>
    <row r="5" spans="1:4">
      <c r="A5" s="62" t="str">
        <f>+DRE!B20</f>
        <v>CARTÃO DÉBITO</v>
      </c>
    </row>
    <row r="6" spans="1:4">
      <c r="A6" s="62" t="str">
        <f>+DRE!B21</f>
        <v>CARTÃO CRÉDITO</v>
      </c>
    </row>
    <row r="7" spans="1:4">
      <c r="A7" s="62" t="str">
        <f>+DRE!B25</f>
        <v>INADIMPLENCIA</v>
      </c>
    </row>
    <row r="8" spans="1:4">
      <c r="A8" s="62" t="e">
        <f>+DRE!#REF!</f>
        <v>#REF!</v>
      </c>
    </row>
    <row r="9" spans="1:4">
      <c r="A9" s="62" t="str">
        <f>+DRE!B26</f>
        <v>DEVOLUÇÕES</v>
      </c>
    </row>
    <row r="10" spans="1:4">
      <c r="A10" s="62" t="str">
        <f>+DRE!B27</f>
        <v>ROUBOS E FURTOS</v>
      </c>
    </row>
    <row r="11" spans="1:4">
      <c r="A11" s="62" t="e">
        <f>+DRE!#REF!</f>
        <v>#REF!</v>
      </c>
    </row>
    <row r="12" spans="1:4">
      <c r="A12" s="62" t="e">
        <f>+DRE!#REF!</f>
        <v>#REF!</v>
      </c>
    </row>
    <row r="13" spans="1:4">
      <c r="A13" s="62" t="e">
        <f>+DRE!#REF!</f>
        <v>#REF!</v>
      </c>
    </row>
    <row r="14" spans="1:4">
      <c r="A14" s="62" t="e">
        <f>+DRE!#REF!</f>
        <v>#REF!</v>
      </c>
    </row>
    <row r="15" spans="1:4" ht="13.5">
      <c r="A15" s="35" t="s">
        <v>39</v>
      </c>
    </row>
    <row r="16" spans="1:4" ht="13.5">
      <c r="A16" s="35" t="s">
        <v>39</v>
      </c>
    </row>
    <row r="17" spans="1:1" ht="13.5">
      <c r="A17" s="35" t="s">
        <v>39</v>
      </c>
    </row>
    <row r="18" spans="1:1">
      <c r="A18" s="62" t="str">
        <f>+DRE!B31</f>
        <v>COMISSÕES S/ VENDAS</v>
      </c>
    </row>
    <row r="19" spans="1:1">
      <c r="A19" s="62" t="str">
        <f>+DRE!B32</f>
        <v>TRANSPORTE E FRETE (S/ ENTREGA)</v>
      </c>
    </row>
    <row r="20" spans="1:1">
      <c r="A20" s="62" t="str">
        <f>+DRE!B35</f>
        <v>CUSTO DE REPOSIÇÃO/PRESTAÇÃO DE SERVIÇOS</v>
      </c>
    </row>
    <row r="21" spans="1:1">
      <c r="A21" s="62" t="str">
        <f>+DRE!B37</f>
        <v>TRANSPORTE E FRETE (S/ COMPRAS)</v>
      </c>
    </row>
    <row r="22" spans="1:1">
      <c r="A22" s="62" t="e">
        <f>+DRE!#REF!</f>
        <v>#REF!</v>
      </c>
    </row>
    <row r="23" spans="1:1">
      <c r="A23" s="62" t="e">
        <f>+DRE!#REF!</f>
        <v>#REF!</v>
      </c>
    </row>
    <row r="24" spans="1:1" ht="13.5">
      <c r="A24" s="35" t="s">
        <v>39</v>
      </c>
    </row>
    <row r="25" spans="1:1" ht="13.5">
      <c r="A25" s="35" t="s">
        <v>39</v>
      </c>
    </row>
    <row r="26" spans="1:1" ht="13.5">
      <c r="A26" s="35" t="s">
        <v>39</v>
      </c>
    </row>
    <row r="27" spans="1:1">
      <c r="A27" s="62" t="str">
        <f>+DRE!B41</f>
        <v>FOLHA</v>
      </c>
    </row>
    <row r="28" spans="1:1">
      <c r="A28" s="62" t="str">
        <f>+DRE!B42</f>
        <v>INSS + IRRF (AJUSTADO)</v>
      </c>
    </row>
    <row r="29" spans="1:1">
      <c r="A29" s="62" t="str">
        <f>+DRE!B43</f>
        <v>FGTS (AJUSTADO)</v>
      </c>
    </row>
    <row r="30" spans="1:1">
      <c r="A30" s="62" t="str">
        <f>+DRE!B44</f>
        <v>CONTRIBUIÇÃO PREVIDENCIÁRIA E OUTROS ENCARGOS (26,8%)</v>
      </c>
    </row>
    <row r="31" spans="1:1">
      <c r="A31" s="62" t="str">
        <f>+DRE!B45</f>
        <v>VALE TRANSPORTE</v>
      </c>
    </row>
    <row r="32" spans="1:1">
      <c r="A32" s="62" t="str">
        <f>+DRE!B46</f>
        <v>VALE ALIMENTAÇÃO</v>
      </c>
    </row>
    <row r="33" spans="1:1">
      <c r="A33" s="62" t="e">
        <f>+DRE!#REF!</f>
        <v>#REF!</v>
      </c>
    </row>
    <row r="34" spans="1:1">
      <c r="A34" s="62" t="str">
        <f>+DRE!B47</f>
        <v>FÉRIAS</v>
      </c>
    </row>
    <row r="35" spans="1:1">
      <c r="A35" s="62" t="str">
        <f>+DRE!B48</f>
        <v>13º SALÁRIO</v>
      </c>
    </row>
    <row r="36" spans="1:1">
      <c r="A36" s="62" t="str">
        <f>+DRE!B49</f>
        <v>AJUDA CUSTO REPRESENTANTES</v>
      </c>
    </row>
    <row r="37" spans="1:1">
      <c r="A37" s="62" t="str">
        <f>+DRE!B50</f>
        <v>RESCISÕES</v>
      </c>
    </row>
    <row r="38" spans="1:1">
      <c r="A38" s="62" t="str">
        <f>+DRE!B51</f>
        <v>FOLHA PF</v>
      </c>
    </row>
    <row r="39" spans="1:1">
      <c r="A39" s="62" t="str">
        <f>+DRE!B52</f>
        <v>ASSISTÊNCIA DE SAÚDE</v>
      </c>
    </row>
    <row r="40" spans="1:1">
      <c r="A40" s="62" t="e">
        <f>+DRE!#REF!</f>
        <v>#REF!</v>
      </c>
    </row>
    <row r="41" spans="1:1">
      <c r="A41" s="62" t="e">
        <f>+DRE!#REF!</f>
        <v>#REF!</v>
      </c>
    </row>
    <row r="42" spans="1:1">
      <c r="A42" s="62" t="e">
        <f>+DRE!#REF!</f>
        <v>#REF!</v>
      </c>
    </row>
    <row r="43" spans="1:1">
      <c r="A43" s="62" t="e">
        <f>+DRE!#REF!</f>
        <v>#REF!</v>
      </c>
    </row>
    <row r="44" spans="1:1">
      <c r="A44" s="62" t="e">
        <f>+DRE!#REF!</f>
        <v>#REF!</v>
      </c>
    </row>
    <row r="45" spans="1:1">
      <c r="A45" s="62" t="e">
        <f>+DRE!#REF!</f>
        <v>#REF!</v>
      </c>
    </row>
    <row r="46" spans="1:1">
      <c r="A46" s="62" t="e">
        <f>+DRE!#REF!</f>
        <v>#REF!</v>
      </c>
    </row>
    <row r="47" spans="1:1" ht="13.5">
      <c r="A47" s="35" t="s">
        <v>39</v>
      </c>
    </row>
    <row r="48" spans="1:1">
      <c r="A48" s="62" t="str">
        <f>+DRE!B54</f>
        <v>OCUPAÇÃO/ALUGUEL</v>
      </c>
    </row>
    <row r="49" spans="1:1">
      <c r="A49" s="62" t="e">
        <f>+DRE!#REF!</f>
        <v>#REF!</v>
      </c>
    </row>
    <row r="50" spans="1:1">
      <c r="A50" s="62" t="e">
        <f>+DRE!#REF!</f>
        <v>#REF!</v>
      </c>
    </row>
    <row r="51" spans="1:1">
      <c r="A51" s="62" t="e">
        <f>+DRE!#REF!</f>
        <v>#REF!</v>
      </c>
    </row>
    <row r="52" spans="1:1" ht="13.5">
      <c r="A52" s="35" t="s">
        <v>39</v>
      </c>
    </row>
    <row r="53" spans="1:1">
      <c r="A53" s="62" t="str">
        <f>+DRE!B55</f>
        <v>ENERGIA</v>
      </c>
    </row>
    <row r="54" spans="1:1">
      <c r="A54" s="62" t="str">
        <f>+DRE!B56</f>
        <v>ÁGUA</v>
      </c>
    </row>
    <row r="55" spans="1:1">
      <c r="A55" s="62" t="str">
        <f>+DRE!B57</f>
        <v>GÁS</v>
      </c>
    </row>
    <row r="56" spans="1:1">
      <c r="A56" s="62" t="e">
        <f>+DRE!#REF!</f>
        <v>#REF!</v>
      </c>
    </row>
    <row r="57" spans="1:1">
      <c r="A57" s="62" t="str">
        <f>+DRE!B59</f>
        <v>TELEFONIA FIXA</v>
      </c>
    </row>
    <row r="58" spans="1:1">
      <c r="A58" s="62" t="str">
        <f>+DRE!B60</f>
        <v>TELEFONIA MÓVEL</v>
      </c>
    </row>
    <row r="59" spans="1:1">
      <c r="A59" s="62" t="str">
        <f>+DRE!B61</f>
        <v>INTERNET</v>
      </c>
    </row>
    <row r="60" spans="1:1">
      <c r="A60" s="62" t="str">
        <f>+DRE!B62</f>
        <v>CORREIOS</v>
      </c>
    </row>
    <row r="61" spans="1:1">
      <c r="A61" s="62" t="str">
        <f>+DRE!B63</f>
        <v>COMBUSTÍVEL</v>
      </c>
    </row>
    <row r="62" spans="1:1">
      <c r="A62" s="62" t="str">
        <f>+DRE!B64</f>
        <v>SEGUROS</v>
      </c>
    </row>
    <row r="63" spans="1:1" ht="13.5">
      <c r="A63" s="35" t="s">
        <v>39</v>
      </c>
    </row>
    <row r="64" spans="1:1">
      <c r="A64" s="62" t="e">
        <f>+DRE!#REF!</f>
        <v>#REF!</v>
      </c>
    </row>
    <row r="65" spans="1:1">
      <c r="A65" s="62" t="e">
        <f>+DRE!#REF!</f>
        <v>#REF!</v>
      </c>
    </row>
    <row r="66" spans="1:1">
      <c r="A66" s="62" t="e">
        <f>+DRE!#REF!</f>
        <v>#REF!</v>
      </c>
    </row>
    <row r="67" spans="1:1">
      <c r="A67" s="62" t="e">
        <f>+DRE!#REF!</f>
        <v>#REF!</v>
      </c>
    </row>
    <row r="68" spans="1:1">
      <c r="A68" s="62" t="e">
        <f>+DRE!#REF!</f>
        <v>#REF!</v>
      </c>
    </row>
    <row r="69" spans="1:1" ht="13.5">
      <c r="A69" s="35" t="s">
        <v>39</v>
      </c>
    </row>
    <row r="70" spans="1:1">
      <c r="A70" s="62" t="str">
        <f>+DRE!B66</f>
        <v>HONORÁRIOS ASSESSORIA CONTÁBIL</v>
      </c>
    </row>
    <row r="71" spans="1:1">
      <c r="A71" s="62" t="str">
        <f>+DRE!B69</f>
        <v>GESTÃO DE INVENTÁRIOS</v>
      </c>
    </row>
    <row r="72" spans="1:1">
      <c r="A72" s="62" t="str">
        <f>+DRE!B70</f>
        <v>CONSULTORIA</v>
      </c>
    </row>
    <row r="73" spans="1:1">
      <c r="A73" s="62" t="e">
        <f>+DRE!#REF!</f>
        <v>#REF!</v>
      </c>
    </row>
    <row r="74" spans="1:1">
      <c r="A74" s="62" t="e">
        <f>+DRE!#REF!</f>
        <v>#REF!</v>
      </c>
    </row>
    <row r="75" spans="1:1">
      <c r="A75" s="62" t="str">
        <f>+DRE!B76</f>
        <v>VIAGENS E HOSPEDAGEM</v>
      </c>
    </row>
    <row r="76" spans="1:1">
      <c r="A76" s="62" t="str">
        <f>+DRE!B77</f>
        <v>ASSOCIAÇÕES DE CLASSE</v>
      </c>
    </row>
    <row r="77" spans="1:1">
      <c r="A77" s="62" t="str">
        <f>+DRE!B79</f>
        <v>TARIFAS BANCÁRIAS</v>
      </c>
    </row>
    <row r="78" spans="1:1">
      <c r="A78" s="62" t="str">
        <f>+DRE!B80</f>
        <v>MULTAS E TAXAS DIVERSAS</v>
      </c>
    </row>
    <row r="79" spans="1:1">
      <c r="A79" s="62" t="e">
        <f>+DRE!#REF!</f>
        <v>#REF!</v>
      </c>
    </row>
    <row r="80" spans="1:1">
      <c r="A80" s="62" t="str">
        <f>+DRE!B74</f>
        <v>SERVIÇOS DIVERSOS</v>
      </c>
    </row>
    <row r="81" spans="1:1">
      <c r="A81" s="62" t="e">
        <f>+DRE!#REF!</f>
        <v>#REF!</v>
      </c>
    </row>
    <row r="82" spans="1:1">
      <c r="A82" s="62" t="e">
        <f>+DRE!#REF!</f>
        <v>#REF!</v>
      </c>
    </row>
    <row r="83" spans="1:1">
      <c r="A83" s="62" t="e">
        <f>+DRE!#REF!</f>
        <v>#REF!</v>
      </c>
    </row>
    <row r="84" spans="1:1">
      <c r="A84" s="62" t="e">
        <f>+DRE!#REF!</f>
        <v>#REF!</v>
      </c>
    </row>
    <row r="85" spans="1:1" ht="13.5">
      <c r="A85" s="35" t="s">
        <v>39</v>
      </c>
    </row>
    <row r="86" spans="1:1">
      <c r="A86" s="62" t="str">
        <f>+DRE!B82</f>
        <v>VEÍCULOS (CAMINHÕES)</v>
      </c>
    </row>
    <row r="87" spans="1:1">
      <c r="A87" s="62" t="e">
        <f>+DRE!#REF!</f>
        <v>#REF!</v>
      </c>
    </row>
    <row r="88" spans="1:1">
      <c r="A88" s="62" t="str">
        <f>+DRE!B83</f>
        <v>VEÍCULOS (FROTA LEVE)</v>
      </c>
    </row>
    <row r="89" spans="1:1">
      <c r="A89" s="62" t="str">
        <f>+DRE!B84</f>
        <v>MANUTENÇAO ELETRICA</v>
      </c>
    </row>
    <row r="90" spans="1:1">
      <c r="A90" s="62" t="str">
        <f>+DRE!B86</f>
        <v>MANUTENÇAO PREDIAL</v>
      </c>
    </row>
    <row r="91" spans="1:1">
      <c r="A91" s="62" t="str">
        <f>+DRE!B87</f>
        <v>MATERIAL REPARO E MANUTENÇÃO</v>
      </c>
    </row>
    <row r="92" spans="1:1" ht="13.5">
      <c r="A92" s="35" t="s">
        <v>39</v>
      </c>
    </row>
    <row r="93" spans="1:1">
      <c r="A93" s="62" t="str">
        <f>+DRE!B89</f>
        <v>FERRAMENTAS</v>
      </c>
    </row>
    <row r="94" spans="1:1">
      <c r="A94" s="62" t="str">
        <f>+DRE!B90</f>
        <v>MATERIAIS DIVERSOS</v>
      </c>
    </row>
    <row r="95" spans="1:1">
      <c r="A95" s="62" t="str">
        <f>+DRE!B92</f>
        <v>MATERIAIS DE LIMPEZA</v>
      </c>
    </row>
    <row r="96" spans="1:1">
      <c r="A96" s="62" t="str">
        <f>+DRE!B93</f>
        <v>MATERIAIS DE SEGURANÇA</v>
      </c>
    </row>
    <row r="97" spans="1:1">
      <c r="A97" s="62" t="e">
        <f>+DRE!#REF!</f>
        <v>#REF!</v>
      </c>
    </row>
    <row r="98" spans="1:1" ht="13.5">
      <c r="A98" s="35" t="s">
        <v>39</v>
      </c>
    </row>
    <row r="99" spans="1:1">
      <c r="A99" s="62" t="e">
        <f>+DRE!#REF!</f>
        <v>#REF!</v>
      </c>
    </row>
    <row r="100" spans="1:1">
      <c r="A100" s="62" t="e">
        <f>+DRE!#REF!</f>
        <v>#REF!</v>
      </c>
    </row>
    <row r="101" spans="1:1">
      <c r="A101" s="62" t="e">
        <f>+DRE!#REF!</f>
        <v>#REF!</v>
      </c>
    </row>
    <row r="102" spans="1:1">
      <c r="A102" s="62" t="e">
        <f>+DRE!#REF!</f>
        <v>#REF!</v>
      </c>
    </row>
    <row r="103" spans="1:1">
      <c r="A103" s="62" t="e">
        <f>+DRE!#REF!</f>
        <v>#REF!</v>
      </c>
    </row>
    <row r="104" spans="1:1" ht="13.5">
      <c r="A104" s="35" t="s">
        <v>39</v>
      </c>
    </row>
    <row r="105" spans="1:1" ht="13.5">
      <c r="A105" s="35" t="s">
        <v>39</v>
      </c>
    </row>
    <row r="106" spans="1:1" ht="13.5">
      <c r="A106" s="35" t="s">
        <v>39</v>
      </c>
    </row>
    <row r="107" spans="1:1" ht="13.5">
      <c r="A107" s="35" t="s">
        <v>39</v>
      </c>
    </row>
    <row r="108" spans="1:1" ht="13.5">
      <c r="A108" s="35" t="s">
        <v>39</v>
      </c>
    </row>
    <row r="109" spans="1:1" ht="13.5">
      <c r="A109" s="35" t="s">
        <v>39</v>
      </c>
    </row>
    <row r="110" spans="1:1" ht="13.5">
      <c r="A110" s="35" t="s">
        <v>39</v>
      </c>
    </row>
    <row r="111" spans="1:1" ht="13.5">
      <c r="A111" s="35" t="s">
        <v>39</v>
      </c>
    </row>
    <row r="112" spans="1:1" ht="13.5">
      <c r="A112" s="35" t="s">
        <v>39</v>
      </c>
    </row>
    <row r="113" spans="1:1" ht="13.5">
      <c r="A113" s="35" t="s">
        <v>39</v>
      </c>
    </row>
    <row r="114" spans="1:1">
      <c r="A114" s="62" t="str">
        <f>+DRE!B102</f>
        <v>AMORTIZAÇÃO DE FINANCIAMENTOS</v>
      </c>
    </row>
    <row r="115" spans="1:1">
      <c r="A115" s="62" t="str">
        <f>+DRE!B103</f>
        <v>DESPESA COM CARTÓRIOS</v>
      </c>
    </row>
    <row r="116" spans="1:1">
      <c r="A116" s="62" t="str">
        <f>+DRE!B104</f>
        <v>ALUGUEIS ATRASADOS</v>
      </c>
    </row>
    <row r="117" spans="1:1">
      <c r="A117" s="62" t="str">
        <f>+DRE!B105</f>
        <v>JURIDICO RECUPERAÇÃO JUDICIAL</v>
      </c>
    </row>
    <row r="118" spans="1:1">
      <c r="A118" s="62" t="str">
        <f>+DRE!B106</f>
        <v>AMORTIZAÇÃO DE DÍVIDA</v>
      </c>
    </row>
    <row r="119" spans="1:1">
      <c r="A119" s="62" t="str">
        <f>+DRE!B108</f>
        <v>PAGAMENTO ADMINISTRADOR JUDICIAL</v>
      </c>
    </row>
    <row r="120" spans="1:1">
      <c r="A120" s="62" t="str">
        <f>+DRE!B112</f>
        <v>ESTADUAL  (IMPOSTOS ATRASADOS)</v>
      </c>
    </row>
    <row r="121" spans="1:1">
      <c r="A121" s="62" t="str">
        <f>+DRE!B113</f>
        <v>MUNICIPAL  (IMPOSTOS ATRASADOS)</v>
      </c>
    </row>
    <row r="122" spans="1:1">
      <c r="A122" s="62" t="str">
        <f>+DRE!B114</f>
        <v>PLANO DE RECUPERAÇÃO JUDICIAL</v>
      </c>
    </row>
    <row r="123" spans="1:1">
      <c r="A123" s="62" t="e">
        <f>+DRE!#REF!</f>
        <v>#REF!</v>
      </c>
    </row>
    <row r="124" spans="1:1" ht="13.5">
      <c r="A124" s="35" t="s">
        <v>39</v>
      </c>
    </row>
    <row r="125" spans="1:1">
      <c r="A125" s="62"/>
    </row>
    <row r="126" spans="1:1">
      <c r="A126" s="62"/>
    </row>
    <row r="127" spans="1:1">
      <c r="A127" s="62"/>
    </row>
    <row r="128" spans="1:1">
      <c r="A128" s="62"/>
    </row>
    <row r="129" spans="1:1">
      <c r="A129" s="62"/>
    </row>
    <row r="130" spans="1:1">
      <c r="A130" s="62"/>
    </row>
    <row r="131" spans="1:1">
      <c r="A131" s="62"/>
    </row>
    <row r="132" spans="1:1">
      <c r="A132" s="62"/>
    </row>
    <row r="133" spans="1:1">
      <c r="A133" s="62"/>
    </row>
    <row r="134" spans="1:1">
      <c r="A134" s="62"/>
    </row>
    <row r="135" spans="1:1">
      <c r="A135" s="62"/>
    </row>
    <row r="136" spans="1:1">
      <c r="A136" s="62"/>
    </row>
    <row r="137" spans="1:1">
      <c r="A137" s="62"/>
    </row>
    <row r="138" spans="1:1">
      <c r="A138" s="62"/>
    </row>
    <row r="139" spans="1:1">
      <c r="A139" s="62"/>
    </row>
    <row r="140" spans="1:1">
      <c r="A140" s="62"/>
    </row>
    <row r="141" spans="1:1">
      <c r="A141" s="62"/>
    </row>
    <row r="142" spans="1:1">
      <c r="A142" s="62"/>
    </row>
    <row r="143" spans="1:1">
      <c r="A143" s="62"/>
    </row>
    <row r="144" spans="1:1">
      <c r="A144" s="62"/>
    </row>
    <row r="145" spans="1:1">
      <c r="A145" s="62"/>
    </row>
    <row r="146" spans="1:1">
      <c r="A146" s="62"/>
    </row>
    <row r="147" spans="1:1">
      <c r="A147" s="62"/>
    </row>
    <row r="148" spans="1:1">
      <c r="A148" s="62"/>
    </row>
    <row r="149" spans="1:1">
      <c r="A149" s="62"/>
    </row>
    <row r="150" spans="1:1">
      <c r="A150" s="62"/>
    </row>
    <row r="151" spans="1:1">
      <c r="A151" s="62"/>
    </row>
    <row r="152" spans="1:1">
      <c r="A152" s="62"/>
    </row>
    <row r="153" spans="1:1">
      <c r="A153" s="62"/>
    </row>
    <row r="154" spans="1:1">
      <c r="A154" s="62"/>
    </row>
    <row r="155" spans="1:1">
      <c r="A155" s="62"/>
    </row>
    <row r="156" spans="1:1">
      <c r="A156" s="62"/>
    </row>
    <row r="157" spans="1:1">
      <c r="A157" s="62"/>
    </row>
    <row r="158" spans="1:1">
      <c r="A158" s="62"/>
    </row>
    <row r="159" spans="1:1">
      <c r="A159" s="62"/>
    </row>
    <row r="160" spans="1:1">
      <c r="A160" s="62"/>
    </row>
    <row r="161" spans="1:1">
      <c r="A161" s="62"/>
    </row>
    <row r="162" spans="1:1">
      <c r="A162" s="62"/>
    </row>
    <row r="163" spans="1:1">
      <c r="A163" s="62"/>
    </row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Pressupostos </vt:lpstr>
      <vt:lpstr>AUTORIZAÇÃO PAGAMENTO</vt:lpstr>
      <vt:lpstr>Listagem de Pagamentos Efet</vt:lpstr>
      <vt:lpstr>FLUXO DE CAIXA</vt:lpstr>
      <vt:lpstr>FECHAMENTO</vt:lpstr>
      <vt:lpstr>DRE</vt:lpstr>
      <vt:lpstr>LOCALIZADORES</vt:lpstr>
      <vt:lpstr>'AUTORIZAÇÃO PAGAMENTO'!Area_de_impressao</vt:lpstr>
      <vt:lpstr>FECHAMENTO!Area_de_impressao</vt:lpstr>
      <vt:lpstr>'Listagem de Pagamentos Efet'!Area_de_impressao</vt:lpstr>
      <vt:lpstr>'Pressupostos '!Area_de_impressao</vt:lpstr>
      <vt:lpstr>FECHAMENTO!Titulos_de_impressao</vt:lpstr>
    </vt:vector>
  </TitlesOfParts>
  <Company>SBI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Ribeiro</dc:creator>
  <cp:lastModifiedBy>Ligia Ribeiro</cp:lastModifiedBy>
  <cp:lastPrinted>2019-02-28T17:14:21Z</cp:lastPrinted>
  <dcterms:created xsi:type="dcterms:W3CDTF">2004-06-30T10:12:30Z</dcterms:created>
  <dcterms:modified xsi:type="dcterms:W3CDTF">2019-05-24T18:32:55Z</dcterms:modified>
</cp:coreProperties>
</file>