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Elecir\Desktop\"/>
    </mc:Choice>
  </mc:AlternateContent>
  <xr:revisionPtr revIDLastSave="0" documentId="13_ncr:1_{34874CBF-6532-4448-9501-F1A146197A7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rasileirão" sheetId="9" r:id="rId1"/>
    <sheet name="Apoio" sheetId="12" r:id="rId2"/>
    <sheet name="Escudos" sheetId="14" r:id="rId3"/>
    <sheet name="Dashboard" sheetId="13" r:id="rId4"/>
  </sheets>
  <definedNames>
    <definedName name="_xlnm._FilterDatabase" localSheetId="1" hidden="1">Apoio!$A$1:$A$35</definedName>
    <definedName name="_xlnm._FilterDatabase" localSheetId="0" hidden="1">Brasileirão!$A$1:$L$241</definedName>
    <definedName name="ref_1">INDIRECT("Escudos!A"&amp;MATCH(Apoio!$D$14,Apoio!$A:$A,0)-1)</definedName>
    <definedName name="ref_16">INDIRECT("Escudos!A"&amp;MATCH(Apoio!$D$29,Apoio!$A:$A,0)-1)</definedName>
    <definedName name="ref_17">INDIRECT("Escudos!A"&amp;MATCH(Apoio!$D$30,Apoio!$A:$A,0)-1)</definedName>
    <definedName name="ref_18">INDIRECT("Escudos!A"&amp;MATCH(Apoio!$D$31,Apoio!$A:$A,0)-1)</definedName>
    <definedName name="ref_19">INDIRECT("Escudos!A"&amp;MATCH(Apoio!$D$32,Apoio!$A:$A,0)-1)</definedName>
    <definedName name="ref_2">INDIRECT("Escudos!A"&amp;MATCH(Apoio!$D$15,Apoio!$A:$A,0)-1)</definedName>
    <definedName name="ref_20">INDIRECT("Escudos!A"&amp;MATCH(Apoio!$D$33,Apoio!$A:$A,0)-1)</definedName>
    <definedName name="ref_3">INDIRECT("Escudos!A"&amp;MATCH(Apoio!$D$16,Apoio!$A:$A,0)-1)</definedName>
    <definedName name="ref_4">INDIRECT("Escudos!A"&amp;MATCH(Apoio!$D$17,Apoio!$A:$A,0)-1)</definedName>
    <definedName name="ref_5">INDIRECT("Escudos!A"&amp;MATCH(Apoio!$D$18,Apoio!$A:$A,0)-1)</definedName>
    <definedName name="ref_imagem">INDIRECT("Escudos!A"&amp;Apoio!$I$1)</definedName>
    <definedName name="time_escolhido">Apoio!$G$1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2" l="1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J2" i="12"/>
  <c r="J1" i="12"/>
  <c r="E16" i="12"/>
  <c r="E20" i="12"/>
  <c r="D21" i="12"/>
  <c r="D31" i="12"/>
  <c r="E29" i="12"/>
  <c r="D29" i="12"/>
  <c r="D27" i="12"/>
  <c r="D19" i="12"/>
  <c r="D30" i="12"/>
  <c r="E25" i="12"/>
  <c r="D33" i="12"/>
  <c r="D15" i="12"/>
  <c r="E22" i="12"/>
  <c r="D26" i="12"/>
  <c r="E14" i="12"/>
  <c r="D24" i="12"/>
  <c r="D22" i="12"/>
  <c r="D16" i="12"/>
  <c r="E28" i="12"/>
  <c r="D28" i="12"/>
  <c r="D20" i="12"/>
  <c r="H4" i="12" l="1"/>
  <c r="H5" i="12"/>
  <c r="D2" i="12"/>
  <c r="F14" i="12"/>
  <c r="H6" i="12"/>
  <c r="I11" i="12"/>
  <c r="I14" i="12" s="1"/>
  <c r="F2" i="12"/>
  <c r="F6" i="12"/>
  <c r="F10" i="12"/>
  <c r="F8" i="12"/>
  <c r="F9" i="12"/>
  <c r="F3" i="12"/>
  <c r="F7" i="12"/>
  <c r="F11" i="12"/>
  <c r="F4" i="12"/>
  <c r="F5" i="12"/>
  <c r="E4" i="12"/>
  <c r="E8" i="12"/>
  <c r="E5" i="12"/>
  <c r="E9" i="12"/>
  <c r="E2" i="12"/>
  <c r="E6" i="12"/>
  <c r="E10" i="12"/>
  <c r="E3" i="12"/>
  <c r="E7" i="12"/>
  <c r="E11" i="12"/>
  <c r="D6" i="12"/>
  <c r="D10" i="12"/>
  <c r="D8" i="12"/>
  <c r="D9" i="12"/>
  <c r="D3" i="12"/>
  <c r="D7" i="12"/>
  <c r="D11" i="12"/>
  <c r="D5" i="12"/>
  <c r="D4" i="12"/>
  <c r="E23" i="12"/>
  <c r="E15" i="12"/>
  <c r="E24" i="12"/>
  <c r="E31" i="12"/>
  <c r="D23" i="12"/>
  <c r="E17" i="12"/>
  <c r="E26" i="12"/>
  <c r="D18" i="12"/>
  <c r="E19" i="12"/>
  <c r="E32" i="12"/>
  <c r="E30" i="12"/>
  <c r="E27" i="12"/>
  <c r="D17" i="12"/>
  <c r="D14" i="12"/>
  <c r="E18" i="12"/>
  <c r="D25" i="12"/>
  <c r="E21" i="12"/>
  <c r="E33" i="12"/>
  <c r="D32" i="12"/>
  <c r="H8" i="12" l="1"/>
  <c r="H9" i="12"/>
  <c r="I12" i="12"/>
  <c r="I13" i="12"/>
  <c r="J13" i="12" l="1"/>
  <c r="J14" i="12"/>
  <c r="J12" i="12"/>
</calcChain>
</file>

<file path=xl/sharedStrings.xml><?xml version="1.0" encoding="utf-8"?>
<sst xmlns="http://schemas.openxmlformats.org/spreadsheetml/2006/main" count="953" uniqueCount="81">
  <si>
    <t>PG</t>
  </si>
  <si>
    <t>J</t>
  </si>
  <si>
    <t>V</t>
  </si>
  <si>
    <t>E</t>
  </si>
  <si>
    <t>D</t>
  </si>
  <si>
    <t>GP</t>
  </si>
  <si>
    <t>GC</t>
  </si>
  <si>
    <t>SG</t>
  </si>
  <si>
    <t>%</t>
  </si>
  <si>
    <t>1°</t>
  </si>
  <si>
    <t>Cruzeiro</t>
  </si>
  <si>
    <t>2°</t>
  </si>
  <si>
    <t>São Paulo</t>
  </si>
  <si>
    <t>3°</t>
  </si>
  <si>
    <t>Internacional</t>
  </si>
  <si>
    <t>4°</t>
  </si>
  <si>
    <t>Corinthians</t>
  </si>
  <si>
    <t>5°</t>
  </si>
  <si>
    <t>Atlético-MG</t>
  </si>
  <si>
    <t>6°</t>
  </si>
  <si>
    <t>Fluminense</t>
  </si>
  <si>
    <t>7°</t>
  </si>
  <si>
    <t>Grêmio</t>
  </si>
  <si>
    <t>8°</t>
  </si>
  <si>
    <t>Atlético-PR</t>
  </si>
  <si>
    <t>9°</t>
  </si>
  <si>
    <t>Santos</t>
  </si>
  <si>
    <t>10°</t>
  </si>
  <si>
    <t>Flamengo</t>
  </si>
  <si>
    <t>11°</t>
  </si>
  <si>
    <t>Sport</t>
  </si>
  <si>
    <t>12°</t>
  </si>
  <si>
    <t>Goiás</t>
  </si>
  <si>
    <t>13°</t>
  </si>
  <si>
    <t>Figueirense</t>
  </si>
  <si>
    <t>14°</t>
  </si>
  <si>
    <t>Coritiba</t>
  </si>
  <si>
    <t>15°</t>
  </si>
  <si>
    <t>Chapecoense</t>
  </si>
  <si>
    <t>16°</t>
  </si>
  <si>
    <t>Palmeiras</t>
  </si>
  <si>
    <t>17°</t>
  </si>
  <si>
    <t>Vitória</t>
  </si>
  <si>
    <t>18°</t>
  </si>
  <si>
    <t>Bahia</t>
  </si>
  <si>
    <t>19°</t>
  </si>
  <si>
    <t>Botafogo</t>
  </si>
  <si>
    <t>20°</t>
  </si>
  <si>
    <t>Criciúma</t>
  </si>
  <si>
    <t>Ponte Preta</t>
  </si>
  <si>
    <t>Avaí</t>
  </si>
  <si>
    <t>Vasco</t>
  </si>
  <si>
    <t>Joinville</t>
  </si>
  <si>
    <t>Santa Cruz-PE</t>
  </si>
  <si>
    <t>América-MG</t>
  </si>
  <si>
    <t>Atlético-GO</t>
  </si>
  <si>
    <t>Náutico</t>
  </si>
  <si>
    <t>Portuguesa</t>
  </si>
  <si>
    <t>Ceará</t>
  </si>
  <si>
    <t>Guarani</t>
  </si>
  <si>
    <t>Grêmio Barueri</t>
  </si>
  <si>
    <t>Santo André</t>
  </si>
  <si>
    <t>Paraná Clube</t>
  </si>
  <si>
    <t>Time</t>
  </si>
  <si>
    <t>Ano</t>
  </si>
  <si>
    <t>Posição</t>
  </si>
  <si>
    <t>Ano escolhido</t>
  </si>
  <si>
    <t>Time escolhido</t>
  </si>
  <si>
    <t>Pontuação</t>
  </si>
  <si>
    <t>Resultado</t>
  </si>
  <si>
    <t>Vice-Campeão</t>
  </si>
  <si>
    <t>Rebaixado</t>
  </si>
  <si>
    <t>Vitórias</t>
  </si>
  <si>
    <t>Empates</t>
  </si>
  <si>
    <t>Derrotas</t>
  </si>
  <si>
    <t>www.evandrogf.com.br</t>
  </si>
  <si>
    <t>Inter-RS</t>
  </si>
  <si>
    <t>Athletico-PR</t>
  </si>
  <si>
    <t>Bragantino</t>
  </si>
  <si>
    <t>Fortaleza</t>
  </si>
  <si>
    <t>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</si>
</sst>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pts&quot;"/>
    <numFmt numFmtId="167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242424"/>
      <name val="Arial"/>
      <family val="2"/>
    </font>
    <font>
      <sz val="11"/>
      <color rgb="FF242424"/>
      <name val="Arial"/>
      <family val="2"/>
    </font>
    <font>
      <b/>
      <sz val="10"/>
      <color rgb="FF333333"/>
      <name val="Verdana"/>
      <family val="2"/>
    </font>
    <font>
      <b/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E6E6E6"/>
      <name val="Calibri"/>
      <family val="2"/>
      <scheme val="minor"/>
    </font>
    <font>
      <sz val="11"/>
      <color rgb="FFE6E6E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 style="medium">
        <color rgb="FFE6E6E6"/>
      </left>
      <right style="thick">
        <color rgb="FF008000"/>
      </right>
      <top style="medium">
        <color rgb="FFE6E6E6"/>
      </top>
      <bottom/>
      <diagonal/>
    </border>
    <border>
      <left style="medium">
        <color rgb="FFE6E6E6"/>
      </left>
      <right style="thick">
        <color rgb="FFE9E9E9"/>
      </right>
      <top style="medium">
        <color rgb="FFE6E6E6"/>
      </top>
      <bottom/>
      <diagonal/>
    </border>
    <border>
      <left style="medium">
        <color rgb="FFE6E6E6"/>
      </left>
      <right style="thick">
        <color rgb="FFB21D21"/>
      </right>
      <top style="medium">
        <color rgb="FFE6E6E6"/>
      </top>
      <bottom/>
      <diagonal/>
    </border>
    <border>
      <left style="medium">
        <color rgb="FFE6E6E6"/>
      </left>
      <right style="thick">
        <color rgb="FFFFA500"/>
      </right>
      <top style="medium">
        <color rgb="FFE6E6E6"/>
      </top>
      <bottom/>
      <diagonal/>
    </border>
    <border>
      <left style="medium">
        <color rgb="FFE6E6E6"/>
      </left>
      <right style="thick">
        <color rgb="FF008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E6E6E6"/>
      </left>
      <right/>
      <top style="medium">
        <color indexed="64"/>
      </top>
      <bottom/>
      <diagonal/>
    </border>
    <border>
      <left style="medium">
        <color rgb="FFE6E6E6"/>
      </left>
      <right style="thick">
        <color rgb="FFB21D21"/>
      </right>
      <top style="medium">
        <color rgb="FFE6E6E6"/>
      </top>
      <bottom style="medium">
        <color indexed="64"/>
      </bottom>
      <diagonal/>
    </border>
    <border>
      <left/>
      <right/>
      <top style="medium">
        <color rgb="FFE6E6E6"/>
      </top>
      <bottom style="medium">
        <color indexed="64"/>
      </bottom>
      <diagonal/>
    </border>
    <border>
      <left style="medium">
        <color rgb="FFE6E6E6"/>
      </left>
      <right/>
      <top style="medium">
        <color rgb="FFE6E6E6"/>
      </top>
      <bottom style="medium">
        <color indexed="64"/>
      </bottom>
      <diagonal/>
    </border>
    <border>
      <left style="medium">
        <color rgb="FFE6E6E6"/>
      </left>
      <right style="thick">
        <color rgb="FFE9E9E9"/>
      </right>
      <top style="medium">
        <color rgb="FFE6E6E6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E6E6E6"/>
      </left>
      <right/>
      <top/>
      <bottom style="medium">
        <color indexed="64"/>
      </bottom>
      <diagonal/>
    </border>
    <border>
      <left/>
      <right style="medium">
        <color rgb="FFE6E6E6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E6E6E6"/>
      </left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/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0" xfId="0" applyBorder="1" applyAlignment="1"/>
    <xf numFmtId="0" fontId="0" fillId="0" borderId="19" xfId="0" applyBorder="1" applyAlignment="1"/>
    <xf numFmtId="0" fontId="4" fillId="0" borderId="19" xfId="0" applyFont="1" applyBorder="1" applyAlignment="1"/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4" borderId="0" xfId="0" applyFill="1"/>
    <xf numFmtId="0" fontId="7" fillId="0" borderId="16" xfId="0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14" xfId="0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0" fontId="0" fillId="0" borderId="23" xfId="1" applyNumberFormat="1" applyFont="1" applyBorder="1" applyAlignment="1">
      <alignment horizontal="center"/>
    </xf>
    <xf numFmtId="10" fontId="0" fillId="0" borderId="27" xfId="1" applyNumberFormat="1" applyFont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8" fillId="0" borderId="0" xfId="0" applyFont="1"/>
    <xf numFmtId="0" fontId="10" fillId="3" borderId="16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5" borderId="29" xfId="0" applyFill="1" applyBorder="1"/>
    <xf numFmtId="0" fontId="12" fillId="6" borderId="0" xfId="2" applyFont="1" applyFill="1"/>
    <xf numFmtId="0" fontId="13" fillId="6" borderId="0" xfId="0" applyFont="1" applyFill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17" xfId="0" quotePrefix="1" applyFill="1" applyBorder="1" applyAlignment="1">
      <alignment horizontal="center"/>
    </xf>
    <xf numFmtId="0" fontId="0" fillId="5" borderId="18" xfId="0" quotePrefix="1" applyFill="1" applyBorder="1" applyAlignment="1">
      <alignment horizontal="center"/>
    </xf>
    <xf numFmtId="0" fontId="0" fillId="5" borderId="28" xfId="0" quotePrefix="1" applyFill="1" applyBorder="1" applyAlignment="1">
      <alignment horizontal="center"/>
    </xf>
    <xf numFmtId="167" fontId="0" fillId="0" borderId="0" xfId="0" applyNumberFormat="1" applyAlignment="1"/>
    <xf numFmtId="0" fontId="1" fillId="2" borderId="3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20">
    <dxf>
      <font>
        <b val="0"/>
        <i val="0"/>
        <condense val="0"/>
        <extend val="0"/>
        <color auto="1"/>
      </font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</dxf>
    <dxf>
      <font>
        <b val="0"/>
        <i val="0"/>
        <condense val="0"/>
        <extend val="0"/>
        <color auto="1"/>
      </font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medium">
          <color rgb="FFE6E6E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 style="thick">
          <color rgb="FFE9E9E9"/>
        </right>
        <top style="medium">
          <color rgb="FFE6E6E6"/>
        </top>
        <bottom/>
        <vertical/>
        <horizontal/>
      </border>
    </dxf>
    <dxf>
      <alignment horizontal="general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Verdan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6E6E6"/>
      <color rgb="FFCA69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Apoio!$J$1</c:f>
          <c:strCache>
            <c:ptCount val="1"/>
            <c:pt idx="0">
              <c:v>Grêmio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Apoio!$D$1</c:f>
              <c:strCache>
                <c:ptCount val="1"/>
                <c:pt idx="0">
                  <c:v>Vitórias</c:v>
                </c:pt>
              </c:strCache>
            </c:strRef>
          </c:tx>
          <c:spPr>
            <a:gradFill>
              <a:gsLst>
                <a:gs pos="27000">
                  <a:schemeClr val="accent6"/>
                </a:gs>
                <a:gs pos="100000">
                  <a:schemeClr val="accent1">
                    <a:lumMod val="30000"/>
                    <a:lumOff val="70000"/>
                    <a:alpha val="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Apoio!$C$2:$C$11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Apoio!$D$2:$D$11</c:f>
              <c:numCache>
                <c:formatCode>General</c:formatCode>
                <c:ptCount val="10"/>
                <c:pt idx="0">
                  <c:v>15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20</c:v>
                </c:pt>
                <c:pt idx="7">
                  <c:v>14</c:v>
                </c:pt>
                <c:pt idx="8">
                  <c:v>18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1-4BE9-BDEF-901F49CE4722}"/>
            </c:ext>
          </c:extLst>
        </c:ser>
        <c:ser>
          <c:idx val="1"/>
          <c:order val="1"/>
          <c:tx>
            <c:strRef>
              <c:f>Apoio!$E$1</c:f>
              <c:strCache>
                <c:ptCount val="1"/>
                <c:pt idx="0">
                  <c:v>Empates</c:v>
                </c:pt>
              </c:strCache>
            </c:strRef>
          </c:tx>
          <c:spPr>
            <a:gradFill>
              <a:gsLst>
                <a:gs pos="27000">
                  <a:schemeClr val="accent4"/>
                </a:gs>
                <a:gs pos="100000">
                  <a:schemeClr val="accent1">
                    <a:lumMod val="30000"/>
                    <a:lumOff val="70000"/>
                    <a:alpha val="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Apoio!$C$2:$C$11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Apoio!$E$2:$E$11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8</c:v>
                </c:pt>
                <c:pt idx="7">
                  <c:v>11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1-4BE9-BDEF-901F49CE4722}"/>
            </c:ext>
          </c:extLst>
        </c:ser>
        <c:ser>
          <c:idx val="2"/>
          <c:order val="2"/>
          <c:tx>
            <c:strRef>
              <c:f>Apoio!$F$1</c:f>
              <c:strCache>
                <c:ptCount val="1"/>
                <c:pt idx="0">
                  <c:v>Derrotas</c:v>
                </c:pt>
              </c:strCache>
            </c:strRef>
          </c:tx>
          <c:spPr>
            <a:gradFill>
              <a:gsLst>
                <a:gs pos="27000">
                  <a:srgbClr val="C00000"/>
                </a:gs>
                <a:gs pos="100000">
                  <a:schemeClr val="accent1">
                    <a:lumMod val="30000"/>
                    <a:lumOff val="70000"/>
                    <a:alpha val="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Apoio!$C$2:$C$11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Apoio!$F$2:$F$11</c:f>
              <c:numCache>
                <c:formatCode>General</c:formatCode>
                <c:ptCount val="10"/>
                <c:pt idx="0">
                  <c:v>13</c:v>
                </c:pt>
                <c:pt idx="1">
                  <c:v>9</c:v>
                </c:pt>
                <c:pt idx="2">
                  <c:v>16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10</c:v>
                </c:pt>
                <c:pt idx="7">
                  <c:v>13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F1-4BE9-BDEF-901F49CE4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0"/>
        <c:axId val="1766105760"/>
        <c:axId val="1766116576"/>
      </c:barChart>
      <c:catAx>
        <c:axId val="176610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6116576"/>
        <c:crosses val="autoZero"/>
        <c:auto val="1"/>
        <c:lblAlgn val="ctr"/>
        <c:lblOffset val="100"/>
        <c:noMultiLvlLbl val="0"/>
      </c:catAx>
      <c:valAx>
        <c:axId val="176611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610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Apoio!$H$4</c:f>
          <c:strCache>
            <c:ptCount val="1"/>
            <c:pt idx="0">
              <c:v>G5 (2017)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007284825011883E-2"/>
          <c:y val="0.18322025128698013"/>
          <c:w val="0.91985430349976238"/>
          <c:h val="0.529987409503329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916-4285-9CBC-3AC95E95145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916-4285-9CBC-3AC95E951457}"/>
              </c:ext>
            </c:extLst>
          </c:dPt>
          <c:dPt>
            <c:idx val="2"/>
            <c:invertIfNegative val="0"/>
            <c:bubble3D val="0"/>
            <c:spPr>
              <a:solidFill>
                <a:srgbClr val="CA69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916-4285-9CBC-3AC95E95145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916-4285-9CBC-3AC95E95145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916-4285-9CBC-3AC95E95145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F916-4285-9CBC-3AC95E951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Apoio!$D$14:$D$18</c:f>
              <c:strCache>
                <c:ptCount val="5"/>
                <c:pt idx="0">
                  <c:v>Corinthians</c:v>
                </c:pt>
                <c:pt idx="1">
                  <c:v>Palmeiras</c:v>
                </c:pt>
                <c:pt idx="2">
                  <c:v>Santos</c:v>
                </c:pt>
                <c:pt idx="3">
                  <c:v>Grêmio</c:v>
                </c:pt>
                <c:pt idx="4">
                  <c:v>Cruzeiro</c:v>
                </c:pt>
              </c:strCache>
            </c:strRef>
          </c:cat>
          <c:val>
            <c:numRef>
              <c:f>Apoio!$E$14:$E$18</c:f>
              <c:numCache>
                <c:formatCode>0\ "pts"</c:formatCode>
                <c:ptCount val="5"/>
                <c:pt idx="0">
                  <c:v>72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3-463D-B572-1F61E99AB7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4414736"/>
        <c:axId val="1824430960"/>
      </c:barChart>
      <c:catAx>
        <c:axId val="182441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430960"/>
        <c:crosses val="autoZero"/>
        <c:auto val="1"/>
        <c:lblAlgn val="ctr"/>
        <c:lblOffset val="100"/>
        <c:noMultiLvlLbl val="0"/>
      </c:catAx>
      <c:valAx>
        <c:axId val="18244309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pts&quot;" sourceLinked="1"/>
        <c:majorTickMark val="out"/>
        <c:minorTickMark val="none"/>
        <c:tickLblPos val="nextTo"/>
        <c:crossAx val="182441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Apoio!$H$5</c:f>
          <c:strCache>
            <c:ptCount val="1"/>
            <c:pt idx="0">
              <c:v>Grupo de rebaixamento (2017)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0515653775322284E-2"/>
          <c:y val="0.183048959662583"/>
          <c:w val="0.91896869244935542"/>
          <c:h val="0.530426821738318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0-46D7-A55C-7661D67D7B9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180-46D7-A55C-7661D67D7B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Apoio!$D$29:$D$33</c:f>
              <c:strCache>
                <c:ptCount val="5"/>
                <c:pt idx="0">
                  <c:v>Vitória</c:v>
                </c:pt>
                <c:pt idx="1">
                  <c:v>Coritiba</c:v>
                </c:pt>
                <c:pt idx="2">
                  <c:v>Avaí</c:v>
                </c:pt>
                <c:pt idx="3">
                  <c:v>Ponte Preta</c:v>
                </c:pt>
                <c:pt idx="4">
                  <c:v>Atlético-GO</c:v>
                </c:pt>
              </c:strCache>
            </c:strRef>
          </c:cat>
          <c:val>
            <c:numRef>
              <c:f>Apoio!$E$29:$E$33</c:f>
              <c:numCache>
                <c:formatCode>0\ "pts"</c:formatCode>
                <c:ptCount val="5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39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E-4193-8F4E-3DA3E63FF8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4418896"/>
        <c:axId val="1824414736"/>
      </c:barChart>
      <c:catAx>
        <c:axId val="182441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414736"/>
        <c:crosses val="autoZero"/>
        <c:auto val="1"/>
        <c:lblAlgn val="ctr"/>
        <c:lblOffset val="100"/>
        <c:noMultiLvlLbl val="0"/>
      </c:catAx>
      <c:valAx>
        <c:axId val="18244147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pts&quot;" sourceLinked="1"/>
        <c:majorTickMark val="none"/>
        <c:minorTickMark val="none"/>
        <c:tickLblPos val="nextTo"/>
        <c:crossAx val="182441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Apoio!$H$6</c:f>
          <c:strCache>
            <c:ptCount val="1"/>
            <c:pt idx="0">
              <c:v>Grêmio (2017)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Apoio!$J$11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E2-42B3-AB80-296D43431A5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E2-42B3-AB80-296D43431A5A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E2-42B3-AB80-296D43431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Apoio!$H$12:$H$14</c:f>
              <c:strCache>
                <c:ptCount val="3"/>
                <c:pt idx="0">
                  <c:v>Vitórias</c:v>
                </c:pt>
                <c:pt idx="1">
                  <c:v>Empates</c:v>
                </c:pt>
                <c:pt idx="2">
                  <c:v>Derrotas</c:v>
                </c:pt>
              </c:strCache>
            </c:strRef>
          </c:cat>
          <c:val>
            <c:numRef>
              <c:f>Apoio!$J$12:$J$14</c:f>
              <c:numCache>
                <c:formatCode>0.00%</c:formatCode>
                <c:ptCount val="3"/>
                <c:pt idx="0">
                  <c:v>0.47368421052631576</c:v>
                </c:pt>
                <c:pt idx="1">
                  <c:v>0.21052631578947367</c:v>
                </c:pt>
                <c:pt idx="2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E2-42B3-AB80-296D43431A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Apoio!$I$2" fmlaRange="Apoio!$C$2:$C$11" noThreeD="1" sel="9" val="0"/>
</file>

<file path=xl/ctrlProps/ctrlProp2.xml><?xml version="1.0" encoding="utf-8"?>
<formControlPr xmlns="http://schemas.microsoft.com/office/spreadsheetml/2009/9/main" objectType="Scroll" dx="22" fmlaLink="Apoio!$I$2" horiz="1" max="10" min="1" page="0" val="9"/>
</file>

<file path=xl/ctrlProps/ctrlProp3.xml><?xml version="1.0" encoding="utf-8"?>
<formControlPr xmlns="http://schemas.microsoft.com/office/spreadsheetml/2009/9/main" objectType="Drop" dropStyle="combo" dx="16" fmlaLink="Apoio!$I$1" fmlaRange="Apoio!$A$2:$A$35" noThreeD="1" sel="18" val="18"/>
</file>

<file path=xl/ctrlProps/ctrlProp4.xml><?xml version="1.0" encoding="utf-8"?>
<formControlPr xmlns="http://schemas.microsoft.com/office/spreadsheetml/2009/9/main" objectType="Spin" dx="22" fmlaLink="Apoio!$I$1" max="32" min="1" page="10" val="18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emf"/><Relationship Id="rId13" Type="http://schemas.openxmlformats.org/officeDocument/2006/relationships/image" Target="../media/image43.png"/><Relationship Id="rId18" Type="http://schemas.openxmlformats.org/officeDocument/2006/relationships/image" Target="../media/image47.emf"/><Relationship Id="rId3" Type="http://schemas.openxmlformats.org/officeDocument/2006/relationships/chart" Target="../charts/chart3.xml"/><Relationship Id="rId21" Type="http://schemas.openxmlformats.org/officeDocument/2006/relationships/image" Target="../media/image50.png"/><Relationship Id="rId7" Type="http://schemas.openxmlformats.org/officeDocument/2006/relationships/image" Target="../media/image37.emf"/><Relationship Id="rId12" Type="http://schemas.openxmlformats.org/officeDocument/2006/relationships/image" Target="../media/image42.png"/><Relationship Id="rId17" Type="http://schemas.openxmlformats.org/officeDocument/2006/relationships/image" Target="../media/image46.emf"/><Relationship Id="rId2" Type="http://schemas.openxmlformats.org/officeDocument/2006/relationships/chart" Target="../charts/chart2.xml"/><Relationship Id="rId16" Type="http://schemas.openxmlformats.org/officeDocument/2006/relationships/image" Target="../media/image45.emf"/><Relationship Id="rId20" Type="http://schemas.openxmlformats.org/officeDocument/2006/relationships/image" Target="../media/image49.png"/><Relationship Id="rId1" Type="http://schemas.openxmlformats.org/officeDocument/2006/relationships/chart" Target="../charts/chart1.xml"/><Relationship Id="rId6" Type="http://schemas.openxmlformats.org/officeDocument/2006/relationships/image" Target="../media/image36.emf"/><Relationship Id="rId11" Type="http://schemas.openxmlformats.org/officeDocument/2006/relationships/image" Target="../media/image41.emf"/><Relationship Id="rId5" Type="http://schemas.openxmlformats.org/officeDocument/2006/relationships/image" Target="../media/image35.png"/><Relationship Id="rId15" Type="http://schemas.openxmlformats.org/officeDocument/2006/relationships/image" Target="../media/image44.emf"/><Relationship Id="rId10" Type="http://schemas.openxmlformats.org/officeDocument/2006/relationships/image" Target="../media/image40.emf"/><Relationship Id="rId19" Type="http://schemas.openxmlformats.org/officeDocument/2006/relationships/image" Target="../media/image48.emf"/><Relationship Id="rId4" Type="http://schemas.openxmlformats.org/officeDocument/2006/relationships/chart" Target="../charts/chart4.xml"/><Relationship Id="rId9" Type="http://schemas.openxmlformats.org/officeDocument/2006/relationships/image" Target="../media/image39.emf"/><Relationship Id="rId14" Type="http://schemas.microsoft.com/office/2007/relationships/hdphoto" Target="../media/hdphoto1.wdp"/><Relationship Id="rId22" Type="http://schemas.openxmlformats.org/officeDocument/2006/relationships/image" Target="../media/image5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9.png"/><Relationship Id="rId3" Type="http://schemas.openxmlformats.org/officeDocument/2006/relationships/image" Target="../media/image54.png"/><Relationship Id="rId7" Type="http://schemas.openxmlformats.org/officeDocument/2006/relationships/image" Target="../media/image58.png"/><Relationship Id="rId12" Type="http://schemas.openxmlformats.org/officeDocument/2006/relationships/image" Target="../media/image63.png"/><Relationship Id="rId2" Type="http://schemas.openxmlformats.org/officeDocument/2006/relationships/image" Target="../media/image53.png"/><Relationship Id="rId1" Type="http://schemas.openxmlformats.org/officeDocument/2006/relationships/image" Target="../media/image52.emf"/><Relationship Id="rId6" Type="http://schemas.openxmlformats.org/officeDocument/2006/relationships/image" Target="../media/image57.png"/><Relationship Id="rId11" Type="http://schemas.openxmlformats.org/officeDocument/2006/relationships/image" Target="../media/image62.png"/><Relationship Id="rId5" Type="http://schemas.openxmlformats.org/officeDocument/2006/relationships/image" Target="../media/image56.png"/><Relationship Id="rId10" Type="http://schemas.openxmlformats.org/officeDocument/2006/relationships/image" Target="../media/image61.png"/><Relationship Id="rId4" Type="http://schemas.openxmlformats.org/officeDocument/2006/relationships/image" Target="../media/image55.png"/><Relationship Id="rId9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389405</xdr:rowOff>
    </xdr:from>
    <xdr:to>
      <xdr:col>0</xdr:col>
      <xdr:colOff>2466975</xdr:colOff>
      <xdr:row>0</xdr:row>
      <xdr:rowOff>2537293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89405"/>
          <a:ext cx="2143125" cy="2147888"/>
        </a:xfrm>
        <a:prstGeom prst="rect">
          <a:avLst/>
        </a:prstGeom>
      </xdr:spPr>
    </xdr:pic>
    <xdr:clientData/>
  </xdr:twoCellAnchor>
  <xdr:twoCellAnchor editAs="oneCell">
    <xdr:from>
      <xdr:col>0</xdr:col>
      <xdr:colOff>285031</xdr:colOff>
      <xdr:row>1</xdr:row>
      <xdr:rowOff>417261</xdr:rowOff>
    </xdr:from>
    <xdr:to>
      <xdr:col>0</xdr:col>
      <xdr:colOff>2428156</xdr:colOff>
      <xdr:row>1</xdr:row>
      <xdr:rowOff>2565149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31" y="3341996"/>
          <a:ext cx="2143125" cy="2147888"/>
        </a:xfrm>
        <a:prstGeom prst="rect">
          <a:avLst/>
        </a:prstGeom>
      </xdr:spPr>
    </xdr:pic>
    <xdr:clientData/>
  </xdr:twoCellAnchor>
  <xdr:twoCellAnchor editAs="oneCell">
    <xdr:from>
      <xdr:col>0</xdr:col>
      <xdr:colOff>391328</xdr:colOff>
      <xdr:row>2</xdr:row>
      <xdr:rowOff>255176</xdr:rowOff>
    </xdr:from>
    <xdr:to>
      <xdr:col>0</xdr:col>
      <xdr:colOff>2320981</xdr:colOff>
      <xdr:row>2</xdr:row>
      <xdr:rowOff>2608411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328" y="6104647"/>
          <a:ext cx="1929653" cy="2353235"/>
        </a:xfrm>
        <a:prstGeom prst="rect">
          <a:avLst/>
        </a:prstGeom>
      </xdr:spPr>
    </xdr:pic>
    <xdr:clientData/>
  </xdr:twoCellAnchor>
  <xdr:twoCellAnchor editAs="oneCell">
    <xdr:from>
      <xdr:col>0</xdr:col>
      <xdr:colOff>307126</xdr:colOff>
      <xdr:row>3</xdr:row>
      <xdr:rowOff>402374</xdr:rowOff>
    </xdr:from>
    <xdr:to>
      <xdr:col>0</xdr:col>
      <xdr:colOff>2478826</xdr:colOff>
      <xdr:row>3</xdr:row>
      <xdr:rowOff>2550262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126" y="9189187"/>
          <a:ext cx="2171700" cy="2147888"/>
        </a:xfrm>
        <a:prstGeom prst="rect">
          <a:avLst/>
        </a:prstGeom>
      </xdr:spPr>
    </xdr:pic>
    <xdr:clientData/>
  </xdr:twoCellAnchor>
  <xdr:twoCellAnchor editAs="oneCell">
    <xdr:from>
      <xdr:col>0</xdr:col>
      <xdr:colOff>272228</xdr:colOff>
      <xdr:row>4</xdr:row>
      <xdr:rowOff>472533</xdr:rowOff>
    </xdr:from>
    <xdr:to>
      <xdr:col>0</xdr:col>
      <xdr:colOff>2443928</xdr:colOff>
      <xdr:row>4</xdr:row>
      <xdr:rowOff>2620421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228" y="12171474"/>
          <a:ext cx="2171700" cy="2147888"/>
        </a:xfrm>
        <a:prstGeom prst="rect">
          <a:avLst/>
        </a:prstGeom>
      </xdr:spPr>
    </xdr:pic>
    <xdr:clientData/>
  </xdr:twoCellAnchor>
  <xdr:twoCellAnchor editAs="oneCell">
    <xdr:from>
      <xdr:col>0</xdr:col>
      <xdr:colOff>324178</xdr:colOff>
      <xdr:row>5</xdr:row>
      <xdr:rowOff>405418</xdr:rowOff>
    </xdr:from>
    <xdr:to>
      <xdr:col>0</xdr:col>
      <xdr:colOff>2505403</xdr:colOff>
      <xdr:row>5</xdr:row>
      <xdr:rowOff>2553306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78" y="15029094"/>
          <a:ext cx="2181225" cy="2147888"/>
        </a:xfrm>
        <a:prstGeom prst="rect">
          <a:avLst/>
        </a:prstGeom>
      </xdr:spPr>
    </xdr:pic>
    <xdr:clientData/>
  </xdr:twoCellAnchor>
  <xdr:twoCellAnchor editAs="oneCell">
    <xdr:from>
      <xdr:col>0</xdr:col>
      <xdr:colOff>399938</xdr:colOff>
      <xdr:row>6</xdr:row>
      <xdr:rowOff>376126</xdr:rowOff>
    </xdr:from>
    <xdr:to>
      <xdr:col>0</xdr:col>
      <xdr:colOff>2466863</xdr:colOff>
      <xdr:row>6</xdr:row>
      <xdr:rowOff>2638314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938" y="17949751"/>
          <a:ext cx="2066925" cy="2262188"/>
        </a:xfrm>
        <a:prstGeom prst="rect">
          <a:avLst/>
        </a:prstGeom>
      </xdr:spPr>
    </xdr:pic>
    <xdr:clientData/>
  </xdr:twoCellAnchor>
  <xdr:twoCellAnchor editAs="oneCell">
    <xdr:from>
      <xdr:col>0</xdr:col>
      <xdr:colOff>353556</xdr:colOff>
      <xdr:row>7</xdr:row>
      <xdr:rowOff>314613</xdr:rowOff>
    </xdr:from>
    <xdr:to>
      <xdr:col>0</xdr:col>
      <xdr:colOff>2410956</xdr:colOff>
      <xdr:row>7</xdr:row>
      <xdr:rowOff>2581563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556" y="20787760"/>
          <a:ext cx="2057400" cy="2266950"/>
        </a:xfrm>
        <a:prstGeom prst="rect">
          <a:avLst/>
        </a:prstGeom>
      </xdr:spPr>
    </xdr:pic>
    <xdr:clientData/>
  </xdr:twoCellAnchor>
  <xdr:twoCellAnchor editAs="oneCell">
    <xdr:from>
      <xdr:col>0</xdr:col>
      <xdr:colOff>261229</xdr:colOff>
      <xdr:row>8</xdr:row>
      <xdr:rowOff>374967</xdr:rowOff>
    </xdr:from>
    <xdr:to>
      <xdr:col>0</xdr:col>
      <xdr:colOff>2518654</xdr:colOff>
      <xdr:row>8</xdr:row>
      <xdr:rowOff>2441892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29" y="23772849"/>
          <a:ext cx="2257425" cy="2066925"/>
        </a:xfrm>
        <a:prstGeom prst="rect">
          <a:avLst/>
        </a:prstGeom>
      </xdr:spPr>
    </xdr:pic>
    <xdr:clientData/>
  </xdr:twoCellAnchor>
  <xdr:twoCellAnchor editAs="oneCell">
    <xdr:from>
      <xdr:col>0</xdr:col>
      <xdr:colOff>408427</xdr:colOff>
      <xdr:row>9</xdr:row>
      <xdr:rowOff>253222</xdr:rowOff>
    </xdr:from>
    <xdr:to>
      <xdr:col>0</xdr:col>
      <xdr:colOff>2332477</xdr:colOff>
      <xdr:row>9</xdr:row>
      <xdr:rowOff>2672572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427" y="26575840"/>
          <a:ext cx="1924050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279680</xdr:colOff>
      <xdr:row>10</xdr:row>
      <xdr:rowOff>416391</xdr:rowOff>
    </xdr:from>
    <xdr:to>
      <xdr:col>0</xdr:col>
      <xdr:colOff>2460905</xdr:colOff>
      <xdr:row>10</xdr:row>
      <xdr:rowOff>2554753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80" y="29663744"/>
          <a:ext cx="2181225" cy="2138362"/>
        </a:xfrm>
        <a:prstGeom prst="rect">
          <a:avLst/>
        </a:prstGeom>
      </xdr:spPr>
    </xdr:pic>
    <xdr:clientData/>
  </xdr:twoCellAnchor>
  <xdr:twoCellAnchor editAs="oneCell">
    <xdr:from>
      <xdr:col>0</xdr:col>
      <xdr:colOff>98826</xdr:colOff>
      <xdr:row>11</xdr:row>
      <xdr:rowOff>500556</xdr:rowOff>
    </xdr:from>
    <xdr:to>
      <xdr:col>0</xdr:col>
      <xdr:colOff>2651526</xdr:colOff>
      <xdr:row>11</xdr:row>
      <xdr:rowOff>2324593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26" y="32672644"/>
          <a:ext cx="2552700" cy="1824037"/>
        </a:xfrm>
        <a:prstGeom prst="rect">
          <a:avLst/>
        </a:prstGeom>
      </xdr:spPr>
    </xdr:pic>
    <xdr:clientData/>
  </xdr:twoCellAnchor>
  <xdr:twoCellAnchor editAs="oneCell">
    <xdr:from>
      <xdr:col>0</xdr:col>
      <xdr:colOff>56925</xdr:colOff>
      <xdr:row>12</xdr:row>
      <xdr:rowOff>158901</xdr:rowOff>
    </xdr:from>
    <xdr:to>
      <xdr:col>0</xdr:col>
      <xdr:colOff>2683471</xdr:colOff>
      <xdr:row>12</xdr:row>
      <xdr:rowOff>2756647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25" y="35255725"/>
          <a:ext cx="2626546" cy="2597746"/>
        </a:xfrm>
        <a:prstGeom prst="rect">
          <a:avLst/>
        </a:prstGeom>
      </xdr:spPr>
    </xdr:pic>
    <xdr:clientData/>
  </xdr:twoCellAnchor>
  <xdr:twoCellAnchor editAs="oneCell">
    <xdr:from>
      <xdr:col>0</xdr:col>
      <xdr:colOff>420638</xdr:colOff>
      <xdr:row>13</xdr:row>
      <xdr:rowOff>262475</xdr:rowOff>
    </xdr:from>
    <xdr:to>
      <xdr:col>0</xdr:col>
      <xdr:colOff>2364441</xdr:colOff>
      <xdr:row>13</xdr:row>
      <xdr:rowOff>2654399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638" y="38284034"/>
          <a:ext cx="1943803" cy="2391924"/>
        </a:xfrm>
        <a:prstGeom prst="rect">
          <a:avLst/>
        </a:prstGeom>
      </xdr:spPr>
    </xdr:pic>
    <xdr:clientData/>
  </xdr:twoCellAnchor>
  <xdr:twoCellAnchor editAs="oneCell">
    <xdr:from>
      <xdr:col>0</xdr:col>
      <xdr:colOff>287289</xdr:colOff>
      <xdr:row>14</xdr:row>
      <xdr:rowOff>338034</xdr:rowOff>
    </xdr:from>
    <xdr:to>
      <xdr:col>0</xdr:col>
      <xdr:colOff>2454088</xdr:colOff>
      <xdr:row>14</xdr:row>
      <xdr:rowOff>2628066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89" y="41284328"/>
          <a:ext cx="2166799" cy="2290032"/>
        </a:xfrm>
        <a:prstGeom prst="rect">
          <a:avLst/>
        </a:prstGeom>
      </xdr:spPr>
    </xdr:pic>
    <xdr:clientData/>
  </xdr:twoCellAnchor>
  <xdr:twoCellAnchor editAs="oneCell">
    <xdr:from>
      <xdr:col>0</xdr:col>
      <xdr:colOff>382715</xdr:colOff>
      <xdr:row>15</xdr:row>
      <xdr:rowOff>225717</xdr:rowOff>
    </xdr:from>
    <xdr:to>
      <xdr:col>0</xdr:col>
      <xdr:colOff>2375647</xdr:colOff>
      <xdr:row>15</xdr:row>
      <xdr:rowOff>2660836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15" y="44096746"/>
          <a:ext cx="1992932" cy="2435119"/>
        </a:xfrm>
        <a:prstGeom prst="rect">
          <a:avLst/>
        </a:prstGeom>
      </xdr:spPr>
    </xdr:pic>
    <xdr:clientData/>
  </xdr:twoCellAnchor>
  <xdr:twoCellAnchor editAs="oneCell">
    <xdr:from>
      <xdr:col>0</xdr:col>
      <xdr:colOff>332276</xdr:colOff>
      <xdr:row>16</xdr:row>
      <xdr:rowOff>316266</xdr:rowOff>
    </xdr:from>
    <xdr:to>
      <xdr:col>0</xdr:col>
      <xdr:colOff>2442883</xdr:colOff>
      <xdr:row>16</xdr:row>
      <xdr:rowOff>2621898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76" y="47112031"/>
          <a:ext cx="2110607" cy="2305632"/>
        </a:xfrm>
        <a:prstGeom prst="rect">
          <a:avLst/>
        </a:prstGeom>
      </xdr:spPr>
    </xdr:pic>
    <xdr:clientData/>
  </xdr:twoCellAnchor>
  <xdr:twoCellAnchor editAs="oneCell">
    <xdr:from>
      <xdr:col>0</xdr:col>
      <xdr:colOff>455133</xdr:colOff>
      <xdr:row>18</xdr:row>
      <xdr:rowOff>142386</xdr:rowOff>
    </xdr:from>
    <xdr:to>
      <xdr:col>0</xdr:col>
      <xdr:colOff>2243175</xdr:colOff>
      <xdr:row>18</xdr:row>
      <xdr:rowOff>2750534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133" y="52824295"/>
          <a:ext cx="1788042" cy="2608148"/>
        </a:xfrm>
        <a:prstGeom prst="rect">
          <a:avLst/>
        </a:prstGeom>
      </xdr:spPr>
    </xdr:pic>
    <xdr:clientData/>
  </xdr:twoCellAnchor>
  <xdr:twoCellAnchor editAs="oneCell">
    <xdr:from>
      <xdr:col>0</xdr:col>
      <xdr:colOff>213072</xdr:colOff>
      <xdr:row>17</xdr:row>
      <xdr:rowOff>158718</xdr:rowOff>
    </xdr:from>
    <xdr:to>
      <xdr:col>0</xdr:col>
      <xdr:colOff>2573730</xdr:colOff>
      <xdr:row>17</xdr:row>
      <xdr:rowOff>2649682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72" y="49913854"/>
          <a:ext cx="2360658" cy="2490964"/>
        </a:xfrm>
        <a:prstGeom prst="rect">
          <a:avLst/>
        </a:prstGeom>
      </xdr:spPr>
    </xdr:pic>
    <xdr:clientData/>
  </xdr:twoCellAnchor>
  <xdr:twoCellAnchor editAs="oneCell">
    <xdr:from>
      <xdr:col>0</xdr:col>
      <xdr:colOff>330638</xdr:colOff>
      <xdr:row>19</xdr:row>
      <xdr:rowOff>332038</xdr:rowOff>
    </xdr:from>
    <xdr:to>
      <xdr:col>0</xdr:col>
      <xdr:colOff>2468295</xdr:colOff>
      <xdr:row>19</xdr:row>
      <xdr:rowOff>2599764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38" y="55902009"/>
          <a:ext cx="2137657" cy="2267726"/>
        </a:xfrm>
        <a:prstGeom prst="rect">
          <a:avLst/>
        </a:prstGeom>
      </xdr:spPr>
    </xdr:pic>
    <xdr:clientData/>
  </xdr:twoCellAnchor>
  <xdr:twoCellAnchor editAs="oneCell">
    <xdr:from>
      <xdr:col>0</xdr:col>
      <xdr:colOff>302464</xdr:colOff>
      <xdr:row>20</xdr:row>
      <xdr:rowOff>283134</xdr:rowOff>
    </xdr:from>
    <xdr:to>
      <xdr:col>0</xdr:col>
      <xdr:colOff>2472394</xdr:colOff>
      <xdr:row>20</xdr:row>
      <xdr:rowOff>2610970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64" y="58777840"/>
          <a:ext cx="2169930" cy="2327836"/>
        </a:xfrm>
        <a:prstGeom prst="rect">
          <a:avLst/>
        </a:prstGeom>
      </xdr:spPr>
    </xdr:pic>
    <xdr:clientData/>
  </xdr:twoCellAnchor>
  <xdr:twoCellAnchor editAs="oneCell">
    <xdr:from>
      <xdr:col>0</xdr:col>
      <xdr:colOff>511294</xdr:colOff>
      <xdr:row>21</xdr:row>
      <xdr:rowOff>84351</xdr:rowOff>
    </xdr:from>
    <xdr:to>
      <xdr:col>0</xdr:col>
      <xdr:colOff>2267483</xdr:colOff>
      <xdr:row>21</xdr:row>
      <xdr:rowOff>2622177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294" y="61503792"/>
          <a:ext cx="1756189" cy="2537826"/>
        </a:xfrm>
        <a:prstGeom prst="rect">
          <a:avLst/>
        </a:prstGeom>
      </xdr:spPr>
    </xdr:pic>
    <xdr:clientData/>
  </xdr:twoCellAnchor>
  <xdr:twoCellAnchor editAs="oneCell">
    <xdr:from>
      <xdr:col>0</xdr:col>
      <xdr:colOff>222863</xdr:colOff>
      <xdr:row>22</xdr:row>
      <xdr:rowOff>234911</xdr:rowOff>
    </xdr:from>
    <xdr:to>
      <xdr:col>0</xdr:col>
      <xdr:colOff>2499018</xdr:colOff>
      <xdr:row>22</xdr:row>
      <xdr:rowOff>2633383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63" y="64579087"/>
          <a:ext cx="2276155" cy="2398472"/>
        </a:xfrm>
        <a:prstGeom prst="rect">
          <a:avLst/>
        </a:prstGeom>
      </xdr:spPr>
    </xdr:pic>
    <xdr:clientData/>
  </xdr:twoCellAnchor>
  <xdr:twoCellAnchor editAs="oneCell">
    <xdr:from>
      <xdr:col>0</xdr:col>
      <xdr:colOff>112327</xdr:colOff>
      <xdr:row>23</xdr:row>
      <xdr:rowOff>162193</xdr:rowOff>
    </xdr:from>
    <xdr:to>
      <xdr:col>0</xdr:col>
      <xdr:colOff>2621916</xdr:colOff>
      <xdr:row>23</xdr:row>
      <xdr:rowOff>2801470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7" y="67431105"/>
          <a:ext cx="2509589" cy="2639277"/>
        </a:xfrm>
        <a:prstGeom prst="rect">
          <a:avLst/>
        </a:prstGeom>
      </xdr:spPr>
    </xdr:pic>
    <xdr:clientData/>
  </xdr:twoCellAnchor>
  <xdr:twoCellAnchor editAs="oneCell">
    <xdr:from>
      <xdr:col>0</xdr:col>
      <xdr:colOff>580014</xdr:colOff>
      <xdr:row>24</xdr:row>
      <xdr:rowOff>50257</xdr:rowOff>
    </xdr:from>
    <xdr:to>
      <xdr:col>0</xdr:col>
      <xdr:colOff>2175979</xdr:colOff>
      <xdr:row>24</xdr:row>
      <xdr:rowOff>2879912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14" y="70243904"/>
          <a:ext cx="1595965" cy="2829655"/>
        </a:xfrm>
        <a:prstGeom prst="rect">
          <a:avLst/>
        </a:prstGeom>
      </xdr:spPr>
    </xdr:pic>
    <xdr:clientData/>
  </xdr:twoCellAnchor>
  <xdr:twoCellAnchor editAs="oneCell">
    <xdr:from>
      <xdr:col>0</xdr:col>
      <xdr:colOff>412048</xdr:colOff>
      <xdr:row>25</xdr:row>
      <xdr:rowOff>211462</xdr:rowOff>
    </xdr:from>
    <xdr:to>
      <xdr:col>0</xdr:col>
      <xdr:colOff>2375647</xdr:colOff>
      <xdr:row>25</xdr:row>
      <xdr:rowOff>2693939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048" y="73329844"/>
          <a:ext cx="1963599" cy="2482477"/>
        </a:xfrm>
        <a:prstGeom prst="rect">
          <a:avLst/>
        </a:prstGeom>
      </xdr:spPr>
    </xdr:pic>
    <xdr:clientData/>
  </xdr:twoCellAnchor>
  <xdr:twoCellAnchor editAs="oneCell">
    <xdr:from>
      <xdr:col>0</xdr:col>
      <xdr:colOff>381352</xdr:colOff>
      <xdr:row>26</xdr:row>
      <xdr:rowOff>159755</xdr:rowOff>
    </xdr:from>
    <xdr:to>
      <xdr:col>0</xdr:col>
      <xdr:colOff>2431676</xdr:colOff>
      <xdr:row>26</xdr:row>
      <xdr:rowOff>2780788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352" y="76202873"/>
          <a:ext cx="2050324" cy="2621033"/>
        </a:xfrm>
        <a:prstGeom prst="rect">
          <a:avLst/>
        </a:prstGeom>
      </xdr:spPr>
    </xdr:pic>
    <xdr:clientData/>
  </xdr:twoCellAnchor>
  <xdr:twoCellAnchor editAs="oneCell">
    <xdr:from>
      <xdr:col>0</xdr:col>
      <xdr:colOff>221790</xdr:colOff>
      <xdr:row>27</xdr:row>
      <xdr:rowOff>341974</xdr:rowOff>
    </xdr:from>
    <xdr:to>
      <xdr:col>0</xdr:col>
      <xdr:colOff>2480425</xdr:colOff>
      <xdr:row>27</xdr:row>
      <xdr:rowOff>2610970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90" y="79309827"/>
          <a:ext cx="2258635" cy="2268996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448235</xdr:colOff>
      <xdr:row>28</xdr:row>
      <xdr:rowOff>209024</xdr:rowOff>
    </xdr:from>
    <xdr:to>
      <xdr:col>0</xdr:col>
      <xdr:colOff>2375647</xdr:colOff>
      <xdr:row>28</xdr:row>
      <xdr:rowOff>2769309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5" y="82101612"/>
          <a:ext cx="1927412" cy="2560285"/>
        </a:xfrm>
        <a:prstGeom prst="rect">
          <a:avLst/>
        </a:prstGeom>
      </xdr:spPr>
    </xdr:pic>
    <xdr:clientData/>
  </xdr:twoCellAnchor>
  <xdr:twoCellAnchor editAs="oneCell">
    <xdr:from>
      <xdr:col>0</xdr:col>
      <xdr:colOff>371632</xdr:colOff>
      <xdr:row>29</xdr:row>
      <xdr:rowOff>427660</xdr:rowOff>
    </xdr:from>
    <xdr:to>
      <xdr:col>0</xdr:col>
      <xdr:colOff>2421771</xdr:colOff>
      <xdr:row>29</xdr:row>
      <xdr:rowOff>2622175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632" y="85244984"/>
          <a:ext cx="2050139" cy="2194515"/>
        </a:xfrm>
        <a:prstGeom prst="rect">
          <a:avLst/>
        </a:prstGeom>
      </xdr:spPr>
    </xdr:pic>
    <xdr:clientData/>
  </xdr:twoCellAnchor>
  <xdr:twoCellAnchor editAs="oneCell">
    <xdr:from>
      <xdr:col>0</xdr:col>
      <xdr:colOff>318525</xdr:colOff>
      <xdr:row>30</xdr:row>
      <xdr:rowOff>349341</xdr:rowOff>
    </xdr:from>
    <xdr:to>
      <xdr:col>0</xdr:col>
      <xdr:colOff>2433051</xdr:colOff>
      <xdr:row>30</xdr:row>
      <xdr:rowOff>2610971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25" y="88091400"/>
          <a:ext cx="2114526" cy="2261630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31</xdr:row>
      <xdr:rowOff>73517</xdr:rowOff>
    </xdr:from>
    <xdr:to>
      <xdr:col>0</xdr:col>
      <xdr:colOff>2622177</xdr:colOff>
      <xdr:row>31</xdr:row>
      <xdr:rowOff>2793329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90740311"/>
          <a:ext cx="2487706" cy="2719812"/>
        </a:xfrm>
        <a:prstGeom prst="rect">
          <a:avLst/>
        </a:prstGeom>
      </xdr:spPr>
    </xdr:pic>
    <xdr:clientData/>
  </xdr:twoCellAnchor>
  <xdr:twoCellAnchor editAs="oneCell">
    <xdr:from>
      <xdr:col>0</xdr:col>
      <xdr:colOff>475370</xdr:colOff>
      <xdr:row>32</xdr:row>
      <xdr:rowOff>213712</xdr:rowOff>
    </xdr:from>
    <xdr:to>
      <xdr:col>0</xdr:col>
      <xdr:colOff>2297206</xdr:colOff>
      <xdr:row>32</xdr:row>
      <xdr:rowOff>2683994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370" y="93805241"/>
          <a:ext cx="1821836" cy="2470282"/>
        </a:xfrm>
        <a:prstGeom prst="rect">
          <a:avLst/>
        </a:prstGeom>
      </xdr:spPr>
    </xdr:pic>
    <xdr:clientData/>
  </xdr:twoCellAnchor>
  <xdr:twoCellAnchor editAs="oneCell">
    <xdr:from>
      <xdr:col>0</xdr:col>
      <xdr:colOff>429267</xdr:colOff>
      <xdr:row>33</xdr:row>
      <xdr:rowOff>225040</xdr:rowOff>
    </xdr:from>
    <xdr:to>
      <xdr:col>0</xdr:col>
      <xdr:colOff>2330824</xdr:colOff>
      <xdr:row>33</xdr:row>
      <xdr:rowOff>2685582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7" y="96741305"/>
          <a:ext cx="1901557" cy="2460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11</xdr:row>
          <xdr:rowOff>104775</xdr:rowOff>
        </xdr:from>
        <xdr:to>
          <xdr:col>2</xdr:col>
          <xdr:colOff>466725</xdr:colOff>
          <xdr:row>12</xdr:row>
          <xdr:rowOff>104775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76199</xdr:rowOff>
    </xdr:from>
    <xdr:to>
      <xdr:col>9</xdr:col>
      <xdr:colOff>431937</xdr:colOff>
      <xdr:row>14</xdr:row>
      <xdr:rowOff>125894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609599</xdr:colOff>
      <xdr:row>14</xdr:row>
      <xdr:rowOff>183460</xdr:rowOff>
    </xdr:from>
    <xdr:to>
      <xdr:col>8</xdr:col>
      <xdr:colOff>19050</xdr:colOff>
      <xdr:row>28</xdr:row>
      <xdr:rowOff>40586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76201</xdr:colOff>
      <xdr:row>14</xdr:row>
      <xdr:rowOff>183460</xdr:rowOff>
    </xdr:from>
    <xdr:to>
      <xdr:col>13</xdr:col>
      <xdr:colOff>476251</xdr:colOff>
      <xdr:row>28</xdr:row>
      <xdr:rowOff>40060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119637</xdr:colOff>
      <xdr:row>14</xdr:row>
      <xdr:rowOff>119707</xdr:rowOff>
    </xdr:from>
    <xdr:to>
      <xdr:col>2</xdr:col>
      <xdr:colOff>514350</xdr:colOff>
      <xdr:row>16</xdr:row>
      <xdr:rowOff>62972</xdr:rowOff>
    </xdr:to>
    <xdr:sp macro="" textlink="Apoio!H8">
      <xdr:nvSpPr>
        <xdr:cNvPr id="2" name="Retângulo Arredondad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9637" y="2786707"/>
          <a:ext cx="1613913" cy="32426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90F5C99-ED43-4D42-BAB9-E393D6FC3295}" type="TxLink">
            <a:rPr lang="en-US" sz="1400" b="1" i="0" u="none" strike="noStrike">
              <a:solidFill>
                <a:schemeClr val="accent6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Pontuação: 62</a:t>
          </a:fld>
          <a:endParaRPr lang="pt-BR" sz="1400" b="1">
            <a:solidFill>
              <a:schemeClr val="accent6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119637</xdr:colOff>
      <xdr:row>16</xdr:row>
      <xdr:rowOff>152431</xdr:rowOff>
    </xdr:from>
    <xdr:to>
      <xdr:col>2</xdr:col>
      <xdr:colOff>514350</xdr:colOff>
      <xdr:row>19</xdr:row>
      <xdr:rowOff>181421</xdr:rowOff>
    </xdr:to>
    <xdr:sp macro="" textlink="Apoio!H9">
      <xdr:nvSpPr>
        <xdr:cNvPr id="9" name="Retângulo Arredondad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19637" y="3200431"/>
          <a:ext cx="1613913" cy="6004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6E93240-6814-40AE-9B09-773591F03073}" type="TxLink">
            <a:rPr lang="en-US" sz="1400" b="1" i="0" u="none" strike="noStrike">
              <a:solidFill>
                <a:schemeClr val="accent6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4º colocado</a:t>
          </a:fld>
          <a:endParaRPr lang="pt-BR" sz="1400" b="1">
            <a:solidFill>
              <a:schemeClr val="accent6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12</xdr:row>
          <xdr:rowOff>180975</xdr:rowOff>
        </xdr:from>
        <xdr:to>
          <xdr:col>2</xdr:col>
          <xdr:colOff>457200</xdr:colOff>
          <xdr:row>13</xdr:row>
          <xdr:rowOff>152400</xdr:rowOff>
        </xdr:to>
        <xdr:sp macro="" textlink="">
          <xdr:nvSpPr>
            <xdr:cNvPr id="3076" name="Scroll Bar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10</xdr:row>
          <xdr:rowOff>57150</xdr:rowOff>
        </xdr:from>
        <xdr:to>
          <xdr:col>2</xdr:col>
          <xdr:colOff>228600</xdr:colOff>
          <xdr:row>11</xdr:row>
          <xdr:rowOff>47625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505239</xdr:colOff>
      <xdr:row>0</xdr:row>
      <xdr:rowOff>66675</xdr:rowOff>
    </xdr:from>
    <xdr:to>
      <xdr:col>13</xdr:col>
      <xdr:colOff>472109</xdr:colOff>
      <xdr:row>14</xdr:row>
      <xdr:rowOff>125895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104775</xdr:colOff>
      <xdr:row>20</xdr:row>
      <xdr:rowOff>76200</xdr:rowOff>
    </xdr:from>
    <xdr:to>
      <xdr:col>2</xdr:col>
      <xdr:colOff>449946</xdr:colOff>
      <xdr:row>28</xdr:row>
      <xdr:rowOff>28575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886200"/>
          <a:ext cx="1564371" cy="14763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59122</xdr:colOff>
          <xdr:row>0</xdr:row>
          <xdr:rowOff>109044</xdr:rowOff>
        </xdr:from>
        <xdr:to>
          <xdr:col>9</xdr:col>
          <xdr:colOff>410708</xdr:colOff>
          <xdr:row>2</xdr:row>
          <xdr:rowOff>105272</xdr:rowOff>
        </xdr:to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imagem" spid="_x0000_s318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977760" y="109044"/>
              <a:ext cx="351586" cy="37722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276225</xdr:colOff>
          <xdr:row>10</xdr:row>
          <xdr:rowOff>57150</xdr:rowOff>
        </xdr:from>
        <xdr:to>
          <xdr:col>2</xdr:col>
          <xdr:colOff>466725</xdr:colOff>
          <xdr:row>11</xdr:row>
          <xdr:rowOff>47625</xdr:rowOff>
        </xdr:to>
        <xdr:sp macro="" textlink="">
          <xdr:nvSpPr>
            <xdr:cNvPr id="3083" name="Spinner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130576</xdr:colOff>
          <xdr:row>0</xdr:row>
          <xdr:rowOff>123825</xdr:rowOff>
        </xdr:from>
        <xdr:to>
          <xdr:col>2</xdr:col>
          <xdr:colOff>517032</xdr:colOff>
          <xdr:row>9</xdr:row>
          <xdr:rowOff>114301</xdr:rowOff>
        </xdr:to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imagem" spid="_x0000_s3186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30576" y="123825"/>
              <a:ext cx="1612282" cy="1704976"/>
            </a:xfrm>
            <a:prstGeom prst="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55000" dist="18000" dir="5400000" algn="tl" rotWithShape="0">
                <a:srgbClr val="000000">
                  <a:alpha val="40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201996</xdr:colOff>
          <xdr:row>24</xdr:row>
          <xdr:rowOff>89993</xdr:rowOff>
        </xdr:from>
        <xdr:to>
          <xdr:col>4</xdr:col>
          <xdr:colOff>138825</xdr:colOff>
          <xdr:row>27</xdr:row>
          <xdr:rowOff>104774</xdr:rowOff>
        </xdr:to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1" spid="_x0000_s3187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2030796" y="4661993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306771</xdr:colOff>
          <xdr:row>24</xdr:row>
          <xdr:rowOff>89993</xdr:rowOff>
        </xdr:from>
        <xdr:to>
          <xdr:col>7</xdr:col>
          <xdr:colOff>853200</xdr:colOff>
          <xdr:row>27</xdr:row>
          <xdr:rowOff>104774</xdr:rowOff>
        </xdr:to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5" spid="_x0000_s3188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4573971" y="4661993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280578</xdr:colOff>
          <xdr:row>24</xdr:row>
          <xdr:rowOff>89993</xdr:rowOff>
        </xdr:from>
        <xdr:to>
          <xdr:col>7</xdr:col>
          <xdr:colOff>217407</xdr:colOff>
          <xdr:row>27</xdr:row>
          <xdr:rowOff>104774</xdr:rowOff>
        </xdr:to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4" spid="_x0000_s3189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938178" y="4661993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228190</xdr:colOff>
          <xdr:row>24</xdr:row>
          <xdr:rowOff>89993</xdr:rowOff>
        </xdr:from>
        <xdr:to>
          <xdr:col>5</xdr:col>
          <xdr:colOff>165019</xdr:colOff>
          <xdr:row>27</xdr:row>
          <xdr:rowOff>104774</xdr:rowOff>
        </xdr:to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2" spid="_x0000_s3190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2666590" y="4661993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254384</xdr:colOff>
          <xdr:row>24</xdr:row>
          <xdr:rowOff>89993</xdr:rowOff>
        </xdr:from>
        <xdr:to>
          <xdr:col>6</xdr:col>
          <xdr:colOff>191213</xdr:colOff>
          <xdr:row>27</xdr:row>
          <xdr:rowOff>104774</xdr:rowOff>
        </xdr:to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3" spid="_x0000_s3191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3302384" y="4661993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66212</xdr:colOff>
      <xdr:row>26</xdr:row>
      <xdr:rowOff>18585</xdr:rowOff>
    </xdr:from>
    <xdr:to>
      <xdr:col>3</xdr:col>
      <xdr:colOff>410641</xdr:colOff>
      <xdr:row>28</xdr:row>
      <xdr:rowOff>10453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012" y="4971585"/>
          <a:ext cx="344429" cy="372868"/>
        </a:xfrm>
        <a:prstGeom prst="rect">
          <a:avLst/>
        </a:prstGeom>
      </xdr:spPr>
    </xdr:pic>
    <xdr:clientData/>
  </xdr:twoCellAnchor>
  <xdr:twoCellAnchor editAs="oneCell">
    <xdr:from>
      <xdr:col>4</xdr:col>
      <xdr:colOff>140552</xdr:colOff>
      <xdr:row>26</xdr:row>
      <xdr:rowOff>18585</xdr:rowOff>
    </xdr:from>
    <xdr:to>
      <xdr:col>4</xdr:col>
      <xdr:colOff>484981</xdr:colOff>
      <xdr:row>28</xdr:row>
      <xdr:rowOff>10453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8952" y="4971585"/>
          <a:ext cx="344429" cy="372868"/>
        </a:xfrm>
        <a:prstGeom prst="rect">
          <a:avLst/>
        </a:prstGeom>
      </xdr:spPr>
    </xdr:pic>
    <xdr:clientData/>
  </xdr:twoCellAnchor>
  <xdr:twoCellAnchor editAs="oneCell">
    <xdr:from>
      <xdr:col>5</xdr:col>
      <xdr:colOff>177725</xdr:colOff>
      <xdr:row>26</xdr:row>
      <xdr:rowOff>18585</xdr:rowOff>
    </xdr:from>
    <xdr:to>
      <xdr:col>5</xdr:col>
      <xdr:colOff>522154</xdr:colOff>
      <xdr:row>28</xdr:row>
      <xdr:rowOff>10453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725" y="4971585"/>
          <a:ext cx="344429" cy="37286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259146</xdr:colOff>
          <xdr:row>24</xdr:row>
          <xdr:rowOff>99518</xdr:rowOff>
        </xdr:from>
        <xdr:to>
          <xdr:col>9</xdr:col>
          <xdr:colOff>195975</xdr:colOff>
          <xdr:row>27</xdr:row>
          <xdr:rowOff>114299</xdr:rowOff>
        </xdr:to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16" spid="_x0000_s3192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555046" y="4671518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344871</xdr:colOff>
          <xdr:row>24</xdr:row>
          <xdr:rowOff>99518</xdr:rowOff>
        </xdr:from>
        <xdr:to>
          <xdr:col>13</xdr:col>
          <xdr:colOff>281700</xdr:colOff>
          <xdr:row>27</xdr:row>
          <xdr:rowOff>114299</xdr:rowOff>
        </xdr:to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20" spid="_x0000_s3193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8079171" y="4671518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280577</xdr:colOff>
          <xdr:row>24</xdr:row>
          <xdr:rowOff>99518</xdr:rowOff>
        </xdr:from>
        <xdr:to>
          <xdr:col>10</xdr:col>
          <xdr:colOff>217406</xdr:colOff>
          <xdr:row>27</xdr:row>
          <xdr:rowOff>114299</xdr:rowOff>
        </xdr:to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17" spid="_x0000_s3194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6186077" y="4671518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302008</xdr:colOff>
          <xdr:row>24</xdr:row>
          <xdr:rowOff>99518</xdr:rowOff>
        </xdr:from>
        <xdr:to>
          <xdr:col>11</xdr:col>
          <xdr:colOff>238837</xdr:colOff>
          <xdr:row>27</xdr:row>
          <xdr:rowOff>114299</xdr:rowOff>
        </xdr:to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18" spid="_x0000_s3195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6817108" y="4671518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323439</xdr:colOff>
          <xdr:row>24</xdr:row>
          <xdr:rowOff>99518</xdr:rowOff>
        </xdr:from>
        <xdr:to>
          <xdr:col>12</xdr:col>
          <xdr:colOff>260268</xdr:colOff>
          <xdr:row>27</xdr:row>
          <xdr:rowOff>114299</xdr:rowOff>
        </xdr:to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f_19" spid="_x0000_s3196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7448139" y="4671518"/>
              <a:ext cx="546429" cy="586281"/>
            </a:xfrm>
            <a:prstGeom prst="rect">
              <a:avLst/>
            </a:prstGeom>
            <a:noFill/>
            <a:effectLst>
              <a:softEdge rad="3175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13</xdr:col>
      <xdr:colOff>68083</xdr:colOff>
      <xdr:row>25</xdr:row>
      <xdr:rowOff>168406</xdr:rowOff>
    </xdr:from>
    <xdr:to>
      <xdr:col>13</xdr:col>
      <xdr:colOff>326572</xdr:colOff>
      <xdr:row>28</xdr:row>
      <xdr:rowOff>11393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333984" y="5008905"/>
          <a:ext cx="414487" cy="258489"/>
        </a:xfrm>
        <a:prstGeom prst="rect">
          <a:avLst/>
        </a:prstGeom>
      </xdr:spPr>
    </xdr:pic>
    <xdr:clientData/>
  </xdr:twoCellAnchor>
  <xdr:twoCellAnchor editAs="oneCell">
    <xdr:from>
      <xdr:col>12</xdr:col>
      <xdr:colOff>26354</xdr:colOff>
      <xdr:row>25</xdr:row>
      <xdr:rowOff>168407</xdr:rowOff>
    </xdr:from>
    <xdr:to>
      <xdr:col>12</xdr:col>
      <xdr:colOff>284843</xdr:colOff>
      <xdr:row>28</xdr:row>
      <xdr:rowOff>11394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7682655" y="5008906"/>
          <a:ext cx="414487" cy="258489"/>
        </a:xfrm>
        <a:prstGeom prst="rect">
          <a:avLst/>
        </a:prstGeom>
      </xdr:spPr>
    </xdr:pic>
    <xdr:clientData/>
  </xdr:twoCellAnchor>
  <xdr:twoCellAnchor editAs="oneCell">
    <xdr:from>
      <xdr:col>10</xdr:col>
      <xdr:colOff>594226</xdr:colOff>
      <xdr:row>25</xdr:row>
      <xdr:rowOff>168407</xdr:rowOff>
    </xdr:from>
    <xdr:to>
      <xdr:col>11</xdr:col>
      <xdr:colOff>243115</xdr:colOff>
      <xdr:row>28</xdr:row>
      <xdr:rowOff>11394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7031327" y="5008906"/>
          <a:ext cx="414487" cy="258489"/>
        </a:xfrm>
        <a:prstGeom prst="rect">
          <a:avLst/>
        </a:prstGeom>
      </xdr:spPr>
    </xdr:pic>
    <xdr:clientData/>
  </xdr:twoCellAnchor>
  <xdr:twoCellAnchor editAs="oneCell">
    <xdr:from>
      <xdr:col>9</xdr:col>
      <xdr:colOff>552498</xdr:colOff>
      <xdr:row>25</xdr:row>
      <xdr:rowOff>168407</xdr:rowOff>
    </xdr:from>
    <xdr:to>
      <xdr:col>10</xdr:col>
      <xdr:colOff>201387</xdr:colOff>
      <xdr:row>28</xdr:row>
      <xdr:rowOff>11394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379999" y="5008906"/>
          <a:ext cx="414487" cy="258489"/>
        </a:xfrm>
        <a:prstGeom prst="rect">
          <a:avLst/>
        </a:prstGeom>
      </xdr:spPr>
    </xdr:pic>
    <xdr:clientData/>
  </xdr:twoCellAnchor>
  <xdr:twoCellAnchor editAs="oneCell">
    <xdr:from>
      <xdr:col>3</xdr:col>
      <xdr:colOff>66261</xdr:colOff>
      <xdr:row>0</xdr:row>
      <xdr:rowOff>124239</xdr:rowOff>
    </xdr:from>
    <xdr:to>
      <xdr:col>5</xdr:col>
      <xdr:colOff>26148</xdr:colOff>
      <xdr:row>2</xdr:row>
      <xdr:rowOff>8282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0663"/>
        <a:stretch/>
      </xdr:blipFill>
      <xdr:spPr>
        <a:xfrm>
          <a:off x="1905000" y="124239"/>
          <a:ext cx="1185713" cy="26504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" displayName="dados" ref="A1:L241" totalsRowShown="0" headerRowDxfId="19" dataDxfId="17" headerRowBorderDxfId="18" tableBorderDxfId="16">
  <autoFilter ref="A1:L241" xr:uid="{00000000-0009-0000-0100-000001000000}"/>
  <tableColumns count="12">
    <tableColumn id="1" xr3:uid="{00000000-0010-0000-0000-000001000000}" name="Ano" dataDxfId="15"/>
    <tableColumn id="2" xr3:uid="{00000000-0010-0000-0000-000002000000}" name="Posição" dataDxfId="14"/>
    <tableColumn id="3" xr3:uid="{00000000-0010-0000-0000-000003000000}" name="Time" dataDxfId="13"/>
    <tableColumn id="4" xr3:uid="{00000000-0010-0000-0000-000004000000}" name="PG" dataDxfId="12"/>
    <tableColumn id="5" xr3:uid="{00000000-0010-0000-0000-000005000000}" name="J" dataDxfId="11"/>
    <tableColumn id="6" xr3:uid="{00000000-0010-0000-0000-000006000000}" name="V" dataDxfId="10"/>
    <tableColumn id="7" xr3:uid="{00000000-0010-0000-0000-000007000000}" name="E" dataDxfId="9"/>
    <tableColumn id="8" xr3:uid="{00000000-0010-0000-0000-000008000000}" name="D" dataDxfId="8"/>
    <tableColumn id="9" xr3:uid="{00000000-0010-0000-0000-000009000000}" name="GP" dataDxfId="7"/>
    <tableColumn id="10" xr3:uid="{00000000-0010-0000-0000-00000A000000}" name="GC" dataDxfId="6"/>
    <tableColumn id="11" xr3:uid="{00000000-0010-0000-0000-00000B000000}" name="SG" dataDxfId="5"/>
    <tableColumn id="12" xr3:uid="{00000000-0010-0000-0000-00000C000000}" name="%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hyperlink" Target="http://www.evandrogf.com.br/" TargetMode="Externa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AA241"/>
  <sheetViews>
    <sheetView tabSelected="1" topLeftCell="A25" zoomScaleNormal="100" workbookViewId="0">
      <selection activeCell="Q40" sqref="Q40"/>
    </sheetView>
  </sheetViews>
  <sheetFormatPr defaultRowHeight="15" x14ac:dyDescent="0.25"/>
  <cols>
    <col min="1" max="1" width="7.140625" style="1" customWidth="1"/>
    <col min="2" max="2" width="11.140625" style="1" customWidth="1"/>
    <col min="3" max="3" width="15.28515625" style="1" bestFit="1" customWidth="1"/>
    <col min="4" max="4" width="8.5703125" style="1" bestFit="1" customWidth="1"/>
    <col min="5" max="5" width="6.85546875" style="1" bestFit="1" customWidth="1"/>
    <col min="6" max="6" width="7.28515625" style="1" bestFit="1" customWidth="1"/>
    <col min="7" max="7" width="7.140625" style="1" bestFit="1" customWidth="1"/>
    <col min="8" max="8" width="7.28515625" style="1" bestFit="1" customWidth="1"/>
    <col min="9" max="9" width="8.5703125" style="1" bestFit="1" customWidth="1"/>
    <col min="10" max="10" width="8.7109375" style="1" bestFit="1" customWidth="1"/>
    <col min="11" max="11" width="8.5703125" style="1" bestFit="1" customWidth="1"/>
    <col min="12" max="12" width="8.28515625" style="1" bestFit="1" customWidth="1"/>
    <col min="13" max="13" width="3.140625" style="1" customWidth="1"/>
    <col min="14" max="16" width="9.140625" style="1"/>
    <col min="17" max="17" width="12.140625" style="1" bestFit="1" customWidth="1"/>
    <col min="18" max="16384" width="9.140625" style="1"/>
  </cols>
  <sheetData>
    <row r="1" spans="1:12" ht="15.75" thickBot="1" x14ac:dyDescent="0.3">
      <c r="A1" s="21" t="s">
        <v>64</v>
      </c>
      <c r="B1" s="22" t="s">
        <v>65</v>
      </c>
      <c r="C1" s="23" t="s">
        <v>63</v>
      </c>
      <c r="D1" s="24" t="s">
        <v>0</v>
      </c>
      <c r="E1" s="24" t="s">
        <v>1</v>
      </c>
      <c r="F1" s="24" t="s">
        <v>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8</v>
      </c>
    </row>
    <row r="2" spans="1:12" ht="15.75" thickBot="1" x14ac:dyDescent="0.3">
      <c r="A2" s="18">
        <v>2020</v>
      </c>
      <c r="B2" s="9" t="s">
        <v>9</v>
      </c>
      <c r="C2" s="10" t="s">
        <v>28</v>
      </c>
      <c r="D2" s="11">
        <v>71</v>
      </c>
      <c r="E2" s="12">
        <v>38</v>
      </c>
      <c r="F2" s="12">
        <v>21</v>
      </c>
      <c r="G2" s="12">
        <v>8</v>
      </c>
      <c r="H2" s="12">
        <v>9</v>
      </c>
      <c r="I2" s="12">
        <v>68</v>
      </c>
      <c r="J2" s="12">
        <v>48</v>
      </c>
      <c r="K2" s="12">
        <v>20</v>
      </c>
      <c r="L2" s="12">
        <v>62.28</v>
      </c>
    </row>
    <row r="3" spans="1:12" ht="15.75" thickBot="1" x14ac:dyDescent="0.3">
      <c r="A3" s="19">
        <v>2020</v>
      </c>
      <c r="B3" s="2" t="s">
        <v>11</v>
      </c>
      <c r="C3" s="3" t="s">
        <v>76</v>
      </c>
      <c r="D3" s="4">
        <v>70</v>
      </c>
      <c r="E3" s="5">
        <v>38</v>
      </c>
      <c r="F3" s="5">
        <v>20</v>
      </c>
      <c r="G3" s="5">
        <v>10</v>
      </c>
      <c r="H3" s="5">
        <v>8</v>
      </c>
      <c r="I3" s="5">
        <v>61</v>
      </c>
      <c r="J3" s="5">
        <v>35</v>
      </c>
      <c r="K3" s="5">
        <v>26</v>
      </c>
      <c r="L3" s="5">
        <v>61.4</v>
      </c>
    </row>
    <row r="4" spans="1:12" ht="15.75" thickBot="1" x14ac:dyDescent="0.3">
      <c r="A4" s="19">
        <v>2020</v>
      </c>
      <c r="B4" s="2" t="s">
        <v>13</v>
      </c>
      <c r="C4" s="3" t="s">
        <v>18</v>
      </c>
      <c r="D4" s="4">
        <v>68</v>
      </c>
      <c r="E4" s="5">
        <v>38</v>
      </c>
      <c r="F4" s="5">
        <v>20</v>
      </c>
      <c r="G4" s="5">
        <v>8</v>
      </c>
      <c r="H4" s="5">
        <v>10</v>
      </c>
      <c r="I4" s="5">
        <v>64</v>
      </c>
      <c r="J4" s="5">
        <v>45</v>
      </c>
      <c r="K4" s="5">
        <v>19</v>
      </c>
      <c r="L4" s="5">
        <v>59.650000000000006</v>
      </c>
    </row>
    <row r="5" spans="1:12" ht="15.75" thickBot="1" x14ac:dyDescent="0.3">
      <c r="A5" s="19">
        <v>2020</v>
      </c>
      <c r="B5" s="2" t="s">
        <v>15</v>
      </c>
      <c r="C5" s="3" t="s">
        <v>12</v>
      </c>
      <c r="D5" s="4">
        <v>66</v>
      </c>
      <c r="E5" s="5">
        <v>38</v>
      </c>
      <c r="F5" s="5">
        <v>18</v>
      </c>
      <c r="G5" s="5">
        <v>12</v>
      </c>
      <c r="H5" s="5">
        <v>8</v>
      </c>
      <c r="I5" s="5">
        <v>59</v>
      </c>
      <c r="J5" s="5">
        <v>41</v>
      </c>
      <c r="K5" s="5">
        <v>18</v>
      </c>
      <c r="L5" s="5">
        <v>57.89</v>
      </c>
    </row>
    <row r="6" spans="1:12" ht="15.75" thickBot="1" x14ac:dyDescent="0.3">
      <c r="A6" s="19">
        <v>2020</v>
      </c>
      <c r="B6" s="2" t="s">
        <v>17</v>
      </c>
      <c r="C6" s="3" t="s">
        <v>20</v>
      </c>
      <c r="D6" s="4">
        <v>64</v>
      </c>
      <c r="E6" s="5">
        <v>38</v>
      </c>
      <c r="F6" s="5">
        <v>18</v>
      </c>
      <c r="G6" s="5">
        <v>10</v>
      </c>
      <c r="H6" s="5">
        <v>10</v>
      </c>
      <c r="I6" s="5">
        <v>55</v>
      </c>
      <c r="J6" s="5">
        <v>42</v>
      </c>
      <c r="K6" s="5">
        <v>13</v>
      </c>
      <c r="L6" s="5">
        <v>56.14</v>
      </c>
    </row>
    <row r="7" spans="1:12" ht="15.75" thickBot="1" x14ac:dyDescent="0.3">
      <c r="A7" s="19">
        <v>2020</v>
      </c>
      <c r="B7" s="2" t="s">
        <v>19</v>
      </c>
      <c r="C7" s="3" t="s">
        <v>22</v>
      </c>
      <c r="D7" s="4">
        <v>59</v>
      </c>
      <c r="E7" s="5">
        <v>38</v>
      </c>
      <c r="F7" s="5">
        <v>14</v>
      </c>
      <c r="G7" s="5">
        <v>17</v>
      </c>
      <c r="H7" s="5">
        <v>7</v>
      </c>
      <c r="I7" s="5">
        <v>53</v>
      </c>
      <c r="J7" s="5">
        <v>40</v>
      </c>
      <c r="K7" s="5">
        <v>13</v>
      </c>
      <c r="L7" s="5">
        <v>51.749999999999993</v>
      </c>
    </row>
    <row r="8" spans="1:12" ht="15.75" thickBot="1" x14ac:dyDescent="0.3">
      <c r="A8" s="19">
        <v>2020</v>
      </c>
      <c r="B8" s="6" t="s">
        <v>21</v>
      </c>
      <c r="C8" s="3" t="s">
        <v>40</v>
      </c>
      <c r="D8" s="4">
        <v>58</v>
      </c>
      <c r="E8" s="5">
        <v>38</v>
      </c>
      <c r="F8" s="5">
        <v>15</v>
      </c>
      <c r="G8" s="5">
        <v>13</v>
      </c>
      <c r="H8" s="5">
        <v>10</v>
      </c>
      <c r="I8" s="5">
        <v>51</v>
      </c>
      <c r="J8" s="5">
        <v>37</v>
      </c>
      <c r="K8" s="5">
        <v>14</v>
      </c>
      <c r="L8" s="5">
        <v>50.88</v>
      </c>
    </row>
    <row r="9" spans="1:12" ht="15.75" thickBot="1" x14ac:dyDescent="0.3">
      <c r="A9" s="19">
        <v>2020</v>
      </c>
      <c r="B9" s="6" t="s">
        <v>23</v>
      </c>
      <c r="C9" s="3" t="s">
        <v>26</v>
      </c>
      <c r="D9" s="4">
        <v>54</v>
      </c>
      <c r="E9" s="5">
        <v>38</v>
      </c>
      <c r="F9" s="5">
        <v>14</v>
      </c>
      <c r="G9" s="5">
        <v>12</v>
      </c>
      <c r="H9" s="5">
        <v>12</v>
      </c>
      <c r="I9" s="5">
        <v>52</v>
      </c>
      <c r="J9" s="5">
        <v>51</v>
      </c>
      <c r="K9" s="5">
        <v>1</v>
      </c>
      <c r="L9" s="5">
        <v>47.370000000000005</v>
      </c>
    </row>
    <row r="10" spans="1:12" ht="15.75" thickBot="1" x14ac:dyDescent="0.3">
      <c r="A10" s="19">
        <v>2020</v>
      </c>
      <c r="B10" s="6" t="s">
        <v>25</v>
      </c>
      <c r="C10" s="3" t="s">
        <v>77</v>
      </c>
      <c r="D10" s="4">
        <v>53</v>
      </c>
      <c r="E10" s="5">
        <v>38</v>
      </c>
      <c r="F10" s="5">
        <v>15</v>
      </c>
      <c r="G10" s="5">
        <v>8</v>
      </c>
      <c r="H10" s="5">
        <v>15</v>
      </c>
      <c r="I10" s="5">
        <v>38</v>
      </c>
      <c r="J10" s="5">
        <v>36</v>
      </c>
      <c r="K10" s="5">
        <v>2</v>
      </c>
      <c r="L10" s="5">
        <v>46.489999999999995</v>
      </c>
    </row>
    <row r="11" spans="1:12" ht="15.75" thickBot="1" x14ac:dyDescent="0.3">
      <c r="A11" s="19">
        <v>2020</v>
      </c>
      <c r="B11" s="6" t="s">
        <v>27</v>
      </c>
      <c r="C11" s="3" t="s">
        <v>78</v>
      </c>
      <c r="D11" s="4">
        <v>53</v>
      </c>
      <c r="E11" s="5">
        <v>38</v>
      </c>
      <c r="F11" s="5">
        <v>13</v>
      </c>
      <c r="G11" s="5">
        <v>14</v>
      </c>
      <c r="H11" s="5">
        <v>11</v>
      </c>
      <c r="I11" s="5">
        <v>50</v>
      </c>
      <c r="J11" s="5">
        <v>40</v>
      </c>
      <c r="K11" s="5">
        <v>10</v>
      </c>
      <c r="L11" s="5">
        <v>46.489999999999995</v>
      </c>
    </row>
    <row r="12" spans="1:12" ht="15.75" thickBot="1" x14ac:dyDescent="0.3">
      <c r="A12" s="19">
        <v>2020</v>
      </c>
      <c r="B12" s="6" t="s">
        <v>29</v>
      </c>
      <c r="C12" s="3" t="s">
        <v>58</v>
      </c>
      <c r="D12" s="4">
        <v>52</v>
      </c>
      <c r="E12" s="5">
        <v>38</v>
      </c>
      <c r="F12" s="5">
        <v>14</v>
      </c>
      <c r="G12" s="5">
        <v>10</v>
      </c>
      <c r="H12" s="5">
        <v>14</v>
      </c>
      <c r="I12" s="5">
        <v>54</v>
      </c>
      <c r="J12" s="5">
        <v>51</v>
      </c>
      <c r="K12" s="5">
        <v>3</v>
      </c>
      <c r="L12" s="5">
        <v>45.61</v>
      </c>
    </row>
    <row r="13" spans="1:12" ht="15.75" thickBot="1" x14ac:dyDescent="0.3">
      <c r="A13" s="19">
        <v>2020</v>
      </c>
      <c r="B13" s="6" t="s">
        <v>31</v>
      </c>
      <c r="C13" s="3" t="s">
        <v>16</v>
      </c>
      <c r="D13" s="4">
        <v>51</v>
      </c>
      <c r="E13" s="5">
        <v>38</v>
      </c>
      <c r="F13" s="5">
        <v>13</v>
      </c>
      <c r="G13" s="5">
        <v>12</v>
      </c>
      <c r="H13" s="5">
        <v>13</v>
      </c>
      <c r="I13" s="5">
        <v>45</v>
      </c>
      <c r="J13" s="5">
        <v>45</v>
      </c>
      <c r="K13" s="5">
        <v>0</v>
      </c>
      <c r="L13" s="5">
        <v>44.74</v>
      </c>
    </row>
    <row r="14" spans="1:12" ht="15.75" thickBot="1" x14ac:dyDescent="0.3">
      <c r="A14" s="19">
        <v>2020</v>
      </c>
      <c r="B14" s="7" t="s">
        <v>33</v>
      </c>
      <c r="C14" s="3" t="s">
        <v>55</v>
      </c>
      <c r="D14" s="4">
        <v>50</v>
      </c>
      <c r="E14" s="5">
        <v>38</v>
      </c>
      <c r="F14" s="5">
        <v>12</v>
      </c>
      <c r="G14" s="5">
        <v>14</v>
      </c>
      <c r="H14" s="5">
        <v>12</v>
      </c>
      <c r="I14" s="5">
        <v>40</v>
      </c>
      <c r="J14" s="5">
        <v>45</v>
      </c>
      <c r="K14" s="5">
        <v>-5</v>
      </c>
      <c r="L14" s="5">
        <v>43.86</v>
      </c>
    </row>
    <row r="15" spans="1:12" ht="15.75" thickBot="1" x14ac:dyDescent="0.3">
      <c r="A15" s="19">
        <v>2020</v>
      </c>
      <c r="B15" s="7" t="s">
        <v>35</v>
      </c>
      <c r="C15" s="3" t="s">
        <v>44</v>
      </c>
      <c r="D15" s="4">
        <v>44</v>
      </c>
      <c r="E15" s="5">
        <v>38</v>
      </c>
      <c r="F15" s="5">
        <v>12</v>
      </c>
      <c r="G15" s="5">
        <v>8</v>
      </c>
      <c r="H15" s="5">
        <v>18</v>
      </c>
      <c r="I15" s="5">
        <v>48</v>
      </c>
      <c r="J15" s="5">
        <v>59</v>
      </c>
      <c r="K15" s="5">
        <v>-11</v>
      </c>
      <c r="L15" s="5">
        <v>38.6</v>
      </c>
    </row>
    <row r="16" spans="1:12" ht="15.75" thickBot="1" x14ac:dyDescent="0.3">
      <c r="A16" s="19">
        <v>2020</v>
      </c>
      <c r="B16" s="7" t="s">
        <v>37</v>
      </c>
      <c r="C16" s="3" t="s">
        <v>30</v>
      </c>
      <c r="D16" s="4">
        <v>42</v>
      </c>
      <c r="E16" s="5">
        <v>38</v>
      </c>
      <c r="F16" s="5">
        <v>12</v>
      </c>
      <c r="G16" s="5">
        <v>6</v>
      </c>
      <c r="H16" s="5">
        <v>20</v>
      </c>
      <c r="I16" s="5">
        <v>31</v>
      </c>
      <c r="J16" s="5">
        <v>50</v>
      </c>
      <c r="K16" s="5">
        <v>-19</v>
      </c>
      <c r="L16" s="5">
        <v>36.840000000000003</v>
      </c>
    </row>
    <row r="17" spans="1:12" ht="15.75" thickBot="1" x14ac:dyDescent="0.3">
      <c r="A17" s="19">
        <v>2020</v>
      </c>
      <c r="B17" s="7" t="s">
        <v>39</v>
      </c>
      <c r="C17" s="3" t="s">
        <v>79</v>
      </c>
      <c r="D17" s="4">
        <v>41</v>
      </c>
      <c r="E17" s="5">
        <v>38</v>
      </c>
      <c r="F17" s="5">
        <v>10</v>
      </c>
      <c r="G17" s="5">
        <v>11</v>
      </c>
      <c r="H17" s="5">
        <v>17</v>
      </c>
      <c r="I17" s="5">
        <v>34</v>
      </c>
      <c r="J17" s="5">
        <v>44</v>
      </c>
      <c r="K17" s="5">
        <v>-10</v>
      </c>
      <c r="L17" s="5">
        <v>35.96</v>
      </c>
    </row>
    <row r="18" spans="1:12" ht="15.75" thickBot="1" x14ac:dyDescent="0.3">
      <c r="A18" s="19">
        <v>2020</v>
      </c>
      <c r="B18" s="8" t="s">
        <v>41</v>
      </c>
      <c r="C18" s="3" t="s">
        <v>51</v>
      </c>
      <c r="D18" s="4">
        <v>41</v>
      </c>
      <c r="E18" s="5">
        <v>38</v>
      </c>
      <c r="F18" s="5">
        <v>10</v>
      </c>
      <c r="G18" s="5">
        <v>11</v>
      </c>
      <c r="H18" s="5">
        <v>17</v>
      </c>
      <c r="I18" s="5">
        <v>37</v>
      </c>
      <c r="J18" s="5">
        <v>56</v>
      </c>
      <c r="K18" s="5">
        <v>-19</v>
      </c>
      <c r="L18" s="5">
        <v>35.96</v>
      </c>
    </row>
    <row r="19" spans="1:12" ht="15.75" thickBot="1" x14ac:dyDescent="0.3">
      <c r="A19" s="19">
        <v>2020</v>
      </c>
      <c r="B19" s="8" t="s">
        <v>43</v>
      </c>
      <c r="C19" s="3" t="s">
        <v>32</v>
      </c>
      <c r="D19" s="4">
        <v>37</v>
      </c>
      <c r="E19" s="5">
        <v>38</v>
      </c>
      <c r="F19" s="5">
        <v>9</v>
      </c>
      <c r="G19" s="5">
        <v>10</v>
      </c>
      <c r="H19" s="5">
        <v>19</v>
      </c>
      <c r="I19" s="5">
        <v>41</v>
      </c>
      <c r="J19" s="5">
        <v>62</v>
      </c>
      <c r="K19" s="5">
        <v>-21</v>
      </c>
      <c r="L19" s="5">
        <v>32.46</v>
      </c>
    </row>
    <row r="20" spans="1:12" ht="15.75" thickBot="1" x14ac:dyDescent="0.3">
      <c r="A20" s="19">
        <v>2020</v>
      </c>
      <c r="B20" s="8" t="s">
        <v>45</v>
      </c>
      <c r="C20" s="3" t="s">
        <v>36</v>
      </c>
      <c r="D20" s="4">
        <v>31</v>
      </c>
      <c r="E20" s="5">
        <v>38</v>
      </c>
      <c r="F20" s="5">
        <v>7</v>
      </c>
      <c r="G20" s="5">
        <v>10</v>
      </c>
      <c r="H20" s="5">
        <v>21</v>
      </c>
      <c r="I20" s="5">
        <v>30</v>
      </c>
      <c r="J20" s="5">
        <v>54</v>
      </c>
      <c r="K20" s="5">
        <v>-24</v>
      </c>
      <c r="L20" s="5">
        <v>27.189999999999998</v>
      </c>
    </row>
    <row r="21" spans="1:12" ht="15.75" thickBot="1" x14ac:dyDescent="0.3">
      <c r="A21" s="20">
        <v>2020</v>
      </c>
      <c r="B21" s="13" t="s">
        <v>47</v>
      </c>
      <c r="C21" s="14" t="s">
        <v>46</v>
      </c>
      <c r="D21" s="15">
        <v>27</v>
      </c>
      <c r="E21" s="16">
        <v>38</v>
      </c>
      <c r="F21" s="16">
        <v>5</v>
      </c>
      <c r="G21" s="16">
        <v>12</v>
      </c>
      <c r="H21" s="16">
        <v>21</v>
      </c>
      <c r="I21" s="16">
        <v>32</v>
      </c>
      <c r="J21" s="16">
        <v>62</v>
      </c>
      <c r="K21" s="16">
        <v>-30</v>
      </c>
      <c r="L21" s="16">
        <v>23.68</v>
      </c>
    </row>
    <row r="22" spans="1:12" ht="15.75" thickBot="1" x14ac:dyDescent="0.3">
      <c r="A22" s="19">
        <v>2019</v>
      </c>
      <c r="B22" s="9" t="s">
        <v>9</v>
      </c>
      <c r="C22" s="71" t="s">
        <v>28</v>
      </c>
      <c r="D22" s="70">
        <v>90</v>
      </c>
      <c r="E22" s="72">
        <v>38</v>
      </c>
      <c r="F22" s="72">
        <v>28</v>
      </c>
      <c r="G22" s="72">
        <v>6</v>
      </c>
      <c r="H22" s="72">
        <v>4</v>
      </c>
      <c r="I22" s="72">
        <v>86</v>
      </c>
      <c r="J22" s="72">
        <v>37</v>
      </c>
      <c r="K22" s="72">
        <v>49</v>
      </c>
      <c r="L22" s="72">
        <v>0.78949999999999998</v>
      </c>
    </row>
    <row r="23" spans="1:12" ht="15.75" thickBot="1" x14ac:dyDescent="0.3">
      <c r="A23" s="19">
        <v>2019</v>
      </c>
      <c r="B23" s="2" t="s">
        <v>11</v>
      </c>
      <c r="C23" s="71" t="s">
        <v>26</v>
      </c>
      <c r="D23" s="70">
        <v>74</v>
      </c>
      <c r="E23" s="72">
        <v>38</v>
      </c>
      <c r="F23" s="72">
        <v>22</v>
      </c>
      <c r="G23" s="72">
        <v>8</v>
      </c>
      <c r="H23" s="72">
        <v>8</v>
      </c>
      <c r="I23" s="72">
        <v>60</v>
      </c>
      <c r="J23" s="72">
        <v>33</v>
      </c>
      <c r="K23" s="72">
        <v>27</v>
      </c>
      <c r="L23" s="72">
        <v>0.64910000000000001</v>
      </c>
    </row>
    <row r="24" spans="1:12" ht="15.75" thickBot="1" x14ac:dyDescent="0.3">
      <c r="A24" s="19">
        <v>2019</v>
      </c>
      <c r="B24" s="2" t="s">
        <v>13</v>
      </c>
      <c r="C24" s="71" t="s">
        <v>40</v>
      </c>
      <c r="D24" s="70">
        <v>74</v>
      </c>
      <c r="E24" s="72">
        <v>38</v>
      </c>
      <c r="F24" s="72">
        <v>21</v>
      </c>
      <c r="G24" s="72">
        <v>11</v>
      </c>
      <c r="H24" s="72">
        <v>6</v>
      </c>
      <c r="I24" s="72">
        <v>61</v>
      </c>
      <c r="J24" s="72">
        <v>32</v>
      </c>
      <c r="K24" s="72">
        <v>29</v>
      </c>
      <c r="L24" s="72">
        <v>0.64910000000000001</v>
      </c>
    </row>
    <row r="25" spans="1:12" ht="15.75" thickBot="1" x14ac:dyDescent="0.3">
      <c r="A25" s="19">
        <v>2019</v>
      </c>
      <c r="B25" s="2" t="s">
        <v>15</v>
      </c>
      <c r="C25" s="71" t="s">
        <v>22</v>
      </c>
      <c r="D25" s="70">
        <v>65</v>
      </c>
      <c r="E25" s="72">
        <v>38</v>
      </c>
      <c r="F25" s="72">
        <v>19</v>
      </c>
      <c r="G25" s="72">
        <v>8</v>
      </c>
      <c r="H25" s="72">
        <v>11</v>
      </c>
      <c r="I25" s="72">
        <v>64</v>
      </c>
      <c r="J25" s="72">
        <v>39</v>
      </c>
      <c r="K25" s="72">
        <v>25</v>
      </c>
      <c r="L25" s="72">
        <v>0.57020000000000004</v>
      </c>
    </row>
    <row r="26" spans="1:12" ht="15.75" thickBot="1" x14ac:dyDescent="0.3">
      <c r="A26" s="19">
        <v>2019</v>
      </c>
      <c r="B26" s="2" t="s">
        <v>17</v>
      </c>
      <c r="C26" s="71" t="s">
        <v>77</v>
      </c>
      <c r="D26" s="70">
        <v>64</v>
      </c>
      <c r="E26" s="72">
        <v>38</v>
      </c>
      <c r="F26" s="72">
        <v>18</v>
      </c>
      <c r="G26" s="72">
        <v>10</v>
      </c>
      <c r="H26" s="72">
        <v>10</v>
      </c>
      <c r="I26" s="72">
        <v>49</v>
      </c>
      <c r="J26" s="72">
        <v>32</v>
      </c>
      <c r="K26" s="72">
        <v>17</v>
      </c>
      <c r="L26" s="72">
        <v>0.56140000000000001</v>
      </c>
    </row>
    <row r="27" spans="1:12" ht="15.75" thickBot="1" x14ac:dyDescent="0.3">
      <c r="A27" s="19">
        <v>2019</v>
      </c>
      <c r="B27" s="2" t="s">
        <v>19</v>
      </c>
      <c r="C27" s="71" t="s">
        <v>12</v>
      </c>
      <c r="D27" s="70">
        <v>63</v>
      </c>
      <c r="E27" s="72">
        <v>38</v>
      </c>
      <c r="F27" s="72">
        <v>17</v>
      </c>
      <c r="G27" s="72">
        <v>12</v>
      </c>
      <c r="H27" s="72">
        <v>9</v>
      </c>
      <c r="I27" s="72">
        <v>39</v>
      </c>
      <c r="J27" s="72">
        <v>30</v>
      </c>
      <c r="K27" s="72">
        <v>9</v>
      </c>
      <c r="L27" s="72">
        <v>0.55259999999999998</v>
      </c>
    </row>
    <row r="28" spans="1:12" ht="15.75" thickBot="1" x14ac:dyDescent="0.3">
      <c r="A28" s="19">
        <v>2019</v>
      </c>
      <c r="B28" s="6" t="s">
        <v>21</v>
      </c>
      <c r="C28" s="71" t="s">
        <v>76</v>
      </c>
      <c r="D28" s="70">
        <v>57</v>
      </c>
      <c r="E28" s="72">
        <v>38</v>
      </c>
      <c r="F28" s="72">
        <v>16</v>
      </c>
      <c r="G28" s="72">
        <v>9</v>
      </c>
      <c r="H28" s="72">
        <v>13</v>
      </c>
      <c r="I28" s="72">
        <v>44</v>
      </c>
      <c r="J28" s="72">
        <v>39</v>
      </c>
      <c r="K28" s="72">
        <v>5</v>
      </c>
      <c r="L28" s="72">
        <v>0.5</v>
      </c>
    </row>
    <row r="29" spans="1:12" ht="15.75" thickBot="1" x14ac:dyDescent="0.3">
      <c r="A29" s="19">
        <v>2019</v>
      </c>
      <c r="B29" s="6" t="s">
        <v>23</v>
      </c>
      <c r="C29" s="71" t="s">
        <v>16</v>
      </c>
      <c r="D29" s="70">
        <v>56</v>
      </c>
      <c r="E29" s="72">
        <v>38</v>
      </c>
      <c r="F29" s="72">
        <v>14</v>
      </c>
      <c r="G29" s="72">
        <v>14</v>
      </c>
      <c r="H29" s="72">
        <v>10</v>
      </c>
      <c r="I29" s="72">
        <v>42</v>
      </c>
      <c r="J29" s="72">
        <v>34</v>
      </c>
      <c r="K29" s="72">
        <v>8</v>
      </c>
      <c r="L29" s="72">
        <v>0.49120000000000003</v>
      </c>
    </row>
    <row r="30" spans="1:12" ht="15.75" thickBot="1" x14ac:dyDescent="0.3">
      <c r="A30" s="19">
        <v>2019</v>
      </c>
      <c r="B30" s="6" t="s">
        <v>25</v>
      </c>
      <c r="C30" s="71" t="s">
        <v>79</v>
      </c>
      <c r="D30" s="70">
        <v>53</v>
      </c>
      <c r="E30" s="72">
        <v>38</v>
      </c>
      <c r="F30" s="72">
        <v>15</v>
      </c>
      <c r="G30" s="72">
        <v>8</v>
      </c>
      <c r="H30" s="72">
        <v>15</v>
      </c>
      <c r="I30" s="72">
        <v>50</v>
      </c>
      <c r="J30" s="72">
        <v>47</v>
      </c>
      <c r="K30" s="72">
        <v>3</v>
      </c>
      <c r="L30" s="72">
        <v>0.46489999999999998</v>
      </c>
    </row>
    <row r="31" spans="1:12" ht="15.75" thickBot="1" x14ac:dyDescent="0.3">
      <c r="A31" s="19">
        <v>2019</v>
      </c>
      <c r="B31" s="6" t="s">
        <v>27</v>
      </c>
      <c r="C31" s="71" t="s">
        <v>32</v>
      </c>
      <c r="D31" s="70">
        <v>52</v>
      </c>
      <c r="E31" s="72">
        <v>38</v>
      </c>
      <c r="F31" s="72">
        <v>15</v>
      </c>
      <c r="G31" s="72">
        <v>7</v>
      </c>
      <c r="H31" s="72">
        <v>16</v>
      </c>
      <c r="I31" s="72">
        <v>46</v>
      </c>
      <c r="J31" s="72">
        <v>64</v>
      </c>
      <c r="K31" s="72">
        <v>-18</v>
      </c>
      <c r="L31" s="72">
        <v>0.45610000000000001</v>
      </c>
    </row>
    <row r="32" spans="1:12" ht="15.75" thickBot="1" x14ac:dyDescent="0.3">
      <c r="A32" s="19">
        <v>2019</v>
      </c>
      <c r="B32" s="6" t="s">
        <v>29</v>
      </c>
      <c r="C32" s="71" t="s">
        <v>44</v>
      </c>
      <c r="D32" s="70">
        <v>49</v>
      </c>
      <c r="E32" s="72">
        <v>38</v>
      </c>
      <c r="F32" s="72">
        <v>12</v>
      </c>
      <c r="G32" s="72">
        <v>13</v>
      </c>
      <c r="H32" s="72">
        <v>13</v>
      </c>
      <c r="I32" s="72">
        <v>44</v>
      </c>
      <c r="J32" s="72">
        <v>43</v>
      </c>
      <c r="K32" s="72">
        <v>1</v>
      </c>
      <c r="L32" s="72">
        <v>0.42980000000000002</v>
      </c>
    </row>
    <row r="33" spans="1:27" ht="15.75" thickBot="1" x14ac:dyDescent="0.3">
      <c r="A33" s="19">
        <v>2019</v>
      </c>
      <c r="B33" s="6" t="s">
        <v>31</v>
      </c>
      <c r="C33" s="71" t="s">
        <v>51</v>
      </c>
      <c r="D33" s="70">
        <v>49</v>
      </c>
      <c r="E33" s="72">
        <v>38</v>
      </c>
      <c r="F33" s="72">
        <v>12</v>
      </c>
      <c r="G33" s="72">
        <v>13</v>
      </c>
      <c r="H33" s="72">
        <v>13</v>
      </c>
      <c r="I33" s="72">
        <v>39</v>
      </c>
      <c r="J33" s="72">
        <v>45</v>
      </c>
      <c r="K33" s="72">
        <v>-6</v>
      </c>
      <c r="L33" s="72">
        <v>0.42980000000000002</v>
      </c>
    </row>
    <row r="34" spans="1:27" ht="15.75" thickBot="1" x14ac:dyDescent="0.3">
      <c r="A34" s="19">
        <v>2019</v>
      </c>
      <c r="B34" s="7" t="s">
        <v>33</v>
      </c>
      <c r="C34" s="71" t="s">
        <v>18</v>
      </c>
      <c r="D34" s="70">
        <v>48</v>
      </c>
      <c r="E34" s="72">
        <v>38</v>
      </c>
      <c r="F34" s="72">
        <v>13</v>
      </c>
      <c r="G34" s="72">
        <v>9</v>
      </c>
      <c r="H34" s="72">
        <v>16</v>
      </c>
      <c r="I34" s="72">
        <v>45</v>
      </c>
      <c r="J34" s="72">
        <v>49</v>
      </c>
      <c r="K34" s="72">
        <v>-4</v>
      </c>
      <c r="L34" s="72">
        <v>0.42109999999999997</v>
      </c>
    </row>
    <row r="35" spans="1:27" ht="15.75" thickBot="1" x14ac:dyDescent="0.3">
      <c r="A35" s="19">
        <v>2019</v>
      </c>
      <c r="B35" s="7" t="s">
        <v>35</v>
      </c>
      <c r="C35" s="71" t="s">
        <v>20</v>
      </c>
      <c r="D35" s="70">
        <v>46</v>
      </c>
      <c r="E35" s="72">
        <v>38</v>
      </c>
      <c r="F35" s="72">
        <v>12</v>
      </c>
      <c r="G35" s="72">
        <v>10</v>
      </c>
      <c r="H35" s="72">
        <v>16</v>
      </c>
      <c r="I35" s="72">
        <v>38</v>
      </c>
      <c r="J35" s="72">
        <v>46</v>
      </c>
      <c r="K35" s="72">
        <v>-8</v>
      </c>
      <c r="L35" s="72">
        <v>0.40350000000000003</v>
      </c>
    </row>
    <row r="36" spans="1:27" ht="15.75" thickBot="1" x14ac:dyDescent="0.3">
      <c r="A36" s="19">
        <v>2019</v>
      </c>
      <c r="B36" s="7" t="s">
        <v>37</v>
      </c>
      <c r="C36" s="71" t="s">
        <v>46</v>
      </c>
      <c r="D36" s="70">
        <v>43</v>
      </c>
      <c r="E36" s="72">
        <v>38</v>
      </c>
      <c r="F36" s="72">
        <v>13</v>
      </c>
      <c r="G36" s="72">
        <v>4</v>
      </c>
      <c r="H36" s="72">
        <v>21</v>
      </c>
      <c r="I36" s="72">
        <v>31</v>
      </c>
      <c r="J36" s="72">
        <v>45</v>
      </c>
      <c r="K36" s="72">
        <v>-14</v>
      </c>
      <c r="L36" s="72">
        <v>0.37719999999999998</v>
      </c>
    </row>
    <row r="37" spans="1:27" ht="15.75" thickBot="1" x14ac:dyDescent="0.3">
      <c r="A37" s="19">
        <v>2019</v>
      </c>
      <c r="B37" s="7" t="s">
        <v>39</v>
      </c>
      <c r="C37" s="71" t="s">
        <v>58</v>
      </c>
      <c r="D37" s="70">
        <v>39</v>
      </c>
      <c r="E37" s="72">
        <v>38</v>
      </c>
      <c r="F37" s="72">
        <v>10</v>
      </c>
      <c r="G37" s="72">
        <v>9</v>
      </c>
      <c r="H37" s="72">
        <v>19</v>
      </c>
      <c r="I37" s="72">
        <v>36</v>
      </c>
      <c r="J37" s="72">
        <v>41</v>
      </c>
      <c r="K37" s="72">
        <v>-5</v>
      </c>
      <c r="L37" s="72">
        <v>0.34210000000000002</v>
      </c>
    </row>
    <row r="38" spans="1:27" ht="15.75" thickBot="1" x14ac:dyDescent="0.3">
      <c r="A38" s="19">
        <v>2019</v>
      </c>
      <c r="B38" s="8" t="s">
        <v>41</v>
      </c>
      <c r="C38" s="71" t="s">
        <v>10</v>
      </c>
      <c r="D38" s="70">
        <v>36</v>
      </c>
      <c r="E38" s="72">
        <v>38</v>
      </c>
      <c r="F38" s="72">
        <v>7</v>
      </c>
      <c r="G38" s="72">
        <v>15</v>
      </c>
      <c r="H38" s="72">
        <v>16</v>
      </c>
      <c r="I38" s="72">
        <v>27</v>
      </c>
      <c r="J38" s="72">
        <v>46</v>
      </c>
      <c r="K38" s="72">
        <v>-19</v>
      </c>
      <c r="L38" s="72">
        <v>0.31580000000000003</v>
      </c>
    </row>
    <row r="39" spans="1:27" ht="15.75" thickBot="1" x14ac:dyDescent="0.3">
      <c r="A39" s="19">
        <v>2019</v>
      </c>
      <c r="B39" s="8" t="s">
        <v>43</v>
      </c>
      <c r="C39" s="71" t="s">
        <v>80</v>
      </c>
      <c r="D39" s="70">
        <v>32</v>
      </c>
      <c r="E39" s="72">
        <v>38</v>
      </c>
      <c r="F39" s="72">
        <v>8</v>
      </c>
      <c r="G39" s="72">
        <v>8</v>
      </c>
      <c r="H39" s="72">
        <v>22</v>
      </c>
      <c r="I39" s="72">
        <v>24</v>
      </c>
      <c r="J39" s="72">
        <v>58</v>
      </c>
      <c r="K39" s="72">
        <v>-34</v>
      </c>
      <c r="L39" s="72">
        <v>0.28070000000000001</v>
      </c>
    </row>
    <row r="40" spans="1:27" ht="15.75" thickBot="1" x14ac:dyDescent="0.3">
      <c r="A40" s="19">
        <v>2019</v>
      </c>
      <c r="B40" s="8" t="s">
        <v>45</v>
      </c>
      <c r="C40" s="71" t="s">
        <v>38</v>
      </c>
      <c r="D40" s="70">
        <v>32</v>
      </c>
      <c r="E40" s="72">
        <v>38</v>
      </c>
      <c r="F40" s="72">
        <v>7</v>
      </c>
      <c r="G40" s="72">
        <v>11</v>
      </c>
      <c r="H40" s="72">
        <v>20</v>
      </c>
      <c r="I40" s="72">
        <v>31</v>
      </c>
      <c r="J40" s="72">
        <v>52</v>
      </c>
      <c r="K40" s="72">
        <v>-21</v>
      </c>
      <c r="L40" s="72">
        <v>0.28070000000000001</v>
      </c>
    </row>
    <row r="41" spans="1:27" ht="15.75" thickBot="1" x14ac:dyDescent="0.3">
      <c r="A41" s="19">
        <v>2019</v>
      </c>
      <c r="B41" s="13" t="s">
        <v>47</v>
      </c>
      <c r="C41" s="71" t="s">
        <v>50</v>
      </c>
      <c r="D41" s="70">
        <v>20</v>
      </c>
      <c r="E41" s="72">
        <v>38</v>
      </c>
      <c r="F41" s="72">
        <v>3</v>
      </c>
      <c r="G41" s="72">
        <v>11</v>
      </c>
      <c r="H41" s="72">
        <v>24</v>
      </c>
      <c r="I41" s="72">
        <v>18</v>
      </c>
      <c r="J41" s="72">
        <v>62</v>
      </c>
      <c r="K41" s="72">
        <v>-44</v>
      </c>
      <c r="L41" s="72">
        <v>0.1754</v>
      </c>
    </row>
    <row r="42" spans="1:27" ht="15.75" thickBot="1" x14ac:dyDescent="0.3">
      <c r="A42" s="18">
        <v>2018</v>
      </c>
      <c r="B42" s="9" t="s">
        <v>9</v>
      </c>
      <c r="C42" s="10" t="s">
        <v>12</v>
      </c>
      <c r="D42" s="11">
        <v>45</v>
      </c>
      <c r="E42" s="12">
        <v>21</v>
      </c>
      <c r="F42" s="12">
        <v>13</v>
      </c>
      <c r="G42" s="12">
        <v>6</v>
      </c>
      <c r="H42" s="12">
        <v>2</v>
      </c>
      <c r="I42" s="12">
        <v>34</v>
      </c>
      <c r="J42" s="12">
        <v>17</v>
      </c>
      <c r="K42" s="12">
        <v>17</v>
      </c>
      <c r="L42" s="12">
        <v>71</v>
      </c>
      <c r="AA42" s="69"/>
    </row>
    <row r="43" spans="1:27" ht="15.75" thickBot="1" x14ac:dyDescent="0.3">
      <c r="A43" s="19">
        <v>2018</v>
      </c>
      <c r="B43" s="2" t="s">
        <v>11</v>
      </c>
      <c r="C43" s="3" t="s">
        <v>14</v>
      </c>
      <c r="D43" s="4">
        <v>42</v>
      </c>
      <c r="E43" s="5">
        <v>21</v>
      </c>
      <c r="F43" s="5">
        <v>12</v>
      </c>
      <c r="G43" s="5">
        <v>6</v>
      </c>
      <c r="H43" s="5">
        <v>3</v>
      </c>
      <c r="I43" s="5">
        <v>28</v>
      </c>
      <c r="J43" s="5">
        <v>12</v>
      </c>
      <c r="K43" s="5">
        <v>16</v>
      </c>
      <c r="L43" s="5">
        <v>67</v>
      </c>
      <c r="AA43" s="69"/>
    </row>
    <row r="44" spans="1:27" ht="15.75" thickBot="1" x14ac:dyDescent="0.3">
      <c r="A44" s="19">
        <v>2018</v>
      </c>
      <c r="B44" s="2" t="s">
        <v>13</v>
      </c>
      <c r="C44" s="3" t="s">
        <v>28</v>
      </c>
      <c r="D44" s="4">
        <v>41</v>
      </c>
      <c r="E44" s="5">
        <v>21</v>
      </c>
      <c r="F44" s="5">
        <v>12</v>
      </c>
      <c r="G44" s="5">
        <v>5</v>
      </c>
      <c r="H44" s="5">
        <v>4</v>
      </c>
      <c r="I44" s="5">
        <v>32</v>
      </c>
      <c r="J44" s="5">
        <v>17</v>
      </c>
      <c r="K44" s="5">
        <v>15</v>
      </c>
      <c r="L44" s="5">
        <v>65</v>
      </c>
      <c r="AA44" s="69"/>
    </row>
    <row r="45" spans="1:27" ht="15.75" thickBot="1" x14ac:dyDescent="0.3">
      <c r="A45" s="19">
        <v>2018</v>
      </c>
      <c r="B45" s="2" t="s">
        <v>15</v>
      </c>
      <c r="C45" s="3" t="s">
        <v>40</v>
      </c>
      <c r="D45" s="4">
        <v>37</v>
      </c>
      <c r="E45" s="5">
        <v>21</v>
      </c>
      <c r="F45" s="5">
        <v>10</v>
      </c>
      <c r="G45" s="5">
        <v>7</v>
      </c>
      <c r="H45" s="5">
        <v>4</v>
      </c>
      <c r="I45" s="5">
        <v>31</v>
      </c>
      <c r="J45" s="5">
        <v>15</v>
      </c>
      <c r="K45" s="5">
        <v>16</v>
      </c>
      <c r="L45" s="5">
        <v>59</v>
      </c>
      <c r="AA45" s="69"/>
    </row>
    <row r="46" spans="1:27" ht="15.75" thickBot="1" x14ac:dyDescent="0.3">
      <c r="A46" s="19">
        <v>2018</v>
      </c>
      <c r="B46" s="2" t="s">
        <v>17</v>
      </c>
      <c r="C46" s="3" t="s">
        <v>22</v>
      </c>
      <c r="D46" s="4">
        <v>37</v>
      </c>
      <c r="E46" s="5">
        <v>21</v>
      </c>
      <c r="F46" s="5">
        <v>10</v>
      </c>
      <c r="G46" s="5">
        <v>7</v>
      </c>
      <c r="H46" s="5">
        <v>4</v>
      </c>
      <c r="I46" s="5">
        <v>25</v>
      </c>
      <c r="J46" s="5">
        <v>11</v>
      </c>
      <c r="K46" s="5">
        <v>14</v>
      </c>
      <c r="L46" s="5">
        <v>59</v>
      </c>
      <c r="AA46" s="69"/>
    </row>
    <row r="47" spans="1:27" ht="15.75" thickBot="1" x14ac:dyDescent="0.3">
      <c r="A47" s="19">
        <v>2018</v>
      </c>
      <c r="B47" s="2" t="s">
        <v>19</v>
      </c>
      <c r="C47" s="3" t="s">
        <v>18</v>
      </c>
      <c r="D47" s="4">
        <v>34</v>
      </c>
      <c r="E47" s="5">
        <v>21</v>
      </c>
      <c r="F47" s="5">
        <v>10</v>
      </c>
      <c r="G47" s="5">
        <v>4</v>
      </c>
      <c r="H47" s="5">
        <v>7</v>
      </c>
      <c r="I47" s="5">
        <v>36</v>
      </c>
      <c r="J47" s="5">
        <v>27</v>
      </c>
      <c r="K47" s="5">
        <v>9</v>
      </c>
      <c r="L47" s="5">
        <v>54</v>
      </c>
      <c r="AA47" s="69"/>
    </row>
    <row r="48" spans="1:27" ht="15.75" thickBot="1" x14ac:dyDescent="0.3">
      <c r="A48" s="19">
        <v>2018</v>
      </c>
      <c r="B48" s="2" t="s">
        <v>21</v>
      </c>
      <c r="C48" s="3" t="s">
        <v>10</v>
      </c>
      <c r="D48" s="4">
        <v>30</v>
      </c>
      <c r="E48" s="5">
        <v>21</v>
      </c>
      <c r="F48" s="5">
        <v>8</v>
      </c>
      <c r="G48" s="5">
        <v>6</v>
      </c>
      <c r="H48" s="5">
        <v>7</v>
      </c>
      <c r="I48" s="5">
        <v>18</v>
      </c>
      <c r="J48" s="5">
        <v>18</v>
      </c>
      <c r="K48" s="5">
        <v>0</v>
      </c>
      <c r="L48" s="5">
        <v>48</v>
      </c>
      <c r="AA48" s="69"/>
    </row>
    <row r="49" spans="1:27" ht="15.75" thickBot="1" x14ac:dyDescent="0.3">
      <c r="A49" s="19">
        <v>2018</v>
      </c>
      <c r="B49" s="2" t="s">
        <v>23</v>
      </c>
      <c r="C49" s="3" t="s">
        <v>16</v>
      </c>
      <c r="D49" s="4">
        <v>29</v>
      </c>
      <c r="E49" s="5">
        <v>21</v>
      </c>
      <c r="F49" s="5">
        <v>8</v>
      </c>
      <c r="G49" s="5">
        <v>5</v>
      </c>
      <c r="H49" s="5">
        <v>8</v>
      </c>
      <c r="I49" s="5">
        <v>23</v>
      </c>
      <c r="J49" s="5">
        <v>17</v>
      </c>
      <c r="K49" s="5">
        <v>6</v>
      </c>
      <c r="L49" s="5">
        <v>46</v>
      </c>
      <c r="AA49" s="69"/>
    </row>
    <row r="50" spans="1:27" ht="15.75" thickBot="1" x14ac:dyDescent="0.3">
      <c r="A50" s="19">
        <v>2018</v>
      </c>
      <c r="B50" s="6" t="s">
        <v>25</v>
      </c>
      <c r="C50" s="3" t="s">
        <v>54</v>
      </c>
      <c r="D50" s="4">
        <v>26</v>
      </c>
      <c r="E50" s="5">
        <v>21</v>
      </c>
      <c r="F50" s="5">
        <v>7</v>
      </c>
      <c r="G50" s="5">
        <v>5</v>
      </c>
      <c r="H50" s="5">
        <v>9</v>
      </c>
      <c r="I50" s="5">
        <v>22</v>
      </c>
      <c r="J50" s="5">
        <v>26</v>
      </c>
      <c r="K50" s="5">
        <v>-4</v>
      </c>
      <c r="L50" s="5">
        <v>41</v>
      </c>
      <c r="AA50" s="69"/>
    </row>
    <row r="51" spans="1:27" ht="15.75" thickBot="1" x14ac:dyDescent="0.3">
      <c r="A51" s="19">
        <v>2018</v>
      </c>
      <c r="B51" s="6" t="s">
        <v>27</v>
      </c>
      <c r="C51" s="3" t="s">
        <v>20</v>
      </c>
      <c r="D51" s="4">
        <v>26</v>
      </c>
      <c r="E51" s="5">
        <v>21</v>
      </c>
      <c r="F51" s="5">
        <v>7</v>
      </c>
      <c r="G51" s="5">
        <v>5</v>
      </c>
      <c r="H51" s="5">
        <v>9</v>
      </c>
      <c r="I51" s="5">
        <v>21</v>
      </c>
      <c r="J51" s="5">
        <v>26</v>
      </c>
      <c r="K51" s="5">
        <v>-5</v>
      </c>
      <c r="L51" s="5">
        <v>41</v>
      </c>
      <c r="AA51" s="69"/>
    </row>
    <row r="52" spans="1:27" ht="15.75" thickBot="1" x14ac:dyDescent="0.3">
      <c r="A52" s="19">
        <v>2018</v>
      </c>
      <c r="B52" s="6" t="s">
        <v>29</v>
      </c>
      <c r="C52" s="3" t="s">
        <v>46</v>
      </c>
      <c r="D52" s="4">
        <v>25</v>
      </c>
      <c r="E52" s="5">
        <v>21</v>
      </c>
      <c r="F52" s="5">
        <v>6</v>
      </c>
      <c r="G52" s="5">
        <v>7</v>
      </c>
      <c r="H52" s="5">
        <v>8</v>
      </c>
      <c r="I52" s="5">
        <v>20</v>
      </c>
      <c r="J52" s="5">
        <v>27</v>
      </c>
      <c r="K52" s="5">
        <v>-7</v>
      </c>
      <c r="L52" s="5">
        <v>40</v>
      </c>
      <c r="AA52" s="69"/>
    </row>
    <row r="53" spans="1:27" ht="15.75" thickBot="1" x14ac:dyDescent="0.3">
      <c r="A53" s="19">
        <v>2018</v>
      </c>
      <c r="B53" s="6" t="s">
        <v>31</v>
      </c>
      <c r="C53" s="3" t="s">
        <v>26</v>
      </c>
      <c r="D53" s="4">
        <v>24</v>
      </c>
      <c r="E53" s="5">
        <v>20</v>
      </c>
      <c r="F53" s="5">
        <v>6</v>
      </c>
      <c r="G53" s="5">
        <v>6</v>
      </c>
      <c r="H53" s="5">
        <v>8</v>
      </c>
      <c r="I53" s="5">
        <v>23</v>
      </c>
      <c r="J53" s="5">
        <v>23</v>
      </c>
      <c r="K53" s="5">
        <v>0</v>
      </c>
      <c r="L53" s="5">
        <v>40</v>
      </c>
      <c r="AA53" s="69"/>
    </row>
    <row r="54" spans="1:27" ht="15.75" thickBot="1" x14ac:dyDescent="0.3">
      <c r="A54" s="19">
        <v>2018</v>
      </c>
      <c r="B54" s="6" t="s">
        <v>33</v>
      </c>
      <c r="C54" s="3" t="s">
        <v>51</v>
      </c>
      <c r="D54" s="4">
        <v>24</v>
      </c>
      <c r="E54" s="5">
        <v>19</v>
      </c>
      <c r="F54" s="5">
        <v>6</v>
      </c>
      <c r="G54" s="5">
        <v>6</v>
      </c>
      <c r="H54" s="5">
        <v>7</v>
      </c>
      <c r="I54" s="5">
        <v>25</v>
      </c>
      <c r="J54" s="5">
        <v>28</v>
      </c>
      <c r="K54" s="5">
        <v>-3</v>
      </c>
      <c r="L54" s="5">
        <v>42</v>
      </c>
      <c r="AA54" s="69"/>
    </row>
    <row r="55" spans="1:27" ht="15.75" thickBot="1" x14ac:dyDescent="0.3">
      <c r="A55" s="19">
        <v>2018</v>
      </c>
      <c r="B55" s="6" t="s">
        <v>35</v>
      </c>
      <c r="C55" s="3" t="s">
        <v>42</v>
      </c>
      <c r="D55" s="4">
        <v>22</v>
      </c>
      <c r="E55" s="5">
        <v>21</v>
      </c>
      <c r="F55" s="5">
        <v>6</v>
      </c>
      <c r="G55" s="5">
        <v>4</v>
      </c>
      <c r="H55" s="5">
        <v>11</v>
      </c>
      <c r="I55" s="5">
        <v>21</v>
      </c>
      <c r="J55" s="5">
        <v>40</v>
      </c>
      <c r="K55" s="5">
        <v>-19</v>
      </c>
      <c r="L55" s="5">
        <v>35</v>
      </c>
      <c r="AA55" s="69"/>
    </row>
    <row r="56" spans="1:27" ht="15.75" thickBot="1" x14ac:dyDescent="0.3">
      <c r="A56" s="19">
        <v>2018</v>
      </c>
      <c r="B56" s="7" t="s">
        <v>37</v>
      </c>
      <c r="C56" s="3" t="s">
        <v>44</v>
      </c>
      <c r="D56" s="4">
        <v>22</v>
      </c>
      <c r="E56" s="5">
        <v>20</v>
      </c>
      <c r="F56" s="5">
        <v>5</v>
      </c>
      <c r="G56" s="5">
        <v>7</v>
      </c>
      <c r="H56" s="5">
        <v>8</v>
      </c>
      <c r="I56" s="5">
        <v>20</v>
      </c>
      <c r="J56" s="5">
        <v>26</v>
      </c>
      <c r="K56" s="5">
        <v>-6</v>
      </c>
      <c r="L56" s="5">
        <v>37</v>
      </c>
      <c r="AA56" s="69"/>
    </row>
    <row r="57" spans="1:27" ht="15.75" thickBot="1" x14ac:dyDescent="0.3">
      <c r="A57" s="19">
        <v>2018</v>
      </c>
      <c r="B57" s="7" t="s">
        <v>39</v>
      </c>
      <c r="C57" s="3" t="s">
        <v>24</v>
      </c>
      <c r="D57" s="4">
        <v>21</v>
      </c>
      <c r="E57" s="5">
        <v>19</v>
      </c>
      <c r="F57" s="5">
        <v>5</v>
      </c>
      <c r="G57" s="5">
        <v>6</v>
      </c>
      <c r="H57" s="5">
        <v>8</v>
      </c>
      <c r="I57" s="5">
        <v>22</v>
      </c>
      <c r="J57" s="5">
        <v>20</v>
      </c>
      <c r="K57" s="5">
        <v>2</v>
      </c>
      <c r="L57" s="5">
        <v>37</v>
      </c>
      <c r="AA57" s="69"/>
    </row>
    <row r="58" spans="1:27" ht="15.75" thickBot="1" x14ac:dyDescent="0.3">
      <c r="A58" s="19">
        <v>2018</v>
      </c>
      <c r="B58" s="8" t="s">
        <v>41</v>
      </c>
      <c r="C58" s="3" t="s">
        <v>38</v>
      </c>
      <c r="D58" s="4">
        <v>21</v>
      </c>
      <c r="E58" s="5">
        <v>20</v>
      </c>
      <c r="F58" s="5">
        <v>4</v>
      </c>
      <c r="G58" s="5">
        <v>9</v>
      </c>
      <c r="H58" s="5">
        <v>7</v>
      </c>
      <c r="I58" s="5">
        <v>20</v>
      </c>
      <c r="J58" s="5">
        <v>29</v>
      </c>
      <c r="K58" s="5">
        <v>-9</v>
      </c>
      <c r="L58" s="5">
        <v>35</v>
      </c>
      <c r="AA58" s="69"/>
    </row>
    <row r="59" spans="1:27" ht="15.75" thickBot="1" x14ac:dyDescent="0.3">
      <c r="A59" s="19">
        <v>2018</v>
      </c>
      <c r="B59" s="8" t="s">
        <v>43</v>
      </c>
      <c r="C59" s="3" t="s">
        <v>30</v>
      </c>
      <c r="D59" s="4">
        <v>20</v>
      </c>
      <c r="E59" s="5">
        <v>21</v>
      </c>
      <c r="F59" s="5">
        <v>5</v>
      </c>
      <c r="G59" s="5">
        <v>5</v>
      </c>
      <c r="H59" s="5">
        <v>11</v>
      </c>
      <c r="I59" s="5">
        <v>19</v>
      </c>
      <c r="J59" s="5">
        <v>34</v>
      </c>
      <c r="K59" s="5">
        <v>-15</v>
      </c>
      <c r="L59" s="5">
        <v>32</v>
      </c>
      <c r="AA59" s="69"/>
    </row>
    <row r="60" spans="1:27" ht="15.75" thickBot="1" x14ac:dyDescent="0.3">
      <c r="A60" s="19">
        <v>2018</v>
      </c>
      <c r="B60" s="8" t="s">
        <v>45</v>
      </c>
      <c r="C60" s="3" t="s">
        <v>58</v>
      </c>
      <c r="D60" s="4">
        <v>17</v>
      </c>
      <c r="E60" s="5">
        <v>20</v>
      </c>
      <c r="F60" s="5">
        <v>3</v>
      </c>
      <c r="G60" s="5">
        <v>8</v>
      </c>
      <c r="H60" s="5">
        <v>9</v>
      </c>
      <c r="I60" s="5">
        <v>12</v>
      </c>
      <c r="J60" s="5">
        <v>22</v>
      </c>
      <c r="K60" s="5">
        <v>-10</v>
      </c>
      <c r="L60" s="5">
        <v>28</v>
      </c>
      <c r="AA60" s="69"/>
    </row>
    <row r="61" spans="1:27" ht="15.75" thickBot="1" x14ac:dyDescent="0.3">
      <c r="A61" s="20">
        <v>2018</v>
      </c>
      <c r="B61" s="13" t="s">
        <v>47</v>
      </c>
      <c r="C61" s="14" t="s">
        <v>62</v>
      </c>
      <c r="D61" s="15">
        <v>15</v>
      </c>
      <c r="E61" s="16">
        <v>21</v>
      </c>
      <c r="F61" s="16">
        <v>3</v>
      </c>
      <c r="G61" s="16">
        <v>6</v>
      </c>
      <c r="H61" s="16">
        <v>12</v>
      </c>
      <c r="I61" s="16">
        <v>10</v>
      </c>
      <c r="J61" s="16">
        <v>27</v>
      </c>
      <c r="K61" s="16">
        <v>-17</v>
      </c>
      <c r="L61" s="16">
        <v>24</v>
      </c>
      <c r="AA61" s="69"/>
    </row>
    <row r="62" spans="1:27" ht="15.75" thickBot="1" x14ac:dyDescent="0.3">
      <c r="A62" s="18">
        <v>2017</v>
      </c>
      <c r="B62" s="9" t="s">
        <v>9</v>
      </c>
      <c r="C62" s="10" t="s">
        <v>16</v>
      </c>
      <c r="D62" s="11">
        <v>72</v>
      </c>
      <c r="E62" s="12">
        <v>38</v>
      </c>
      <c r="F62" s="12">
        <v>21</v>
      </c>
      <c r="G62" s="12">
        <v>9</v>
      </c>
      <c r="H62" s="12">
        <v>8</v>
      </c>
      <c r="I62" s="12">
        <v>50</v>
      </c>
      <c r="J62" s="12">
        <v>30</v>
      </c>
      <c r="K62" s="12">
        <v>20</v>
      </c>
      <c r="L62" s="12">
        <v>63</v>
      </c>
    </row>
    <row r="63" spans="1:27" ht="15.75" thickBot="1" x14ac:dyDescent="0.3">
      <c r="A63" s="19">
        <v>2017</v>
      </c>
      <c r="B63" s="2" t="s">
        <v>11</v>
      </c>
      <c r="C63" s="3" t="s">
        <v>40</v>
      </c>
      <c r="D63" s="4">
        <v>63</v>
      </c>
      <c r="E63" s="5">
        <v>38</v>
      </c>
      <c r="F63" s="5">
        <v>19</v>
      </c>
      <c r="G63" s="5">
        <v>6</v>
      </c>
      <c r="H63" s="5">
        <v>13</v>
      </c>
      <c r="I63" s="5">
        <v>61</v>
      </c>
      <c r="J63" s="5">
        <v>45</v>
      </c>
      <c r="K63" s="5">
        <v>16</v>
      </c>
      <c r="L63" s="5">
        <v>55</v>
      </c>
    </row>
    <row r="64" spans="1:27" ht="15.75" thickBot="1" x14ac:dyDescent="0.3">
      <c r="A64" s="19">
        <v>2017</v>
      </c>
      <c r="B64" s="2" t="s">
        <v>13</v>
      </c>
      <c r="C64" s="3" t="s">
        <v>26</v>
      </c>
      <c r="D64" s="4">
        <v>63</v>
      </c>
      <c r="E64" s="5">
        <v>38</v>
      </c>
      <c r="F64" s="5">
        <v>17</v>
      </c>
      <c r="G64" s="5">
        <v>12</v>
      </c>
      <c r="H64" s="5">
        <v>9</v>
      </c>
      <c r="I64" s="5">
        <v>42</v>
      </c>
      <c r="J64" s="5">
        <v>32</v>
      </c>
      <c r="K64" s="5">
        <v>10</v>
      </c>
      <c r="L64" s="5">
        <v>55</v>
      </c>
    </row>
    <row r="65" spans="1:12" ht="15.75" thickBot="1" x14ac:dyDescent="0.3">
      <c r="A65" s="19">
        <v>2017</v>
      </c>
      <c r="B65" s="2" t="s">
        <v>15</v>
      </c>
      <c r="C65" s="3" t="s">
        <v>22</v>
      </c>
      <c r="D65" s="4">
        <v>62</v>
      </c>
      <c r="E65" s="5">
        <v>38</v>
      </c>
      <c r="F65" s="5">
        <v>18</v>
      </c>
      <c r="G65" s="5">
        <v>8</v>
      </c>
      <c r="H65" s="5">
        <v>12</v>
      </c>
      <c r="I65" s="5">
        <v>55</v>
      </c>
      <c r="J65" s="5">
        <v>36</v>
      </c>
      <c r="K65" s="5">
        <v>19</v>
      </c>
      <c r="L65" s="5">
        <v>54</v>
      </c>
    </row>
    <row r="66" spans="1:12" ht="15.75" thickBot="1" x14ac:dyDescent="0.3">
      <c r="A66" s="19">
        <v>2017</v>
      </c>
      <c r="B66" s="6" t="s">
        <v>17</v>
      </c>
      <c r="C66" s="3" t="s">
        <v>10</v>
      </c>
      <c r="D66" s="4">
        <v>57</v>
      </c>
      <c r="E66" s="5">
        <v>38</v>
      </c>
      <c r="F66" s="5">
        <v>15</v>
      </c>
      <c r="G66" s="5">
        <v>12</v>
      </c>
      <c r="H66" s="5">
        <v>11</v>
      </c>
      <c r="I66" s="5">
        <v>47</v>
      </c>
      <c r="J66" s="5">
        <v>39</v>
      </c>
      <c r="K66" s="5">
        <v>8</v>
      </c>
      <c r="L66" s="5">
        <v>50</v>
      </c>
    </row>
    <row r="67" spans="1:12" ht="15.75" thickBot="1" x14ac:dyDescent="0.3">
      <c r="A67" s="19">
        <v>2017</v>
      </c>
      <c r="B67" s="6" t="s">
        <v>19</v>
      </c>
      <c r="C67" s="3" t="s">
        <v>28</v>
      </c>
      <c r="D67" s="4">
        <v>56</v>
      </c>
      <c r="E67" s="5">
        <v>38</v>
      </c>
      <c r="F67" s="5">
        <v>15</v>
      </c>
      <c r="G67" s="5">
        <v>11</v>
      </c>
      <c r="H67" s="5">
        <v>12</v>
      </c>
      <c r="I67" s="5">
        <v>49</v>
      </c>
      <c r="J67" s="5">
        <v>38</v>
      </c>
      <c r="K67" s="5">
        <v>11</v>
      </c>
      <c r="L67" s="5">
        <v>49</v>
      </c>
    </row>
    <row r="68" spans="1:12" ht="15.75" thickBot="1" x14ac:dyDescent="0.3">
      <c r="A68" s="19">
        <v>2017</v>
      </c>
      <c r="B68" s="7" t="s">
        <v>21</v>
      </c>
      <c r="C68" s="3" t="s">
        <v>51</v>
      </c>
      <c r="D68" s="4">
        <v>56</v>
      </c>
      <c r="E68" s="5">
        <v>38</v>
      </c>
      <c r="F68" s="5">
        <v>15</v>
      </c>
      <c r="G68" s="5">
        <v>11</v>
      </c>
      <c r="H68" s="5">
        <v>12</v>
      </c>
      <c r="I68" s="5">
        <v>40</v>
      </c>
      <c r="J68" s="5">
        <v>47</v>
      </c>
      <c r="K68" s="5">
        <v>-7</v>
      </c>
      <c r="L68" s="5">
        <v>49</v>
      </c>
    </row>
    <row r="69" spans="1:12" ht="15.75" thickBot="1" x14ac:dyDescent="0.3">
      <c r="A69" s="19">
        <v>2017</v>
      </c>
      <c r="B69" s="7" t="s">
        <v>23</v>
      </c>
      <c r="C69" s="3" t="s">
        <v>38</v>
      </c>
      <c r="D69" s="4">
        <v>54</v>
      </c>
      <c r="E69" s="5">
        <v>38</v>
      </c>
      <c r="F69" s="5">
        <v>15</v>
      </c>
      <c r="G69" s="5">
        <v>9</v>
      </c>
      <c r="H69" s="5">
        <v>14</v>
      </c>
      <c r="I69" s="5">
        <v>47</v>
      </c>
      <c r="J69" s="5">
        <v>49</v>
      </c>
      <c r="K69" s="5">
        <v>-2</v>
      </c>
      <c r="L69" s="5">
        <v>47</v>
      </c>
    </row>
    <row r="70" spans="1:12" ht="15.75" thickBot="1" x14ac:dyDescent="0.3">
      <c r="A70" s="19">
        <v>2017</v>
      </c>
      <c r="B70" s="7" t="s">
        <v>25</v>
      </c>
      <c r="C70" s="3" t="s">
        <v>18</v>
      </c>
      <c r="D70" s="4">
        <v>54</v>
      </c>
      <c r="E70" s="5">
        <v>38</v>
      </c>
      <c r="F70" s="5">
        <v>14</v>
      </c>
      <c r="G70" s="5">
        <v>12</v>
      </c>
      <c r="H70" s="5">
        <v>12</v>
      </c>
      <c r="I70" s="5">
        <v>52</v>
      </c>
      <c r="J70" s="5">
        <v>49</v>
      </c>
      <c r="K70" s="5">
        <v>3</v>
      </c>
      <c r="L70" s="5">
        <v>47</v>
      </c>
    </row>
    <row r="71" spans="1:12" ht="15.75" thickBot="1" x14ac:dyDescent="0.3">
      <c r="A71" s="19">
        <v>2017</v>
      </c>
      <c r="B71" s="7" t="s">
        <v>27</v>
      </c>
      <c r="C71" s="3" t="s">
        <v>46</v>
      </c>
      <c r="D71" s="4">
        <v>53</v>
      </c>
      <c r="E71" s="5">
        <v>38</v>
      </c>
      <c r="F71" s="5">
        <v>14</v>
      </c>
      <c r="G71" s="5">
        <v>11</v>
      </c>
      <c r="H71" s="5">
        <v>13</v>
      </c>
      <c r="I71" s="5">
        <v>45</v>
      </c>
      <c r="J71" s="5">
        <v>42</v>
      </c>
      <c r="K71" s="5">
        <v>3</v>
      </c>
      <c r="L71" s="5">
        <v>46</v>
      </c>
    </row>
    <row r="72" spans="1:12" ht="15.75" thickBot="1" x14ac:dyDescent="0.3">
      <c r="A72" s="19">
        <v>2017</v>
      </c>
      <c r="B72" s="7" t="s">
        <v>29</v>
      </c>
      <c r="C72" s="3" t="s">
        <v>24</v>
      </c>
      <c r="D72" s="4">
        <v>51</v>
      </c>
      <c r="E72" s="5">
        <v>38</v>
      </c>
      <c r="F72" s="5">
        <v>14</v>
      </c>
      <c r="G72" s="5">
        <v>9</v>
      </c>
      <c r="H72" s="5">
        <v>15</v>
      </c>
      <c r="I72" s="5">
        <v>45</v>
      </c>
      <c r="J72" s="5">
        <v>43</v>
      </c>
      <c r="K72" s="5">
        <v>2</v>
      </c>
      <c r="L72" s="5">
        <v>45</v>
      </c>
    </row>
    <row r="73" spans="1:12" ht="15.75" thickBot="1" x14ac:dyDescent="0.3">
      <c r="A73" s="19">
        <v>2017</v>
      </c>
      <c r="B73" s="7" t="s">
        <v>31</v>
      </c>
      <c r="C73" s="3" t="s">
        <v>44</v>
      </c>
      <c r="D73" s="4">
        <v>50</v>
      </c>
      <c r="E73" s="5">
        <v>38</v>
      </c>
      <c r="F73" s="5">
        <v>13</v>
      </c>
      <c r="G73" s="5">
        <v>11</v>
      </c>
      <c r="H73" s="5">
        <v>14</v>
      </c>
      <c r="I73" s="5">
        <v>50</v>
      </c>
      <c r="J73" s="5">
        <v>48</v>
      </c>
      <c r="K73" s="5">
        <v>2</v>
      </c>
      <c r="L73" s="5">
        <v>44</v>
      </c>
    </row>
    <row r="74" spans="1:12" ht="15.75" thickBot="1" x14ac:dyDescent="0.3">
      <c r="A74" s="19">
        <v>2017</v>
      </c>
      <c r="B74" s="7" t="s">
        <v>33</v>
      </c>
      <c r="C74" s="3" t="s">
        <v>12</v>
      </c>
      <c r="D74" s="4">
        <v>50</v>
      </c>
      <c r="E74" s="5">
        <v>38</v>
      </c>
      <c r="F74" s="5">
        <v>13</v>
      </c>
      <c r="G74" s="5">
        <v>11</v>
      </c>
      <c r="H74" s="5">
        <v>14</v>
      </c>
      <c r="I74" s="5">
        <v>48</v>
      </c>
      <c r="J74" s="5">
        <v>49</v>
      </c>
      <c r="K74" s="5">
        <v>-1</v>
      </c>
      <c r="L74" s="5">
        <v>44</v>
      </c>
    </row>
    <row r="75" spans="1:12" ht="15.75" thickBot="1" x14ac:dyDescent="0.3">
      <c r="A75" s="19">
        <v>2017</v>
      </c>
      <c r="B75" s="7" t="s">
        <v>35</v>
      </c>
      <c r="C75" s="3" t="s">
        <v>20</v>
      </c>
      <c r="D75" s="4">
        <v>47</v>
      </c>
      <c r="E75" s="5">
        <v>38</v>
      </c>
      <c r="F75" s="5">
        <v>11</v>
      </c>
      <c r="G75" s="5">
        <v>14</v>
      </c>
      <c r="H75" s="5">
        <v>13</v>
      </c>
      <c r="I75" s="5">
        <v>50</v>
      </c>
      <c r="J75" s="5">
        <v>53</v>
      </c>
      <c r="K75" s="5">
        <v>-3</v>
      </c>
      <c r="L75" s="5">
        <v>41</v>
      </c>
    </row>
    <row r="76" spans="1:12" ht="15.75" thickBot="1" x14ac:dyDescent="0.3">
      <c r="A76" s="19">
        <v>2017</v>
      </c>
      <c r="B76" s="7" t="s">
        <v>37</v>
      </c>
      <c r="C76" s="3" t="s">
        <v>30</v>
      </c>
      <c r="D76" s="4">
        <v>45</v>
      </c>
      <c r="E76" s="5">
        <v>38</v>
      </c>
      <c r="F76" s="5">
        <v>12</v>
      </c>
      <c r="G76" s="5">
        <v>9</v>
      </c>
      <c r="H76" s="5">
        <v>17</v>
      </c>
      <c r="I76" s="5">
        <v>46</v>
      </c>
      <c r="J76" s="5">
        <v>58</v>
      </c>
      <c r="K76" s="5">
        <v>-12</v>
      </c>
      <c r="L76" s="5">
        <v>39</v>
      </c>
    </row>
    <row r="77" spans="1:12" ht="15.75" thickBot="1" x14ac:dyDescent="0.3">
      <c r="A77" s="19">
        <v>2017</v>
      </c>
      <c r="B77" s="7" t="s">
        <v>39</v>
      </c>
      <c r="C77" s="3" t="s">
        <v>42</v>
      </c>
      <c r="D77" s="4">
        <v>43</v>
      </c>
      <c r="E77" s="5">
        <v>38</v>
      </c>
      <c r="F77" s="5">
        <v>11</v>
      </c>
      <c r="G77" s="5">
        <v>10</v>
      </c>
      <c r="H77" s="5">
        <v>17</v>
      </c>
      <c r="I77" s="5">
        <v>50</v>
      </c>
      <c r="J77" s="5">
        <v>58</v>
      </c>
      <c r="K77" s="5">
        <v>-8</v>
      </c>
      <c r="L77" s="5">
        <v>38</v>
      </c>
    </row>
    <row r="78" spans="1:12" ht="15.75" thickBot="1" x14ac:dyDescent="0.3">
      <c r="A78" s="19">
        <v>2017</v>
      </c>
      <c r="B78" s="8" t="s">
        <v>41</v>
      </c>
      <c r="C78" s="3" t="s">
        <v>36</v>
      </c>
      <c r="D78" s="4">
        <v>43</v>
      </c>
      <c r="E78" s="5">
        <v>38</v>
      </c>
      <c r="F78" s="5">
        <v>11</v>
      </c>
      <c r="G78" s="5">
        <v>10</v>
      </c>
      <c r="H78" s="5">
        <v>17</v>
      </c>
      <c r="I78" s="5">
        <v>42</v>
      </c>
      <c r="J78" s="5">
        <v>51</v>
      </c>
      <c r="K78" s="5">
        <v>-9</v>
      </c>
      <c r="L78" s="5">
        <v>38</v>
      </c>
    </row>
    <row r="79" spans="1:12" ht="15.75" thickBot="1" x14ac:dyDescent="0.3">
      <c r="A79" s="19">
        <v>2017</v>
      </c>
      <c r="B79" s="8" t="s">
        <v>43</v>
      </c>
      <c r="C79" s="3" t="s">
        <v>50</v>
      </c>
      <c r="D79" s="4">
        <v>43</v>
      </c>
      <c r="E79" s="5">
        <v>38</v>
      </c>
      <c r="F79" s="5">
        <v>10</v>
      </c>
      <c r="G79" s="5">
        <v>13</v>
      </c>
      <c r="H79" s="5">
        <v>15</v>
      </c>
      <c r="I79" s="5">
        <v>29</v>
      </c>
      <c r="J79" s="5">
        <v>48</v>
      </c>
      <c r="K79" s="5">
        <v>-19</v>
      </c>
      <c r="L79" s="5">
        <v>38</v>
      </c>
    </row>
    <row r="80" spans="1:12" ht="15.75" thickBot="1" x14ac:dyDescent="0.3">
      <c r="A80" s="19">
        <v>2017</v>
      </c>
      <c r="B80" s="8" t="s">
        <v>45</v>
      </c>
      <c r="C80" s="3" t="s">
        <v>49</v>
      </c>
      <c r="D80" s="4">
        <v>39</v>
      </c>
      <c r="E80" s="5">
        <v>38</v>
      </c>
      <c r="F80" s="5">
        <v>10</v>
      </c>
      <c r="G80" s="5">
        <v>9</v>
      </c>
      <c r="H80" s="5">
        <v>19</v>
      </c>
      <c r="I80" s="5">
        <v>37</v>
      </c>
      <c r="J80" s="5">
        <v>52</v>
      </c>
      <c r="K80" s="5">
        <v>-15</v>
      </c>
      <c r="L80" s="5">
        <v>34</v>
      </c>
    </row>
    <row r="81" spans="1:12" ht="15.75" thickBot="1" x14ac:dyDescent="0.3">
      <c r="A81" s="20">
        <v>2017</v>
      </c>
      <c r="B81" s="13" t="s">
        <v>47</v>
      </c>
      <c r="C81" s="14" t="s">
        <v>55</v>
      </c>
      <c r="D81" s="15">
        <v>36</v>
      </c>
      <c r="E81" s="16">
        <v>38</v>
      </c>
      <c r="F81" s="16">
        <v>9</v>
      </c>
      <c r="G81" s="16">
        <v>9</v>
      </c>
      <c r="H81" s="16">
        <v>20</v>
      </c>
      <c r="I81" s="16">
        <v>38</v>
      </c>
      <c r="J81" s="16">
        <v>56</v>
      </c>
      <c r="K81" s="16">
        <v>-18</v>
      </c>
      <c r="L81" s="16">
        <v>32</v>
      </c>
    </row>
    <row r="82" spans="1:12" ht="15.75" thickBot="1" x14ac:dyDescent="0.3">
      <c r="A82" s="18">
        <v>2016</v>
      </c>
      <c r="B82" s="9" t="s">
        <v>9</v>
      </c>
      <c r="C82" s="10" t="s">
        <v>40</v>
      </c>
      <c r="D82" s="11">
        <v>80</v>
      </c>
      <c r="E82" s="12">
        <v>38</v>
      </c>
      <c r="F82" s="12">
        <v>24</v>
      </c>
      <c r="G82" s="12">
        <v>8</v>
      </c>
      <c r="H82" s="12">
        <v>6</v>
      </c>
      <c r="I82" s="12">
        <v>62</v>
      </c>
      <c r="J82" s="12">
        <v>32</v>
      </c>
      <c r="K82" s="12">
        <v>30</v>
      </c>
      <c r="L82" s="12">
        <v>70</v>
      </c>
    </row>
    <row r="83" spans="1:12" ht="15.75" thickBot="1" x14ac:dyDescent="0.3">
      <c r="A83" s="19">
        <v>2016</v>
      </c>
      <c r="B83" s="2" t="s">
        <v>11</v>
      </c>
      <c r="C83" s="3" t="s">
        <v>26</v>
      </c>
      <c r="D83" s="4">
        <v>71</v>
      </c>
      <c r="E83" s="5">
        <v>38</v>
      </c>
      <c r="F83" s="5">
        <v>22</v>
      </c>
      <c r="G83" s="5">
        <v>5</v>
      </c>
      <c r="H83" s="5">
        <v>11</v>
      </c>
      <c r="I83" s="5">
        <v>59</v>
      </c>
      <c r="J83" s="5">
        <v>35</v>
      </c>
      <c r="K83" s="5">
        <v>24</v>
      </c>
      <c r="L83" s="5">
        <v>62</v>
      </c>
    </row>
    <row r="84" spans="1:12" ht="15.75" thickBot="1" x14ac:dyDescent="0.3">
      <c r="A84" s="19">
        <v>2016</v>
      </c>
      <c r="B84" s="2" t="s">
        <v>13</v>
      </c>
      <c r="C84" s="3" t="s">
        <v>28</v>
      </c>
      <c r="D84" s="4">
        <v>71</v>
      </c>
      <c r="E84" s="5">
        <v>38</v>
      </c>
      <c r="F84" s="5">
        <v>20</v>
      </c>
      <c r="G84" s="5">
        <v>11</v>
      </c>
      <c r="H84" s="5">
        <v>7</v>
      </c>
      <c r="I84" s="5">
        <v>52</v>
      </c>
      <c r="J84" s="5">
        <v>35</v>
      </c>
      <c r="K84" s="5">
        <v>17</v>
      </c>
      <c r="L84" s="5">
        <v>62</v>
      </c>
    </row>
    <row r="85" spans="1:12" ht="15.75" thickBot="1" x14ac:dyDescent="0.3">
      <c r="A85" s="19">
        <v>2016</v>
      </c>
      <c r="B85" s="2" t="s">
        <v>15</v>
      </c>
      <c r="C85" s="3" t="s">
        <v>18</v>
      </c>
      <c r="D85" s="4">
        <v>62</v>
      </c>
      <c r="E85" s="5">
        <v>38</v>
      </c>
      <c r="F85" s="5">
        <v>17</v>
      </c>
      <c r="G85" s="5">
        <v>11</v>
      </c>
      <c r="H85" s="5">
        <v>10</v>
      </c>
      <c r="I85" s="5">
        <v>61</v>
      </c>
      <c r="J85" s="5">
        <v>53</v>
      </c>
      <c r="K85" s="5">
        <v>8</v>
      </c>
      <c r="L85" s="5">
        <v>54</v>
      </c>
    </row>
    <row r="86" spans="1:12" ht="15.75" thickBot="1" x14ac:dyDescent="0.3">
      <c r="A86" s="19">
        <v>2016</v>
      </c>
      <c r="B86" s="7" t="s">
        <v>17</v>
      </c>
      <c r="C86" s="3" t="s">
        <v>46</v>
      </c>
      <c r="D86" s="4">
        <v>59</v>
      </c>
      <c r="E86" s="5">
        <v>38</v>
      </c>
      <c r="F86" s="5">
        <v>17</v>
      </c>
      <c r="G86" s="5">
        <v>8</v>
      </c>
      <c r="H86" s="5">
        <v>13</v>
      </c>
      <c r="I86" s="5">
        <v>43</v>
      </c>
      <c r="J86" s="5">
        <v>39</v>
      </c>
      <c r="K86" s="5">
        <v>4</v>
      </c>
      <c r="L86" s="5">
        <v>52</v>
      </c>
    </row>
    <row r="87" spans="1:12" ht="15.75" thickBot="1" x14ac:dyDescent="0.3">
      <c r="A87" s="19">
        <v>2016</v>
      </c>
      <c r="B87" s="7" t="s">
        <v>19</v>
      </c>
      <c r="C87" s="3" t="s">
        <v>24</v>
      </c>
      <c r="D87" s="4">
        <v>57</v>
      </c>
      <c r="E87" s="5">
        <v>38</v>
      </c>
      <c r="F87" s="5">
        <v>17</v>
      </c>
      <c r="G87" s="5">
        <v>6</v>
      </c>
      <c r="H87" s="5">
        <v>15</v>
      </c>
      <c r="I87" s="5">
        <v>38</v>
      </c>
      <c r="J87" s="5">
        <v>32</v>
      </c>
      <c r="K87" s="5">
        <v>6</v>
      </c>
      <c r="L87" s="5">
        <v>50</v>
      </c>
    </row>
    <row r="88" spans="1:12" ht="15.75" thickBot="1" x14ac:dyDescent="0.3">
      <c r="A88" s="19">
        <v>2016</v>
      </c>
      <c r="B88" s="7" t="s">
        <v>21</v>
      </c>
      <c r="C88" s="3" t="s">
        <v>16</v>
      </c>
      <c r="D88" s="4">
        <v>55</v>
      </c>
      <c r="E88" s="5">
        <v>38</v>
      </c>
      <c r="F88" s="5">
        <v>15</v>
      </c>
      <c r="G88" s="5">
        <v>10</v>
      </c>
      <c r="H88" s="5">
        <v>13</v>
      </c>
      <c r="I88" s="5">
        <v>48</v>
      </c>
      <c r="J88" s="5">
        <v>42</v>
      </c>
      <c r="K88" s="5">
        <v>6</v>
      </c>
      <c r="L88" s="5">
        <v>48</v>
      </c>
    </row>
    <row r="89" spans="1:12" ht="15.75" thickBot="1" x14ac:dyDescent="0.3">
      <c r="A89" s="19">
        <v>2016</v>
      </c>
      <c r="B89" s="7" t="s">
        <v>23</v>
      </c>
      <c r="C89" s="3" t="s">
        <v>49</v>
      </c>
      <c r="D89" s="4">
        <v>53</v>
      </c>
      <c r="E89" s="5">
        <v>38</v>
      </c>
      <c r="F89" s="5">
        <v>15</v>
      </c>
      <c r="G89" s="5">
        <v>8</v>
      </c>
      <c r="H89" s="5">
        <v>15</v>
      </c>
      <c r="I89" s="5">
        <v>48</v>
      </c>
      <c r="J89" s="5">
        <v>52</v>
      </c>
      <c r="K89" s="5">
        <v>-4</v>
      </c>
      <c r="L89" s="5">
        <v>46</v>
      </c>
    </row>
    <row r="90" spans="1:12" ht="15.75" thickBot="1" x14ac:dyDescent="0.3">
      <c r="A90" s="19">
        <v>2016</v>
      </c>
      <c r="B90" s="6" t="s">
        <v>25</v>
      </c>
      <c r="C90" s="3" t="s">
        <v>22</v>
      </c>
      <c r="D90" s="4">
        <v>53</v>
      </c>
      <c r="E90" s="5">
        <v>38</v>
      </c>
      <c r="F90" s="5">
        <v>14</v>
      </c>
      <c r="G90" s="5">
        <v>11</v>
      </c>
      <c r="H90" s="5">
        <v>13</v>
      </c>
      <c r="I90" s="5">
        <v>41</v>
      </c>
      <c r="J90" s="5">
        <v>44</v>
      </c>
      <c r="K90" s="5">
        <v>-3</v>
      </c>
      <c r="L90" s="5">
        <v>46</v>
      </c>
    </row>
    <row r="91" spans="1:12" ht="15.75" thickBot="1" x14ac:dyDescent="0.3">
      <c r="A91" s="19">
        <v>2016</v>
      </c>
      <c r="B91" s="7" t="s">
        <v>27</v>
      </c>
      <c r="C91" s="3" t="s">
        <v>12</v>
      </c>
      <c r="D91" s="4">
        <v>52</v>
      </c>
      <c r="E91" s="5">
        <v>38</v>
      </c>
      <c r="F91" s="5">
        <v>14</v>
      </c>
      <c r="G91" s="5">
        <v>10</v>
      </c>
      <c r="H91" s="5">
        <v>14</v>
      </c>
      <c r="I91" s="5">
        <v>44</v>
      </c>
      <c r="J91" s="5">
        <v>36</v>
      </c>
      <c r="K91" s="5">
        <v>8</v>
      </c>
      <c r="L91" s="5">
        <v>46</v>
      </c>
    </row>
    <row r="92" spans="1:12" ht="15.75" thickBot="1" x14ac:dyDescent="0.3">
      <c r="A92" s="19">
        <v>2016</v>
      </c>
      <c r="B92" s="7" t="s">
        <v>29</v>
      </c>
      <c r="C92" s="3" t="s">
        <v>38</v>
      </c>
      <c r="D92" s="4">
        <v>52</v>
      </c>
      <c r="E92" s="5">
        <v>38</v>
      </c>
      <c r="F92" s="5">
        <v>13</v>
      </c>
      <c r="G92" s="5">
        <v>13</v>
      </c>
      <c r="H92" s="5">
        <v>12</v>
      </c>
      <c r="I92" s="5">
        <v>49</v>
      </c>
      <c r="J92" s="5">
        <v>56</v>
      </c>
      <c r="K92" s="5">
        <v>-7</v>
      </c>
      <c r="L92" s="5">
        <v>46</v>
      </c>
    </row>
    <row r="93" spans="1:12" ht="15.75" thickBot="1" x14ac:dyDescent="0.3">
      <c r="A93" s="19">
        <v>2016</v>
      </c>
      <c r="B93" s="7" t="s">
        <v>31</v>
      </c>
      <c r="C93" s="3" t="s">
        <v>10</v>
      </c>
      <c r="D93" s="4">
        <v>51</v>
      </c>
      <c r="E93" s="5">
        <v>38</v>
      </c>
      <c r="F93" s="5">
        <v>14</v>
      </c>
      <c r="G93" s="5">
        <v>9</v>
      </c>
      <c r="H93" s="5">
        <v>15</v>
      </c>
      <c r="I93" s="5">
        <v>48</v>
      </c>
      <c r="J93" s="5">
        <v>49</v>
      </c>
      <c r="K93" s="5">
        <v>-1</v>
      </c>
      <c r="L93" s="5">
        <v>45</v>
      </c>
    </row>
    <row r="94" spans="1:12" ht="15.75" thickBot="1" x14ac:dyDescent="0.3">
      <c r="A94" s="19">
        <v>2016</v>
      </c>
      <c r="B94" s="7" t="s">
        <v>33</v>
      </c>
      <c r="C94" s="3" t="s">
        <v>20</v>
      </c>
      <c r="D94" s="4">
        <v>50</v>
      </c>
      <c r="E94" s="5">
        <v>38</v>
      </c>
      <c r="F94" s="5">
        <v>13</v>
      </c>
      <c r="G94" s="5">
        <v>11</v>
      </c>
      <c r="H94" s="5">
        <v>14</v>
      </c>
      <c r="I94" s="5">
        <v>45</v>
      </c>
      <c r="J94" s="5">
        <v>45</v>
      </c>
      <c r="K94" s="5">
        <v>0</v>
      </c>
      <c r="L94" s="5">
        <v>44</v>
      </c>
    </row>
    <row r="95" spans="1:12" ht="15.75" thickBot="1" x14ac:dyDescent="0.3">
      <c r="A95" s="19">
        <v>2016</v>
      </c>
      <c r="B95" s="7" t="s">
        <v>35</v>
      </c>
      <c r="C95" s="3" t="s">
        <v>30</v>
      </c>
      <c r="D95" s="4">
        <v>47</v>
      </c>
      <c r="E95" s="5">
        <v>38</v>
      </c>
      <c r="F95" s="5">
        <v>13</v>
      </c>
      <c r="G95" s="5">
        <v>8</v>
      </c>
      <c r="H95" s="5">
        <v>17</v>
      </c>
      <c r="I95" s="5">
        <v>49</v>
      </c>
      <c r="J95" s="5">
        <v>55</v>
      </c>
      <c r="K95" s="5">
        <v>-6</v>
      </c>
      <c r="L95" s="5">
        <v>41</v>
      </c>
    </row>
    <row r="96" spans="1:12" ht="15.75" thickBot="1" x14ac:dyDescent="0.3">
      <c r="A96" s="19">
        <v>2016</v>
      </c>
      <c r="B96" s="7" t="s">
        <v>37</v>
      </c>
      <c r="C96" s="3" t="s">
        <v>36</v>
      </c>
      <c r="D96" s="4">
        <v>46</v>
      </c>
      <c r="E96" s="5">
        <v>38</v>
      </c>
      <c r="F96" s="5">
        <v>11</v>
      </c>
      <c r="G96" s="5">
        <v>13</v>
      </c>
      <c r="H96" s="5">
        <v>14</v>
      </c>
      <c r="I96" s="5">
        <v>41</v>
      </c>
      <c r="J96" s="5">
        <v>42</v>
      </c>
      <c r="K96" s="5">
        <v>-1</v>
      </c>
      <c r="L96" s="5">
        <v>40</v>
      </c>
    </row>
    <row r="97" spans="1:12" ht="15.75" thickBot="1" x14ac:dyDescent="0.3">
      <c r="A97" s="19">
        <v>2016</v>
      </c>
      <c r="B97" s="7" t="s">
        <v>39</v>
      </c>
      <c r="C97" s="3" t="s">
        <v>42</v>
      </c>
      <c r="D97" s="4">
        <v>45</v>
      </c>
      <c r="E97" s="5">
        <v>38</v>
      </c>
      <c r="F97" s="5">
        <v>12</v>
      </c>
      <c r="G97" s="5">
        <v>9</v>
      </c>
      <c r="H97" s="5">
        <v>17</v>
      </c>
      <c r="I97" s="5">
        <v>51</v>
      </c>
      <c r="J97" s="5">
        <v>53</v>
      </c>
      <c r="K97" s="5">
        <v>-2</v>
      </c>
      <c r="L97" s="5">
        <v>39</v>
      </c>
    </row>
    <row r="98" spans="1:12" ht="15.75" thickBot="1" x14ac:dyDescent="0.3">
      <c r="A98" s="19">
        <v>2016</v>
      </c>
      <c r="B98" s="8" t="s">
        <v>41</v>
      </c>
      <c r="C98" s="3" t="s">
        <v>14</v>
      </c>
      <c r="D98" s="4">
        <v>43</v>
      </c>
      <c r="E98" s="5">
        <v>38</v>
      </c>
      <c r="F98" s="5">
        <v>11</v>
      </c>
      <c r="G98" s="5">
        <v>10</v>
      </c>
      <c r="H98" s="5">
        <v>17</v>
      </c>
      <c r="I98" s="5">
        <v>35</v>
      </c>
      <c r="J98" s="5">
        <v>41</v>
      </c>
      <c r="K98" s="5">
        <v>-6</v>
      </c>
      <c r="L98" s="5">
        <v>38</v>
      </c>
    </row>
    <row r="99" spans="1:12" ht="15.75" thickBot="1" x14ac:dyDescent="0.3">
      <c r="A99" s="19">
        <v>2016</v>
      </c>
      <c r="B99" s="8" t="s">
        <v>43</v>
      </c>
      <c r="C99" s="3" t="s">
        <v>34</v>
      </c>
      <c r="D99" s="4">
        <v>37</v>
      </c>
      <c r="E99" s="5">
        <v>38</v>
      </c>
      <c r="F99" s="5">
        <v>8</v>
      </c>
      <c r="G99" s="5">
        <v>13</v>
      </c>
      <c r="H99" s="5">
        <v>17</v>
      </c>
      <c r="I99" s="5">
        <v>30</v>
      </c>
      <c r="J99" s="5">
        <v>50</v>
      </c>
      <c r="K99" s="5">
        <v>-20</v>
      </c>
      <c r="L99" s="5">
        <v>32</v>
      </c>
    </row>
    <row r="100" spans="1:12" ht="15.75" thickBot="1" x14ac:dyDescent="0.3">
      <c r="A100" s="19">
        <v>2016</v>
      </c>
      <c r="B100" s="8" t="s">
        <v>45</v>
      </c>
      <c r="C100" s="3" t="s">
        <v>53</v>
      </c>
      <c r="D100" s="4">
        <v>31</v>
      </c>
      <c r="E100" s="5">
        <v>38</v>
      </c>
      <c r="F100" s="5">
        <v>8</v>
      </c>
      <c r="G100" s="5">
        <v>7</v>
      </c>
      <c r="H100" s="5">
        <v>23</v>
      </c>
      <c r="I100" s="5">
        <v>45</v>
      </c>
      <c r="J100" s="5">
        <v>69</v>
      </c>
      <c r="K100" s="5">
        <v>-24</v>
      </c>
      <c r="L100" s="5">
        <v>27</v>
      </c>
    </row>
    <row r="101" spans="1:12" ht="15.75" thickBot="1" x14ac:dyDescent="0.3">
      <c r="A101" s="20">
        <v>2016</v>
      </c>
      <c r="B101" s="13" t="s">
        <v>47</v>
      </c>
      <c r="C101" s="14" t="s">
        <v>54</v>
      </c>
      <c r="D101" s="15">
        <v>28</v>
      </c>
      <c r="E101" s="16">
        <v>38</v>
      </c>
      <c r="F101" s="16">
        <v>7</v>
      </c>
      <c r="G101" s="16">
        <v>7</v>
      </c>
      <c r="H101" s="16">
        <v>24</v>
      </c>
      <c r="I101" s="16">
        <v>23</v>
      </c>
      <c r="J101" s="16">
        <v>58</v>
      </c>
      <c r="K101" s="16">
        <v>-35</v>
      </c>
      <c r="L101" s="16">
        <v>25</v>
      </c>
    </row>
    <row r="102" spans="1:12" ht="15.75" thickBot="1" x14ac:dyDescent="0.3">
      <c r="A102" s="18">
        <v>2015</v>
      </c>
      <c r="B102" s="9" t="s">
        <v>9</v>
      </c>
      <c r="C102" s="10" t="s">
        <v>16</v>
      </c>
      <c r="D102" s="11">
        <v>81</v>
      </c>
      <c r="E102" s="12">
        <v>38</v>
      </c>
      <c r="F102" s="12">
        <v>24</v>
      </c>
      <c r="G102" s="12">
        <v>9</v>
      </c>
      <c r="H102" s="12">
        <v>5</v>
      </c>
      <c r="I102" s="12">
        <v>71</v>
      </c>
      <c r="J102" s="12">
        <v>31</v>
      </c>
      <c r="K102" s="12">
        <v>40</v>
      </c>
      <c r="L102" s="12">
        <v>71</v>
      </c>
    </row>
    <row r="103" spans="1:12" ht="15.75" thickBot="1" x14ac:dyDescent="0.3">
      <c r="A103" s="19">
        <v>2015</v>
      </c>
      <c r="B103" s="2" t="s">
        <v>11</v>
      </c>
      <c r="C103" s="3" t="s">
        <v>18</v>
      </c>
      <c r="D103" s="4">
        <v>69</v>
      </c>
      <c r="E103" s="5">
        <v>38</v>
      </c>
      <c r="F103" s="5">
        <v>21</v>
      </c>
      <c r="G103" s="5">
        <v>6</v>
      </c>
      <c r="H103" s="5">
        <v>11</v>
      </c>
      <c r="I103" s="5">
        <v>65</v>
      </c>
      <c r="J103" s="5">
        <v>47</v>
      </c>
      <c r="K103" s="5">
        <v>18</v>
      </c>
      <c r="L103" s="5">
        <v>61</v>
      </c>
    </row>
    <row r="104" spans="1:12" ht="15.75" thickBot="1" x14ac:dyDescent="0.3">
      <c r="A104" s="19">
        <v>2015</v>
      </c>
      <c r="B104" s="2" t="s">
        <v>13</v>
      </c>
      <c r="C104" s="3" t="s">
        <v>22</v>
      </c>
      <c r="D104" s="4">
        <v>68</v>
      </c>
      <c r="E104" s="5">
        <v>38</v>
      </c>
      <c r="F104" s="5">
        <v>20</v>
      </c>
      <c r="G104" s="5">
        <v>8</v>
      </c>
      <c r="H104" s="5">
        <v>10</v>
      </c>
      <c r="I104" s="5">
        <v>52</v>
      </c>
      <c r="J104" s="5">
        <v>32</v>
      </c>
      <c r="K104" s="5">
        <v>20</v>
      </c>
      <c r="L104" s="5">
        <v>60</v>
      </c>
    </row>
    <row r="105" spans="1:12" ht="15.75" thickBot="1" x14ac:dyDescent="0.3">
      <c r="A105" s="19">
        <v>2015</v>
      </c>
      <c r="B105" s="2" t="s">
        <v>15</v>
      </c>
      <c r="C105" s="3" t="s">
        <v>12</v>
      </c>
      <c r="D105" s="4">
        <v>62</v>
      </c>
      <c r="E105" s="5">
        <v>38</v>
      </c>
      <c r="F105" s="5">
        <v>18</v>
      </c>
      <c r="G105" s="5">
        <v>8</v>
      </c>
      <c r="H105" s="5">
        <v>12</v>
      </c>
      <c r="I105" s="5">
        <v>53</v>
      </c>
      <c r="J105" s="5">
        <v>47</v>
      </c>
      <c r="K105" s="5">
        <v>6</v>
      </c>
      <c r="L105" s="5">
        <v>54</v>
      </c>
    </row>
    <row r="106" spans="1:12" ht="15.75" thickBot="1" x14ac:dyDescent="0.3">
      <c r="A106" s="19">
        <v>2015</v>
      </c>
      <c r="B106" s="7" t="s">
        <v>17</v>
      </c>
      <c r="C106" s="3" t="s">
        <v>14</v>
      </c>
      <c r="D106" s="4">
        <v>60</v>
      </c>
      <c r="E106" s="5">
        <v>38</v>
      </c>
      <c r="F106" s="5">
        <v>17</v>
      </c>
      <c r="G106" s="5">
        <v>9</v>
      </c>
      <c r="H106" s="5">
        <v>12</v>
      </c>
      <c r="I106" s="5">
        <v>39</v>
      </c>
      <c r="J106" s="5">
        <v>38</v>
      </c>
      <c r="K106" s="5">
        <v>1</v>
      </c>
      <c r="L106" s="5">
        <v>53</v>
      </c>
    </row>
    <row r="107" spans="1:12" ht="15.75" thickBot="1" x14ac:dyDescent="0.3">
      <c r="A107" s="19">
        <v>2015</v>
      </c>
      <c r="B107" s="7" t="s">
        <v>19</v>
      </c>
      <c r="C107" s="3" t="s">
        <v>30</v>
      </c>
      <c r="D107" s="4">
        <v>59</v>
      </c>
      <c r="E107" s="5">
        <v>38</v>
      </c>
      <c r="F107" s="5">
        <v>15</v>
      </c>
      <c r="G107" s="5">
        <v>14</v>
      </c>
      <c r="H107" s="5">
        <v>9</v>
      </c>
      <c r="I107" s="5">
        <v>53</v>
      </c>
      <c r="J107" s="5">
        <v>38</v>
      </c>
      <c r="K107" s="5">
        <v>15</v>
      </c>
      <c r="L107" s="5">
        <v>52</v>
      </c>
    </row>
    <row r="108" spans="1:12" ht="15.75" thickBot="1" x14ac:dyDescent="0.3">
      <c r="A108" s="19">
        <v>2015</v>
      </c>
      <c r="B108" s="7" t="s">
        <v>21</v>
      </c>
      <c r="C108" s="3" t="s">
        <v>26</v>
      </c>
      <c r="D108" s="4">
        <v>58</v>
      </c>
      <c r="E108" s="5">
        <v>38</v>
      </c>
      <c r="F108" s="5">
        <v>16</v>
      </c>
      <c r="G108" s="5">
        <v>10</v>
      </c>
      <c r="H108" s="5">
        <v>12</v>
      </c>
      <c r="I108" s="5">
        <v>59</v>
      </c>
      <c r="J108" s="5">
        <v>41</v>
      </c>
      <c r="K108" s="5">
        <v>18</v>
      </c>
      <c r="L108" s="5">
        <v>51</v>
      </c>
    </row>
    <row r="109" spans="1:12" ht="15.75" thickBot="1" x14ac:dyDescent="0.3">
      <c r="A109" s="19">
        <v>2015</v>
      </c>
      <c r="B109" s="7" t="s">
        <v>23</v>
      </c>
      <c r="C109" s="3" t="s">
        <v>10</v>
      </c>
      <c r="D109" s="4">
        <v>55</v>
      </c>
      <c r="E109" s="5">
        <v>38</v>
      </c>
      <c r="F109" s="5">
        <v>15</v>
      </c>
      <c r="G109" s="5">
        <v>10</v>
      </c>
      <c r="H109" s="5">
        <v>13</v>
      </c>
      <c r="I109" s="5">
        <v>44</v>
      </c>
      <c r="J109" s="5">
        <v>35</v>
      </c>
      <c r="K109" s="5">
        <v>9</v>
      </c>
      <c r="L109" s="5">
        <v>48</v>
      </c>
    </row>
    <row r="110" spans="1:12" ht="15.75" thickBot="1" x14ac:dyDescent="0.3">
      <c r="A110" s="19">
        <v>2015</v>
      </c>
      <c r="B110" s="7" t="s">
        <v>25</v>
      </c>
      <c r="C110" s="3" t="s">
        <v>40</v>
      </c>
      <c r="D110" s="4">
        <v>53</v>
      </c>
      <c r="E110" s="5">
        <v>38</v>
      </c>
      <c r="F110" s="5">
        <v>15</v>
      </c>
      <c r="G110" s="5">
        <v>8</v>
      </c>
      <c r="H110" s="5">
        <v>15</v>
      </c>
      <c r="I110" s="5">
        <v>60</v>
      </c>
      <c r="J110" s="5">
        <v>51</v>
      </c>
      <c r="K110" s="5">
        <v>9</v>
      </c>
      <c r="L110" s="5">
        <v>46</v>
      </c>
    </row>
    <row r="111" spans="1:12" ht="15.75" thickBot="1" x14ac:dyDescent="0.3">
      <c r="A111" s="19">
        <v>2015</v>
      </c>
      <c r="B111" s="7" t="s">
        <v>27</v>
      </c>
      <c r="C111" s="3" t="s">
        <v>24</v>
      </c>
      <c r="D111" s="4">
        <v>51</v>
      </c>
      <c r="E111" s="5">
        <v>38</v>
      </c>
      <c r="F111" s="5">
        <v>14</v>
      </c>
      <c r="G111" s="5">
        <v>9</v>
      </c>
      <c r="H111" s="5">
        <v>15</v>
      </c>
      <c r="I111" s="5">
        <v>43</v>
      </c>
      <c r="J111" s="5">
        <v>48</v>
      </c>
      <c r="K111" s="5">
        <v>-5</v>
      </c>
      <c r="L111" s="5">
        <v>45</v>
      </c>
    </row>
    <row r="112" spans="1:12" ht="15.75" thickBot="1" x14ac:dyDescent="0.3">
      <c r="A112" s="19">
        <v>2015</v>
      </c>
      <c r="B112" s="7" t="s">
        <v>29</v>
      </c>
      <c r="C112" s="3" t="s">
        <v>49</v>
      </c>
      <c r="D112" s="4">
        <v>51</v>
      </c>
      <c r="E112" s="5">
        <v>38</v>
      </c>
      <c r="F112" s="5">
        <v>13</v>
      </c>
      <c r="G112" s="5">
        <v>12</v>
      </c>
      <c r="H112" s="5">
        <v>13</v>
      </c>
      <c r="I112" s="5">
        <v>41</v>
      </c>
      <c r="J112" s="5">
        <v>40</v>
      </c>
      <c r="K112" s="5">
        <v>1</v>
      </c>
      <c r="L112" s="5">
        <v>45</v>
      </c>
    </row>
    <row r="113" spans="1:12" ht="15.75" thickBot="1" x14ac:dyDescent="0.3">
      <c r="A113" s="19">
        <v>2015</v>
      </c>
      <c r="B113" s="7" t="s">
        <v>31</v>
      </c>
      <c r="C113" s="3" t="s">
        <v>28</v>
      </c>
      <c r="D113" s="4">
        <v>49</v>
      </c>
      <c r="E113" s="5">
        <v>38</v>
      </c>
      <c r="F113" s="5">
        <v>15</v>
      </c>
      <c r="G113" s="5">
        <v>4</v>
      </c>
      <c r="H113" s="5">
        <v>19</v>
      </c>
      <c r="I113" s="5">
        <v>45</v>
      </c>
      <c r="J113" s="5">
        <v>53</v>
      </c>
      <c r="K113" s="5">
        <v>-8</v>
      </c>
      <c r="L113" s="5">
        <v>43</v>
      </c>
    </row>
    <row r="114" spans="1:12" ht="15.75" thickBot="1" x14ac:dyDescent="0.3">
      <c r="A114" s="19">
        <v>2015</v>
      </c>
      <c r="B114" s="7" t="s">
        <v>33</v>
      </c>
      <c r="C114" s="3" t="s">
        <v>20</v>
      </c>
      <c r="D114" s="4">
        <v>47</v>
      </c>
      <c r="E114" s="5">
        <v>38</v>
      </c>
      <c r="F114" s="5">
        <v>14</v>
      </c>
      <c r="G114" s="5">
        <v>5</v>
      </c>
      <c r="H114" s="5">
        <v>19</v>
      </c>
      <c r="I114" s="5">
        <v>40</v>
      </c>
      <c r="J114" s="5">
        <v>49</v>
      </c>
      <c r="K114" s="5">
        <v>-9</v>
      </c>
      <c r="L114" s="5">
        <v>41</v>
      </c>
    </row>
    <row r="115" spans="1:12" ht="15.75" thickBot="1" x14ac:dyDescent="0.3">
      <c r="A115" s="19">
        <v>2015</v>
      </c>
      <c r="B115" s="7" t="s">
        <v>35</v>
      </c>
      <c r="C115" s="3" t="s">
        <v>38</v>
      </c>
      <c r="D115" s="4">
        <v>47</v>
      </c>
      <c r="E115" s="5">
        <v>38</v>
      </c>
      <c r="F115" s="5">
        <v>12</v>
      </c>
      <c r="G115" s="5">
        <v>11</v>
      </c>
      <c r="H115" s="5">
        <v>15</v>
      </c>
      <c r="I115" s="5">
        <v>34</v>
      </c>
      <c r="J115" s="5">
        <v>44</v>
      </c>
      <c r="K115" s="5">
        <v>-10</v>
      </c>
      <c r="L115" s="5">
        <v>41</v>
      </c>
    </row>
    <row r="116" spans="1:12" ht="15.75" thickBot="1" x14ac:dyDescent="0.3">
      <c r="A116" s="19">
        <v>2015</v>
      </c>
      <c r="B116" s="7" t="s">
        <v>37</v>
      </c>
      <c r="C116" s="3" t="s">
        <v>36</v>
      </c>
      <c r="D116" s="4">
        <v>44</v>
      </c>
      <c r="E116" s="5">
        <v>38</v>
      </c>
      <c r="F116" s="5">
        <v>11</v>
      </c>
      <c r="G116" s="5">
        <v>11</v>
      </c>
      <c r="H116" s="5">
        <v>16</v>
      </c>
      <c r="I116" s="5">
        <v>31</v>
      </c>
      <c r="J116" s="5">
        <v>42</v>
      </c>
      <c r="K116" s="5">
        <v>-11</v>
      </c>
      <c r="L116" s="5">
        <v>39</v>
      </c>
    </row>
    <row r="117" spans="1:12" ht="15.75" thickBot="1" x14ac:dyDescent="0.3">
      <c r="A117" s="19">
        <v>2015</v>
      </c>
      <c r="B117" s="7" t="s">
        <v>39</v>
      </c>
      <c r="C117" s="3" t="s">
        <v>34</v>
      </c>
      <c r="D117" s="4">
        <v>43</v>
      </c>
      <c r="E117" s="5">
        <v>38</v>
      </c>
      <c r="F117" s="5">
        <v>11</v>
      </c>
      <c r="G117" s="5">
        <v>10</v>
      </c>
      <c r="H117" s="5">
        <v>17</v>
      </c>
      <c r="I117" s="5">
        <v>36</v>
      </c>
      <c r="J117" s="5">
        <v>50</v>
      </c>
      <c r="K117" s="5">
        <v>-14</v>
      </c>
      <c r="L117" s="5">
        <v>38</v>
      </c>
    </row>
    <row r="118" spans="1:12" ht="15.75" thickBot="1" x14ac:dyDescent="0.3">
      <c r="A118" s="19">
        <v>2015</v>
      </c>
      <c r="B118" s="8" t="s">
        <v>41</v>
      </c>
      <c r="C118" s="3" t="s">
        <v>50</v>
      </c>
      <c r="D118" s="4">
        <v>42</v>
      </c>
      <c r="E118" s="5">
        <v>38</v>
      </c>
      <c r="F118" s="5">
        <v>11</v>
      </c>
      <c r="G118" s="5">
        <v>9</v>
      </c>
      <c r="H118" s="5">
        <v>18</v>
      </c>
      <c r="I118" s="5">
        <v>38</v>
      </c>
      <c r="J118" s="5">
        <v>60</v>
      </c>
      <c r="K118" s="5">
        <v>-22</v>
      </c>
      <c r="L118" s="5">
        <v>37</v>
      </c>
    </row>
    <row r="119" spans="1:12" ht="15.75" thickBot="1" x14ac:dyDescent="0.3">
      <c r="A119" s="19">
        <v>2015</v>
      </c>
      <c r="B119" s="8" t="s">
        <v>43</v>
      </c>
      <c r="C119" s="3" t="s">
        <v>51</v>
      </c>
      <c r="D119" s="4">
        <v>41</v>
      </c>
      <c r="E119" s="5">
        <v>38</v>
      </c>
      <c r="F119" s="5">
        <v>10</v>
      </c>
      <c r="G119" s="5">
        <v>11</v>
      </c>
      <c r="H119" s="5">
        <v>17</v>
      </c>
      <c r="I119" s="5">
        <v>28</v>
      </c>
      <c r="J119" s="5">
        <v>54</v>
      </c>
      <c r="K119" s="5">
        <v>-26</v>
      </c>
      <c r="L119" s="5">
        <v>36</v>
      </c>
    </row>
    <row r="120" spans="1:12" ht="15.75" thickBot="1" x14ac:dyDescent="0.3">
      <c r="A120" s="19">
        <v>2015</v>
      </c>
      <c r="B120" s="8" t="s">
        <v>45</v>
      </c>
      <c r="C120" s="3" t="s">
        <v>32</v>
      </c>
      <c r="D120" s="4">
        <v>38</v>
      </c>
      <c r="E120" s="5">
        <v>38</v>
      </c>
      <c r="F120" s="5">
        <v>10</v>
      </c>
      <c r="G120" s="5">
        <v>8</v>
      </c>
      <c r="H120" s="5">
        <v>20</v>
      </c>
      <c r="I120" s="5">
        <v>39</v>
      </c>
      <c r="J120" s="5">
        <v>49</v>
      </c>
      <c r="K120" s="5">
        <v>-10</v>
      </c>
      <c r="L120" s="5">
        <v>33</v>
      </c>
    </row>
    <row r="121" spans="1:12" ht="15.75" thickBot="1" x14ac:dyDescent="0.3">
      <c r="A121" s="20">
        <v>2015</v>
      </c>
      <c r="B121" s="13" t="s">
        <v>47</v>
      </c>
      <c r="C121" s="14" t="s">
        <v>52</v>
      </c>
      <c r="D121" s="15">
        <v>31</v>
      </c>
      <c r="E121" s="16">
        <v>38</v>
      </c>
      <c r="F121" s="16">
        <v>7</v>
      </c>
      <c r="G121" s="16">
        <v>10</v>
      </c>
      <c r="H121" s="16">
        <v>21</v>
      </c>
      <c r="I121" s="16">
        <v>26</v>
      </c>
      <c r="J121" s="16">
        <v>48</v>
      </c>
      <c r="K121" s="16">
        <v>-22</v>
      </c>
      <c r="L121" s="16">
        <v>27</v>
      </c>
    </row>
    <row r="122" spans="1:12" ht="15.75" thickBot="1" x14ac:dyDescent="0.3">
      <c r="A122" s="18">
        <v>2014</v>
      </c>
      <c r="B122" s="9" t="s">
        <v>9</v>
      </c>
      <c r="C122" s="10" t="s">
        <v>10</v>
      </c>
      <c r="D122" s="11">
        <v>80</v>
      </c>
      <c r="E122" s="12">
        <v>38</v>
      </c>
      <c r="F122" s="12">
        <v>24</v>
      </c>
      <c r="G122" s="12">
        <v>8</v>
      </c>
      <c r="H122" s="12">
        <v>6</v>
      </c>
      <c r="I122" s="12">
        <v>67</v>
      </c>
      <c r="J122" s="12">
        <v>38</v>
      </c>
      <c r="K122" s="12">
        <v>29</v>
      </c>
      <c r="L122" s="12">
        <v>70</v>
      </c>
    </row>
    <row r="123" spans="1:12" ht="15.75" thickBot="1" x14ac:dyDescent="0.3">
      <c r="A123" s="19">
        <v>2014</v>
      </c>
      <c r="B123" s="2" t="s">
        <v>11</v>
      </c>
      <c r="C123" s="3" t="s">
        <v>12</v>
      </c>
      <c r="D123" s="4">
        <v>70</v>
      </c>
      <c r="E123" s="5">
        <v>38</v>
      </c>
      <c r="F123" s="5">
        <v>20</v>
      </c>
      <c r="G123" s="5">
        <v>10</v>
      </c>
      <c r="H123" s="5">
        <v>8</v>
      </c>
      <c r="I123" s="5">
        <v>59</v>
      </c>
      <c r="J123" s="5">
        <v>40</v>
      </c>
      <c r="K123" s="5">
        <v>19</v>
      </c>
      <c r="L123" s="5">
        <v>61</v>
      </c>
    </row>
    <row r="124" spans="1:12" ht="15.75" thickBot="1" x14ac:dyDescent="0.3">
      <c r="A124" s="19">
        <v>2014</v>
      </c>
      <c r="B124" s="2" t="s">
        <v>13</v>
      </c>
      <c r="C124" s="3" t="s">
        <v>14</v>
      </c>
      <c r="D124" s="4">
        <v>69</v>
      </c>
      <c r="E124" s="5">
        <v>38</v>
      </c>
      <c r="F124" s="5">
        <v>21</v>
      </c>
      <c r="G124" s="5">
        <v>6</v>
      </c>
      <c r="H124" s="5">
        <v>11</v>
      </c>
      <c r="I124" s="5">
        <v>53</v>
      </c>
      <c r="J124" s="5">
        <v>41</v>
      </c>
      <c r="K124" s="5">
        <v>12</v>
      </c>
      <c r="L124" s="5">
        <v>61</v>
      </c>
    </row>
    <row r="125" spans="1:12" ht="15.75" thickBot="1" x14ac:dyDescent="0.3">
      <c r="A125" s="19">
        <v>2014</v>
      </c>
      <c r="B125" s="2" t="s">
        <v>15</v>
      </c>
      <c r="C125" s="3" t="s">
        <v>16</v>
      </c>
      <c r="D125" s="4">
        <v>69</v>
      </c>
      <c r="E125" s="5">
        <v>38</v>
      </c>
      <c r="F125" s="5">
        <v>19</v>
      </c>
      <c r="G125" s="5">
        <v>12</v>
      </c>
      <c r="H125" s="5">
        <v>7</v>
      </c>
      <c r="I125" s="5">
        <v>49</v>
      </c>
      <c r="J125" s="5">
        <v>31</v>
      </c>
      <c r="K125" s="5">
        <v>18</v>
      </c>
      <c r="L125" s="5">
        <v>61</v>
      </c>
    </row>
    <row r="126" spans="1:12" ht="15.75" thickBot="1" x14ac:dyDescent="0.3">
      <c r="A126" s="19">
        <v>2014</v>
      </c>
      <c r="B126" s="7" t="s">
        <v>17</v>
      </c>
      <c r="C126" s="3" t="s">
        <v>18</v>
      </c>
      <c r="D126" s="4">
        <v>62</v>
      </c>
      <c r="E126" s="5">
        <v>38</v>
      </c>
      <c r="F126" s="5">
        <v>17</v>
      </c>
      <c r="G126" s="5">
        <v>11</v>
      </c>
      <c r="H126" s="5">
        <v>10</v>
      </c>
      <c r="I126" s="5">
        <v>51</v>
      </c>
      <c r="J126" s="5">
        <v>38</v>
      </c>
      <c r="K126" s="5">
        <v>13</v>
      </c>
      <c r="L126" s="5">
        <v>54</v>
      </c>
    </row>
    <row r="127" spans="1:12" ht="15.75" thickBot="1" x14ac:dyDescent="0.3">
      <c r="A127" s="19">
        <v>2014</v>
      </c>
      <c r="B127" s="7" t="s">
        <v>19</v>
      </c>
      <c r="C127" s="3" t="s">
        <v>20</v>
      </c>
      <c r="D127" s="4">
        <v>61</v>
      </c>
      <c r="E127" s="5">
        <v>38</v>
      </c>
      <c r="F127" s="5">
        <v>17</v>
      </c>
      <c r="G127" s="5">
        <v>10</v>
      </c>
      <c r="H127" s="5">
        <v>11</v>
      </c>
      <c r="I127" s="5">
        <v>61</v>
      </c>
      <c r="J127" s="5">
        <v>42</v>
      </c>
      <c r="K127" s="5">
        <v>19</v>
      </c>
      <c r="L127" s="5">
        <v>54</v>
      </c>
    </row>
    <row r="128" spans="1:12" ht="15.75" thickBot="1" x14ac:dyDescent="0.3">
      <c r="A128" s="19">
        <v>2014</v>
      </c>
      <c r="B128" s="7" t="s">
        <v>21</v>
      </c>
      <c r="C128" s="3" t="s">
        <v>22</v>
      </c>
      <c r="D128" s="4">
        <v>61</v>
      </c>
      <c r="E128" s="5">
        <v>38</v>
      </c>
      <c r="F128" s="5">
        <v>17</v>
      </c>
      <c r="G128" s="5">
        <v>10</v>
      </c>
      <c r="H128" s="5">
        <v>11</v>
      </c>
      <c r="I128" s="5">
        <v>36</v>
      </c>
      <c r="J128" s="5">
        <v>24</v>
      </c>
      <c r="K128" s="5">
        <v>12</v>
      </c>
      <c r="L128" s="5">
        <v>54</v>
      </c>
    </row>
    <row r="129" spans="1:12" ht="15.75" thickBot="1" x14ac:dyDescent="0.3">
      <c r="A129" s="19">
        <v>2014</v>
      </c>
      <c r="B129" s="7" t="s">
        <v>23</v>
      </c>
      <c r="C129" s="3" t="s">
        <v>24</v>
      </c>
      <c r="D129" s="4">
        <v>54</v>
      </c>
      <c r="E129" s="5">
        <v>38</v>
      </c>
      <c r="F129" s="5">
        <v>15</v>
      </c>
      <c r="G129" s="5">
        <v>9</v>
      </c>
      <c r="H129" s="5">
        <v>14</v>
      </c>
      <c r="I129" s="5">
        <v>43</v>
      </c>
      <c r="J129" s="5">
        <v>42</v>
      </c>
      <c r="K129" s="5">
        <v>1</v>
      </c>
      <c r="L129" s="5">
        <v>47</v>
      </c>
    </row>
    <row r="130" spans="1:12" ht="15.75" thickBot="1" x14ac:dyDescent="0.3">
      <c r="A130" s="19">
        <v>2014</v>
      </c>
      <c r="B130" s="7" t="s">
        <v>25</v>
      </c>
      <c r="C130" s="3" t="s">
        <v>26</v>
      </c>
      <c r="D130" s="4">
        <v>53</v>
      </c>
      <c r="E130" s="5">
        <v>38</v>
      </c>
      <c r="F130" s="5">
        <v>15</v>
      </c>
      <c r="G130" s="5">
        <v>8</v>
      </c>
      <c r="H130" s="5">
        <v>15</v>
      </c>
      <c r="I130" s="5">
        <v>42</v>
      </c>
      <c r="J130" s="5">
        <v>35</v>
      </c>
      <c r="K130" s="5">
        <v>7</v>
      </c>
      <c r="L130" s="5">
        <v>46</v>
      </c>
    </row>
    <row r="131" spans="1:12" ht="15.75" thickBot="1" x14ac:dyDescent="0.3">
      <c r="A131" s="19">
        <v>2014</v>
      </c>
      <c r="B131" s="7" t="s">
        <v>27</v>
      </c>
      <c r="C131" s="3" t="s">
        <v>28</v>
      </c>
      <c r="D131" s="4">
        <v>52</v>
      </c>
      <c r="E131" s="5">
        <v>38</v>
      </c>
      <c r="F131" s="5">
        <v>14</v>
      </c>
      <c r="G131" s="5">
        <v>10</v>
      </c>
      <c r="H131" s="5">
        <v>14</v>
      </c>
      <c r="I131" s="5">
        <v>46</v>
      </c>
      <c r="J131" s="5">
        <v>47</v>
      </c>
      <c r="K131" s="5">
        <v>-1</v>
      </c>
      <c r="L131" s="5">
        <v>46</v>
      </c>
    </row>
    <row r="132" spans="1:12" ht="15.75" thickBot="1" x14ac:dyDescent="0.3">
      <c r="A132" s="19">
        <v>2014</v>
      </c>
      <c r="B132" s="7" t="s">
        <v>29</v>
      </c>
      <c r="C132" s="3" t="s">
        <v>30</v>
      </c>
      <c r="D132" s="4">
        <v>52</v>
      </c>
      <c r="E132" s="5">
        <v>38</v>
      </c>
      <c r="F132" s="5">
        <v>14</v>
      </c>
      <c r="G132" s="5">
        <v>10</v>
      </c>
      <c r="H132" s="5">
        <v>14</v>
      </c>
      <c r="I132" s="5">
        <v>36</v>
      </c>
      <c r="J132" s="5">
        <v>46</v>
      </c>
      <c r="K132" s="5">
        <v>-10</v>
      </c>
      <c r="L132" s="5">
        <v>46</v>
      </c>
    </row>
    <row r="133" spans="1:12" ht="15.75" thickBot="1" x14ac:dyDescent="0.3">
      <c r="A133" s="19">
        <v>2014</v>
      </c>
      <c r="B133" s="7" t="s">
        <v>31</v>
      </c>
      <c r="C133" s="3" t="s">
        <v>32</v>
      </c>
      <c r="D133" s="4">
        <v>47</v>
      </c>
      <c r="E133" s="5">
        <v>38</v>
      </c>
      <c r="F133" s="5">
        <v>13</v>
      </c>
      <c r="G133" s="5">
        <v>8</v>
      </c>
      <c r="H133" s="5">
        <v>17</v>
      </c>
      <c r="I133" s="5">
        <v>38</v>
      </c>
      <c r="J133" s="5">
        <v>40</v>
      </c>
      <c r="K133" s="5">
        <v>-2</v>
      </c>
      <c r="L133" s="5">
        <v>41</v>
      </c>
    </row>
    <row r="134" spans="1:12" ht="15.75" thickBot="1" x14ac:dyDescent="0.3">
      <c r="A134" s="19">
        <v>2014</v>
      </c>
      <c r="B134" s="7" t="s">
        <v>33</v>
      </c>
      <c r="C134" s="3" t="s">
        <v>34</v>
      </c>
      <c r="D134" s="4">
        <v>47</v>
      </c>
      <c r="E134" s="5">
        <v>38</v>
      </c>
      <c r="F134" s="5">
        <v>13</v>
      </c>
      <c r="G134" s="5">
        <v>8</v>
      </c>
      <c r="H134" s="5">
        <v>17</v>
      </c>
      <c r="I134" s="5">
        <v>37</v>
      </c>
      <c r="J134" s="5">
        <v>47</v>
      </c>
      <c r="K134" s="5">
        <v>-10</v>
      </c>
      <c r="L134" s="5">
        <v>41</v>
      </c>
    </row>
    <row r="135" spans="1:12" ht="15.75" thickBot="1" x14ac:dyDescent="0.3">
      <c r="A135" s="19">
        <v>2014</v>
      </c>
      <c r="B135" s="7" t="s">
        <v>35</v>
      </c>
      <c r="C135" s="3" t="s">
        <v>36</v>
      </c>
      <c r="D135" s="4">
        <v>47</v>
      </c>
      <c r="E135" s="5">
        <v>38</v>
      </c>
      <c r="F135" s="5">
        <v>12</v>
      </c>
      <c r="G135" s="5">
        <v>11</v>
      </c>
      <c r="H135" s="5">
        <v>15</v>
      </c>
      <c r="I135" s="5">
        <v>42</v>
      </c>
      <c r="J135" s="5">
        <v>45</v>
      </c>
      <c r="K135" s="5">
        <v>-3</v>
      </c>
      <c r="L135" s="5">
        <v>41</v>
      </c>
    </row>
    <row r="136" spans="1:12" ht="15.75" thickBot="1" x14ac:dyDescent="0.3">
      <c r="A136" s="19">
        <v>2014</v>
      </c>
      <c r="B136" s="7" t="s">
        <v>37</v>
      </c>
      <c r="C136" s="3" t="s">
        <v>38</v>
      </c>
      <c r="D136" s="4">
        <v>43</v>
      </c>
      <c r="E136" s="5">
        <v>38</v>
      </c>
      <c r="F136" s="5">
        <v>11</v>
      </c>
      <c r="G136" s="5">
        <v>10</v>
      </c>
      <c r="H136" s="5">
        <v>17</v>
      </c>
      <c r="I136" s="5">
        <v>39</v>
      </c>
      <c r="J136" s="5">
        <v>44</v>
      </c>
      <c r="K136" s="5">
        <v>-5</v>
      </c>
      <c r="L136" s="5">
        <v>38</v>
      </c>
    </row>
    <row r="137" spans="1:12" ht="15.75" thickBot="1" x14ac:dyDescent="0.3">
      <c r="A137" s="19">
        <v>2014</v>
      </c>
      <c r="B137" s="7" t="s">
        <v>39</v>
      </c>
      <c r="C137" s="3" t="s">
        <v>40</v>
      </c>
      <c r="D137" s="4">
        <v>40</v>
      </c>
      <c r="E137" s="5">
        <v>38</v>
      </c>
      <c r="F137" s="5">
        <v>11</v>
      </c>
      <c r="G137" s="5">
        <v>7</v>
      </c>
      <c r="H137" s="5">
        <v>20</v>
      </c>
      <c r="I137" s="5">
        <v>34</v>
      </c>
      <c r="J137" s="5">
        <v>59</v>
      </c>
      <c r="K137" s="5">
        <v>-25</v>
      </c>
      <c r="L137" s="5">
        <v>35</v>
      </c>
    </row>
    <row r="138" spans="1:12" ht="15.75" thickBot="1" x14ac:dyDescent="0.3">
      <c r="A138" s="19">
        <v>2014</v>
      </c>
      <c r="B138" s="8" t="s">
        <v>41</v>
      </c>
      <c r="C138" s="3" t="s">
        <v>42</v>
      </c>
      <c r="D138" s="4">
        <v>38</v>
      </c>
      <c r="E138" s="5">
        <v>38</v>
      </c>
      <c r="F138" s="5">
        <v>10</v>
      </c>
      <c r="G138" s="5">
        <v>8</v>
      </c>
      <c r="H138" s="5">
        <v>20</v>
      </c>
      <c r="I138" s="5">
        <v>37</v>
      </c>
      <c r="J138" s="5">
        <v>54</v>
      </c>
      <c r="K138" s="5">
        <v>-17</v>
      </c>
      <c r="L138" s="5">
        <v>33</v>
      </c>
    </row>
    <row r="139" spans="1:12" ht="15.75" thickBot="1" x14ac:dyDescent="0.3">
      <c r="A139" s="19">
        <v>2014</v>
      </c>
      <c r="B139" s="8" t="s">
        <v>43</v>
      </c>
      <c r="C139" s="3" t="s">
        <v>44</v>
      </c>
      <c r="D139" s="4">
        <v>37</v>
      </c>
      <c r="E139" s="5">
        <v>38</v>
      </c>
      <c r="F139" s="5">
        <v>9</v>
      </c>
      <c r="G139" s="5">
        <v>10</v>
      </c>
      <c r="H139" s="5">
        <v>19</v>
      </c>
      <c r="I139" s="5">
        <v>31</v>
      </c>
      <c r="J139" s="5">
        <v>43</v>
      </c>
      <c r="K139" s="5">
        <v>-12</v>
      </c>
      <c r="L139" s="5">
        <v>32</v>
      </c>
    </row>
    <row r="140" spans="1:12" ht="15.75" thickBot="1" x14ac:dyDescent="0.3">
      <c r="A140" s="19">
        <v>2014</v>
      </c>
      <c r="B140" s="8" t="s">
        <v>45</v>
      </c>
      <c r="C140" s="3" t="s">
        <v>46</v>
      </c>
      <c r="D140" s="4">
        <v>34</v>
      </c>
      <c r="E140" s="5">
        <v>38</v>
      </c>
      <c r="F140" s="5">
        <v>9</v>
      </c>
      <c r="G140" s="5">
        <v>7</v>
      </c>
      <c r="H140" s="5">
        <v>22</v>
      </c>
      <c r="I140" s="5">
        <v>31</v>
      </c>
      <c r="J140" s="5">
        <v>48</v>
      </c>
      <c r="K140" s="5">
        <v>-17</v>
      </c>
      <c r="L140" s="5">
        <v>30</v>
      </c>
    </row>
    <row r="141" spans="1:12" ht="15.75" thickBot="1" x14ac:dyDescent="0.3">
      <c r="A141" s="20">
        <v>2014</v>
      </c>
      <c r="B141" s="13" t="s">
        <v>47</v>
      </c>
      <c r="C141" s="14" t="s">
        <v>48</v>
      </c>
      <c r="D141" s="15">
        <v>32</v>
      </c>
      <c r="E141" s="16">
        <v>38</v>
      </c>
      <c r="F141" s="16">
        <v>7</v>
      </c>
      <c r="G141" s="16">
        <v>11</v>
      </c>
      <c r="H141" s="16">
        <v>20</v>
      </c>
      <c r="I141" s="16">
        <v>28</v>
      </c>
      <c r="J141" s="16">
        <v>56</v>
      </c>
      <c r="K141" s="16">
        <v>-28</v>
      </c>
      <c r="L141" s="16">
        <v>28</v>
      </c>
    </row>
    <row r="142" spans="1:12" ht="15.75" thickBot="1" x14ac:dyDescent="0.3">
      <c r="A142" s="18">
        <v>2013</v>
      </c>
      <c r="B142" s="9" t="s">
        <v>9</v>
      </c>
      <c r="C142" s="10" t="s">
        <v>10</v>
      </c>
      <c r="D142" s="11">
        <v>76</v>
      </c>
      <c r="E142" s="12">
        <v>38</v>
      </c>
      <c r="F142" s="12">
        <v>23</v>
      </c>
      <c r="G142" s="12">
        <v>7</v>
      </c>
      <c r="H142" s="12">
        <v>8</v>
      </c>
      <c r="I142" s="12">
        <v>77</v>
      </c>
      <c r="J142" s="12">
        <v>37</v>
      </c>
      <c r="K142" s="12">
        <v>40</v>
      </c>
      <c r="L142" s="12">
        <v>67</v>
      </c>
    </row>
    <row r="143" spans="1:12" ht="15.75" thickBot="1" x14ac:dyDescent="0.3">
      <c r="A143" s="19">
        <v>2013</v>
      </c>
      <c r="B143" s="2" t="s">
        <v>11</v>
      </c>
      <c r="C143" s="3" t="s">
        <v>22</v>
      </c>
      <c r="D143" s="4">
        <v>65</v>
      </c>
      <c r="E143" s="5">
        <v>38</v>
      </c>
      <c r="F143" s="5">
        <v>18</v>
      </c>
      <c r="G143" s="5">
        <v>11</v>
      </c>
      <c r="H143" s="5">
        <v>9</v>
      </c>
      <c r="I143" s="5">
        <v>42</v>
      </c>
      <c r="J143" s="5">
        <v>35</v>
      </c>
      <c r="K143" s="5">
        <v>7</v>
      </c>
      <c r="L143" s="5">
        <v>57</v>
      </c>
    </row>
    <row r="144" spans="1:12" ht="15.75" thickBot="1" x14ac:dyDescent="0.3">
      <c r="A144" s="19">
        <v>2013</v>
      </c>
      <c r="B144" s="2" t="s">
        <v>13</v>
      </c>
      <c r="C144" s="3" t="s">
        <v>24</v>
      </c>
      <c r="D144" s="4">
        <v>64</v>
      </c>
      <c r="E144" s="5">
        <v>38</v>
      </c>
      <c r="F144" s="5">
        <v>18</v>
      </c>
      <c r="G144" s="5">
        <v>10</v>
      </c>
      <c r="H144" s="5">
        <v>10</v>
      </c>
      <c r="I144" s="5">
        <v>65</v>
      </c>
      <c r="J144" s="5">
        <v>49</v>
      </c>
      <c r="K144" s="5">
        <v>16</v>
      </c>
      <c r="L144" s="5">
        <v>56</v>
      </c>
    </row>
    <row r="145" spans="1:12" ht="15.75" thickBot="1" x14ac:dyDescent="0.3">
      <c r="A145" s="19">
        <v>2013</v>
      </c>
      <c r="B145" s="8" t="s">
        <v>15</v>
      </c>
      <c r="C145" s="3" t="s">
        <v>46</v>
      </c>
      <c r="D145" s="4">
        <v>61</v>
      </c>
      <c r="E145" s="5">
        <v>38</v>
      </c>
      <c r="F145" s="5">
        <v>17</v>
      </c>
      <c r="G145" s="5">
        <v>10</v>
      </c>
      <c r="H145" s="5">
        <v>11</v>
      </c>
      <c r="I145" s="5">
        <v>55</v>
      </c>
      <c r="J145" s="5">
        <v>41</v>
      </c>
      <c r="K145" s="5">
        <v>14</v>
      </c>
      <c r="L145" s="5">
        <v>54</v>
      </c>
    </row>
    <row r="146" spans="1:12" ht="15.75" thickBot="1" x14ac:dyDescent="0.3">
      <c r="A146" s="19">
        <v>2013</v>
      </c>
      <c r="B146" s="7" t="s">
        <v>17</v>
      </c>
      <c r="C146" s="3" t="s">
        <v>42</v>
      </c>
      <c r="D146" s="4">
        <v>59</v>
      </c>
      <c r="E146" s="5">
        <v>38</v>
      </c>
      <c r="F146" s="5">
        <v>16</v>
      </c>
      <c r="G146" s="5">
        <v>11</v>
      </c>
      <c r="H146" s="5">
        <v>11</v>
      </c>
      <c r="I146" s="5">
        <v>59</v>
      </c>
      <c r="J146" s="5">
        <v>53</v>
      </c>
      <c r="K146" s="5">
        <v>6</v>
      </c>
      <c r="L146" s="5">
        <v>52</v>
      </c>
    </row>
    <row r="147" spans="1:12" ht="15.75" thickBot="1" x14ac:dyDescent="0.3">
      <c r="A147" s="19">
        <v>2013</v>
      </c>
      <c r="B147" s="7" t="s">
        <v>19</v>
      </c>
      <c r="C147" s="3" t="s">
        <v>32</v>
      </c>
      <c r="D147" s="4">
        <v>59</v>
      </c>
      <c r="E147" s="5">
        <v>38</v>
      </c>
      <c r="F147" s="5">
        <v>16</v>
      </c>
      <c r="G147" s="5">
        <v>11</v>
      </c>
      <c r="H147" s="5">
        <v>11</v>
      </c>
      <c r="I147" s="5">
        <v>48</v>
      </c>
      <c r="J147" s="5">
        <v>44</v>
      </c>
      <c r="K147" s="5">
        <v>4</v>
      </c>
      <c r="L147" s="5">
        <v>52</v>
      </c>
    </row>
    <row r="148" spans="1:12" ht="15.75" thickBot="1" x14ac:dyDescent="0.3">
      <c r="A148" s="19">
        <v>2013</v>
      </c>
      <c r="B148" s="7" t="s">
        <v>21</v>
      </c>
      <c r="C148" s="3" t="s">
        <v>26</v>
      </c>
      <c r="D148" s="4">
        <v>57</v>
      </c>
      <c r="E148" s="5">
        <v>38</v>
      </c>
      <c r="F148" s="5">
        <v>15</v>
      </c>
      <c r="G148" s="5">
        <v>12</v>
      </c>
      <c r="H148" s="5">
        <v>11</v>
      </c>
      <c r="I148" s="5">
        <v>51</v>
      </c>
      <c r="J148" s="5">
        <v>38</v>
      </c>
      <c r="K148" s="5">
        <v>13</v>
      </c>
      <c r="L148" s="5">
        <v>50</v>
      </c>
    </row>
    <row r="149" spans="1:12" ht="15.75" thickBot="1" x14ac:dyDescent="0.3">
      <c r="A149" s="19">
        <v>2013</v>
      </c>
      <c r="B149" s="7" t="s">
        <v>23</v>
      </c>
      <c r="C149" s="3" t="s">
        <v>18</v>
      </c>
      <c r="D149" s="4">
        <v>57</v>
      </c>
      <c r="E149" s="5">
        <v>38</v>
      </c>
      <c r="F149" s="5">
        <v>15</v>
      </c>
      <c r="G149" s="5">
        <v>12</v>
      </c>
      <c r="H149" s="5">
        <v>11</v>
      </c>
      <c r="I149" s="5">
        <v>49</v>
      </c>
      <c r="J149" s="5">
        <v>38</v>
      </c>
      <c r="K149" s="5">
        <v>11</v>
      </c>
      <c r="L149" s="5">
        <v>50</v>
      </c>
    </row>
    <row r="150" spans="1:12" ht="15.75" thickBot="1" x14ac:dyDescent="0.3">
      <c r="A150" s="19">
        <v>2013</v>
      </c>
      <c r="B150" s="7" t="s">
        <v>25</v>
      </c>
      <c r="C150" s="3" t="s">
        <v>12</v>
      </c>
      <c r="D150" s="4">
        <v>50</v>
      </c>
      <c r="E150" s="5">
        <v>38</v>
      </c>
      <c r="F150" s="5">
        <v>14</v>
      </c>
      <c r="G150" s="5">
        <v>8</v>
      </c>
      <c r="H150" s="5">
        <v>16</v>
      </c>
      <c r="I150" s="5">
        <v>39</v>
      </c>
      <c r="J150" s="5">
        <v>40</v>
      </c>
      <c r="K150" s="5">
        <v>-1</v>
      </c>
      <c r="L150" s="5">
        <v>44</v>
      </c>
    </row>
    <row r="151" spans="1:12" ht="15.75" thickBot="1" x14ac:dyDescent="0.3">
      <c r="A151" s="19">
        <v>2013</v>
      </c>
      <c r="B151" s="7" t="s">
        <v>27</v>
      </c>
      <c r="C151" s="3" t="s">
        <v>16</v>
      </c>
      <c r="D151" s="4">
        <v>50</v>
      </c>
      <c r="E151" s="5">
        <v>38</v>
      </c>
      <c r="F151" s="5">
        <v>11</v>
      </c>
      <c r="G151" s="5">
        <v>17</v>
      </c>
      <c r="H151" s="5">
        <v>10</v>
      </c>
      <c r="I151" s="5">
        <v>27</v>
      </c>
      <c r="J151" s="5">
        <v>22</v>
      </c>
      <c r="K151" s="5">
        <v>5</v>
      </c>
      <c r="L151" s="5">
        <v>44</v>
      </c>
    </row>
    <row r="152" spans="1:12" ht="15.75" thickBot="1" x14ac:dyDescent="0.3">
      <c r="A152" s="19">
        <v>2013</v>
      </c>
      <c r="B152" s="7" t="s">
        <v>29</v>
      </c>
      <c r="C152" s="3" t="s">
        <v>36</v>
      </c>
      <c r="D152" s="4">
        <v>48</v>
      </c>
      <c r="E152" s="5">
        <v>38</v>
      </c>
      <c r="F152" s="5">
        <v>12</v>
      </c>
      <c r="G152" s="5">
        <v>12</v>
      </c>
      <c r="H152" s="5">
        <v>14</v>
      </c>
      <c r="I152" s="5">
        <v>42</v>
      </c>
      <c r="J152" s="5">
        <v>45</v>
      </c>
      <c r="K152" s="5">
        <v>-3</v>
      </c>
      <c r="L152" s="5">
        <v>42</v>
      </c>
    </row>
    <row r="153" spans="1:12" ht="15.75" thickBot="1" x14ac:dyDescent="0.3">
      <c r="A153" s="19">
        <v>2013</v>
      </c>
      <c r="B153" s="7" t="s">
        <v>31</v>
      </c>
      <c r="C153" s="3" t="s">
        <v>44</v>
      </c>
      <c r="D153" s="4">
        <v>48</v>
      </c>
      <c r="E153" s="5">
        <v>38</v>
      </c>
      <c r="F153" s="5">
        <v>12</v>
      </c>
      <c r="G153" s="5">
        <v>12</v>
      </c>
      <c r="H153" s="5">
        <v>14</v>
      </c>
      <c r="I153" s="5">
        <v>37</v>
      </c>
      <c r="J153" s="5">
        <v>45</v>
      </c>
      <c r="K153" s="5">
        <v>-8</v>
      </c>
      <c r="L153" s="5">
        <v>42</v>
      </c>
    </row>
    <row r="154" spans="1:12" ht="15.75" thickBot="1" x14ac:dyDescent="0.3">
      <c r="A154" s="19">
        <v>2013</v>
      </c>
      <c r="B154" s="7" t="s">
        <v>33</v>
      </c>
      <c r="C154" s="3" t="s">
        <v>14</v>
      </c>
      <c r="D154" s="4">
        <v>48</v>
      </c>
      <c r="E154" s="5">
        <v>38</v>
      </c>
      <c r="F154" s="5">
        <v>11</v>
      </c>
      <c r="G154" s="5">
        <v>15</v>
      </c>
      <c r="H154" s="5">
        <v>12</v>
      </c>
      <c r="I154" s="5">
        <v>51</v>
      </c>
      <c r="J154" s="5">
        <v>52</v>
      </c>
      <c r="K154" s="5">
        <v>-1</v>
      </c>
      <c r="L154" s="5">
        <v>42</v>
      </c>
    </row>
    <row r="155" spans="1:12" ht="15.75" thickBot="1" x14ac:dyDescent="0.3">
      <c r="A155" s="19">
        <v>2013</v>
      </c>
      <c r="B155" s="7" t="s">
        <v>35</v>
      </c>
      <c r="C155" s="3" t="s">
        <v>48</v>
      </c>
      <c r="D155" s="4">
        <v>46</v>
      </c>
      <c r="E155" s="5">
        <v>38</v>
      </c>
      <c r="F155" s="5">
        <v>13</v>
      </c>
      <c r="G155" s="5">
        <v>7</v>
      </c>
      <c r="H155" s="5">
        <v>18</v>
      </c>
      <c r="I155" s="5">
        <v>49</v>
      </c>
      <c r="J155" s="5">
        <v>63</v>
      </c>
      <c r="K155" s="5">
        <v>-14</v>
      </c>
      <c r="L155" s="5">
        <v>40</v>
      </c>
    </row>
    <row r="156" spans="1:12" ht="15.75" thickBot="1" x14ac:dyDescent="0.3">
      <c r="A156" s="19">
        <v>2013</v>
      </c>
      <c r="B156" s="7" t="s">
        <v>37</v>
      </c>
      <c r="C156" s="3" t="s">
        <v>20</v>
      </c>
      <c r="D156" s="4">
        <v>46</v>
      </c>
      <c r="E156" s="5">
        <v>38</v>
      </c>
      <c r="F156" s="5">
        <v>12</v>
      </c>
      <c r="G156" s="5">
        <v>10</v>
      </c>
      <c r="H156" s="5">
        <v>16</v>
      </c>
      <c r="I156" s="5">
        <v>43</v>
      </c>
      <c r="J156" s="5">
        <v>47</v>
      </c>
      <c r="K156" s="5">
        <v>-4</v>
      </c>
      <c r="L156" s="5">
        <v>40</v>
      </c>
    </row>
    <row r="157" spans="1:12" ht="15.75" thickBot="1" x14ac:dyDescent="0.3">
      <c r="A157" s="19">
        <v>2013</v>
      </c>
      <c r="B157" s="7" t="s">
        <v>39</v>
      </c>
      <c r="C157" s="3" t="s">
        <v>28</v>
      </c>
      <c r="D157" s="4">
        <v>45</v>
      </c>
      <c r="E157" s="5">
        <v>38</v>
      </c>
      <c r="F157" s="5">
        <v>12</v>
      </c>
      <c r="G157" s="5">
        <v>13</v>
      </c>
      <c r="H157" s="5">
        <v>13</v>
      </c>
      <c r="I157" s="5">
        <v>43</v>
      </c>
      <c r="J157" s="5">
        <v>46</v>
      </c>
      <c r="K157" s="5">
        <v>-3</v>
      </c>
      <c r="L157" s="5">
        <v>39</v>
      </c>
    </row>
    <row r="158" spans="1:12" ht="15.75" thickBot="1" x14ac:dyDescent="0.3">
      <c r="A158" s="19">
        <v>2013</v>
      </c>
      <c r="B158" s="7" t="s">
        <v>41</v>
      </c>
      <c r="C158" s="3" t="s">
        <v>57</v>
      </c>
      <c r="D158" s="4">
        <v>44</v>
      </c>
      <c r="E158" s="5">
        <v>38</v>
      </c>
      <c r="F158" s="5">
        <v>12</v>
      </c>
      <c r="G158" s="5">
        <v>12</v>
      </c>
      <c r="H158" s="5">
        <v>14</v>
      </c>
      <c r="I158" s="5">
        <v>50</v>
      </c>
      <c r="J158" s="5">
        <v>46</v>
      </c>
      <c r="K158" s="5">
        <v>4</v>
      </c>
      <c r="L158" s="5">
        <v>39</v>
      </c>
    </row>
    <row r="159" spans="1:12" ht="15.75" thickBot="1" x14ac:dyDescent="0.3">
      <c r="A159" s="19">
        <v>2013</v>
      </c>
      <c r="B159" s="7" t="s">
        <v>43</v>
      </c>
      <c r="C159" s="3" t="s">
        <v>51</v>
      </c>
      <c r="D159" s="4">
        <v>44</v>
      </c>
      <c r="E159" s="5">
        <v>38</v>
      </c>
      <c r="F159" s="5">
        <v>11</v>
      </c>
      <c r="G159" s="5">
        <v>11</v>
      </c>
      <c r="H159" s="5">
        <v>16</v>
      </c>
      <c r="I159" s="5">
        <v>50</v>
      </c>
      <c r="J159" s="5">
        <v>61</v>
      </c>
      <c r="K159" s="5">
        <v>-11</v>
      </c>
      <c r="L159" s="5">
        <v>39</v>
      </c>
    </row>
    <row r="160" spans="1:12" ht="15.75" thickBot="1" x14ac:dyDescent="0.3">
      <c r="A160" s="19">
        <v>2013</v>
      </c>
      <c r="B160" s="7" t="s">
        <v>45</v>
      </c>
      <c r="C160" s="3" t="s">
        <v>49</v>
      </c>
      <c r="D160" s="4">
        <v>37</v>
      </c>
      <c r="E160" s="5">
        <v>38</v>
      </c>
      <c r="F160" s="5">
        <v>9</v>
      </c>
      <c r="G160" s="5">
        <v>10</v>
      </c>
      <c r="H160" s="5">
        <v>19</v>
      </c>
      <c r="I160" s="5">
        <v>37</v>
      </c>
      <c r="J160" s="5">
        <v>55</v>
      </c>
      <c r="K160" s="5">
        <v>-18</v>
      </c>
      <c r="L160" s="5">
        <v>32</v>
      </c>
    </row>
    <row r="161" spans="1:12" ht="15.75" thickBot="1" x14ac:dyDescent="0.3">
      <c r="A161" s="20">
        <v>2013</v>
      </c>
      <c r="B161" s="17" t="s">
        <v>47</v>
      </c>
      <c r="C161" s="14" t="s">
        <v>56</v>
      </c>
      <c r="D161" s="15">
        <v>20</v>
      </c>
      <c r="E161" s="16">
        <v>38</v>
      </c>
      <c r="F161" s="16">
        <v>5</v>
      </c>
      <c r="G161" s="16">
        <v>5</v>
      </c>
      <c r="H161" s="16">
        <v>28</v>
      </c>
      <c r="I161" s="16">
        <v>22</v>
      </c>
      <c r="J161" s="16">
        <v>79</v>
      </c>
      <c r="K161" s="16">
        <v>-57</v>
      </c>
      <c r="L161" s="16">
        <v>18</v>
      </c>
    </row>
    <row r="162" spans="1:12" ht="15.75" thickBot="1" x14ac:dyDescent="0.3">
      <c r="A162" s="18">
        <v>2012</v>
      </c>
      <c r="B162" s="9" t="s">
        <v>9</v>
      </c>
      <c r="C162" s="10" t="s">
        <v>20</v>
      </c>
      <c r="D162" s="11">
        <v>77</v>
      </c>
      <c r="E162" s="12">
        <v>38</v>
      </c>
      <c r="F162" s="12">
        <v>22</v>
      </c>
      <c r="G162" s="12">
        <v>11</v>
      </c>
      <c r="H162" s="12">
        <v>5</v>
      </c>
      <c r="I162" s="12">
        <v>61</v>
      </c>
      <c r="J162" s="12">
        <v>33</v>
      </c>
      <c r="K162" s="12">
        <v>28</v>
      </c>
      <c r="L162" s="12">
        <v>68</v>
      </c>
    </row>
    <row r="163" spans="1:12" ht="15.75" thickBot="1" x14ac:dyDescent="0.3">
      <c r="A163" s="19">
        <v>2012</v>
      </c>
      <c r="B163" s="2" t="s">
        <v>11</v>
      </c>
      <c r="C163" s="3" t="s">
        <v>18</v>
      </c>
      <c r="D163" s="4">
        <v>72</v>
      </c>
      <c r="E163" s="5">
        <v>38</v>
      </c>
      <c r="F163" s="5">
        <v>20</v>
      </c>
      <c r="G163" s="5">
        <v>12</v>
      </c>
      <c r="H163" s="5">
        <v>6</v>
      </c>
      <c r="I163" s="5">
        <v>64</v>
      </c>
      <c r="J163" s="5">
        <v>37</v>
      </c>
      <c r="K163" s="5">
        <v>27</v>
      </c>
      <c r="L163" s="5">
        <v>63</v>
      </c>
    </row>
    <row r="164" spans="1:12" ht="15.75" thickBot="1" x14ac:dyDescent="0.3">
      <c r="A164" s="19">
        <v>2012</v>
      </c>
      <c r="B164" s="2" t="s">
        <v>13</v>
      </c>
      <c r="C164" s="3" t="s">
        <v>22</v>
      </c>
      <c r="D164" s="4">
        <v>71</v>
      </c>
      <c r="E164" s="5">
        <v>38</v>
      </c>
      <c r="F164" s="5">
        <v>20</v>
      </c>
      <c r="G164" s="5">
        <v>11</v>
      </c>
      <c r="H164" s="5">
        <v>7</v>
      </c>
      <c r="I164" s="5">
        <v>56</v>
      </c>
      <c r="J164" s="5">
        <v>33</v>
      </c>
      <c r="K164" s="5">
        <v>23</v>
      </c>
      <c r="L164" s="5">
        <v>62</v>
      </c>
    </row>
    <row r="165" spans="1:12" ht="15.75" thickBot="1" x14ac:dyDescent="0.3">
      <c r="A165" s="19">
        <v>2012</v>
      </c>
      <c r="B165" s="8" t="s">
        <v>15</v>
      </c>
      <c r="C165" s="3" t="s">
        <v>12</v>
      </c>
      <c r="D165" s="4">
        <v>66</v>
      </c>
      <c r="E165" s="5">
        <v>38</v>
      </c>
      <c r="F165" s="5">
        <v>20</v>
      </c>
      <c r="G165" s="5">
        <v>6</v>
      </c>
      <c r="H165" s="5">
        <v>12</v>
      </c>
      <c r="I165" s="5">
        <v>59</v>
      </c>
      <c r="J165" s="5">
        <v>37</v>
      </c>
      <c r="K165" s="5">
        <v>22</v>
      </c>
      <c r="L165" s="5">
        <v>58</v>
      </c>
    </row>
    <row r="166" spans="1:12" ht="15.75" thickBot="1" x14ac:dyDescent="0.3">
      <c r="A166" s="19">
        <v>2012</v>
      </c>
      <c r="B166" s="6" t="s">
        <v>17</v>
      </c>
      <c r="C166" s="3" t="s">
        <v>51</v>
      </c>
      <c r="D166" s="4">
        <v>58</v>
      </c>
      <c r="E166" s="5">
        <v>38</v>
      </c>
      <c r="F166" s="5">
        <v>16</v>
      </c>
      <c r="G166" s="5">
        <v>10</v>
      </c>
      <c r="H166" s="5">
        <v>12</v>
      </c>
      <c r="I166" s="5">
        <v>45</v>
      </c>
      <c r="J166" s="5">
        <v>44</v>
      </c>
      <c r="K166" s="5">
        <v>1</v>
      </c>
      <c r="L166" s="5">
        <v>51</v>
      </c>
    </row>
    <row r="167" spans="1:12" ht="15.75" thickBot="1" x14ac:dyDescent="0.3">
      <c r="A167" s="19">
        <v>2012</v>
      </c>
      <c r="B167" s="6" t="s">
        <v>19</v>
      </c>
      <c r="C167" s="3" t="s">
        <v>16</v>
      </c>
      <c r="D167" s="4">
        <v>57</v>
      </c>
      <c r="E167" s="5">
        <v>38</v>
      </c>
      <c r="F167" s="5">
        <v>15</v>
      </c>
      <c r="G167" s="5">
        <v>12</v>
      </c>
      <c r="H167" s="5">
        <v>11</v>
      </c>
      <c r="I167" s="5">
        <v>51</v>
      </c>
      <c r="J167" s="5">
        <v>39</v>
      </c>
      <c r="K167" s="5">
        <v>12</v>
      </c>
      <c r="L167" s="5">
        <v>50</v>
      </c>
    </row>
    <row r="168" spans="1:12" ht="15.75" thickBot="1" x14ac:dyDescent="0.3">
      <c r="A168" s="19">
        <v>2012</v>
      </c>
      <c r="B168" s="6" t="s">
        <v>21</v>
      </c>
      <c r="C168" s="3" t="s">
        <v>46</v>
      </c>
      <c r="D168" s="4">
        <v>55</v>
      </c>
      <c r="E168" s="5">
        <v>38</v>
      </c>
      <c r="F168" s="5">
        <v>15</v>
      </c>
      <c r="G168" s="5">
        <v>10</v>
      </c>
      <c r="H168" s="5">
        <v>13</v>
      </c>
      <c r="I168" s="5">
        <v>60</v>
      </c>
      <c r="J168" s="5">
        <v>50</v>
      </c>
      <c r="K168" s="5">
        <v>10</v>
      </c>
      <c r="L168" s="5">
        <v>48</v>
      </c>
    </row>
    <row r="169" spans="1:12" ht="15.75" thickBot="1" x14ac:dyDescent="0.3">
      <c r="A169" s="19">
        <v>2012</v>
      </c>
      <c r="B169" s="6" t="s">
        <v>23</v>
      </c>
      <c r="C169" s="3" t="s">
        <v>26</v>
      </c>
      <c r="D169" s="4">
        <v>53</v>
      </c>
      <c r="E169" s="5">
        <v>38</v>
      </c>
      <c r="F169" s="5">
        <v>13</v>
      </c>
      <c r="G169" s="5">
        <v>14</v>
      </c>
      <c r="H169" s="5">
        <v>11</v>
      </c>
      <c r="I169" s="5">
        <v>50</v>
      </c>
      <c r="J169" s="5">
        <v>44</v>
      </c>
      <c r="K169" s="5">
        <v>6</v>
      </c>
      <c r="L169" s="5">
        <v>46</v>
      </c>
    </row>
    <row r="170" spans="1:12" ht="15.75" thickBot="1" x14ac:dyDescent="0.3">
      <c r="A170" s="19">
        <v>2012</v>
      </c>
      <c r="B170" s="6" t="s">
        <v>25</v>
      </c>
      <c r="C170" s="3" t="s">
        <v>10</v>
      </c>
      <c r="D170" s="4">
        <v>52</v>
      </c>
      <c r="E170" s="5">
        <v>38</v>
      </c>
      <c r="F170" s="5">
        <v>15</v>
      </c>
      <c r="G170" s="5">
        <v>7</v>
      </c>
      <c r="H170" s="5">
        <v>16</v>
      </c>
      <c r="I170" s="5">
        <v>47</v>
      </c>
      <c r="J170" s="5">
        <v>51</v>
      </c>
      <c r="K170" s="5">
        <v>-4</v>
      </c>
      <c r="L170" s="5">
        <v>46</v>
      </c>
    </row>
    <row r="171" spans="1:12" ht="15.75" thickBot="1" x14ac:dyDescent="0.3">
      <c r="A171" s="19">
        <v>2012</v>
      </c>
      <c r="B171" s="6" t="s">
        <v>27</v>
      </c>
      <c r="C171" s="3" t="s">
        <v>14</v>
      </c>
      <c r="D171" s="4">
        <v>52</v>
      </c>
      <c r="E171" s="5">
        <v>38</v>
      </c>
      <c r="F171" s="5">
        <v>13</v>
      </c>
      <c r="G171" s="5">
        <v>13</v>
      </c>
      <c r="H171" s="5">
        <v>12</v>
      </c>
      <c r="I171" s="5">
        <v>44</v>
      </c>
      <c r="J171" s="5">
        <v>40</v>
      </c>
      <c r="K171" s="5">
        <v>4</v>
      </c>
      <c r="L171" s="5">
        <v>46</v>
      </c>
    </row>
    <row r="172" spans="1:12" ht="15.75" thickBot="1" x14ac:dyDescent="0.3">
      <c r="A172" s="19">
        <v>2012</v>
      </c>
      <c r="B172" s="6" t="s">
        <v>29</v>
      </c>
      <c r="C172" s="3" t="s">
        <v>28</v>
      </c>
      <c r="D172" s="4">
        <v>50</v>
      </c>
      <c r="E172" s="5">
        <v>38</v>
      </c>
      <c r="F172" s="5">
        <v>12</v>
      </c>
      <c r="G172" s="5">
        <v>14</v>
      </c>
      <c r="H172" s="5">
        <v>12</v>
      </c>
      <c r="I172" s="5">
        <v>39</v>
      </c>
      <c r="J172" s="5">
        <v>46</v>
      </c>
      <c r="K172" s="5">
        <v>-7</v>
      </c>
      <c r="L172" s="5">
        <v>44</v>
      </c>
    </row>
    <row r="173" spans="1:12" ht="15.75" thickBot="1" x14ac:dyDescent="0.3">
      <c r="A173" s="19">
        <v>2012</v>
      </c>
      <c r="B173" s="6" t="s">
        <v>31</v>
      </c>
      <c r="C173" s="3" t="s">
        <v>56</v>
      </c>
      <c r="D173" s="4">
        <v>49</v>
      </c>
      <c r="E173" s="5">
        <v>38</v>
      </c>
      <c r="F173" s="5">
        <v>14</v>
      </c>
      <c r="G173" s="5">
        <v>7</v>
      </c>
      <c r="H173" s="5">
        <v>17</v>
      </c>
      <c r="I173" s="5">
        <v>44</v>
      </c>
      <c r="J173" s="5">
        <v>51</v>
      </c>
      <c r="K173" s="5">
        <v>-7</v>
      </c>
      <c r="L173" s="5">
        <v>43</v>
      </c>
    </row>
    <row r="174" spans="1:12" ht="15.75" thickBot="1" x14ac:dyDescent="0.3">
      <c r="A174" s="19">
        <v>2012</v>
      </c>
      <c r="B174" s="7" t="s">
        <v>33</v>
      </c>
      <c r="C174" s="3" t="s">
        <v>36</v>
      </c>
      <c r="D174" s="4">
        <v>48</v>
      </c>
      <c r="E174" s="5">
        <v>38</v>
      </c>
      <c r="F174" s="5">
        <v>14</v>
      </c>
      <c r="G174" s="5">
        <v>6</v>
      </c>
      <c r="H174" s="5">
        <v>18</v>
      </c>
      <c r="I174" s="5">
        <v>53</v>
      </c>
      <c r="J174" s="5">
        <v>60</v>
      </c>
      <c r="K174" s="5">
        <v>-7</v>
      </c>
      <c r="L174" s="5">
        <v>42</v>
      </c>
    </row>
    <row r="175" spans="1:12" ht="15.75" thickBot="1" x14ac:dyDescent="0.3">
      <c r="A175" s="19">
        <v>2012</v>
      </c>
      <c r="B175" s="7" t="s">
        <v>35</v>
      </c>
      <c r="C175" s="3" t="s">
        <v>49</v>
      </c>
      <c r="D175" s="4">
        <v>48</v>
      </c>
      <c r="E175" s="5">
        <v>38</v>
      </c>
      <c r="F175" s="5">
        <v>12</v>
      </c>
      <c r="G175" s="5">
        <v>12</v>
      </c>
      <c r="H175" s="5">
        <v>14</v>
      </c>
      <c r="I175" s="5">
        <v>37</v>
      </c>
      <c r="J175" s="5">
        <v>44</v>
      </c>
      <c r="K175" s="5">
        <v>-7</v>
      </c>
      <c r="L175" s="5">
        <v>42</v>
      </c>
    </row>
    <row r="176" spans="1:12" ht="15.75" thickBot="1" x14ac:dyDescent="0.3">
      <c r="A176" s="19">
        <v>2012</v>
      </c>
      <c r="B176" s="7" t="s">
        <v>37</v>
      </c>
      <c r="C176" s="3" t="s">
        <v>44</v>
      </c>
      <c r="D176" s="4">
        <v>47</v>
      </c>
      <c r="E176" s="5">
        <v>38</v>
      </c>
      <c r="F176" s="5">
        <v>11</v>
      </c>
      <c r="G176" s="5">
        <v>14</v>
      </c>
      <c r="H176" s="5">
        <v>13</v>
      </c>
      <c r="I176" s="5">
        <v>37</v>
      </c>
      <c r="J176" s="5">
        <v>41</v>
      </c>
      <c r="K176" s="5">
        <v>-4</v>
      </c>
      <c r="L176" s="5">
        <v>41</v>
      </c>
    </row>
    <row r="177" spans="1:12" ht="15.75" thickBot="1" x14ac:dyDescent="0.3">
      <c r="A177" s="19">
        <v>2012</v>
      </c>
      <c r="B177" s="7" t="s">
        <v>39</v>
      </c>
      <c r="C177" s="3" t="s">
        <v>57</v>
      </c>
      <c r="D177" s="4">
        <v>45</v>
      </c>
      <c r="E177" s="5">
        <v>38</v>
      </c>
      <c r="F177" s="5">
        <v>10</v>
      </c>
      <c r="G177" s="5">
        <v>15</v>
      </c>
      <c r="H177" s="5">
        <v>13</v>
      </c>
      <c r="I177" s="5">
        <v>39</v>
      </c>
      <c r="J177" s="5">
        <v>41</v>
      </c>
      <c r="K177" s="5">
        <v>-2</v>
      </c>
      <c r="L177" s="5">
        <v>39</v>
      </c>
    </row>
    <row r="178" spans="1:12" ht="15.75" thickBot="1" x14ac:dyDescent="0.3">
      <c r="A178" s="19">
        <v>2012</v>
      </c>
      <c r="B178" s="7" t="s">
        <v>41</v>
      </c>
      <c r="C178" s="3" t="s">
        <v>30</v>
      </c>
      <c r="D178" s="4">
        <v>41</v>
      </c>
      <c r="E178" s="5">
        <v>38</v>
      </c>
      <c r="F178" s="5">
        <v>10</v>
      </c>
      <c r="G178" s="5">
        <v>11</v>
      </c>
      <c r="H178" s="5">
        <v>17</v>
      </c>
      <c r="I178" s="5">
        <v>39</v>
      </c>
      <c r="J178" s="5">
        <v>56</v>
      </c>
      <c r="K178" s="5">
        <v>-17</v>
      </c>
      <c r="L178" s="5">
        <v>36</v>
      </c>
    </row>
    <row r="179" spans="1:12" ht="15.75" thickBot="1" x14ac:dyDescent="0.3">
      <c r="A179" s="19">
        <v>2012</v>
      </c>
      <c r="B179" s="7" t="s">
        <v>43</v>
      </c>
      <c r="C179" s="3" t="s">
        <v>40</v>
      </c>
      <c r="D179" s="4">
        <v>34</v>
      </c>
      <c r="E179" s="5">
        <v>38</v>
      </c>
      <c r="F179" s="5">
        <v>9</v>
      </c>
      <c r="G179" s="5">
        <v>7</v>
      </c>
      <c r="H179" s="5">
        <v>22</v>
      </c>
      <c r="I179" s="5">
        <v>39</v>
      </c>
      <c r="J179" s="5">
        <v>54</v>
      </c>
      <c r="K179" s="5">
        <v>-15</v>
      </c>
      <c r="L179" s="5">
        <v>30</v>
      </c>
    </row>
    <row r="180" spans="1:12" ht="15.75" thickBot="1" x14ac:dyDescent="0.3">
      <c r="A180" s="19">
        <v>2012</v>
      </c>
      <c r="B180" s="7" t="s">
        <v>45</v>
      </c>
      <c r="C180" s="3" t="s">
        <v>55</v>
      </c>
      <c r="D180" s="4">
        <v>30</v>
      </c>
      <c r="E180" s="5">
        <v>38</v>
      </c>
      <c r="F180" s="5">
        <v>7</v>
      </c>
      <c r="G180" s="5">
        <v>9</v>
      </c>
      <c r="H180" s="5">
        <v>22</v>
      </c>
      <c r="I180" s="5">
        <v>37</v>
      </c>
      <c r="J180" s="5">
        <v>67</v>
      </c>
      <c r="K180" s="5">
        <v>-30</v>
      </c>
      <c r="L180" s="5">
        <v>26</v>
      </c>
    </row>
    <row r="181" spans="1:12" ht="15.75" thickBot="1" x14ac:dyDescent="0.3">
      <c r="A181" s="20">
        <v>2012</v>
      </c>
      <c r="B181" s="17" t="s">
        <v>47</v>
      </c>
      <c r="C181" s="14" t="s">
        <v>34</v>
      </c>
      <c r="D181" s="15">
        <v>30</v>
      </c>
      <c r="E181" s="16">
        <v>38</v>
      </c>
      <c r="F181" s="16">
        <v>7</v>
      </c>
      <c r="G181" s="16">
        <v>9</v>
      </c>
      <c r="H181" s="16">
        <v>22</v>
      </c>
      <c r="I181" s="16">
        <v>39</v>
      </c>
      <c r="J181" s="16">
        <v>72</v>
      </c>
      <c r="K181" s="16">
        <v>-33</v>
      </c>
      <c r="L181" s="16">
        <v>26</v>
      </c>
    </row>
    <row r="182" spans="1:12" ht="15.75" thickBot="1" x14ac:dyDescent="0.3">
      <c r="A182" s="18">
        <v>2011</v>
      </c>
      <c r="B182" s="9" t="s">
        <v>9</v>
      </c>
      <c r="C182" s="10" t="s">
        <v>16</v>
      </c>
      <c r="D182" s="11">
        <v>71</v>
      </c>
      <c r="E182" s="12">
        <v>38</v>
      </c>
      <c r="F182" s="12">
        <v>21</v>
      </c>
      <c r="G182" s="12">
        <v>8</v>
      </c>
      <c r="H182" s="12">
        <v>9</v>
      </c>
      <c r="I182" s="12">
        <v>53</v>
      </c>
      <c r="J182" s="12">
        <v>36</v>
      </c>
      <c r="K182" s="12">
        <v>17</v>
      </c>
      <c r="L182" s="12">
        <v>62</v>
      </c>
    </row>
    <row r="183" spans="1:12" ht="15.75" thickBot="1" x14ac:dyDescent="0.3">
      <c r="A183" s="19">
        <v>2011</v>
      </c>
      <c r="B183" s="2" t="s">
        <v>11</v>
      </c>
      <c r="C183" s="3" t="s">
        <v>51</v>
      </c>
      <c r="D183" s="4">
        <v>69</v>
      </c>
      <c r="E183" s="5">
        <v>38</v>
      </c>
      <c r="F183" s="5">
        <v>19</v>
      </c>
      <c r="G183" s="5">
        <v>12</v>
      </c>
      <c r="H183" s="5">
        <v>7</v>
      </c>
      <c r="I183" s="5">
        <v>57</v>
      </c>
      <c r="J183" s="5">
        <v>40</v>
      </c>
      <c r="K183" s="5">
        <v>17</v>
      </c>
      <c r="L183" s="5">
        <v>61</v>
      </c>
    </row>
    <row r="184" spans="1:12" ht="15.75" thickBot="1" x14ac:dyDescent="0.3">
      <c r="A184" s="19">
        <v>2011</v>
      </c>
      <c r="B184" s="2" t="s">
        <v>13</v>
      </c>
      <c r="C184" s="3" t="s">
        <v>20</v>
      </c>
      <c r="D184" s="4">
        <v>63</v>
      </c>
      <c r="E184" s="5">
        <v>38</v>
      </c>
      <c r="F184" s="5">
        <v>20</v>
      </c>
      <c r="G184" s="5">
        <v>3</v>
      </c>
      <c r="H184" s="5">
        <v>15</v>
      </c>
      <c r="I184" s="5">
        <v>60</v>
      </c>
      <c r="J184" s="5">
        <v>51</v>
      </c>
      <c r="K184" s="5">
        <v>9</v>
      </c>
      <c r="L184" s="5">
        <v>55</v>
      </c>
    </row>
    <row r="185" spans="1:12" ht="15.75" thickBot="1" x14ac:dyDescent="0.3">
      <c r="A185" s="19">
        <v>2011</v>
      </c>
      <c r="B185" s="8" t="s">
        <v>15</v>
      </c>
      <c r="C185" s="3" t="s">
        <v>28</v>
      </c>
      <c r="D185" s="4">
        <v>61</v>
      </c>
      <c r="E185" s="5">
        <v>38</v>
      </c>
      <c r="F185" s="5">
        <v>15</v>
      </c>
      <c r="G185" s="5">
        <v>16</v>
      </c>
      <c r="H185" s="5">
        <v>7</v>
      </c>
      <c r="I185" s="5">
        <v>59</v>
      </c>
      <c r="J185" s="5">
        <v>47</v>
      </c>
      <c r="K185" s="5">
        <v>12</v>
      </c>
      <c r="L185" s="5">
        <v>54</v>
      </c>
    </row>
    <row r="186" spans="1:12" ht="15.75" thickBot="1" x14ac:dyDescent="0.3">
      <c r="A186" s="19">
        <v>2011</v>
      </c>
      <c r="B186" s="6" t="s">
        <v>17</v>
      </c>
      <c r="C186" s="3" t="s">
        <v>14</v>
      </c>
      <c r="D186" s="4">
        <v>60</v>
      </c>
      <c r="E186" s="5">
        <v>38</v>
      </c>
      <c r="F186" s="5">
        <v>16</v>
      </c>
      <c r="G186" s="5">
        <v>12</v>
      </c>
      <c r="H186" s="5">
        <v>10</v>
      </c>
      <c r="I186" s="5">
        <v>57</v>
      </c>
      <c r="J186" s="5">
        <v>43</v>
      </c>
      <c r="K186" s="5">
        <v>14</v>
      </c>
      <c r="L186" s="5">
        <v>53</v>
      </c>
    </row>
    <row r="187" spans="1:12" ht="15.75" thickBot="1" x14ac:dyDescent="0.3">
      <c r="A187" s="19">
        <v>2011</v>
      </c>
      <c r="B187" s="6" t="s">
        <v>19</v>
      </c>
      <c r="C187" s="3" t="s">
        <v>12</v>
      </c>
      <c r="D187" s="4">
        <v>59</v>
      </c>
      <c r="E187" s="5">
        <v>38</v>
      </c>
      <c r="F187" s="5">
        <v>16</v>
      </c>
      <c r="G187" s="5">
        <v>11</v>
      </c>
      <c r="H187" s="5">
        <v>11</v>
      </c>
      <c r="I187" s="5">
        <v>57</v>
      </c>
      <c r="J187" s="5">
        <v>46</v>
      </c>
      <c r="K187" s="5">
        <v>11</v>
      </c>
      <c r="L187" s="5">
        <v>52</v>
      </c>
    </row>
    <row r="188" spans="1:12" ht="15.75" thickBot="1" x14ac:dyDescent="0.3">
      <c r="A188" s="19">
        <v>2011</v>
      </c>
      <c r="B188" s="6" t="s">
        <v>21</v>
      </c>
      <c r="C188" s="3" t="s">
        <v>34</v>
      </c>
      <c r="D188" s="4">
        <v>58</v>
      </c>
      <c r="E188" s="5">
        <v>38</v>
      </c>
      <c r="F188" s="5">
        <v>15</v>
      </c>
      <c r="G188" s="5">
        <v>13</v>
      </c>
      <c r="H188" s="5">
        <v>10</v>
      </c>
      <c r="I188" s="5">
        <v>46</v>
      </c>
      <c r="J188" s="5">
        <v>45</v>
      </c>
      <c r="K188" s="5">
        <v>1</v>
      </c>
      <c r="L188" s="5">
        <v>51</v>
      </c>
    </row>
    <row r="189" spans="1:12" ht="15.75" thickBot="1" x14ac:dyDescent="0.3">
      <c r="A189" s="19">
        <v>2011</v>
      </c>
      <c r="B189" s="6" t="s">
        <v>23</v>
      </c>
      <c r="C189" s="3" t="s">
        <v>36</v>
      </c>
      <c r="D189" s="4">
        <v>57</v>
      </c>
      <c r="E189" s="5">
        <v>38</v>
      </c>
      <c r="F189" s="5">
        <v>16</v>
      </c>
      <c r="G189" s="5">
        <v>9</v>
      </c>
      <c r="H189" s="5">
        <v>13</v>
      </c>
      <c r="I189" s="5">
        <v>57</v>
      </c>
      <c r="J189" s="5">
        <v>41</v>
      </c>
      <c r="K189" s="5">
        <v>16</v>
      </c>
      <c r="L189" s="5">
        <v>50</v>
      </c>
    </row>
    <row r="190" spans="1:12" ht="15.75" thickBot="1" x14ac:dyDescent="0.3">
      <c r="A190" s="19">
        <v>2011</v>
      </c>
      <c r="B190" s="6" t="s">
        <v>25</v>
      </c>
      <c r="C190" s="3" t="s">
        <v>46</v>
      </c>
      <c r="D190" s="4">
        <v>56</v>
      </c>
      <c r="E190" s="5">
        <v>38</v>
      </c>
      <c r="F190" s="5">
        <v>16</v>
      </c>
      <c r="G190" s="5">
        <v>8</v>
      </c>
      <c r="H190" s="5">
        <v>14</v>
      </c>
      <c r="I190" s="5">
        <v>52</v>
      </c>
      <c r="J190" s="5">
        <v>49</v>
      </c>
      <c r="K190" s="5">
        <v>3</v>
      </c>
      <c r="L190" s="5">
        <v>49</v>
      </c>
    </row>
    <row r="191" spans="1:12" ht="15.75" thickBot="1" x14ac:dyDescent="0.3">
      <c r="A191" s="19">
        <v>2011</v>
      </c>
      <c r="B191" s="6" t="s">
        <v>27</v>
      </c>
      <c r="C191" s="3" t="s">
        <v>26</v>
      </c>
      <c r="D191" s="4">
        <v>53</v>
      </c>
      <c r="E191" s="5">
        <v>38</v>
      </c>
      <c r="F191" s="5">
        <v>15</v>
      </c>
      <c r="G191" s="5">
        <v>8</v>
      </c>
      <c r="H191" s="5">
        <v>15</v>
      </c>
      <c r="I191" s="5">
        <v>55</v>
      </c>
      <c r="J191" s="5">
        <v>55</v>
      </c>
      <c r="K191" s="5">
        <v>0</v>
      </c>
      <c r="L191" s="5">
        <v>46</v>
      </c>
    </row>
    <row r="192" spans="1:12" ht="15.75" thickBot="1" x14ac:dyDescent="0.3">
      <c r="A192" s="19">
        <v>2011</v>
      </c>
      <c r="B192" s="6" t="s">
        <v>29</v>
      </c>
      <c r="C192" s="3" t="s">
        <v>40</v>
      </c>
      <c r="D192" s="4">
        <v>50</v>
      </c>
      <c r="E192" s="5">
        <v>38</v>
      </c>
      <c r="F192" s="5">
        <v>11</v>
      </c>
      <c r="G192" s="5">
        <v>17</v>
      </c>
      <c r="H192" s="5">
        <v>10</v>
      </c>
      <c r="I192" s="5">
        <v>43</v>
      </c>
      <c r="J192" s="5">
        <v>39</v>
      </c>
      <c r="K192" s="5">
        <v>4</v>
      </c>
      <c r="L192" s="5">
        <v>44</v>
      </c>
    </row>
    <row r="193" spans="1:12" ht="15.75" thickBot="1" x14ac:dyDescent="0.3">
      <c r="A193" s="19">
        <v>2011</v>
      </c>
      <c r="B193" s="6" t="s">
        <v>31</v>
      </c>
      <c r="C193" s="3" t="s">
        <v>22</v>
      </c>
      <c r="D193" s="4">
        <v>48</v>
      </c>
      <c r="E193" s="5">
        <v>38</v>
      </c>
      <c r="F193" s="5">
        <v>13</v>
      </c>
      <c r="G193" s="5">
        <v>9</v>
      </c>
      <c r="H193" s="5">
        <v>16</v>
      </c>
      <c r="I193" s="5">
        <v>49</v>
      </c>
      <c r="J193" s="5">
        <v>57</v>
      </c>
      <c r="K193" s="5">
        <v>-8</v>
      </c>
      <c r="L193" s="5">
        <v>42</v>
      </c>
    </row>
    <row r="194" spans="1:12" ht="15.75" thickBot="1" x14ac:dyDescent="0.3">
      <c r="A194" s="19">
        <v>2011</v>
      </c>
      <c r="B194" s="7" t="s">
        <v>33</v>
      </c>
      <c r="C194" s="3" t="s">
        <v>55</v>
      </c>
      <c r="D194" s="4">
        <v>48</v>
      </c>
      <c r="E194" s="5">
        <v>38</v>
      </c>
      <c r="F194" s="5">
        <v>12</v>
      </c>
      <c r="G194" s="5">
        <v>12</v>
      </c>
      <c r="H194" s="5">
        <v>14</v>
      </c>
      <c r="I194" s="5">
        <v>50</v>
      </c>
      <c r="J194" s="5">
        <v>45</v>
      </c>
      <c r="K194" s="5">
        <v>5</v>
      </c>
      <c r="L194" s="5">
        <v>42</v>
      </c>
    </row>
    <row r="195" spans="1:12" ht="15.75" thickBot="1" x14ac:dyDescent="0.3">
      <c r="A195" s="19">
        <v>2011</v>
      </c>
      <c r="B195" s="7" t="s">
        <v>35</v>
      </c>
      <c r="C195" s="3" t="s">
        <v>44</v>
      </c>
      <c r="D195" s="4">
        <v>46</v>
      </c>
      <c r="E195" s="5">
        <v>38</v>
      </c>
      <c r="F195" s="5">
        <v>11</v>
      </c>
      <c r="G195" s="5">
        <v>13</v>
      </c>
      <c r="H195" s="5">
        <v>14</v>
      </c>
      <c r="I195" s="5">
        <v>43</v>
      </c>
      <c r="J195" s="5">
        <v>49</v>
      </c>
      <c r="K195" s="5">
        <v>-6</v>
      </c>
      <c r="L195" s="5">
        <v>40</v>
      </c>
    </row>
    <row r="196" spans="1:12" ht="15.75" thickBot="1" x14ac:dyDescent="0.3">
      <c r="A196" s="19">
        <v>2011</v>
      </c>
      <c r="B196" s="7" t="s">
        <v>37</v>
      </c>
      <c r="C196" s="3" t="s">
        <v>18</v>
      </c>
      <c r="D196" s="4">
        <v>45</v>
      </c>
      <c r="E196" s="5">
        <v>38</v>
      </c>
      <c r="F196" s="5">
        <v>13</v>
      </c>
      <c r="G196" s="5">
        <v>6</v>
      </c>
      <c r="H196" s="5">
        <v>19</v>
      </c>
      <c r="I196" s="5">
        <v>50</v>
      </c>
      <c r="J196" s="5">
        <v>60</v>
      </c>
      <c r="K196" s="5">
        <v>-10</v>
      </c>
      <c r="L196" s="5">
        <v>39</v>
      </c>
    </row>
    <row r="197" spans="1:12" ht="15.75" thickBot="1" x14ac:dyDescent="0.3">
      <c r="A197" s="19">
        <v>2011</v>
      </c>
      <c r="B197" s="7" t="s">
        <v>39</v>
      </c>
      <c r="C197" s="3" t="s">
        <v>10</v>
      </c>
      <c r="D197" s="4">
        <v>43</v>
      </c>
      <c r="E197" s="5">
        <v>38</v>
      </c>
      <c r="F197" s="5">
        <v>11</v>
      </c>
      <c r="G197" s="5">
        <v>10</v>
      </c>
      <c r="H197" s="5">
        <v>17</v>
      </c>
      <c r="I197" s="5">
        <v>48</v>
      </c>
      <c r="J197" s="5">
        <v>51</v>
      </c>
      <c r="K197" s="5">
        <v>-3</v>
      </c>
      <c r="L197" s="5">
        <v>38</v>
      </c>
    </row>
    <row r="198" spans="1:12" ht="15.75" thickBot="1" x14ac:dyDescent="0.3">
      <c r="A198" s="19">
        <v>2011</v>
      </c>
      <c r="B198" s="7" t="s">
        <v>41</v>
      </c>
      <c r="C198" s="3" t="s">
        <v>24</v>
      </c>
      <c r="D198" s="4">
        <v>41</v>
      </c>
      <c r="E198" s="5">
        <v>38</v>
      </c>
      <c r="F198" s="5">
        <v>10</v>
      </c>
      <c r="G198" s="5">
        <v>11</v>
      </c>
      <c r="H198" s="5">
        <v>17</v>
      </c>
      <c r="I198" s="5">
        <v>38</v>
      </c>
      <c r="J198" s="5">
        <v>55</v>
      </c>
      <c r="K198" s="5">
        <v>-17</v>
      </c>
      <c r="L198" s="5">
        <v>36</v>
      </c>
    </row>
    <row r="199" spans="1:12" ht="15.75" thickBot="1" x14ac:dyDescent="0.3">
      <c r="A199" s="19">
        <v>2011</v>
      </c>
      <c r="B199" s="7" t="s">
        <v>43</v>
      </c>
      <c r="C199" s="3" t="s">
        <v>58</v>
      </c>
      <c r="D199" s="4">
        <v>39</v>
      </c>
      <c r="E199" s="5">
        <v>38</v>
      </c>
      <c r="F199" s="5">
        <v>10</v>
      </c>
      <c r="G199" s="5">
        <v>9</v>
      </c>
      <c r="H199" s="5">
        <v>19</v>
      </c>
      <c r="I199" s="5">
        <v>47</v>
      </c>
      <c r="J199" s="5">
        <v>64</v>
      </c>
      <c r="K199" s="5">
        <v>-17</v>
      </c>
      <c r="L199" s="5">
        <v>34</v>
      </c>
    </row>
    <row r="200" spans="1:12" ht="15.75" thickBot="1" x14ac:dyDescent="0.3">
      <c r="A200" s="19">
        <v>2011</v>
      </c>
      <c r="B200" s="7" t="s">
        <v>45</v>
      </c>
      <c r="C200" s="3" t="s">
        <v>54</v>
      </c>
      <c r="D200" s="4">
        <v>37</v>
      </c>
      <c r="E200" s="5">
        <v>38</v>
      </c>
      <c r="F200" s="5">
        <v>8</v>
      </c>
      <c r="G200" s="5">
        <v>13</v>
      </c>
      <c r="H200" s="5">
        <v>17</v>
      </c>
      <c r="I200" s="5">
        <v>51</v>
      </c>
      <c r="J200" s="5">
        <v>69</v>
      </c>
      <c r="K200" s="5">
        <v>-18</v>
      </c>
      <c r="L200" s="5">
        <v>32</v>
      </c>
    </row>
    <row r="201" spans="1:12" ht="15.75" thickBot="1" x14ac:dyDescent="0.3">
      <c r="A201" s="20">
        <v>2011</v>
      </c>
      <c r="B201" s="17" t="s">
        <v>47</v>
      </c>
      <c r="C201" s="14" t="s">
        <v>50</v>
      </c>
      <c r="D201" s="15">
        <v>31</v>
      </c>
      <c r="E201" s="16">
        <v>38</v>
      </c>
      <c r="F201" s="16">
        <v>7</v>
      </c>
      <c r="G201" s="16">
        <v>10</v>
      </c>
      <c r="H201" s="16">
        <v>21</v>
      </c>
      <c r="I201" s="16">
        <v>45</v>
      </c>
      <c r="J201" s="16">
        <v>75</v>
      </c>
      <c r="K201" s="16">
        <v>-30</v>
      </c>
      <c r="L201" s="16">
        <v>27</v>
      </c>
    </row>
    <row r="202" spans="1:12" ht="15.75" thickBot="1" x14ac:dyDescent="0.3">
      <c r="A202" s="18">
        <v>2010</v>
      </c>
      <c r="B202" s="9" t="s">
        <v>9</v>
      </c>
      <c r="C202" s="10" t="s">
        <v>20</v>
      </c>
      <c r="D202" s="11">
        <v>71</v>
      </c>
      <c r="E202" s="12">
        <v>38</v>
      </c>
      <c r="F202" s="12">
        <v>20</v>
      </c>
      <c r="G202" s="12">
        <v>11</v>
      </c>
      <c r="H202" s="12">
        <v>7</v>
      </c>
      <c r="I202" s="12">
        <v>62</v>
      </c>
      <c r="J202" s="12">
        <v>36</v>
      </c>
      <c r="K202" s="12">
        <v>26</v>
      </c>
      <c r="L202" s="12">
        <v>62</v>
      </c>
    </row>
    <row r="203" spans="1:12" ht="15.75" thickBot="1" x14ac:dyDescent="0.3">
      <c r="A203" s="19">
        <v>2010</v>
      </c>
      <c r="B203" s="2" t="s">
        <v>11</v>
      </c>
      <c r="C203" s="3" t="s">
        <v>10</v>
      </c>
      <c r="D203" s="4">
        <v>69</v>
      </c>
      <c r="E203" s="5">
        <v>38</v>
      </c>
      <c r="F203" s="5">
        <v>20</v>
      </c>
      <c r="G203" s="5">
        <v>9</v>
      </c>
      <c r="H203" s="5">
        <v>9</v>
      </c>
      <c r="I203" s="5">
        <v>53</v>
      </c>
      <c r="J203" s="5">
        <v>38</v>
      </c>
      <c r="K203" s="5">
        <v>15</v>
      </c>
      <c r="L203" s="5">
        <v>61</v>
      </c>
    </row>
    <row r="204" spans="1:12" ht="15.75" thickBot="1" x14ac:dyDescent="0.3">
      <c r="A204" s="19">
        <v>2010</v>
      </c>
      <c r="B204" s="2" t="s">
        <v>13</v>
      </c>
      <c r="C204" s="3" t="s">
        <v>16</v>
      </c>
      <c r="D204" s="4">
        <v>68</v>
      </c>
      <c r="E204" s="5">
        <v>38</v>
      </c>
      <c r="F204" s="5">
        <v>19</v>
      </c>
      <c r="G204" s="5">
        <v>11</v>
      </c>
      <c r="H204" s="5">
        <v>8</v>
      </c>
      <c r="I204" s="5">
        <v>65</v>
      </c>
      <c r="J204" s="5">
        <v>41</v>
      </c>
      <c r="K204" s="5">
        <v>24</v>
      </c>
      <c r="L204" s="5">
        <v>60</v>
      </c>
    </row>
    <row r="205" spans="1:12" ht="15.75" thickBot="1" x14ac:dyDescent="0.3">
      <c r="A205" s="19">
        <v>2010</v>
      </c>
      <c r="B205" s="8" t="s">
        <v>15</v>
      </c>
      <c r="C205" s="3" t="s">
        <v>22</v>
      </c>
      <c r="D205" s="4">
        <v>63</v>
      </c>
      <c r="E205" s="5">
        <v>38</v>
      </c>
      <c r="F205" s="5">
        <v>17</v>
      </c>
      <c r="G205" s="5">
        <v>12</v>
      </c>
      <c r="H205" s="5">
        <v>9</v>
      </c>
      <c r="I205" s="5">
        <v>68</v>
      </c>
      <c r="J205" s="5">
        <v>43</v>
      </c>
      <c r="K205" s="5">
        <v>25</v>
      </c>
      <c r="L205" s="5">
        <v>55</v>
      </c>
    </row>
    <row r="206" spans="1:12" ht="15.75" thickBot="1" x14ac:dyDescent="0.3">
      <c r="A206" s="19">
        <v>2010</v>
      </c>
      <c r="B206" s="6" t="s">
        <v>17</v>
      </c>
      <c r="C206" s="3" t="s">
        <v>24</v>
      </c>
      <c r="D206" s="4">
        <v>60</v>
      </c>
      <c r="E206" s="5">
        <v>38</v>
      </c>
      <c r="F206" s="5">
        <v>17</v>
      </c>
      <c r="G206" s="5">
        <v>9</v>
      </c>
      <c r="H206" s="5">
        <v>12</v>
      </c>
      <c r="I206" s="5">
        <v>43</v>
      </c>
      <c r="J206" s="5">
        <v>45</v>
      </c>
      <c r="K206" s="5">
        <v>-2</v>
      </c>
      <c r="L206" s="5">
        <v>53</v>
      </c>
    </row>
    <row r="207" spans="1:12" ht="15.75" thickBot="1" x14ac:dyDescent="0.3">
      <c r="A207" s="19">
        <v>2010</v>
      </c>
      <c r="B207" s="6" t="s">
        <v>19</v>
      </c>
      <c r="C207" s="3" t="s">
        <v>46</v>
      </c>
      <c r="D207" s="4">
        <v>59</v>
      </c>
      <c r="E207" s="5">
        <v>38</v>
      </c>
      <c r="F207" s="5">
        <v>14</v>
      </c>
      <c r="G207" s="5">
        <v>17</v>
      </c>
      <c r="H207" s="5">
        <v>7</v>
      </c>
      <c r="I207" s="5">
        <v>54</v>
      </c>
      <c r="J207" s="5">
        <v>42</v>
      </c>
      <c r="K207" s="5">
        <v>12</v>
      </c>
      <c r="L207" s="5">
        <v>52</v>
      </c>
    </row>
    <row r="208" spans="1:12" ht="15.75" thickBot="1" x14ac:dyDescent="0.3">
      <c r="A208" s="19">
        <v>2010</v>
      </c>
      <c r="B208" s="6" t="s">
        <v>21</v>
      </c>
      <c r="C208" s="3" t="s">
        <v>14</v>
      </c>
      <c r="D208" s="4">
        <v>58</v>
      </c>
      <c r="E208" s="5">
        <v>38</v>
      </c>
      <c r="F208" s="5">
        <v>16</v>
      </c>
      <c r="G208" s="5">
        <v>10</v>
      </c>
      <c r="H208" s="5">
        <v>12</v>
      </c>
      <c r="I208" s="5">
        <v>48</v>
      </c>
      <c r="J208" s="5">
        <v>41</v>
      </c>
      <c r="K208" s="5">
        <v>7</v>
      </c>
      <c r="L208" s="5">
        <v>51</v>
      </c>
    </row>
    <row r="209" spans="1:12" ht="15.75" thickBot="1" x14ac:dyDescent="0.3">
      <c r="A209" s="19">
        <v>2010</v>
      </c>
      <c r="B209" s="6" t="s">
        <v>23</v>
      </c>
      <c r="C209" s="3" t="s">
        <v>26</v>
      </c>
      <c r="D209" s="4">
        <v>56</v>
      </c>
      <c r="E209" s="5">
        <v>38</v>
      </c>
      <c r="F209" s="5">
        <v>15</v>
      </c>
      <c r="G209" s="5">
        <v>11</v>
      </c>
      <c r="H209" s="5">
        <v>12</v>
      </c>
      <c r="I209" s="5">
        <v>63</v>
      </c>
      <c r="J209" s="5">
        <v>50</v>
      </c>
      <c r="K209" s="5">
        <v>13</v>
      </c>
      <c r="L209" s="5">
        <v>49</v>
      </c>
    </row>
    <row r="210" spans="1:12" ht="15.75" thickBot="1" x14ac:dyDescent="0.3">
      <c r="A210" s="19">
        <v>2010</v>
      </c>
      <c r="B210" s="6" t="s">
        <v>25</v>
      </c>
      <c r="C210" s="3" t="s">
        <v>12</v>
      </c>
      <c r="D210" s="4">
        <v>55</v>
      </c>
      <c r="E210" s="5">
        <v>38</v>
      </c>
      <c r="F210" s="5">
        <v>15</v>
      </c>
      <c r="G210" s="5">
        <v>10</v>
      </c>
      <c r="H210" s="5">
        <v>13</v>
      </c>
      <c r="I210" s="5">
        <v>54</v>
      </c>
      <c r="J210" s="5">
        <v>54</v>
      </c>
      <c r="K210" s="5">
        <v>0</v>
      </c>
      <c r="L210" s="5">
        <v>48</v>
      </c>
    </row>
    <row r="211" spans="1:12" ht="15.75" thickBot="1" x14ac:dyDescent="0.3">
      <c r="A211" s="19">
        <v>2010</v>
      </c>
      <c r="B211" s="6" t="s">
        <v>27</v>
      </c>
      <c r="C211" s="3" t="s">
        <v>40</v>
      </c>
      <c r="D211" s="4">
        <v>50</v>
      </c>
      <c r="E211" s="5">
        <v>38</v>
      </c>
      <c r="F211" s="5">
        <v>12</v>
      </c>
      <c r="G211" s="5">
        <v>14</v>
      </c>
      <c r="H211" s="5">
        <v>12</v>
      </c>
      <c r="I211" s="5">
        <v>42</v>
      </c>
      <c r="J211" s="5">
        <v>43</v>
      </c>
      <c r="K211" s="5">
        <v>-1</v>
      </c>
      <c r="L211" s="5">
        <v>44</v>
      </c>
    </row>
    <row r="212" spans="1:12" ht="15.75" thickBot="1" x14ac:dyDescent="0.3">
      <c r="A212" s="19">
        <v>2010</v>
      </c>
      <c r="B212" s="6" t="s">
        <v>29</v>
      </c>
      <c r="C212" s="3" t="s">
        <v>51</v>
      </c>
      <c r="D212" s="4">
        <v>49</v>
      </c>
      <c r="E212" s="5">
        <v>38</v>
      </c>
      <c r="F212" s="5">
        <v>11</v>
      </c>
      <c r="G212" s="5">
        <v>16</v>
      </c>
      <c r="H212" s="5">
        <v>11</v>
      </c>
      <c r="I212" s="5">
        <v>43</v>
      </c>
      <c r="J212" s="5">
        <v>45</v>
      </c>
      <c r="K212" s="5">
        <v>-2</v>
      </c>
      <c r="L212" s="5">
        <v>43</v>
      </c>
    </row>
    <row r="213" spans="1:12" ht="15.75" thickBot="1" x14ac:dyDescent="0.3">
      <c r="A213" s="19">
        <v>2010</v>
      </c>
      <c r="B213" s="6" t="s">
        <v>31</v>
      </c>
      <c r="C213" s="3" t="s">
        <v>58</v>
      </c>
      <c r="D213" s="4">
        <v>47</v>
      </c>
      <c r="E213" s="5">
        <v>38</v>
      </c>
      <c r="F213" s="5">
        <v>10</v>
      </c>
      <c r="G213" s="5">
        <v>17</v>
      </c>
      <c r="H213" s="5">
        <v>11</v>
      </c>
      <c r="I213" s="5">
        <v>35</v>
      </c>
      <c r="J213" s="5">
        <v>44</v>
      </c>
      <c r="K213" s="5">
        <v>-9</v>
      </c>
      <c r="L213" s="5">
        <v>41</v>
      </c>
    </row>
    <row r="214" spans="1:12" ht="15.75" thickBot="1" x14ac:dyDescent="0.3">
      <c r="A214" s="19">
        <v>2010</v>
      </c>
      <c r="B214" s="7" t="s">
        <v>33</v>
      </c>
      <c r="C214" s="3" t="s">
        <v>18</v>
      </c>
      <c r="D214" s="4">
        <v>45</v>
      </c>
      <c r="E214" s="5">
        <v>38</v>
      </c>
      <c r="F214" s="5">
        <v>13</v>
      </c>
      <c r="G214" s="5">
        <v>6</v>
      </c>
      <c r="H214" s="5">
        <v>19</v>
      </c>
      <c r="I214" s="5">
        <v>52</v>
      </c>
      <c r="J214" s="5">
        <v>64</v>
      </c>
      <c r="K214" s="5">
        <v>-12</v>
      </c>
      <c r="L214" s="5">
        <v>39</v>
      </c>
    </row>
    <row r="215" spans="1:12" ht="15.75" thickBot="1" x14ac:dyDescent="0.3">
      <c r="A215" s="19">
        <v>2010</v>
      </c>
      <c r="B215" s="7" t="s">
        <v>35</v>
      </c>
      <c r="C215" s="3" t="s">
        <v>28</v>
      </c>
      <c r="D215" s="4">
        <v>44</v>
      </c>
      <c r="E215" s="5">
        <v>38</v>
      </c>
      <c r="F215" s="5">
        <v>9</v>
      </c>
      <c r="G215" s="5">
        <v>17</v>
      </c>
      <c r="H215" s="5">
        <v>12</v>
      </c>
      <c r="I215" s="5">
        <v>41</v>
      </c>
      <c r="J215" s="5">
        <v>44</v>
      </c>
      <c r="K215" s="5">
        <v>-3</v>
      </c>
      <c r="L215" s="5">
        <v>39</v>
      </c>
    </row>
    <row r="216" spans="1:12" ht="15.75" thickBot="1" x14ac:dyDescent="0.3">
      <c r="A216" s="19">
        <v>2010</v>
      </c>
      <c r="B216" s="7" t="s">
        <v>37</v>
      </c>
      <c r="C216" s="3" t="s">
        <v>50</v>
      </c>
      <c r="D216" s="4">
        <v>43</v>
      </c>
      <c r="E216" s="5">
        <v>38</v>
      </c>
      <c r="F216" s="5">
        <v>11</v>
      </c>
      <c r="G216" s="5">
        <v>10</v>
      </c>
      <c r="H216" s="5">
        <v>17</v>
      </c>
      <c r="I216" s="5">
        <v>49</v>
      </c>
      <c r="J216" s="5">
        <v>58</v>
      </c>
      <c r="K216" s="5">
        <v>-9</v>
      </c>
      <c r="L216" s="5">
        <v>38</v>
      </c>
    </row>
    <row r="217" spans="1:12" ht="15.75" thickBot="1" x14ac:dyDescent="0.3">
      <c r="A217" s="19">
        <v>2010</v>
      </c>
      <c r="B217" s="7" t="s">
        <v>39</v>
      </c>
      <c r="C217" s="3" t="s">
        <v>55</v>
      </c>
      <c r="D217" s="4">
        <v>42</v>
      </c>
      <c r="E217" s="5">
        <v>38</v>
      </c>
      <c r="F217" s="5">
        <v>11</v>
      </c>
      <c r="G217" s="5">
        <v>9</v>
      </c>
      <c r="H217" s="5">
        <v>18</v>
      </c>
      <c r="I217" s="5">
        <v>51</v>
      </c>
      <c r="J217" s="5">
        <v>57</v>
      </c>
      <c r="K217" s="5">
        <v>-6</v>
      </c>
      <c r="L217" s="5">
        <v>37</v>
      </c>
    </row>
    <row r="218" spans="1:12" ht="15.75" thickBot="1" x14ac:dyDescent="0.3">
      <c r="A218" s="19">
        <v>2010</v>
      </c>
      <c r="B218" s="7" t="s">
        <v>41</v>
      </c>
      <c r="C218" s="3" t="s">
        <v>42</v>
      </c>
      <c r="D218" s="4">
        <v>42</v>
      </c>
      <c r="E218" s="5">
        <v>38</v>
      </c>
      <c r="F218" s="5">
        <v>9</v>
      </c>
      <c r="G218" s="5">
        <v>15</v>
      </c>
      <c r="H218" s="5">
        <v>14</v>
      </c>
      <c r="I218" s="5">
        <v>42</v>
      </c>
      <c r="J218" s="5">
        <v>48</v>
      </c>
      <c r="K218" s="5">
        <v>-6</v>
      </c>
      <c r="L218" s="5">
        <v>37</v>
      </c>
    </row>
    <row r="219" spans="1:12" ht="15.75" thickBot="1" x14ac:dyDescent="0.3">
      <c r="A219" s="19">
        <v>2010</v>
      </c>
      <c r="B219" s="7" t="s">
        <v>43</v>
      </c>
      <c r="C219" s="3" t="s">
        <v>59</v>
      </c>
      <c r="D219" s="4">
        <v>37</v>
      </c>
      <c r="E219" s="5">
        <v>38</v>
      </c>
      <c r="F219" s="5">
        <v>8</v>
      </c>
      <c r="G219" s="5">
        <v>13</v>
      </c>
      <c r="H219" s="5">
        <v>17</v>
      </c>
      <c r="I219" s="5">
        <v>33</v>
      </c>
      <c r="J219" s="5">
        <v>53</v>
      </c>
      <c r="K219" s="5">
        <v>-20</v>
      </c>
      <c r="L219" s="5">
        <v>32</v>
      </c>
    </row>
    <row r="220" spans="1:12" ht="15.75" thickBot="1" x14ac:dyDescent="0.3">
      <c r="A220" s="19">
        <v>2010</v>
      </c>
      <c r="B220" s="7" t="s">
        <v>45</v>
      </c>
      <c r="C220" s="3" t="s">
        <v>32</v>
      </c>
      <c r="D220" s="4">
        <v>33</v>
      </c>
      <c r="E220" s="5">
        <v>38</v>
      </c>
      <c r="F220" s="5">
        <v>8</v>
      </c>
      <c r="G220" s="5">
        <v>9</v>
      </c>
      <c r="H220" s="5">
        <v>21</v>
      </c>
      <c r="I220" s="5">
        <v>41</v>
      </c>
      <c r="J220" s="5">
        <v>68</v>
      </c>
      <c r="K220" s="5">
        <v>-27</v>
      </c>
      <c r="L220" s="5">
        <v>29</v>
      </c>
    </row>
    <row r="221" spans="1:12" ht="15.75" thickBot="1" x14ac:dyDescent="0.3">
      <c r="A221" s="20">
        <v>2010</v>
      </c>
      <c r="B221" s="7" t="s">
        <v>47</v>
      </c>
      <c r="C221" s="14" t="s">
        <v>60</v>
      </c>
      <c r="D221" s="15">
        <v>28</v>
      </c>
      <c r="E221" s="16">
        <v>38</v>
      </c>
      <c r="F221" s="16">
        <v>7</v>
      </c>
      <c r="G221" s="16">
        <v>10</v>
      </c>
      <c r="H221" s="16">
        <v>21</v>
      </c>
      <c r="I221" s="16">
        <v>39</v>
      </c>
      <c r="J221" s="16">
        <v>64</v>
      </c>
      <c r="K221" s="16">
        <v>-25</v>
      </c>
      <c r="L221" s="16">
        <v>25</v>
      </c>
    </row>
    <row r="222" spans="1:12" ht="15.75" thickBot="1" x14ac:dyDescent="0.3">
      <c r="A222" s="18">
        <v>2009</v>
      </c>
      <c r="B222" s="9" t="s">
        <v>9</v>
      </c>
      <c r="C222" s="10" t="s">
        <v>28</v>
      </c>
      <c r="D222" s="11">
        <v>67</v>
      </c>
      <c r="E222" s="12">
        <v>38</v>
      </c>
      <c r="F222" s="12">
        <v>19</v>
      </c>
      <c r="G222" s="12">
        <v>10</v>
      </c>
      <c r="H222" s="12">
        <v>9</v>
      </c>
      <c r="I222" s="12">
        <v>58</v>
      </c>
      <c r="J222" s="12">
        <v>44</v>
      </c>
      <c r="K222" s="12">
        <v>14</v>
      </c>
      <c r="L222" s="12">
        <v>59</v>
      </c>
    </row>
    <row r="223" spans="1:12" ht="15.75" thickBot="1" x14ac:dyDescent="0.3">
      <c r="A223" s="19">
        <v>2009</v>
      </c>
      <c r="B223" s="2" t="s">
        <v>11</v>
      </c>
      <c r="C223" s="3" t="s">
        <v>14</v>
      </c>
      <c r="D223" s="4">
        <v>65</v>
      </c>
      <c r="E223" s="5">
        <v>38</v>
      </c>
      <c r="F223" s="5">
        <v>19</v>
      </c>
      <c r="G223" s="5">
        <v>8</v>
      </c>
      <c r="H223" s="5">
        <v>11</v>
      </c>
      <c r="I223" s="5">
        <v>65</v>
      </c>
      <c r="J223" s="5">
        <v>44</v>
      </c>
      <c r="K223" s="5">
        <v>21</v>
      </c>
      <c r="L223" s="5">
        <v>57</v>
      </c>
    </row>
    <row r="224" spans="1:12" ht="15.75" thickBot="1" x14ac:dyDescent="0.3">
      <c r="A224" s="19">
        <v>2009</v>
      </c>
      <c r="B224" s="2" t="s">
        <v>13</v>
      </c>
      <c r="C224" s="3" t="s">
        <v>12</v>
      </c>
      <c r="D224" s="4">
        <v>65</v>
      </c>
      <c r="E224" s="5">
        <v>38</v>
      </c>
      <c r="F224" s="5">
        <v>18</v>
      </c>
      <c r="G224" s="5">
        <v>11</v>
      </c>
      <c r="H224" s="5">
        <v>9</v>
      </c>
      <c r="I224" s="5">
        <v>57</v>
      </c>
      <c r="J224" s="5">
        <v>42</v>
      </c>
      <c r="K224" s="5">
        <v>15</v>
      </c>
      <c r="L224" s="5">
        <v>57</v>
      </c>
    </row>
    <row r="225" spans="1:12" ht="15.75" thickBot="1" x14ac:dyDescent="0.3">
      <c r="A225" s="19">
        <v>2009</v>
      </c>
      <c r="B225" s="8" t="s">
        <v>15</v>
      </c>
      <c r="C225" s="3" t="s">
        <v>10</v>
      </c>
      <c r="D225" s="4">
        <v>62</v>
      </c>
      <c r="E225" s="5">
        <v>38</v>
      </c>
      <c r="F225" s="5">
        <v>18</v>
      </c>
      <c r="G225" s="5">
        <v>8</v>
      </c>
      <c r="H225" s="5">
        <v>12</v>
      </c>
      <c r="I225" s="5">
        <v>58</v>
      </c>
      <c r="J225" s="5">
        <v>53</v>
      </c>
      <c r="K225" s="5">
        <v>5</v>
      </c>
      <c r="L225" s="5">
        <v>54</v>
      </c>
    </row>
    <row r="226" spans="1:12" ht="15.75" thickBot="1" x14ac:dyDescent="0.3">
      <c r="A226" s="19">
        <v>2009</v>
      </c>
      <c r="B226" s="6" t="s">
        <v>17</v>
      </c>
      <c r="C226" s="3" t="s">
        <v>40</v>
      </c>
      <c r="D226" s="4">
        <v>62</v>
      </c>
      <c r="E226" s="5">
        <v>38</v>
      </c>
      <c r="F226" s="5">
        <v>17</v>
      </c>
      <c r="G226" s="5">
        <v>11</v>
      </c>
      <c r="H226" s="5">
        <v>10</v>
      </c>
      <c r="I226" s="5">
        <v>58</v>
      </c>
      <c r="J226" s="5">
        <v>45</v>
      </c>
      <c r="K226" s="5">
        <v>13</v>
      </c>
      <c r="L226" s="5">
        <v>54</v>
      </c>
    </row>
    <row r="227" spans="1:12" ht="15.75" thickBot="1" x14ac:dyDescent="0.3">
      <c r="A227" s="19">
        <v>2009</v>
      </c>
      <c r="B227" s="6" t="s">
        <v>19</v>
      </c>
      <c r="C227" s="3" t="s">
        <v>50</v>
      </c>
      <c r="D227" s="4">
        <v>57</v>
      </c>
      <c r="E227" s="5">
        <v>38</v>
      </c>
      <c r="F227" s="5">
        <v>15</v>
      </c>
      <c r="G227" s="5">
        <v>12</v>
      </c>
      <c r="H227" s="5">
        <v>11</v>
      </c>
      <c r="I227" s="5">
        <v>61</v>
      </c>
      <c r="J227" s="5">
        <v>52</v>
      </c>
      <c r="K227" s="5">
        <v>9</v>
      </c>
      <c r="L227" s="5">
        <v>50</v>
      </c>
    </row>
    <row r="228" spans="1:12" ht="15.75" thickBot="1" x14ac:dyDescent="0.3">
      <c r="A228" s="19">
        <v>2009</v>
      </c>
      <c r="B228" s="6" t="s">
        <v>21</v>
      </c>
      <c r="C228" s="3" t="s">
        <v>18</v>
      </c>
      <c r="D228" s="4">
        <v>56</v>
      </c>
      <c r="E228" s="5">
        <v>38</v>
      </c>
      <c r="F228" s="5">
        <v>16</v>
      </c>
      <c r="G228" s="5">
        <v>8</v>
      </c>
      <c r="H228" s="5">
        <v>14</v>
      </c>
      <c r="I228" s="5">
        <v>55</v>
      </c>
      <c r="J228" s="5">
        <v>56</v>
      </c>
      <c r="K228" s="5">
        <v>-1</v>
      </c>
      <c r="L228" s="5">
        <v>49</v>
      </c>
    </row>
    <row r="229" spans="1:12" ht="15.75" thickBot="1" x14ac:dyDescent="0.3">
      <c r="A229" s="19">
        <v>2009</v>
      </c>
      <c r="B229" s="6" t="s">
        <v>23</v>
      </c>
      <c r="C229" s="3" t="s">
        <v>22</v>
      </c>
      <c r="D229" s="4">
        <v>55</v>
      </c>
      <c r="E229" s="5">
        <v>38</v>
      </c>
      <c r="F229" s="5">
        <v>15</v>
      </c>
      <c r="G229" s="5">
        <v>10</v>
      </c>
      <c r="H229" s="5">
        <v>13</v>
      </c>
      <c r="I229" s="5">
        <v>67</v>
      </c>
      <c r="J229" s="5">
        <v>46</v>
      </c>
      <c r="K229" s="5">
        <v>21</v>
      </c>
      <c r="L229" s="5">
        <v>48</v>
      </c>
    </row>
    <row r="230" spans="1:12" ht="15.75" thickBot="1" x14ac:dyDescent="0.3">
      <c r="A230" s="19">
        <v>2009</v>
      </c>
      <c r="B230" s="6" t="s">
        <v>25</v>
      </c>
      <c r="C230" s="3" t="s">
        <v>32</v>
      </c>
      <c r="D230" s="4">
        <v>55</v>
      </c>
      <c r="E230" s="5">
        <v>38</v>
      </c>
      <c r="F230" s="5">
        <v>15</v>
      </c>
      <c r="G230" s="5">
        <v>10</v>
      </c>
      <c r="H230" s="5">
        <v>13</v>
      </c>
      <c r="I230" s="5">
        <v>64</v>
      </c>
      <c r="J230" s="5">
        <v>65</v>
      </c>
      <c r="K230" s="5">
        <v>-1</v>
      </c>
      <c r="L230" s="5">
        <v>48</v>
      </c>
    </row>
    <row r="231" spans="1:12" ht="15.75" thickBot="1" x14ac:dyDescent="0.3">
      <c r="A231" s="19">
        <v>2009</v>
      </c>
      <c r="B231" s="6" t="s">
        <v>27</v>
      </c>
      <c r="C231" s="3" t="s">
        <v>16</v>
      </c>
      <c r="D231" s="4">
        <v>52</v>
      </c>
      <c r="E231" s="5">
        <v>38</v>
      </c>
      <c r="F231" s="5">
        <v>14</v>
      </c>
      <c r="G231" s="5">
        <v>10</v>
      </c>
      <c r="H231" s="5">
        <v>14</v>
      </c>
      <c r="I231" s="5">
        <v>50</v>
      </c>
      <c r="J231" s="5">
        <v>54</v>
      </c>
      <c r="K231" s="5">
        <v>-4</v>
      </c>
      <c r="L231" s="5">
        <v>46</v>
      </c>
    </row>
    <row r="232" spans="1:12" ht="15.75" thickBot="1" x14ac:dyDescent="0.3">
      <c r="A232" s="19">
        <v>2009</v>
      </c>
      <c r="B232" s="6" t="s">
        <v>29</v>
      </c>
      <c r="C232" s="3" t="s">
        <v>60</v>
      </c>
      <c r="D232" s="4">
        <v>49</v>
      </c>
      <c r="E232" s="5">
        <v>38</v>
      </c>
      <c r="F232" s="5">
        <v>12</v>
      </c>
      <c r="G232" s="5">
        <v>13</v>
      </c>
      <c r="H232" s="5">
        <v>13</v>
      </c>
      <c r="I232" s="5">
        <v>59</v>
      </c>
      <c r="J232" s="5">
        <v>52</v>
      </c>
      <c r="K232" s="5">
        <v>7</v>
      </c>
      <c r="L232" s="5">
        <v>43</v>
      </c>
    </row>
    <row r="233" spans="1:12" ht="15.75" thickBot="1" x14ac:dyDescent="0.3">
      <c r="A233" s="19">
        <v>2009</v>
      </c>
      <c r="B233" s="6" t="s">
        <v>31</v>
      </c>
      <c r="C233" s="3" t="s">
        <v>26</v>
      </c>
      <c r="D233" s="4">
        <v>49</v>
      </c>
      <c r="E233" s="5">
        <v>38</v>
      </c>
      <c r="F233" s="5">
        <v>12</v>
      </c>
      <c r="G233" s="5">
        <v>13</v>
      </c>
      <c r="H233" s="5">
        <v>13</v>
      </c>
      <c r="I233" s="5">
        <v>58</v>
      </c>
      <c r="J233" s="5">
        <v>58</v>
      </c>
      <c r="K233" s="5">
        <v>0</v>
      </c>
      <c r="L233" s="5">
        <v>43</v>
      </c>
    </row>
    <row r="234" spans="1:12" ht="15.75" thickBot="1" x14ac:dyDescent="0.3">
      <c r="A234" s="19">
        <v>2009</v>
      </c>
      <c r="B234" s="7" t="s">
        <v>33</v>
      </c>
      <c r="C234" s="3" t="s">
        <v>42</v>
      </c>
      <c r="D234" s="4">
        <v>48</v>
      </c>
      <c r="E234" s="5">
        <v>38</v>
      </c>
      <c r="F234" s="5">
        <v>13</v>
      </c>
      <c r="G234" s="5">
        <v>9</v>
      </c>
      <c r="H234" s="5">
        <v>16</v>
      </c>
      <c r="I234" s="5">
        <v>51</v>
      </c>
      <c r="J234" s="5">
        <v>57</v>
      </c>
      <c r="K234" s="5">
        <v>-6</v>
      </c>
      <c r="L234" s="5">
        <v>42</v>
      </c>
    </row>
    <row r="235" spans="1:12" ht="15.75" thickBot="1" x14ac:dyDescent="0.3">
      <c r="A235" s="19">
        <v>2009</v>
      </c>
      <c r="B235" s="7" t="s">
        <v>35</v>
      </c>
      <c r="C235" s="3" t="s">
        <v>24</v>
      </c>
      <c r="D235" s="4">
        <v>48</v>
      </c>
      <c r="E235" s="5">
        <v>38</v>
      </c>
      <c r="F235" s="5">
        <v>13</v>
      </c>
      <c r="G235" s="5">
        <v>9</v>
      </c>
      <c r="H235" s="5">
        <v>16</v>
      </c>
      <c r="I235" s="5">
        <v>42</v>
      </c>
      <c r="J235" s="5">
        <v>49</v>
      </c>
      <c r="K235" s="5">
        <v>-7</v>
      </c>
      <c r="L235" s="5">
        <v>42</v>
      </c>
    </row>
    <row r="236" spans="1:12" ht="15.75" thickBot="1" x14ac:dyDescent="0.3">
      <c r="A236" s="19">
        <v>2009</v>
      </c>
      <c r="B236" s="7" t="s">
        <v>37</v>
      </c>
      <c r="C236" s="3" t="s">
        <v>46</v>
      </c>
      <c r="D236" s="4">
        <v>47</v>
      </c>
      <c r="E236" s="5">
        <v>38</v>
      </c>
      <c r="F236" s="5">
        <v>11</v>
      </c>
      <c r="G236" s="5">
        <v>14</v>
      </c>
      <c r="H236" s="5">
        <v>13</v>
      </c>
      <c r="I236" s="5">
        <v>52</v>
      </c>
      <c r="J236" s="5">
        <v>58</v>
      </c>
      <c r="K236" s="5">
        <v>-6</v>
      </c>
      <c r="L236" s="5">
        <v>41</v>
      </c>
    </row>
    <row r="237" spans="1:12" ht="15.75" thickBot="1" x14ac:dyDescent="0.3">
      <c r="A237" s="19">
        <v>2009</v>
      </c>
      <c r="B237" s="7" t="s">
        <v>39</v>
      </c>
      <c r="C237" s="3" t="s">
        <v>20</v>
      </c>
      <c r="D237" s="4">
        <v>46</v>
      </c>
      <c r="E237" s="5">
        <v>38</v>
      </c>
      <c r="F237" s="5">
        <v>11</v>
      </c>
      <c r="G237" s="5">
        <v>13</v>
      </c>
      <c r="H237" s="5">
        <v>14</v>
      </c>
      <c r="I237" s="5">
        <v>49</v>
      </c>
      <c r="J237" s="5">
        <v>56</v>
      </c>
      <c r="K237" s="5">
        <v>-7</v>
      </c>
      <c r="L237" s="5">
        <v>40</v>
      </c>
    </row>
    <row r="238" spans="1:12" ht="15.75" thickBot="1" x14ac:dyDescent="0.3">
      <c r="A238" s="19">
        <v>2009</v>
      </c>
      <c r="B238" s="7" t="s">
        <v>41</v>
      </c>
      <c r="C238" s="3" t="s">
        <v>36</v>
      </c>
      <c r="D238" s="4">
        <v>45</v>
      </c>
      <c r="E238" s="5">
        <v>38</v>
      </c>
      <c r="F238" s="5">
        <v>12</v>
      </c>
      <c r="G238" s="5">
        <v>9</v>
      </c>
      <c r="H238" s="5">
        <v>17</v>
      </c>
      <c r="I238" s="5">
        <v>48</v>
      </c>
      <c r="J238" s="5">
        <v>60</v>
      </c>
      <c r="K238" s="5">
        <v>-12</v>
      </c>
      <c r="L238" s="5">
        <v>39</v>
      </c>
    </row>
    <row r="239" spans="1:12" ht="15.75" thickBot="1" x14ac:dyDescent="0.3">
      <c r="A239" s="19">
        <v>2009</v>
      </c>
      <c r="B239" s="7" t="s">
        <v>43</v>
      </c>
      <c r="C239" s="3" t="s">
        <v>61</v>
      </c>
      <c r="D239" s="4">
        <v>41</v>
      </c>
      <c r="E239" s="5">
        <v>38</v>
      </c>
      <c r="F239" s="5">
        <v>11</v>
      </c>
      <c r="G239" s="5">
        <v>8</v>
      </c>
      <c r="H239" s="5">
        <v>19</v>
      </c>
      <c r="I239" s="5">
        <v>46</v>
      </c>
      <c r="J239" s="5">
        <v>61</v>
      </c>
      <c r="K239" s="5">
        <v>-15</v>
      </c>
      <c r="L239" s="5">
        <v>36</v>
      </c>
    </row>
    <row r="240" spans="1:12" ht="15.75" thickBot="1" x14ac:dyDescent="0.3">
      <c r="A240" s="19">
        <v>2009</v>
      </c>
      <c r="B240" s="7" t="s">
        <v>45</v>
      </c>
      <c r="C240" s="3" t="s">
        <v>56</v>
      </c>
      <c r="D240" s="4">
        <v>38</v>
      </c>
      <c r="E240" s="5">
        <v>38</v>
      </c>
      <c r="F240" s="5">
        <v>10</v>
      </c>
      <c r="G240" s="5">
        <v>8</v>
      </c>
      <c r="H240" s="5">
        <v>20</v>
      </c>
      <c r="I240" s="5">
        <v>48</v>
      </c>
      <c r="J240" s="5">
        <v>71</v>
      </c>
      <c r="K240" s="5">
        <v>-23</v>
      </c>
      <c r="L240" s="5">
        <v>33</v>
      </c>
    </row>
    <row r="241" spans="1:12" x14ac:dyDescent="0.25">
      <c r="A241" s="19">
        <v>2009</v>
      </c>
      <c r="B241" s="7" t="s">
        <v>47</v>
      </c>
      <c r="C241" s="3" t="s">
        <v>30</v>
      </c>
      <c r="D241" s="4">
        <v>31</v>
      </c>
      <c r="E241" s="5">
        <v>38</v>
      </c>
      <c r="F241" s="5">
        <v>7</v>
      </c>
      <c r="G241" s="5">
        <v>10</v>
      </c>
      <c r="H241" s="5">
        <v>21</v>
      </c>
      <c r="I241" s="5">
        <v>48</v>
      </c>
      <c r="J241" s="5">
        <v>71</v>
      </c>
      <c r="K241" s="5">
        <v>-23</v>
      </c>
      <c r="L241" s="5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J35"/>
  <sheetViews>
    <sheetView showGridLines="0" zoomScale="85" zoomScaleNormal="85" workbookViewId="0">
      <selection activeCell="H16" sqref="H16"/>
    </sheetView>
  </sheetViews>
  <sheetFormatPr defaultColWidth="10.28515625" defaultRowHeight="15" x14ac:dyDescent="0.25"/>
  <cols>
    <col min="1" max="1" width="15.28515625" style="27" bestFit="1" customWidth="1"/>
    <col min="2" max="2" width="2.5703125" customWidth="1"/>
    <col min="3" max="3" width="10.28515625" style="27"/>
    <col min="4" max="4" width="12.5703125" style="27" customWidth="1"/>
    <col min="5" max="5" width="11.5703125" style="27" bestFit="1" customWidth="1"/>
    <col min="6" max="6" width="17.140625" style="27" customWidth="1"/>
    <col min="7" max="7" width="2.5703125" customWidth="1"/>
    <col min="8" max="8" width="13.140625" customWidth="1"/>
    <col min="9" max="10" width="12.140625" customWidth="1"/>
    <col min="11" max="12" width="10.85546875" customWidth="1"/>
  </cols>
  <sheetData>
    <row r="1" spans="1:10" ht="16.5" thickBot="1" x14ac:dyDescent="0.3">
      <c r="A1" s="47" t="s">
        <v>63</v>
      </c>
      <c r="B1" s="48"/>
      <c r="C1" s="49" t="s">
        <v>64</v>
      </c>
      <c r="D1" s="50" t="s">
        <v>72</v>
      </c>
      <c r="E1" s="50" t="s">
        <v>73</v>
      </c>
      <c r="F1" s="51" t="s">
        <v>74</v>
      </c>
      <c r="H1" s="36" t="s">
        <v>67</v>
      </c>
      <c r="I1" s="37">
        <v>18</v>
      </c>
      <c r="J1" s="38" t="str">
        <f ca="1">INDIRECT("A"&amp;I1+1)</f>
        <v>Grêmio</v>
      </c>
    </row>
    <row r="2" spans="1:10" ht="15.75" thickBot="1" x14ac:dyDescent="0.3">
      <c r="A2" s="25" t="s">
        <v>54</v>
      </c>
      <c r="C2" s="52">
        <v>2009</v>
      </c>
      <c r="D2" s="53">
        <f ca="1">SUMIFS(dados[V],dados[Time],$J$1,dados[Ano],$C2)</f>
        <v>15</v>
      </c>
      <c r="E2" s="53">
        <f ca="1">SUMIFS(dados[E],dados[Time],$J$1,dados[Ano],$C2)</f>
        <v>10</v>
      </c>
      <c r="F2" s="28">
        <f ca="1">SUMIFS(dados[D],dados[Time],$J$1,dados[Ano],$C2)</f>
        <v>13</v>
      </c>
      <c r="H2" s="39" t="s">
        <v>66</v>
      </c>
      <c r="I2" s="40">
        <v>9</v>
      </c>
      <c r="J2" s="41">
        <f>2008+I2</f>
        <v>2017</v>
      </c>
    </row>
    <row r="3" spans="1:10" ht="15.75" thickBot="1" x14ac:dyDescent="0.3">
      <c r="A3" s="25" t="s">
        <v>55</v>
      </c>
      <c r="C3" s="31">
        <v>2010</v>
      </c>
      <c r="D3" s="30">
        <f ca="1">SUMIFS(dados[V],dados[Time],$J$1,dados[Ano],$C3)</f>
        <v>17</v>
      </c>
      <c r="E3" s="30">
        <f ca="1">SUMIFS(dados[E],dados[Time],$J$1,dados[Ano],$C3)</f>
        <v>12</v>
      </c>
      <c r="F3" s="32">
        <f ca="1">SUMIFS(dados[D],dados[Time],$J$1,dados[Ano],$C3)</f>
        <v>9</v>
      </c>
    </row>
    <row r="4" spans="1:10" ht="15.75" thickBot="1" x14ac:dyDescent="0.3">
      <c r="A4" s="25" t="s">
        <v>18</v>
      </c>
      <c r="C4" s="31">
        <v>2011</v>
      </c>
      <c r="D4" s="30">
        <f ca="1">SUMIFS(dados[V],dados[Time],$J$1,dados[Ano],$C4)</f>
        <v>13</v>
      </c>
      <c r="E4" s="30">
        <f ca="1">SUMIFS(dados[E],dados[Time],$J$1,dados[Ano],$C4)</f>
        <v>9</v>
      </c>
      <c r="F4" s="32">
        <f ca="1">SUMIFS(dados[D],dados[Time],$J$1,dados[Ano],$C4)</f>
        <v>16</v>
      </c>
      <c r="H4" s="63" t="str">
        <f>"G5 ("&amp;J2&amp;")"</f>
        <v>G5 (2017)</v>
      </c>
      <c r="I4" s="64"/>
      <c r="J4" s="65"/>
    </row>
    <row r="5" spans="1:10" ht="15.75" thickBot="1" x14ac:dyDescent="0.3">
      <c r="A5" s="25" t="s">
        <v>24</v>
      </c>
      <c r="C5" s="31">
        <v>2012</v>
      </c>
      <c r="D5" s="30">
        <f ca="1">SUMIFS(dados[V],dados[Time],$J$1,dados[Ano],$C5)</f>
        <v>20</v>
      </c>
      <c r="E5" s="30">
        <f ca="1">SUMIFS(dados[E],dados[Time],$J$1,dados[Ano],$C5)</f>
        <v>11</v>
      </c>
      <c r="F5" s="32">
        <f ca="1">SUMIFS(dados[D],dados[Time],$J$1,dados[Ano],$C5)</f>
        <v>7</v>
      </c>
      <c r="H5" s="63" t="str">
        <f>"Grupo de rebaixamento ("&amp;J2&amp;")"</f>
        <v>Grupo de rebaixamento (2017)</v>
      </c>
      <c r="I5" s="64"/>
      <c r="J5" s="65"/>
    </row>
    <row r="6" spans="1:10" ht="15.75" thickBot="1" x14ac:dyDescent="0.3">
      <c r="A6" s="25" t="s">
        <v>50</v>
      </c>
      <c r="C6" s="31">
        <v>2013</v>
      </c>
      <c r="D6" s="30">
        <f ca="1">SUMIFS(dados[V],dados[Time],$J$1,dados[Ano],$C6)</f>
        <v>18</v>
      </c>
      <c r="E6" s="30">
        <f ca="1">SUMIFS(dados[E],dados[Time],$J$1,dados[Ano],$C6)</f>
        <v>11</v>
      </c>
      <c r="F6" s="32">
        <f ca="1">SUMIFS(dados[D],dados[Time],$J$1,dados[Ano],$C6)</f>
        <v>9</v>
      </c>
      <c r="H6" s="63" t="str">
        <f ca="1">J1&amp;" ("&amp;J2&amp;")"</f>
        <v>Grêmio (2017)</v>
      </c>
      <c r="I6" s="64"/>
      <c r="J6" s="65"/>
    </row>
    <row r="7" spans="1:10" ht="15.75" thickBot="1" x14ac:dyDescent="0.3">
      <c r="A7" s="25" t="s">
        <v>44</v>
      </c>
      <c r="C7" s="31">
        <v>2014</v>
      </c>
      <c r="D7" s="30">
        <f ca="1">SUMIFS(dados[V],dados[Time],$J$1,dados[Ano],$C7)</f>
        <v>17</v>
      </c>
      <c r="E7" s="30">
        <f ca="1">SUMIFS(dados[E],dados[Time],$J$1,dados[Ano],$C7)</f>
        <v>10</v>
      </c>
      <c r="F7" s="32">
        <f ca="1">SUMIFS(dados[D],dados[Time],$J$1,dados[Ano],$C7)</f>
        <v>11</v>
      </c>
    </row>
    <row r="8" spans="1:10" ht="15.75" thickBot="1" x14ac:dyDescent="0.3">
      <c r="A8" s="25" t="s">
        <v>46</v>
      </c>
      <c r="C8" s="31">
        <v>2015</v>
      </c>
      <c r="D8" s="30">
        <f ca="1">SUMIFS(dados[V],dados[Time],$J$1,dados[Ano],$C8)</f>
        <v>20</v>
      </c>
      <c r="E8" s="30">
        <f ca="1">SUMIFS(dados[E],dados[Time],$J$1,dados[Ano],$C8)</f>
        <v>8</v>
      </c>
      <c r="F8" s="32">
        <f ca="1">SUMIFS(dados[D],dados[Time],$J$1,dados[Ano],$C8)</f>
        <v>10</v>
      </c>
      <c r="H8" s="66" t="str">
        <f ca="1">IFERROR("Pontuação: "&amp;VLOOKUP(J1,D13:F33,2,0),"")</f>
        <v>Pontuação: 62</v>
      </c>
      <c r="I8" s="67"/>
      <c r="J8" s="68"/>
    </row>
    <row r="9" spans="1:10" ht="15.75" thickBot="1" x14ac:dyDescent="0.3">
      <c r="A9" s="25" t="s">
        <v>58</v>
      </c>
      <c r="C9" s="31">
        <v>2016</v>
      </c>
      <c r="D9" s="30">
        <f ca="1">SUMIFS(dados[V],dados[Time],$J$1,dados[Ano],$C9)</f>
        <v>14</v>
      </c>
      <c r="E9" s="30">
        <f ca="1">SUMIFS(dados[E],dados[Time],$J$1,dados[Ano],$C9)</f>
        <v>11</v>
      </c>
      <c r="F9" s="32">
        <f ca="1">SUMIFS(dados[D],dados[Time],$J$1,dados[Ano],$C9)</f>
        <v>13</v>
      </c>
      <c r="H9" s="63" t="str">
        <f ca="1">IFERROR(VLOOKUP(J1,D14:F33,3,0),"Não participou")</f>
        <v>4º colocado</v>
      </c>
      <c r="I9" s="64"/>
      <c r="J9" s="65"/>
    </row>
    <row r="10" spans="1:10" ht="15.75" thickBot="1" x14ac:dyDescent="0.3">
      <c r="A10" s="25" t="s">
        <v>38</v>
      </c>
      <c r="C10" s="31">
        <v>2017</v>
      </c>
      <c r="D10" s="30">
        <f ca="1">SUMIFS(dados[V],dados[Time],$J$1,dados[Ano],$C10)</f>
        <v>18</v>
      </c>
      <c r="E10" s="30">
        <f ca="1">SUMIFS(dados[E],dados[Time],$J$1,dados[Ano],$C10)</f>
        <v>8</v>
      </c>
      <c r="F10" s="32">
        <f ca="1">SUMIFS(dados[D],dados[Time],$J$1,dados[Ano],$C10)</f>
        <v>12</v>
      </c>
    </row>
    <row r="11" spans="1:10" ht="16.5" thickBot="1" x14ac:dyDescent="0.3">
      <c r="A11" s="25" t="s">
        <v>16</v>
      </c>
      <c r="C11" s="33">
        <v>2018</v>
      </c>
      <c r="D11" s="34">
        <f ca="1">SUMIFS(dados[V],dados[Time],$J$1,dados[Ano],$C11)</f>
        <v>10</v>
      </c>
      <c r="E11" s="34">
        <f ca="1">SUMIFS(dados[E],dados[Time],$J$1,dados[Ano],$C11)</f>
        <v>7</v>
      </c>
      <c r="F11" s="29">
        <f ca="1">SUMIFS(dados[D],dados[Time],$J$1,dados[Ano],$C11)</f>
        <v>4</v>
      </c>
      <c r="H11" s="44" t="s">
        <v>63</v>
      </c>
      <c r="I11" s="45" t="str">
        <f ca="1">J1</f>
        <v>Grêmio</v>
      </c>
      <c r="J11" s="46" t="s">
        <v>8</v>
      </c>
    </row>
    <row r="12" spans="1:10" ht="15.75" thickBot="1" x14ac:dyDescent="0.3">
      <c r="A12" s="25" t="s">
        <v>36</v>
      </c>
      <c r="H12" s="31" t="s">
        <v>72</v>
      </c>
      <c r="I12" s="30">
        <f ca="1">SUMIFS(dados[V],dados[Time],$I$11,dados[Ano],$J$2)</f>
        <v>18</v>
      </c>
      <c r="J12" s="42">
        <f ca="1">I12/SUM($I$12:$I$14)</f>
        <v>0.47368421052631576</v>
      </c>
    </row>
    <row r="13" spans="1:10" ht="16.5" thickBot="1" x14ac:dyDescent="0.3">
      <c r="A13" s="25" t="s">
        <v>48</v>
      </c>
      <c r="C13" s="54" t="s">
        <v>65</v>
      </c>
      <c r="D13" s="55" t="s">
        <v>63</v>
      </c>
      <c r="E13" s="55" t="s">
        <v>68</v>
      </c>
      <c r="F13" s="56" t="s">
        <v>69</v>
      </c>
      <c r="H13" s="31" t="s">
        <v>73</v>
      </c>
      <c r="I13" s="30">
        <f ca="1">SUMIFS(dados[E],dados[Time],$I$11,dados[Ano],$J$2)</f>
        <v>8</v>
      </c>
      <c r="J13" s="42">
        <f ca="1">I13/SUM($I$12:$I$14)</f>
        <v>0.21052631578947367</v>
      </c>
    </row>
    <row r="14" spans="1:10" ht="15.75" thickBot="1" x14ac:dyDescent="0.3">
      <c r="A14" s="25" t="s">
        <v>10</v>
      </c>
      <c r="C14" s="52">
        <v>1</v>
      </c>
      <c r="D14" s="53" t="str">
        <f ca="1">INDIRECT("Brasileirão!C"&amp;MATCH($J$2,Brasileirão!A:A,0)+C14-1)</f>
        <v>Corinthians</v>
      </c>
      <c r="E14" s="57">
        <f ca="1">INDIRECT("Brasileirão!D"&amp;MATCH($J$2,Brasileirão!A:A,0)+C14-1)</f>
        <v>72</v>
      </c>
      <c r="F14" s="28" t="str">
        <f>"Campeão de "&amp;J2</f>
        <v>Campeão de 2017</v>
      </c>
      <c r="H14" s="33" t="s">
        <v>74</v>
      </c>
      <c r="I14" s="34">
        <f ca="1">SUMIFS(dados[D],dados[Time],$I$11,dados[Ano],$J$2)</f>
        <v>12</v>
      </c>
      <c r="J14" s="43">
        <f ca="1">I14/SUM($I$12:$I$14)</f>
        <v>0.31578947368421051</v>
      </c>
    </row>
    <row r="15" spans="1:10" x14ac:dyDescent="0.25">
      <c r="A15" s="25" t="s">
        <v>34</v>
      </c>
      <c r="C15" s="31">
        <v>2</v>
      </c>
      <c r="D15" s="30" t="str">
        <f ca="1">INDIRECT("Brasileirão!C"&amp;MATCH($J$2,Brasileirão!A:A,0)+C15-1)</f>
        <v>Palmeiras</v>
      </c>
      <c r="E15" s="58">
        <f ca="1">INDIRECT("Brasileirão!D"&amp;MATCH($J$2,Brasileirão!A:A,0)+C15-1)</f>
        <v>63</v>
      </c>
      <c r="F15" s="32" t="s">
        <v>70</v>
      </c>
    </row>
    <row r="16" spans="1:10" x14ac:dyDescent="0.25">
      <c r="A16" s="25" t="s">
        <v>28</v>
      </c>
      <c r="C16" s="31">
        <v>3</v>
      </c>
      <c r="D16" s="30" t="str">
        <f ca="1">INDIRECT("Brasileirão!C"&amp;MATCH($J$2,Brasileirão!A:A,0)+C16-1)</f>
        <v>Santos</v>
      </c>
      <c r="E16" s="58">
        <f ca="1">INDIRECT("Brasileirão!D"&amp;MATCH($J$2,Brasileirão!A:A,0)+C16-1)</f>
        <v>63</v>
      </c>
      <c r="F16" s="32" t="str">
        <f>C16&amp;"º colocado"</f>
        <v>3º colocado</v>
      </c>
    </row>
    <row r="17" spans="1:6" x14ac:dyDescent="0.25">
      <c r="A17" s="25" t="s">
        <v>20</v>
      </c>
      <c r="C17" s="31">
        <v>4</v>
      </c>
      <c r="D17" s="30" t="str">
        <f ca="1">INDIRECT("Brasileirão!C"&amp;MATCH($J$2,Brasileirão!A:A,0)+C17-1)</f>
        <v>Grêmio</v>
      </c>
      <c r="E17" s="58">
        <f ca="1">INDIRECT("Brasileirão!D"&amp;MATCH($J$2,Brasileirão!A:A,0)+C17-1)</f>
        <v>62</v>
      </c>
      <c r="F17" s="32" t="str">
        <f>C17&amp;"º colocado"</f>
        <v>4º colocado</v>
      </c>
    </row>
    <row r="18" spans="1:6" x14ac:dyDescent="0.25">
      <c r="A18" s="25" t="s">
        <v>32</v>
      </c>
      <c r="C18" s="31">
        <v>5</v>
      </c>
      <c r="D18" s="30" t="str">
        <f ca="1">INDIRECT("Brasileirão!C"&amp;MATCH($J$2,Brasileirão!A:A,0)+C18-1)</f>
        <v>Cruzeiro</v>
      </c>
      <c r="E18" s="58">
        <f ca="1">INDIRECT("Brasileirão!D"&amp;MATCH($J$2,Brasileirão!A:A,0)+C18-1)</f>
        <v>57</v>
      </c>
      <c r="F18" s="32" t="str">
        <f>C18&amp;"º colocado"</f>
        <v>5º colocado</v>
      </c>
    </row>
    <row r="19" spans="1:6" x14ac:dyDescent="0.25">
      <c r="A19" s="25" t="s">
        <v>22</v>
      </c>
      <c r="C19" s="31">
        <v>6</v>
      </c>
      <c r="D19" s="30" t="str">
        <f ca="1">INDIRECT("Brasileirão!C"&amp;MATCH($J$2,Brasileirão!A:A,0)+C19-1)</f>
        <v>Flamengo</v>
      </c>
      <c r="E19" s="58">
        <f ca="1">INDIRECT("Brasileirão!D"&amp;MATCH($J$2,Brasileirão!A:A,0)+C19-1)</f>
        <v>56</v>
      </c>
      <c r="F19" s="32" t="str">
        <f t="shared" ref="F19:F29" si="0">C19&amp;"º colocado"</f>
        <v>6º colocado</v>
      </c>
    </row>
    <row r="20" spans="1:6" x14ac:dyDescent="0.25">
      <c r="A20" s="25" t="s">
        <v>60</v>
      </c>
      <c r="C20" s="31">
        <v>7</v>
      </c>
      <c r="D20" s="30" t="str">
        <f ca="1">INDIRECT("Brasileirão!C"&amp;MATCH($J$2,Brasileirão!A:A,0)+C20-1)</f>
        <v>Vasco</v>
      </c>
      <c r="E20" s="58">
        <f ca="1">INDIRECT("Brasileirão!D"&amp;MATCH($J$2,Brasileirão!A:A,0)+C20-1)</f>
        <v>56</v>
      </c>
      <c r="F20" s="32" t="str">
        <f t="shared" si="0"/>
        <v>7º colocado</v>
      </c>
    </row>
    <row r="21" spans="1:6" x14ac:dyDescent="0.25">
      <c r="A21" s="25" t="s">
        <v>59</v>
      </c>
      <c r="C21" s="31">
        <v>8</v>
      </c>
      <c r="D21" s="30" t="str">
        <f ca="1">INDIRECT("Brasileirão!C"&amp;MATCH($J$2,Brasileirão!A:A,0)+C21-1)</f>
        <v>Chapecoense</v>
      </c>
      <c r="E21" s="58">
        <f ca="1">INDIRECT("Brasileirão!D"&amp;MATCH($J$2,Brasileirão!A:A,0)+C21-1)</f>
        <v>54</v>
      </c>
      <c r="F21" s="32" t="str">
        <f t="shared" si="0"/>
        <v>8º colocado</v>
      </c>
    </row>
    <row r="22" spans="1:6" x14ac:dyDescent="0.25">
      <c r="A22" s="25" t="s">
        <v>14</v>
      </c>
      <c r="C22" s="31">
        <v>9</v>
      </c>
      <c r="D22" s="30" t="str">
        <f ca="1">INDIRECT("Brasileirão!C"&amp;MATCH($J$2,Brasileirão!A:A,0)+C22-1)</f>
        <v>Atlético-MG</v>
      </c>
      <c r="E22" s="58">
        <f ca="1">INDIRECT("Brasileirão!D"&amp;MATCH($J$2,Brasileirão!A:A,0)+C22-1)</f>
        <v>54</v>
      </c>
      <c r="F22" s="32" t="str">
        <f t="shared" si="0"/>
        <v>9º colocado</v>
      </c>
    </row>
    <row r="23" spans="1:6" x14ac:dyDescent="0.25">
      <c r="A23" s="25" t="s">
        <v>52</v>
      </c>
      <c r="C23" s="31">
        <v>10</v>
      </c>
      <c r="D23" s="30" t="str">
        <f ca="1">INDIRECT("Brasileirão!C"&amp;MATCH($J$2,Brasileirão!A:A,0)+C23-1)</f>
        <v>Botafogo</v>
      </c>
      <c r="E23" s="58">
        <f ca="1">INDIRECT("Brasileirão!D"&amp;MATCH($J$2,Brasileirão!A:A,0)+C23-1)</f>
        <v>53</v>
      </c>
      <c r="F23" s="32" t="str">
        <f t="shared" si="0"/>
        <v>10º colocado</v>
      </c>
    </row>
    <row r="24" spans="1:6" x14ac:dyDescent="0.25">
      <c r="A24" s="25" t="s">
        <v>56</v>
      </c>
      <c r="C24" s="31">
        <v>11</v>
      </c>
      <c r="D24" s="30" t="str">
        <f ca="1">INDIRECT("Brasileirão!C"&amp;MATCH($J$2,Brasileirão!A:A,0)+C24-1)</f>
        <v>Atlético-PR</v>
      </c>
      <c r="E24" s="58">
        <f ca="1">INDIRECT("Brasileirão!D"&amp;MATCH($J$2,Brasileirão!A:A,0)+C24-1)</f>
        <v>51</v>
      </c>
      <c r="F24" s="32" t="str">
        <f t="shared" si="0"/>
        <v>11º colocado</v>
      </c>
    </row>
    <row r="25" spans="1:6" x14ac:dyDescent="0.25">
      <c r="A25" s="25" t="s">
        <v>40</v>
      </c>
      <c r="C25" s="31">
        <v>12</v>
      </c>
      <c r="D25" s="30" t="str">
        <f ca="1">INDIRECT("Brasileirão!C"&amp;MATCH($J$2,Brasileirão!A:A,0)+C25-1)</f>
        <v>Bahia</v>
      </c>
      <c r="E25" s="58">
        <f ca="1">INDIRECT("Brasileirão!D"&amp;MATCH($J$2,Brasileirão!A:A,0)+C25-1)</f>
        <v>50</v>
      </c>
      <c r="F25" s="32" t="str">
        <f t="shared" si="0"/>
        <v>12º colocado</v>
      </c>
    </row>
    <row r="26" spans="1:6" x14ac:dyDescent="0.25">
      <c r="A26" s="25" t="s">
        <v>62</v>
      </c>
      <c r="C26" s="31">
        <v>13</v>
      </c>
      <c r="D26" s="30" t="str">
        <f ca="1">INDIRECT("Brasileirão!C"&amp;MATCH($J$2,Brasileirão!A:A,0)+C26-1)</f>
        <v>São Paulo</v>
      </c>
      <c r="E26" s="58">
        <f ca="1">INDIRECT("Brasileirão!D"&amp;MATCH($J$2,Brasileirão!A:A,0)+C26-1)</f>
        <v>50</v>
      </c>
      <c r="F26" s="32" t="str">
        <f t="shared" si="0"/>
        <v>13º colocado</v>
      </c>
    </row>
    <row r="27" spans="1:6" x14ac:dyDescent="0.25">
      <c r="A27" s="25" t="s">
        <v>49</v>
      </c>
      <c r="C27" s="31">
        <v>14</v>
      </c>
      <c r="D27" s="30" t="str">
        <f ca="1">INDIRECT("Brasileirão!C"&amp;MATCH($J$2,Brasileirão!A:A,0)+C27-1)</f>
        <v>Fluminense</v>
      </c>
      <c r="E27" s="58">
        <f ca="1">INDIRECT("Brasileirão!D"&amp;MATCH($J$2,Brasileirão!A:A,0)+C27-1)</f>
        <v>47</v>
      </c>
      <c r="F27" s="32" t="str">
        <f t="shared" si="0"/>
        <v>14º colocado</v>
      </c>
    </row>
    <row r="28" spans="1:6" x14ac:dyDescent="0.25">
      <c r="A28" s="25" t="s">
        <v>57</v>
      </c>
      <c r="C28" s="31">
        <v>15</v>
      </c>
      <c r="D28" s="30" t="str">
        <f ca="1">INDIRECT("Brasileirão!C"&amp;MATCH($J$2,Brasileirão!A:A,0)+C28-1)</f>
        <v>Sport</v>
      </c>
      <c r="E28" s="58">
        <f ca="1">INDIRECT("Brasileirão!D"&amp;MATCH($J$2,Brasileirão!A:A,0)+C28-1)</f>
        <v>45</v>
      </c>
      <c r="F28" s="32" t="str">
        <f t="shared" si="0"/>
        <v>15º colocado</v>
      </c>
    </row>
    <row r="29" spans="1:6" x14ac:dyDescent="0.25">
      <c r="A29" s="25" t="s">
        <v>53</v>
      </c>
      <c r="C29" s="31">
        <v>16</v>
      </c>
      <c r="D29" s="30" t="str">
        <f ca="1">INDIRECT("Brasileirão!C"&amp;MATCH($J$2,Brasileirão!A:A,0)+C29-1)</f>
        <v>Vitória</v>
      </c>
      <c r="E29" s="58">
        <f ca="1">INDIRECT("Brasileirão!D"&amp;MATCH($J$2,Brasileirão!A:A,0)+C29-1)</f>
        <v>43</v>
      </c>
      <c r="F29" s="32" t="str">
        <f t="shared" si="0"/>
        <v>16º colocado</v>
      </c>
    </row>
    <row r="30" spans="1:6" x14ac:dyDescent="0.25">
      <c r="A30" s="25" t="s">
        <v>61</v>
      </c>
      <c r="C30" s="31">
        <v>17</v>
      </c>
      <c r="D30" s="30" t="str">
        <f ca="1">INDIRECT("Brasileirão!C"&amp;MATCH($J$2,Brasileirão!A:A,0)+C30-1)</f>
        <v>Coritiba</v>
      </c>
      <c r="E30" s="58">
        <f ca="1">INDIRECT("Brasileirão!D"&amp;MATCH($J$2,Brasileirão!A:A,0)+C30-1)</f>
        <v>43</v>
      </c>
      <c r="F30" s="32" t="s">
        <v>71</v>
      </c>
    </row>
    <row r="31" spans="1:6" x14ac:dyDescent="0.25">
      <c r="A31" s="25" t="s">
        <v>26</v>
      </c>
      <c r="C31" s="31">
        <v>18</v>
      </c>
      <c r="D31" s="30" t="str">
        <f ca="1">INDIRECT("Brasileirão!C"&amp;MATCH($J$2,Brasileirão!A:A,0)+C31-1)</f>
        <v>Avaí</v>
      </c>
      <c r="E31" s="58">
        <f ca="1">INDIRECT("Brasileirão!D"&amp;MATCH($J$2,Brasileirão!A:A,0)+C31-1)</f>
        <v>43</v>
      </c>
      <c r="F31" s="32" t="s">
        <v>71</v>
      </c>
    </row>
    <row r="32" spans="1:6" x14ac:dyDescent="0.25">
      <c r="A32" s="25" t="s">
        <v>12</v>
      </c>
      <c r="C32" s="31">
        <v>19</v>
      </c>
      <c r="D32" s="30" t="str">
        <f ca="1">INDIRECT("Brasileirão!C"&amp;MATCH($J$2,Brasileirão!A:A,0)+C32-1)</f>
        <v>Ponte Preta</v>
      </c>
      <c r="E32" s="58">
        <f ca="1">INDIRECT("Brasileirão!D"&amp;MATCH($J$2,Brasileirão!A:A,0)+C32-1)</f>
        <v>39</v>
      </c>
      <c r="F32" s="32" t="s">
        <v>71</v>
      </c>
    </row>
    <row r="33" spans="1:6" ht="15.75" thickBot="1" x14ac:dyDescent="0.3">
      <c r="A33" s="25" t="s">
        <v>30</v>
      </c>
      <c r="C33" s="33">
        <v>20</v>
      </c>
      <c r="D33" s="34" t="str">
        <f ca="1">INDIRECT("Brasileirão!C"&amp;MATCH($J$2,Brasileirão!A:A,0)+C33-1)</f>
        <v>Atlético-GO</v>
      </c>
      <c r="E33" s="59">
        <f ca="1">INDIRECT("Brasileirão!D"&amp;MATCH($J$2,Brasileirão!A:A,0)+C33-1)</f>
        <v>36</v>
      </c>
      <c r="F33" s="29" t="s">
        <v>71</v>
      </c>
    </row>
    <row r="34" spans="1:6" x14ac:dyDescent="0.25">
      <c r="A34" s="25" t="s">
        <v>51</v>
      </c>
    </row>
    <row r="35" spans="1:6" ht="15.75" thickBot="1" x14ac:dyDescent="0.3">
      <c r="A35" s="26" t="s">
        <v>42</v>
      </c>
    </row>
  </sheetData>
  <mergeCells count="5">
    <mergeCell ref="H4:J4"/>
    <mergeCell ref="H5:J5"/>
    <mergeCell ref="H6:J6"/>
    <mergeCell ref="H8:J8"/>
    <mergeCell ref="H9:J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42"/>
  <sheetViews>
    <sheetView topLeftCell="A16" zoomScale="55" zoomScaleNormal="55" workbookViewId="0">
      <selection activeCell="A27" sqref="A27"/>
    </sheetView>
  </sheetViews>
  <sheetFormatPr defaultRowHeight="16.5" thickTop="1" thickBottom="1" x14ac:dyDescent="0.3"/>
  <cols>
    <col min="1" max="1" width="41.140625" style="60" customWidth="1"/>
  </cols>
  <sheetData>
    <row r="1" ht="230.25" customHeight="1" thickTop="1" thickBot="1" x14ac:dyDescent="0.3"/>
    <row r="2" ht="230.25" customHeight="1" thickTop="1" thickBot="1" x14ac:dyDescent="0.3"/>
    <row r="3" ht="230.25" customHeight="1" thickTop="1" thickBot="1" x14ac:dyDescent="0.3"/>
    <row r="4" ht="230.25" customHeight="1" thickTop="1" thickBot="1" x14ac:dyDescent="0.3"/>
    <row r="5" ht="230.25" customHeight="1" thickTop="1" thickBot="1" x14ac:dyDescent="0.3"/>
    <row r="6" ht="230.25" customHeight="1" thickTop="1" thickBot="1" x14ac:dyDescent="0.3"/>
    <row r="7" ht="230.25" customHeight="1" thickTop="1" thickBot="1" x14ac:dyDescent="0.3"/>
    <row r="8" ht="230.25" customHeight="1" thickTop="1" thickBot="1" x14ac:dyDescent="0.3"/>
    <row r="9" ht="230.25" customHeight="1" thickTop="1" thickBot="1" x14ac:dyDescent="0.3"/>
    <row r="10" ht="230.25" customHeight="1" thickTop="1" thickBot="1" x14ac:dyDescent="0.3"/>
    <row r="11" ht="230.25" customHeight="1" thickTop="1" thickBot="1" x14ac:dyDescent="0.3"/>
    <row r="12" ht="230.25" customHeight="1" thickTop="1" thickBot="1" x14ac:dyDescent="0.3"/>
    <row r="13" ht="230.25" customHeight="1" thickTop="1" thickBot="1" x14ac:dyDescent="0.3"/>
    <row r="14" ht="230.25" customHeight="1" thickTop="1" thickBot="1" x14ac:dyDescent="0.3"/>
    <row r="15" ht="230.25" customHeight="1" thickTop="1" thickBot="1" x14ac:dyDescent="0.3"/>
    <row r="16" ht="230.25" customHeight="1" thickTop="1" thickBot="1" x14ac:dyDescent="0.3"/>
    <row r="17" ht="230.25" customHeight="1" thickTop="1" thickBot="1" x14ac:dyDescent="0.3"/>
    <row r="18" ht="230.25" customHeight="1" thickTop="1" thickBot="1" x14ac:dyDescent="0.3"/>
    <row r="19" ht="230.25" customHeight="1" thickTop="1" thickBot="1" x14ac:dyDescent="0.3"/>
    <row r="20" ht="230.25" customHeight="1" thickTop="1" thickBot="1" x14ac:dyDescent="0.3"/>
    <row r="21" ht="230.25" customHeight="1" thickTop="1" thickBot="1" x14ac:dyDescent="0.3"/>
    <row r="22" ht="230.25" customHeight="1" thickTop="1" thickBot="1" x14ac:dyDescent="0.3"/>
    <row r="23" ht="230.25" customHeight="1" thickTop="1" thickBot="1" x14ac:dyDescent="0.3"/>
    <row r="24" ht="230.25" customHeight="1" thickTop="1" thickBot="1" x14ac:dyDescent="0.3"/>
    <row r="25" ht="230.25" customHeight="1" thickTop="1" thickBot="1" x14ac:dyDescent="0.3"/>
    <row r="26" ht="230.25" customHeight="1" thickTop="1" thickBot="1" x14ac:dyDescent="0.3"/>
    <row r="27" ht="230.25" customHeight="1" thickTop="1" thickBot="1" x14ac:dyDescent="0.3"/>
    <row r="28" ht="230.25" customHeight="1" thickTop="1" thickBot="1" x14ac:dyDescent="0.3"/>
    <row r="29" ht="230.25" customHeight="1" thickTop="1" thickBot="1" x14ac:dyDescent="0.3"/>
    <row r="30" ht="230.25" customHeight="1" thickTop="1" thickBot="1" x14ac:dyDescent="0.3"/>
    <row r="31" ht="230.25" customHeight="1" thickTop="1" thickBot="1" x14ac:dyDescent="0.3"/>
    <row r="32" ht="230.25" customHeight="1" thickTop="1" thickBot="1" x14ac:dyDescent="0.3"/>
    <row r="33" ht="230.25" customHeight="1" thickTop="1" thickBot="1" x14ac:dyDescent="0.3"/>
    <row r="34" ht="230.25" customHeight="1" thickTop="1" thickBot="1" x14ac:dyDescent="0.3"/>
    <row r="35" ht="230.25" customHeight="1" thickTop="1" thickBot="1" x14ac:dyDescent="0.3"/>
    <row r="36" ht="230.25" customHeight="1" thickTop="1" thickBot="1" x14ac:dyDescent="0.3"/>
    <row r="37" ht="230.25" customHeight="1" thickTop="1" thickBot="1" x14ac:dyDescent="0.3"/>
    <row r="38" ht="230.25" customHeight="1" thickTop="1" thickBot="1" x14ac:dyDescent="0.3"/>
    <row r="39" ht="230.25" customHeight="1" thickTop="1" thickBot="1" x14ac:dyDescent="0.3"/>
    <row r="40" ht="230.25" customHeight="1" thickTop="1" thickBot="1" x14ac:dyDescent="0.3"/>
    <row r="41" ht="230.25" customHeight="1" thickTop="1" thickBot="1" x14ac:dyDescent="0.3"/>
    <row r="42" ht="230.25" customHeight="1" thickTop="1" thickBo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29"/>
  <sheetViews>
    <sheetView showGridLines="0" showRowColHeaders="0" zoomScale="115" zoomScaleNormal="115" workbookViewId="0">
      <selection activeCell="E13" sqref="E13"/>
    </sheetView>
  </sheetViews>
  <sheetFormatPr defaultColWidth="0" defaultRowHeight="15" zeroHeight="1" x14ac:dyDescent="0.25"/>
  <cols>
    <col min="1" max="7" width="9.140625" style="35" customWidth="1"/>
    <col min="8" max="8" width="15.42578125" style="35" customWidth="1"/>
    <col min="9" max="13" width="9.140625" style="35" customWidth="1"/>
    <col min="14" max="14" width="8" style="35" customWidth="1"/>
    <col min="15" max="15" width="9.140625" style="35" hidden="1" customWidth="1"/>
    <col min="16" max="16" width="2.7109375" style="35" hidden="1" customWidth="1"/>
    <col min="17" max="16384" width="9.140625" style="35" hidden="1"/>
  </cols>
  <sheetData>
    <row r="1" spans="1:14" x14ac:dyDescent="0.25">
      <c r="A1" s="61" t="s">
        <v>75</v>
      </c>
      <c r="B1" s="62" t="s">
        <v>75</v>
      </c>
      <c r="C1" s="62" t="s">
        <v>75</v>
      </c>
      <c r="D1" s="62" t="s">
        <v>75</v>
      </c>
      <c r="E1" s="62" t="s">
        <v>75</v>
      </c>
      <c r="F1" s="62" t="s">
        <v>75</v>
      </c>
      <c r="G1" s="62" t="s">
        <v>75</v>
      </c>
      <c r="H1" s="62" t="s">
        <v>75</v>
      </c>
      <c r="I1" s="62" t="s">
        <v>75</v>
      </c>
      <c r="J1" s="62" t="s">
        <v>75</v>
      </c>
      <c r="K1" s="62" t="s">
        <v>75</v>
      </c>
      <c r="L1" s="62" t="s">
        <v>75</v>
      </c>
      <c r="M1" s="62" t="s">
        <v>75</v>
      </c>
      <c r="N1" s="62" t="s">
        <v>75</v>
      </c>
    </row>
    <row r="2" spans="1:14" x14ac:dyDescent="0.25">
      <c r="A2" s="62" t="s">
        <v>75</v>
      </c>
      <c r="B2" s="62" t="s">
        <v>75</v>
      </c>
      <c r="C2" s="62" t="s">
        <v>75</v>
      </c>
      <c r="D2" s="62" t="s">
        <v>75</v>
      </c>
      <c r="E2" s="62" t="s">
        <v>75</v>
      </c>
      <c r="F2" s="62" t="s">
        <v>75</v>
      </c>
      <c r="G2" s="62" t="s">
        <v>75</v>
      </c>
      <c r="H2" s="62" t="s">
        <v>75</v>
      </c>
      <c r="I2" s="62" t="s">
        <v>75</v>
      </c>
      <c r="J2" s="62" t="s">
        <v>75</v>
      </c>
      <c r="K2" s="62" t="s">
        <v>75</v>
      </c>
      <c r="L2" s="62" t="s">
        <v>75</v>
      </c>
      <c r="M2" s="62" t="s">
        <v>75</v>
      </c>
      <c r="N2" s="62" t="s">
        <v>75</v>
      </c>
    </row>
    <row r="3" spans="1:14" x14ac:dyDescent="0.25">
      <c r="A3" s="62" t="s">
        <v>75</v>
      </c>
      <c r="B3" s="62" t="s">
        <v>75</v>
      </c>
      <c r="C3" s="62" t="s">
        <v>75</v>
      </c>
      <c r="D3" s="62" t="s">
        <v>75</v>
      </c>
      <c r="E3" s="62" t="s">
        <v>75</v>
      </c>
      <c r="F3" s="62" t="s">
        <v>75</v>
      </c>
      <c r="G3" s="62" t="s">
        <v>75</v>
      </c>
      <c r="H3" s="62" t="s">
        <v>75</v>
      </c>
      <c r="I3" s="62" t="s">
        <v>75</v>
      </c>
      <c r="J3" s="62" t="s">
        <v>75</v>
      </c>
      <c r="K3" s="62" t="s">
        <v>75</v>
      </c>
      <c r="L3" s="62" t="s">
        <v>75</v>
      </c>
      <c r="M3" s="62" t="s">
        <v>75</v>
      </c>
      <c r="N3" s="62" t="s">
        <v>75</v>
      </c>
    </row>
    <row r="4" spans="1:14" x14ac:dyDescent="0.25">
      <c r="A4" s="62" t="s">
        <v>75</v>
      </c>
      <c r="B4" s="62" t="s">
        <v>75</v>
      </c>
      <c r="C4" s="62" t="s">
        <v>75</v>
      </c>
      <c r="D4" s="62" t="s">
        <v>75</v>
      </c>
      <c r="E4" s="62" t="s">
        <v>75</v>
      </c>
      <c r="F4" s="62" t="s">
        <v>75</v>
      </c>
      <c r="G4" s="62" t="s">
        <v>75</v>
      </c>
      <c r="H4" s="62" t="s">
        <v>75</v>
      </c>
      <c r="I4" s="62" t="s">
        <v>75</v>
      </c>
      <c r="J4" s="62" t="s">
        <v>75</v>
      </c>
      <c r="K4" s="62" t="s">
        <v>75</v>
      </c>
      <c r="L4" s="62" t="s">
        <v>75</v>
      </c>
      <c r="M4" s="62" t="s">
        <v>75</v>
      </c>
      <c r="N4" s="62" t="s">
        <v>75</v>
      </c>
    </row>
    <row r="5" spans="1:14" x14ac:dyDescent="0.25">
      <c r="A5" s="62" t="s">
        <v>75</v>
      </c>
      <c r="B5" s="62" t="s">
        <v>75</v>
      </c>
      <c r="C5" s="62" t="s">
        <v>75</v>
      </c>
      <c r="D5" s="62" t="s">
        <v>75</v>
      </c>
      <c r="E5" s="62" t="s">
        <v>75</v>
      </c>
      <c r="F5" s="62" t="s">
        <v>75</v>
      </c>
      <c r="G5" s="62" t="s">
        <v>75</v>
      </c>
      <c r="H5" s="62" t="s">
        <v>75</v>
      </c>
      <c r="I5" s="62" t="s">
        <v>75</v>
      </c>
      <c r="J5" s="62" t="s">
        <v>75</v>
      </c>
      <c r="K5" s="62" t="s">
        <v>75</v>
      </c>
      <c r="L5" s="62" t="s">
        <v>75</v>
      </c>
      <c r="M5" s="62" t="s">
        <v>75</v>
      </c>
      <c r="N5" s="62" t="s">
        <v>75</v>
      </c>
    </row>
    <row r="6" spans="1:14" x14ac:dyDescent="0.25">
      <c r="A6" s="62" t="s">
        <v>75</v>
      </c>
      <c r="B6" s="62" t="s">
        <v>75</v>
      </c>
      <c r="C6" s="62" t="s">
        <v>75</v>
      </c>
      <c r="D6" s="62" t="s">
        <v>75</v>
      </c>
      <c r="E6" s="62" t="s">
        <v>75</v>
      </c>
      <c r="F6" s="62" t="s">
        <v>75</v>
      </c>
      <c r="G6" s="62" t="s">
        <v>75</v>
      </c>
      <c r="H6" s="62" t="s">
        <v>75</v>
      </c>
      <c r="I6" s="62" t="s">
        <v>75</v>
      </c>
      <c r="J6" s="62" t="s">
        <v>75</v>
      </c>
      <c r="K6" s="62" t="s">
        <v>75</v>
      </c>
      <c r="L6" s="62" t="s">
        <v>75</v>
      </c>
      <c r="M6" s="62" t="s">
        <v>75</v>
      </c>
      <c r="N6" s="62" t="s">
        <v>75</v>
      </c>
    </row>
    <row r="7" spans="1:14" x14ac:dyDescent="0.25">
      <c r="A7" s="62" t="s">
        <v>75</v>
      </c>
      <c r="B7" s="62" t="s">
        <v>75</v>
      </c>
      <c r="C7" s="62" t="s">
        <v>75</v>
      </c>
      <c r="D7" s="62" t="s">
        <v>75</v>
      </c>
      <c r="E7" s="62" t="s">
        <v>75</v>
      </c>
      <c r="F7" s="62" t="s">
        <v>75</v>
      </c>
      <c r="G7" s="62" t="s">
        <v>75</v>
      </c>
      <c r="H7" s="62" t="s">
        <v>75</v>
      </c>
      <c r="I7" s="62" t="s">
        <v>75</v>
      </c>
      <c r="J7" s="62" t="s">
        <v>75</v>
      </c>
      <c r="K7" s="62" t="s">
        <v>75</v>
      </c>
      <c r="L7" s="62" t="s">
        <v>75</v>
      </c>
      <c r="M7" s="62" t="s">
        <v>75</v>
      </c>
      <c r="N7" s="62" t="s">
        <v>75</v>
      </c>
    </row>
    <row r="8" spans="1:14" x14ac:dyDescent="0.25">
      <c r="A8" s="62" t="s">
        <v>75</v>
      </c>
      <c r="B8" s="62" t="s">
        <v>75</v>
      </c>
      <c r="C8" s="62" t="s">
        <v>75</v>
      </c>
      <c r="D8" s="62" t="s">
        <v>75</v>
      </c>
      <c r="E8" s="62" t="s">
        <v>75</v>
      </c>
      <c r="F8" s="62" t="s">
        <v>75</v>
      </c>
      <c r="G8" s="62" t="s">
        <v>75</v>
      </c>
      <c r="H8" s="62" t="s">
        <v>75</v>
      </c>
      <c r="I8" s="62" t="s">
        <v>75</v>
      </c>
      <c r="J8" s="62" t="s">
        <v>75</v>
      </c>
      <c r="K8" s="62" t="s">
        <v>75</v>
      </c>
      <c r="L8" s="62" t="s">
        <v>75</v>
      </c>
      <c r="M8" s="62" t="s">
        <v>75</v>
      </c>
      <c r="N8" s="62" t="s">
        <v>75</v>
      </c>
    </row>
    <row r="9" spans="1:14" x14ac:dyDescent="0.25">
      <c r="A9" s="62" t="s">
        <v>75</v>
      </c>
      <c r="B9" s="62" t="s">
        <v>75</v>
      </c>
      <c r="C9" s="62" t="s">
        <v>75</v>
      </c>
      <c r="D9" s="62" t="s">
        <v>75</v>
      </c>
      <c r="E9" s="62" t="s">
        <v>75</v>
      </c>
      <c r="F9" s="62" t="s">
        <v>75</v>
      </c>
      <c r="G9" s="62" t="s">
        <v>75</v>
      </c>
      <c r="H9" s="62" t="s">
        <v>75</v>
      </c>
      <c r="I9" s="62" t="s">
        <v>75</v>
      </c>
      <c r="J9" s="62" t="s">
        <v>75</v>
      </c>
      <c r="K9" s="62" t="s">
        <v>75</v>
      </c>
      <c r="L9" s="62" t="s">
        <v>75</v>
      </c>
      <c r="M9" s="62" t="s">
        <v>75</v>
      </c>
      <c r="N9" s="62" t="s">
        <v>75</v>
      </c>
    </row>
    <row r="10" spans="1:14" x14ac:dyDescent="0.25">
      <c r="A10" s="62" t="s">
        <v>75</v>
      </c>
      <c r="B10" s="62" t="s">
        <v>75</v>
      </c>
      <c r="C10" s="62" t="s">
        <v>75</v>
      </c>
      <c r="D10" s="62" t="s">
        <v>75</v>
      </c>
      <c r="E10" s="62" t="s">
        <v>75</v>
      </c>
      <c r="F10" s="62" t="s">
        <v>75</v>
      </c>
      <c r="G10" s="62" t="s">
        <v>75</v>
      </c>
      <c r="H10" s="62" t="s">
        <v>75</v>
      </c>
      <c r="I10" s="62" t="s">
        <v>75</v>
      </c>
      <c r="J10" s="62" t="s">
        <v>75</v>
      </c>
      <c r="K10" s="62" t="s">
        <v>75</v>
      </c>
      <c r="L10" s="62" t="s">
        <v>75</v>
      </c>
      <c r="M10" s="62" t="s">
        <v>75</v>
      </c>
      <c r="N10" s="62" t="s">
        <v>75</v>
      </c>
    </row>
    <row r="11" spans="1:14" x14ac:dyDescent="0.25">
      <c r="A11" s="62" t="s">
        <v>75</v>
      </c>
      <c r="B11" s="62" t="s">
        <v>75</v>
      </c>
      <c r="C11" s="62" t="s">
        <v>75</v>
      </c>
      <c r="D11" s="62" t="s">
        <v>75</v>
      </c>
      <c r="E11" s="62" t="s">
        <v>75</v>
      </c>
      <c r="F11" s="62" t="s">
        <v>75</v>
      </c>
      <c r="G11" s="62" t="s">
        <v>75</v>
      </c>
      <c r="H11" s="62" t="s">
        <v>75</v>
      </c>
      <c r="I11" s="62" t="s">
        <v>75</v>
      </c>
      <c r="J11" s="62" t="s">
        <v>75</v>
      </c>
      <c r="K11" s="62" t="s">
        <v>75</v>
      </c>
      <c r="L11" s="62" t="s">
        <v>75</v>
      </c>
      <c r="M11" s="62" t="s">
        <v>75</v>
      </c>
      <c r="N11" s="62" t="s">
        <v>75</v>
      </c>
    </row>
    <row r="12" spans="1:14" x14ac:dyDescent="0.25">
      <c r="A12" s="62" t="s">
        <v>75</v>
      </c>
      <c r="B12" s="62" t="s">
        <v>75</v>
      </c>
      <c r="C12" s="62" t="s">
        <v>75</v>
      </c>
      <c r="D12" s="62" t="s">
        <v>75</v>
      </c>
      <c r="E12" s="62" t="s">
        <v>75</v>
      </c>
      <c r="F12" s="62" t="s">
        <v>75</v>
      </c>
      <c r="G12" s="62" t="s">
        <v>75</v>
      </c>
      <c r="H12" s="62" t="s">
        <v>75</v>
      </c>
      <c r="I12" s="62" t="s">
        <v>75</v>
      </c>
      <c r="J12" s="62" t="s">
        <v>75</v>
      </c>
      <c r="K12" s="62" t="s">
        <v>75</v>
      </c>
      <c r="L12" s="62" t="s">
        <v>75</v>
      </c>
      <c r="M12" s="62" t="s">
        <v>75</v>
      </c>
      <c r="N12" s="62" t="s">
        <v>75</v>
      </c>
    </row>
    <row r="13" spans="1:14" x14ac:dyDescent="0.25">
      <c r="A13" s="62" t="s">
        <v>75</v>
      </c>
      <c r="B13" s="62" t="s">
        <v>75</v>
      </c>
      <c r="C13" s="62" t="s">
        <v>75</v>
      </c>
      <c r="D13" s="62" t="s">
        <v>75</v>
      </c>
      <c r="E13" s="62" t="s">
        <v>75</v>
      </c>
      <c r="F13" s="62" t="s">
        <v>75</v>
      </c>
      <c r="G13" s="62" t="s">
        <v>75</v>
      </c>
      <c r="H13" s="62" t="s">
        <v>75</v>
      </c>
      <c r="I13" s="62" t="s">
        <v>75</v>
      </c>
      <c r="J13" s="62" t="s">
        <v>75</v>
      </c>
      <c r="K13" s="62" t="s">
        <v>75</v>
      </c>
      <c r="L13" s="62" t="s">
        <v>75</v>
      </c>
      <c r="M13" s="62" t="s">
        <v>75</v>
      </c>
      <c r="N13" s="62" t="s">
        <v>75</v>
      </c>
    </row>
    <row r="14" spans="1:14" x14ac:dyDescent="0.25">
      <c r="A14" s="62" t="s">
        <v>75</v>
      </c>
      <c r="B14" s="62" t="s">
        <v>75</v>
      </c>
      <c r="C14" s="62" t="s">
        <v>75</v>
      </c>
      <c r="D14" s="62" t="s">
        <v>75</v>
      </c>
      <c r="E14" s="62" t="s">
        <v>75</v>
      </c>
      <c r="F14" s="62" t="s">
        <v>75</v>
      </c>
      <c r="G14" s="62" t="s">
        <v>75</v>
      </c>
      <c r="H14" s="62" t="s">
        <v>75</v>
      </c>
      <c r="I14" s="62" t="s">
        <v>75</v>
      </c>
      <c r="J14" s="62" t="s">
        <v>75</v>
      </c>
      <c r="K14" s="62" t="s">
        <v>75</v>
      </c>
      <c r="L14" s="62" t="s">
        <v>75</v>
      </c>
      <c r="M14" s="62" t="s">
        <v>75</v>
      </c>
      <c r="N14" s="62" t="s">
        <v>75</v>
      </c>
    </row>
    <row r="15" spans="1:14" x14ac:dyDescent="0.25">
      <c r="A15" s="62" t="s">
        <v>75</v>
      </c>
      <c r="B15" s="62" t="s">
        <v>75</v>
      </c>
      <c r="C15" s="62" t="s">
        <v>75</v>
      </c>
      <c r="D15" s="62" t="s">
        <v>75</v>
      </c>
      <c r="E15" s="62" t="s">
        <v>75</v>
      </c>
      <c r="F15" s="62" t="s">
        <v>75</v>
      </c>
      <c r="G15" s="62" t="s">
        <v>75</v>
      </c>
      <c r="H15" s="62" t="s">
        <v>75</v>
      </c>
      <c r="I15" s="62" t="s">
        <v>75</v>
      </c>
      <c r="J15" s="62" t="s">
        <v>75</v>
      </c>
      <c r="K15" s="62" t="s">
        <v>75</v>
      </c>
      <c r="L15" s="62" t="s">
        <v>75</v>
      </c>
      <c r="M15" s="62" t="s">
        <v>75</v>
      </c>
      <c r="N15" s="62" t="s">
        <v>75</v>
      </c>
    </row>
    <row r="16" spans="1:14" x14ac:dyDescent="0.25">
      <c r="A16" s="62" t="s">
        <v>75</v>
      </c>
      <c r="B16" s="62" t="s">
        <v>75</v>
      </c>
      <c r="C16" s="62" t="s">
        <v>75</v>
      </c>
      <c r="D16" s="62" t="s">
        <v>75</v>
      </c>
      <c r="E16" s="62" t="s">
        <v>75</v>
      </c>
      <c r="F16" s="62" t="s">
        <v>75</v>
      </c>
      <c r="G16" s="62" t="s">
        <v>75</v>
      </c>
      <c r="H16" s="62" t="s">
        <v>75</v>
      </c>
      <c r="I16" s="62" t="s">
        <v>75</v>
      </c>
      <c r="J16" s="62" t="s">
        <v>75</v>
      </c>
      <c r="K16" s="62" t="s">
        <v>75</v>
      </c>
      <c r="L16" s="62" t="s">
        <v>75</v>
      </c>
      <c r="M16" s="62" t="s">
        <v>75</v>
      </c>
      <c r="N16" s="62" t="s">
        <v>75</v>
      </c>
    </row>
    <row r="17" spans="1:14" x14ac:dyDescent="0.25">
      <c r="A17" s="62" t="s">
        <v>75</v>
      </c>
      <c r="B17" s="62" t="s">
        <v>75</v>
      </c>
      <c r="C17" s="62" t="s">
        <v>75</v>
      </c>
      <c r="D17" s="62" t="s">
        <v>75</v>
      </c>
      <c r="E17" s="62" t="s">
        <v>75</v>
      </c>
      <c r="F17" s="62" t="s">
        <v>75</v>
      </c>
      <c r="G17" s="62" t="s">
        <v>75</v>
      </c>
      <c r="H17" s="62" t="s">
        <v>75</v>
      </c>
      <c r="I17" s="62" t="s">
        <v>75</v>
      </c>
      <c r="J17" s="62" t="s">
        <v>75</v>
      </c>
      <c r="K17" s="62" t="s">
        <v>75</v>
      </c>
      <c r="L17" s="62" t="s">
        <v>75</v>
      </c>
      <c r="M17" s="62" t="s">
        <v>75</v>
      </c>
      <c r="N17" s="62" t="s">
        <v>75</v>
      </c>
    </row>
    <row r="18" spans="1:14" x14ac:dyDescent="0.25">
      <c r="A18" s="62" t="s">
        <v>75</v>
      </c>
      <c r="B18" s="62" t="s">
        <v>75</v>
      </c>
      <c r="C18" s="62" t="s">
        <v>75</v>
      </c>
      <c r="D18" s="62" t="s">
        <v>75</v>
      </c>
      <c r="E18" s="62" t="s">
        <v>75</v>
      </c>
      <c r="F18" s="62" t="s">
        <v>75</v>
      </c>
      <c r="G18" s="62" t="s">
        <v>75</v>
      </c>
      <c r="H18" s="62" t="s">
        <v>75</v>
      </c>
      <c r="I18" s="62" t="s">
        <v>75</v>
      </c>
      <c r="J18" s="62" t="s">
        <v>75</v>
      </c>
      <c r="K18" s="62" t="s">
        <v>75</v>
      </c>
      <c r="L18" s="62" t="s">
        <v>75</v>
      </c>
      <c r="M18" s="62" t="s">
        <v>75</v>
      </c>
      <c r="N18" s="62" t="s">
        <v>75</v>
      </c>
    </row>
    <row r="19" spans="1:14" x14ac:dyDescent="0.25">
      <c r="A19" s="62" t="s">
        <v>75</v>
      </c>
      <c r="B19" s="62" t="s">
        <v>75</v>
      </c>
      <c r="C19" s="62" t="s">
        <v>75</v>
      </c>
      <c r="D19" s="62" t="s">
        <v>75</v>
      </c>
      <c r="E19" s="62" t="s">
        <v>75</v>
      </c>
      <c r="F19" s="62" t="s">
        <v>75</v>
      </c>
      <c r="G19" s="62" t="s">
        <v>75</v>
      </c>
      <c r="H19" s="62" t="s">
        <v>75</v>
      </c>
      <c r="I19" s="62" t="s">
        <v>75</v>
      </c>
      <c r="J19" s="62" t="s">
        <v>75</v>
      </c>
      <c r="K19" s="62" t="s">
        <v>75</v>
      </c>
      <c r="L19" s="62" t="s">
        <v>75</v>
      </c>
      <c r="M19" s="62" t="s">
        <v>75</v>
      </c>
      <c r="N19" s="62" t="s">
        <v>75</v>
      </c>
    </row>
    <row r="20" spans="1:14" x14ac:dyDescent="0.25">
      <c r="A20" s="62" t="s">
        <v>75</v>
      </c>
      <c r="B20" s="62" t="s">
        <v>75</v>
      </c>
      <c r="C20" s="62" t="s">
        <v>75</v>
      </c>
      <c r="D20" s="62" t="s">
        <v>75</v>
      </c>
      <c r="E20" s="62" t="s">
        <v>75</v>
      </c>
      <c r="F20" s="62" t="s">
        <v>75</v>
      </c>
      <c r="G20" s="62" t="s">
        <v>75</v>
      </c>
      <c r="H20" s="62" t="s">
        <v>75</v>
      </c>
      <c r="I20" s="62" t="s">
        <v>75</v>
      </c>
      <c r="J20" s="62" t="s">
        <v>75</v>
      </c>
      <c r="K20" s="62" t="s">
        <v>75</v>
      </c>
      <c r="L20" s="62" t="s">
        <v>75</v>
      </c>
      <c r="M20" s="62" t="s">
        <v>75</v>
      </c>
      <c r="N20" s="62" t="s">
        <v>75</v>
      </c>
    </row>
    <row r="21" spans="1:14" x14ac:dyDescent="0.25">
      <c r="A21" s="62" t="s">
        <v>75</v>
      </c>
      <c r="B21" s="62" t="s">
        <v>75</v>
      </c>
      <c r="C21" s="62" t="s">
        <v>75</v>
      </c>
      <c r="D21" s="62" t="s">
        <v>75</v>
      </c>
      <c r="E21" s="62" t="s">
        <v>75</v>
      </c>
      <c r="F21" s="62" t="s">
        <v>75</v>
      </c>
      <c r="G21" s="62" t="s">
        <v>75</v>
      </c>
      <c r="H21" s="62" t="s">
        <v>75</v>
      </c>
      <c r="I21" s="62" t="s">
        <v>75</v>
      </c>
      <c r="J21" s="62" t="s">
        <v>75</v>
      </c>
      <c r="K21" s="62" t="s">
        <v>75</v>
      </c>
      <c r="L21" s="62" t="s">
        <v>75</v>
      </c>
      <c r="M21" s="62" t="s">
        <v>75</v>
      </c>
      <c r="N21" s="62" t="s">
        <v>75</v>
      </c>
    </row>
    <row r="22" spans="1:14" x14ac:dyDescent="0.25">
      <c r="A22" s="62" t="s">
        <v>75</v>
      </c>
      <c r="B22" s="62" t="s">
        <v>75</v>
      </c>
      <c r="C22" s="62" t="s">
        <v>75</v>
      </c>
      <c r="D22" s="62" t="s">
        <v>75</v>
      </c>
      <c r="E22" s="62" t="s">
        <v>75</v>
      </c>
      <c r="F22" s="62" t="s">
        <v>75</v>
      </c>
      <c r="G22" s="62" t="s">
        <v>75</v>
      </c>
      <c r="H22" s="62" t="s">
        <v>75</v>
      </c>
      <c r="I22" s="62" t="s">
        <v>75</v>
      </c>
      <c r="J22" s="62" t="s">
        <v>75</v>
      </c>
      <c r="K22" s="62" t="s">
        <v>75</v>
      </c>
      <c r="L22" s="62" t="s">
        <v>75</v>
      </c>
      <c r="M22" s="62" t="s">
        <v>75</v>
      </c>
      <c r="N22" s="62" t="s">
        <v>75</v>
      </c>
    </row>
    <row r="23" spans="1:14" x14ac:dyDescent="0.25">
      <c r="A23" s="62" t="s">
        <v>75</v>
      </c>
      <c r="B23" s="62" t="s">
        <v>75</v>
      </c>
      <c r="C23" s="62" t="s">
        <v>75</v>
      </c>
      <c r="D23" s="62" t="s">
        <v>75</v>
      </c>
      <c r="E23" s="62" t="s">
        <v>75</v>
      </c>
      <c r="F23" s="62" t="s">
        <v>75</v>
      </c>
      <c r="G23" s="62" t="s">
        <v>75</v>
      </c>
      <c r="H23" s="62" t="s">
        <v>75</v>
      </c>
      <c r="I23" s="62" t="s">
        <v>75</v>
      </c>
      <c r="J23" s="62" t="s">
        <v>75</v>
      </c>
      <c r="K23" s="62" t="s">
        <v>75</v>
      </c>
      <c r="L23" s="62" t="s">
        <v>75</v>
      </c>
      <c r="M23" s="62" t="s">
        <v>75</v>
      </c>
      <c r="N23" s="62" t="s">
        <v>75</v>
      </c>
    </row>
    <row r="24" spans="1:14" x14ac:dyDescent="0.25">
      <c r="A24" s="62" t="s">
        <v>75</v>
      </c>
      <c r="B24" s="62" t="s">
        <v>75</v>
      </c>
      <c r="C24" s="62" t="s">
        <v>75</v>
      </c>
      <c r="D24" s="62" t="s">
        <v>75</v>
      </c>
      <c r="E24" s="62" t="s">
        <v>75</v>
      </c>
      <c r="F24" s="62" t="s">
        <v>75</v>
      </c>
      <c r="G24" s="62" t="s">
        <v>75</v>
      </c>
      <c r="H24" s="62" t="s">
        <v>75</v>
      </c>
      <c r="I24" s="62" t="s">
        <v>75</v>
      </c>
      <c r="J24" s="62" t="s">
        <v>75</v>
      </c>
      <c r="K24" s="62" t="s">
        <v>75</v>
      </c>
      <c r="L24" s="62" t="s">
        <v>75</v>
      </c>
      <c r="M24" s="62" t="s">
        <v>75</v>
      </c>
      <c r="N24" s="62" t="s">
        <v>75</v>
      </c>
    </row>
    <row r="25" spans="1:14" x14ac:dyDescent="0.25">
      <c r="A25" s="62" t="s">
        <v>75</v>
      </c>
      <c r="B25" s="62" t="s">
        <v>75</v>
      </c>
      <c r="C25" s="62" t="s">
        <v>75</v>
      </c>
      <c r="D25" s="62" t="s">
        <v>75</v>
      </c>
      <c r="E25" s="62" t="s">
        <v>75</v>
      </c>
      <c r="F25" s="62" t="s">
        <v>75</v>
      </c>
      <c r="G25" s="62" t="s">
        <v>75</v>
      </c>
      <c r="H25" s="62" t="s">
        <v>75</v>
      </c>
      <c r="I25" s="62" t="s">
        <v>75</v>
      </c>
      <c r="J25" s="62" t="s">
        <v>75</v>
      </c>
      <c r="K25" s="62" t="s">
        <v>75</v>
      </c>
      <c r="L25" s="62" t="s">
        <v>75</v>
      </c>
      <c r="M25" s="62" t="s">
        <v>75</v>
      </c>
      <c r="N25" s="62" t="s">
        <v>75</v>
      </c>
    </row>
    <row r="26" spans="1:14" x14ac:dyDescent="0.25">
      <c r="A26" s="62" t="s">
        <v>75</v>
      </c>
      <c r="B26" s="62" t="s">
        <v>75</v>
      </c>
      <c r="C26" s="62" t="s">
        <v>75</v>
      </c>
      <c r="D26" s="62" t="s">
        <v>75</v>
      </c>
      <c r="E26" s="62" t="s">
        <v>75</v>
      </c>
      <c r="F26" s="62" t="s">
        <v>75</v>
      </c>
      <c r="G26" s="62" t="s">
        <v>75</v>
      </c>
      <c r="H26" s="62" t="s">
        <v>75</v>
      </c>
      <c r="I26" s="62" t="s">
        <v>75</v>
      </c>
      <c r="J26" s="62" t="s">
        <v>75</v>
      </c>
      <c r="K26" s="62" t="s">
        <v>75</v>
      </c>
      <c r="L26" s="62" t="s">
        <v>75</v>
      </c>
      <c r="M26" s="62" t="s">
        <v>75</v>
      </c>
      <c r="N26" s="62" t="s">
        <v>75</v>
      </c>
    </row>
    <row r="27" spans="1:14" x14ac:dyDescent="0.25">
      <c r="A27" s="62" t="s">
        <v>75</v>
      </c>
      <c r="B27" s="62" t="s">
        <v>75</v>
      </c>
      <c r="C27" s="62" t="s">
        <v>75</v>
      </c>
      <c r="D27" s="62" t="s">
        <v>75</v>
      </c>
      <c r="E27" s="62" t="s">
        <v>75</v>
      </c>
      <c r="F27" s="62" t="s">
        <v>75</v>
      </c>
      <c r="G27" s="62" t="s">
        <v>75</v>
      </c>
      <c r="H27" s="62" t="s">
        <v>75</v>
      </c>
      <c r="I27" s="62" t="s">
        <v>75</v>
      </c>
      <c r="J27" s="62" t="s">
        <v>75</v>
      </c>
      <c r="K27" s="62" t="s">
        <v>75</v>
      </c>
      <c r="L27" s="62" t="s">
        <v>75</v>
      </c>
      <c r="M27" s="62" t="s">
        <v>75</v>
      </c>
      <c r="N27" s="62" t="s">
        <v>75</v>
      </c>
    </row>
    <row r="28" spans="1:14" x14ac:dyDescent="0.25">
      <c r="A28" s="62" t="s">
        <v>75</v>
      </c>
      <c r="B28" s="62" t="s">
        <v>75</v>
      </c>
      <c r="C28" s="62" t="s">
        <v>75</v>
      </c>
      <c r="D28" s="62" t="s">
        <v>75</v>
      </c>
      <c r="E28" s="62" t="s">
        <v>75</v>
      </c>
      <c r="F28" s="62" t="s">
        <v>75</v>
      </c>
      <c r="G28" s="62" t="s">
        <v>75</v>
      </c>
      <c r="H28" s="62" t="s">
        <v>75</v>
      </c>
      <c r="I28" s="62" t="s">
        <v>75</v>
      </c>
      <c r="J28" s="62" t="s">
        <v>75</v>
      </c>
      <c r="K28" s="62" t="s">
        <v>75</v>
      </c>
      <c r="L28" s="62" t="s">
        <v>75</v>
      </c>
      <c r="M28" s="62" t="s">
        <v>75</v>
      </c>
      <c r="N28" s="62" t="s">
        <v>75</v>
      </c>
    </row>
    <row r="29" spans="1:14" ht="8.25" customHeight="1" x14ac:dyDescent="0.25">
      <c r="A29" s="62" t="s">
        <v>75</v>
      </c>
      <c r="B29" s="62" t="s">
        <v>75</v>
      </c>
      <c r="C29" s="62" t="s">
        <v>75</v>
      </c>
      <c r="D29" s="62" t="s">
        <v>75</v>
      </c>
      <c r="E29" s="62" t="s">
        <v>75</v>
      </c>
      <c r="F29" s="62" t="s">
        <v>75</v>
      </c>
      <c r="G29" s="62" t="s">
        <v>75</v>
      </c>
      <c r="H29" s="62" t="s">
        <v>75</v>
      </c>
      <c r="I29" s="62" t="s">
        <v>75</v>
      </c>
      <c r="J29" s="62" t="s">
        <v>75</v>
      </c>
      <c r="K29" s="62" t="s">
        <v>75</v>
      </c>
      <c r="L29" s="62" t="s">
        <v>75</v>
      </c>
      <c r="M29" s="62" t="s">
        <v>75</v>
      </c>
      <c r="N29" s="62" t="s">
        <v>75</v>
      </c>
    </row>
  </sheetData>
  <sheetProtection selectLockedCells="1" selectUnlockedCells="1"/>
  <hyperlinks>
    <hyperlink ref="A1" r:id="rId1" xr:uid="{00000000-0004-0000-0300-000000000000}"/>
  </hyperlinks>
  <pageMargins left="0.511811024" right="0.511811024" top="0.78740157499999996" bottom="0.78740157499999996" header="0.31496062000000002" footer="0.31496062000000002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0</xdr:col>
                    <xdr:colOff>133350</xdr:colOff>
                    <xdr:row>11</xdr:row>
                    <xdr:rowOff>104775</xdr:rowOff>
                  </from>
                  <to>
                    <xdr:col>2</xdr:col>
                    <xdr:colOff>466725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Scroll Bar 4">
              <controlPr defaultSize="0" autoPict="0">
                <anchor moveWithCells="1">
                  <from>
                    <xdr:col>0</xdr:col>
                    <xdr:colOff>142875</xdr:colOff>
                    <xdr:row>12</xdr:row>
                    <xdr:rowOff>180975</xdr:rowOff>
                  </from>
                  <to>
                    <xdr:col>2</xdr:col>
                    <xdr:colOff>457200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6" name="Drop Down 1">
              <controlPr defaultSize="0" autoLine="0" autoPict="0">
                <anchor moveWithCells="1">
                  <from>
                    <xdr:col>0</xdr:col>
                    <xdr:colOff>133350</xdr:colOff>
                    <xdr:row>10</xdr:row>
                    <xdr:rowOff>57150</xdr:rowOff>
                  </from>
                  <to>
                    <xdr:col>2</xdr:col>
                    <xdr:colOff>228600</xdr:colOff>
                    <xdr:row>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7" name="Spinner 11">
              <controlPr defaultSize="0" autoPict="0">
                <anchor moveWithCells="1" sizeWithCells="1">
                  <from>
                    <xdr:col>2</xdr:col>
                    <xdr:colOff>276225</xdr:colOff>
                    <xdr:row>10</xdr:row>
                    <xdr:rowOff>57150</xdr:rowOff>
                  </from>
                  <to>
                    <xdr:col>2</xdr:col>
                    <xdr:colOff>466725</xdr:colOff>
                    <xdr:row>11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4D76F9-BEB8-40D6-A1EB-51BC51BAF4D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Brasileirão</vt:lpstr>
      <vt:lpstr>Apoio</vt:lpstr>
      <vt:lpstr>Escudos</vt:lpstr>
      <vt:lpstr>Dashboard</vt:lpstr>
      <vt:lpstr>time_escolhido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Gomes</dc:creator>
  <cp:lastModifiedBy>Elecir Lisboa</cp:lastModifiedBy>
  <dcterms:created xsi:type="dcterms:W3CDTF">2018-08-27T15:59:21Z</dcterms:created>
  <dcterms:modified xsi:type="dcterms:W3CDTF">2021-03-24T21:19:13Z</dcterms:modified>
</cp:coreProperties>
</file>