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facul\PFC\Oeiras\SOL\"/>
    </mc:Choice>
  </mc:AlternateContent>
  <xr:revisionPtr revIDLastSave="0" documentId="13_ncr:1_{70A09833-64F7-4497-85C4-53CD6198B751}" xr6:coauthVersionLast="47" xr6:coauthVersionMax="47" xr10:uidLastSave="{00000000-0000-0000-0000-000000000000}"/>
  <bookViews>
    <workbookView xWindow="28680" yWindow="-120" windowWidth="20640" windowHeight="11040" activeTab="1" xr2:uid="{676AFCBB-E30B-4C97-844D-044AED6098F9}"/>
  </bookViews>
  <sheets>
    <sheet name="SOL" sheetId="1" r:id="rId1"/>
    <sheet name="GHI_OEIR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1" l="1"/>
  <c r="G421" i="1"/>
  <c r="G389" i="1"/>
  <c r="G358" i="1"/>
  <c r="G326" i="1"/>
  <c r="G295" i="1"/>
  <c r="G263" i="1"/>
  <c r="G231" i="1"/>
  <c r="G200" i="1"/>
  <c r="G168" i="1"/>
  <c r="G137" i="1"/>
  <c r="G105" i="1"/>
  <c r="AE8" i="2"/>
  <c r="I35" i="2"/>
  <c r="Z18" i="2"/>
  <c r="AA18" i="2" s="1"/>
  <c r="AC9" i="2" s="1"/>
  <c r="T9" i="2" l="1"/>
  <c r="T10" i="2" s="1"/>
  <c r="S9" i="2"/>
  <c r="S10" i="2" s="1"/>
  <c r="X9" i="2"/>
  <c r="X10" i="2" s="1"/>
  <c r="U9" i="2"/>
  <c r="U10" i="2" s="1"/>
  <c r="Y9" i="2"/>
  <c r="Y10" i="2" s="1"/>
  <c r="Z9" i="2"/>
  <c r="Z10" i="2" s="1"/>
  <c r="V9" i="2"/>
  <c r="AB9" i="2"/>
  <c r="AB10" i="2" s="1"/>
  <c r="AA9" i="2"/>
  <c r="AA10" i="2" s="1"/>
  <c r="AD9" i="2"/>
  <c r="AD10" i="2" s="1"/>
  <c r="W9" i="2"/>
  <c r="W10" i="2" s="1"/>
  <c r="V10" i="2"/>
  <c r="AC10" i="2"/>
  <c r="T13" i="1" l="1"/>
  <c r="M28" i="2" s="1"/>
  <c r="M29" i="2" s="1"/>
  <c r="M30" i="2" s="1"/>
  <c r="M31" i="2" s="1"/>
  <c r="AD4" i="2" s="1"/>
  <c r="AD5" i="2" s="1"/>
  <c r="T12" i="1"/>
  <c r="L28" i="2" s="1"/>
  <c r="L29" i="2" s="1"/>
  <c r="L30" i="2" s="1"/>
  <c r="L31" i="2" s="1"/>
  <c r="AC4" i="2" s="1"/>
  <c r="AC5" i="2" s="1"/>
  <c r="T11" i="1"/>
  <c r="K28" i="2" s="1"/>
  <c r="K29" i="2" s="1"/>
  <c r="K30" i="2" s="1"/>
  <c r="K31" i="2" s="1"/>
  <c r="AB4" i="2" s="1"/>
  <c r="AB5" i="2" s="1"/>
  <c r="T10" i="1"/>
  <c r="J28" i="2" s="1"/>
  <c r="J29" i="2" s="1"/>
  <c r="J30" i="2" s="1"/>
  <c r="J31" i="2" s="1"/>
  <c r="AA4" i="2" s="1"/>
  <c r="AA5" i="2" s="1"/>
  <c r="T9" i="1"/>
  <c r="I28" i="2" s="1"/>
  <c r="I29" i="2" s="1"/>
  <c r="I30" i="2" s="1"/>
  <c r="I31" i="2" s="1"/>
  <c r="Z4" i="2" s="1"/>
  <c r="Z5" i="2" s="1"/>
  <c r="T8" i="1"/>
  <c r="H28" i="2" s="1"/>
  <c r="H29" i="2" s="1"/>
  <c r="H30" i="2" s="1"/>
  <c r="H31" i="2" s="1"/>
  <c r="Y4" i="2" s="1"/>
  <c r="Y5" i="2" s="1"/>
  <c r="T7" i="1"/>
  <c r="G28" i="2" s="1"/>
  <c r="G29" i="2" s="1"/>
  <c r="G30" i="2" s="1"/>
  <c r="G31" i="2" s="1"/>
  <c r="X4" i="2" s="1"/>
  <c r="X5" i="2" s="1"/>
  <c r="T6" i="1"/>
  <c r="F28" i="2" s="1"/>
  <c r="F29" i="2" s="1"/>
  <c r="F30" i="2" s="1"/>
  <c r="F31" i="2" s="1"/>
  <c r="W4" i="2" s="1"/>
  <c r="W5" i="2" s="1"/>
  <c r="T5" i="1"/>
  <c r="E28" i="2" s="1"/>
  <c r="E29" i="2" s="1"/>
  <c r="E30" i="2" s="1"/>
  <c r="E31" i="2" s="1"/>
  <c r="V4" i="2" s="1"/>
  <c r="V5" i="2" s="1"/>
  <c r="T4" i="1"/>
  <c r="D28" i="2" s="1"/>
  <c r="D29" i="2" s="1"/>
  <c r="D30" i="2" s="1"/>
  <c r="D31" i="2" s="1"/>
  <c r="U4" i="2" s="1"/>
  <c r="U5" i="2" s="1"/>
  <c r="T3" i="1"/>
  <c r="C28" i="2" s="1"/>
  <c r="C29" i="2" s="1"/>
  <c r="C30" i="2" s="1"/>
  <c r="C31" i="2" s="1"/>
  <c r="T4" i="2" s="1"/>
  <c r="T5" i="2" s="1"/>
  <c r="T2" i="1"/>
  <c r="B28" i="2" s="1"/>
  <c r="B29" i="2" s="1"/>
  <c r="B30" i="2" s="1"/>
  <c r="B31" i="2" s="1"/>
  <c r="S4" i="2" s="1"/>
  <c r="S5" i="2" s="1"/>
  <c r="AC12" i="2" l="1"/>
  <c r="AC13" i="2" s="1"/>
  <c r="AC14" i="2" s="1"/>
  <c r="S12" i="2"/>
  <c r="S13" i="2" s="1"/>
  <c r="S14" i="2" s="1"/>
  <c r="AB12" i="2"/>
  <c r="AB13" i="2" s="1"/>
  <c r="AB14" i="2" s="1"/>
  <c r="X12" i="2"/>
  <c r="X13" i="2" s="1"/>
  <c r="X14" i="2" s="1"/>
  <c r="AD12" i="2"/>
  <c r="AD13" i="2" s="1"/>
  <c r="AD14" i="2" s="1"/>
  <c r="Z12" i="2"/>
  <c r="Z13" i="2" s="1"/>
  <c r="Z14" i="2" s="1"/>
  <c r="V12" i="2"/>
  <c r="V13" i="2" s="1"/>
  <c r="V14" i="2" s="1"/>
  <c r="Y12" i="2"/>
  <c r="Y13" i="2" s="1"/>
  <c r="Y14" i="2" s="1"/>
  <c r="U12" i="2"/>
  <c r="U13" i="2" s="1"/>
  <c r="U14" i="2" s="1"/>
  <c r="T12" i="2"/>
  <c r="T13" i="2" s="1"/>
  <c r="T14" i="2" s="1"/>
  <c r="AA12" i="2"/>
  <c r="AA13" i="2" s="1"/>
  <c r="AA14" i="2" s="1"/>
  <c r="W12" i="2"/>
  <c r="W13" i="2" s="1"/>
  <c r="W14" i="2" s="1"/>
  <c r="AE14" i="2" l="1"/>
</calcChain>
</file>

<file path=xl/sharedStrings.xml><?xml version="1.0" encoding="utf-8"?>
<sst xmlns="http://schemas.openxmlformats.org/spreadsheetml/2006/main" count="646" uniqueCount="482">
  <si>
    <t># Coding: utf-8</t>
  </si>
  <si>
    <t>SOL(GHI)_DLY_AVG_BY_month_2024</t>
  </si>
  <si>
    <t>GHI</t>
  </si>
  <si>
    <t># File format version: 2</t>
  </si>
  <si>
    <t>JANEIRO</t>
  </si>
  <si>
    <t># Title: CAMS Radiation Service v4.6 all-sky irradiation (derived from satellite data).</t>
  </si>
  <si>
    <t>FEVEREIRO</t>
  </si>
  <si>
    <t># Content:  A time-series of solar radiation received on horizontal plane and plane always normal to the sun rays at ground level.</t>
  </si>
  <si>
    <t>MARÇO</t>
  </si>
  <si>
    <t>#           Returns the global, beam and diffuse irradiations integrated over a selected time step,</t>
  </si>
  <si>
    <t>ABRIL</t>
  </si>
  <si>
    <t>#           for a selected location (geostationary satellite coverage) and a selected period.</t>
  </si>
  <si>
    <t>MAIO</t>
  </si>
  <si>
    <t># The research leading to these results has received funding from the European Union within the Copernicus programme.</t>
  </si>
  <si>
    <t>JUNHO</t>
  </si>
  <si>
    <t># Provider: VAISALA with MINES ParisTech (France) and DLR (Germany)</t>
  </si>
  <si>
    <t>JULHO</t>
  </si>
  <si>
    <t># More information at: http://www.soda-pro.com/web-services/radiation/cams-radiation-service</t>
  </si>
  <si>
    <t>AGOSTO</t>
  </si>
  <si>
    <t># Date begin (ISO 8601): 2024-01-01T00:00:00.0</t>
  </si>
  <si>
    <t>SETEMBRO</t>
  </si>
  <si>
    <t># Date end (ISO 8601): 2025-01-01T00:00:00.0</t>
  </si>
  <si>
    <t>OUTUBRO</t>
  </si>
  <si>
    <t># Latitude (positive North, ISO 19115): 38.7239</t>
  </si>
  <si>
    <t>NOVEMBRO</t>
  </si>
  <si>
    <t># Longitude (positive East, ISO 19115): -9.2903</t>
  </si>
  <si>
    <t>DEZEMBRO</t>
  </si>
  <si>
    <t># Altitude (m): 123.00</t>
  </si>
  <si>
    <t># Time reference: Universal time (UT)</t>
  </si>
  <si>
    <t>#</t>
  </si>
  <si>
    <t># Encoding partly from D2.8.III.13-14 INSPIRE Data Specification on Atmospheric Conditions and Meteorological Geographical Features - Technical Guidelines (2013-12-10) and CF (Climate and Forecast) metadata (2013-11-11)</t>
  </si>
  <si>
    <t># CF Standard Names registry of ObservablePropertyValue</t>
  </si>
  <si>
    <t># http://cfconventions.org/Data/cf-standard-names/27/build/cf-standard-name-table.html</t>
  </si>
  <si>
    <t># urn:x-inspire:specification:DS-AC-MF:observable-property-name:cf-standard-name:1.6</t>
  </si>
  <si>
    <t># ObservableProperty</t>
  </si>
  <si>
    <t>#     basePhenomenon:"integral_of_surface_downwelling_shortwave_flux_in_air_sky_wrt_time"</t>
  </si>
  <si>
    <t>#     uom:"Wh m-2" [unit]</t>
  </si>
  <si>
    <t># StatisticalMeasure</t>
  </si>
  <si>
    <t>#     statisticalFunction: "sum"</t>
  </si>
  <si>
    <t># Summarization (integration) period: 0 year 0 month 1 day 0 h 0 min 0 s</t>
  </si>
  <si>
    <t># noValue: nan</t>
  </si>
  <si>
    <t># File generated on: 2025-06-24</t>
  </si>
  <si>
    <t># Columns:</t>
  </si>
  <si>
    <t># 1. Observation period (ISO 8601)</t>
  </si>
  <si>
    <t># 2. TOA. Irradiation on horizontal plane at the top of atmosphere (Wh/m2)</t>
  </si>
  <si>
    <t># 3. Clear sky GHI. Clear sky global irradiation on horizontal plane at ground level (Wh/m2)</t>
  </si>
  <si>
    <t># 4. Clear sky BHI. Clear sky beam irradiation on horizontal plane at ground level (Wh/m2)</t>
  </si>
  <si>
    <t># 5. Clear sky DHI. Clear sky diffuse irradiation on horizontal plane at ground level (Wh/m2)</t>
  </si>
  <si>
    <t># 6. Clear sky BNI. Clear sky beam irradiation on mobile plane following the sun at normal incidence (Wh/m2)</t>
  </si>
  <si>
    <t># 7. GHI. Global irradiation on horizontal plane at ground level (Wh/m2)</t>
  </si>
  <si>
    <t># 8. BHI. Beam irradiation on horizontal plane at ground level (Wh/m2)</t>
  </si>
  <si>
    <t># 9. DHI. Diffuse irradiation on horizontal plane at ground level (Wh/m2)</t>
  </si>
  <si>
    <t>#10. BNI. Beam irradiation on mobile plane following the sun at normal incidence (Wh/m2)</t>
  </si>
  <si>
    <t>#11. Reliability. Proportion of reliable data in the summarization (0-1)</t>
  </si>
  <si>
    <t># Observation period</t>
  </si>
  <si>
    <t>TOA</t>
  </si>
  <si>
    <t>Clear sky GHI</t>
  </si>
  <si>
    <t>Clear sky BHI</t>
  </si>
  <si>
    <t>Clear sky DHI</t>
  </si>
  <si>
    <t>Clear sky BNI</t>
  </si>
  <si>
    <t>BHI</t>
  </si>
  <si>
    <t>DHI</t>
  </si>
  <si>
    <t>BNI</t>
  </si>
  <si>
    <t>Reliability</t>
  </si>
  <si>
    <t>2024-01-01T00:00:00.0/2024-01-02T00:00:00.0</t>
  </si>
  <si>
    <t>2024-01-02T00:00:00.0/2024-01-03T00:00:00.0</t>
  </si>
  <si>
    <t>2024-01-03T00:00:00.0/2024-01-04T00:00:00.0</t>
  </si>
  <si>
    <t>2024-01-04T00:00:00.0/2024-01-05T00:00:00.0</t>
  </si>
  <si>
    <t>2024-01-05T00:00:00.0/2024-01-06T00:00:00.0</t>
  </si>
  <si>
    <t>2024-01-06T00:00:00.0/2024-01-07T00:00:00.0</t>
  </si>
  <si>
    <t>2024-01-07T00:00:00.0/2024-01-08T00:00:00.0</t>
  </si>
  <si>
    <t>2024-01-08T00:00:00.0/2024-01-09T00:00:00.0</t>
  </si>
  <si>
    <t>2024-01-09T00:00:00.0/2024-01-10T00:00:00.0</t>
  </si>
  <si>
    <t>2024-01-10T00:00:00.0/2024-01-11T00:00:00.0</t>
  </si>
  <si>
    <t>2024-01-11T00:00:00.0/2024-01-12T00:00:00.0</t>
  </si>
  <si>
    <t>2024-01-12T00:00:00.0/2024-01-13T00:00:00.0</t>
  </si>
  <si>
    <t>2024-01-13T00:00:00.0/2024-01-14T00:00:00.0</t>
  </si>
  <si>
    <t>2024-01-14T00:00:00.0/2024-01-15T00:00:00.0</t>
  </si>
  <si>
    <t>2024-01-15T00:00:00.0/2024-01-16T00:00:00.0</t>
  </si>
  <si>
    <t>2024-01-16T00:00:00.0/2024-01-17T00:00:00.0</t>
  </si>
  <si>
    <t>2024-01-17T00:00:00.0/2024-01-18T00:00:00.0</t>
  </si>
  <si>
    <t>2024-01-18T00:00:00.0/2024-01-19T00:00:00.0</t>
  </si>
  <si>
    <t>2024-01-19T00:00:00.0/2024-01-20T00:00:00.0</t>
  </si>
  <si>
    <t>2024-01-20T00:00:00.0/2024-01-21T00:00:00.0</t>
  </si>
  <si>
    <t>2024-01-21T00:00:00.0/2024-01-22T00:00:00.0</t>
  </si>
  <si>
    <t>2024-01-22T00:00:00.0/2024-01-23T00:00:00.0</t>
  </si>
  <si>
    <t>2024-01-23T00:00:00.0/2024-01-24T00:00:00.0</t>
  </si>
  <si>
    <t>2024-01-24T00:00:00.0/2024-01-25T00:00:00.0</t>
  </si>
  <si>
    <t>2024-01-25T00:00:00.0/2024-01-26T00:00:00.0</t>
  </si>
  <si>
    <t>2024-01-26T00:00:00.0/2024-01-27T00:00:00.0</t>
  </si>
  <si>
    <t>2024-01-27T00:00:00.0/2024-01-28T00:00:00.0</t>
  </si>
  <si>
    <t>2024-01-28T00:00:00.0/2024-01-29T00:00:00.0</t>
  </si>
  <si>
    <t>2024-01-29T00:00:00.0/2024-01-30T00:00:00.0</t>
  </si>
  <si>
    <t>2024-01-30T00:00:00.0/2024-01-31T00:00:00.0</t>
  </si>
  <si>
    <t>2024-01-31T00:00:00.0/2024-02-01T00:00:00.0</t>
  </si>
  <si>
    <t>2024-02-01T00:00:00.0/2024-02-02T00:00:00.0</t>
  </si>
  <si>
    <t>2024-02-02T00:00:00.0/2024-02-03T00:00:00.0</t>
  </si>
  <si>
    <t>2024-02-03T00:00:00.0/2024-02-04T00:00:00.0</t>
  </si>
  <si>
    <t>2024-02-04T00:00:00.0/2024-02-05T00:00:00.0</t>
  </si>
  <si>
    <t>2024-02-05T00:00:00.0/2024-02-06T00:00:00.0</t>
  </si>
  <si>
    <t>2024-02-06T00:00:00.0/2024-02-07T00:00:00.0</t>
  </si>
  <si>
    <t>2024-02-07T00:00:00.0/2024-02-08T00:00:00.0</t>
  </si>
  <si>
    <t>2024-02-08T00:00:00.0/2024-02-09T00:00:00.0</t>
  </si>
  <si>
    <t>2024-02-09T00:00:00.0/2024-02-10T00:00:00.0</t>
  </si>
  <si>
    <t>2024-02-10T00:00:00.0/2024-02-11T00:00:00.0</t>
  </si>
  <si>
    <t>2024-02-11T00:00:00.0/2024-02-12T00:00:00.0</t>
  </si>
  <si>
    <t>2024-02-12T00:00:00.0/2024-02-13T00:00:00.0</t>
  </si>
  <si>
    <t>2024-02-13T00:00:00.0/2024-02-14T00:00:00.0</t>
  </si>
  <si>
    <t>2024-02-14T00:00:00.0/2024-02-15T00:00:00.0</t>
  </si>
  <si>
    <t>2024-02-15T00:00:00.0/2024-02-16T00:00:00.0</t>
  </si>
  <si>
    <t>2024-02-16T00:00:00.0/2024-02-17T00:00:00.0</t>
  </si>
  <si>
    <t>2024-02-17T00:00:00.0/2024-02-18T00:00:00.0</t>
  </si>
  <si>
    <t>2024-02-18T00:00:00.0/2024-02-19T00:00:00.0</t>
  </si>
  <si>
    <t>2024-02-19T00:00:00.0/2024-02-20T00:00:00.0</t>
  </si>
  <si>
    <t>2024-02-20T00:00:00.0/2024-02-21T00:00:00.0</t>
  </si>
  <si>
    <t>2024-02-21T00:00:00.0/2024-02-22T00:00:00.0</t>
  </si>
  <si>
    <t>2024-02-22T00:00:00.0/2024-02-23T00:00:00.0</t>
  </si>
  <si>
    <t>2024-02-23T00:00:00.0/2024-02-24T00:00:00.0</t>
  </si>
  <si>
    <t>2024-02-24T00:00:00.0/2024-02-25T00:00:00.0</t>
  </si>
  <si>
    <t>2024-02-25T00:00:00.0/2024-02-26T00:00:00.0</t>
  </si>
  <si>
    <t>2024-02-26T00:00:00.0/2024-02-27T00:00:00.0</t>
  </si>
  <si>
    <t>2024-02-27T00:00:00.0/2024-02-28T00:00:00.0</t>
  </si>
  <si>
    <t>2024-02-28T00:00:00.0/2024-02-29T00:00:00.0</t>
  </si>
  <si>
    <t>2024-02-29T00:00:00.0/2024-03-01T00:00:00.0</t>
  </si>
  <si>
    <t>2024-03-01T00:00:00.0/2024-03-02T00:00:00.0</t>
  </si>
  <si>
    <t>2024-03-02T00:00:00.0/2024-03-03T00:00:00.0</t>
  </si>
  <si>
    <t>2024-03-03T00:00:00.0/2024-03-04T00:00:00.0</t>
  </si>
  <si>
    <t>2024-03-04T00:00:00.0/2024-03-05T00:00:00.0</t>
  </si>
  <si>
    <t>2024-03-05T00:00:00.0/2024-03-06T00:00:00.0</t>
  </si>
  <si>
    <t>2024-03-06T00:00:00.0/2024-03-07T00:00:00.0</t>
  </si>
  <si>
    <t>2024-03-07T00:00:00.0/2024-03-08T00:00:00.0</t>
  </si>
  <si>
    <t>2024-03-08T00:00:00.0/2024-03-09T00:00:00.0</t>
  </si>
  <si>
    <t>2024-03-09T00:00:00.0/2024-03-10T00:00:00.0</t>
  </si>
  <si>
    <t>2024-03-10T00:00:00.0/2024-03-11T00:00:00.0</t>
  </si>
  <si>
    <t>2024-03-11T00:00:00.0/2024-03-12T00:00:00.0</t>
  </si>
  <si>
    <t>2024-03-12T00:00:00.0/2024-03-13T00:00:00.0</t>
  </si>
  <si>
    <t>2024-03-13T00:00:00.0/2024-03-14T00:00:00.0</t>
  </si>
  <si>
    <t>2024-03-14T00:00:00.0/2024-03-15T00:00:00.0</t>
  </si>
  <si>
    <t>2024-03-15T00:00:00.0/2024-03-16T00:00:00.0</t>
  </si>
  <si>
    <t>2024-03-16T00:00:00.0/2024-03-17T00:00:00.0</t>
  </si>
  <si>
    <t>2024-03-17T00:00:00.0/2024-03-18T00:00:00.0</t>
  </si>
  <si>
    <t>2024-03-18T00:00:00.0/2024-03-19T00:00:00.0</t>
  </si>
  <si>
    <t>2024-03-19T00:00:00.0/2024-03-20T00:00:00.0</t>
  </si>
  <si>
    <t>2024-03-20T00:00:00.0/2024-03-21T00:00:00.0</t>
  </si>
  <si>
    <t>2024-03-21T00:00:00.0/2024-03-22T00:00:00.0</t>
  </si>
  <si>
    <t>2024-03-22T00:00:00.0/2024-03-23T00:00:00.0</t>
  </si>
  <si>
    <t>2024-03-23T00:00:00.0/2024-03-24T00:00:00.0</t>
  </si>
  <si>
    <t>2024-03-24T00:00:00.0/2024-03-25T00:00:00.0</t>
  </si>
  <si>
    <t>2024-03-25T00:00:00.0/2024-03-26T00:00:00.0</t>
  </si>
  <si>
    <t>2024-03-26T00:00:00.0/2024-03-27T00:00:00.0</t>
  </si>
  <si>
    <t>2024-03-27T00:00:00.0/2024-03-28T00:00:00.0</t>
  </si>
  <si>
    <t>2024-03-28T00:00:00.0/2024-03-29T00:00:00.0</t>
  </si>
  <si>
    <t>2024-03-29T00:00:00.0/2024-03-30T00:00:00.0</t>
  </si>
  <si>
    <t>2024-03-30T00:00:00.0/2024-03-31T00:00:00.0</t>
  </si>
  <si>
    <t>2024-03-31T00:00:00.0/2024-04-01T00:00:00.0</t>
  </si>
  <si>
    <t>2024-04-01T00:00:00.0/2024-04-02T00:00:00.0</t>
  </si>
  <si>
    <t>2024-04-02T00:00:00.0/2024-04-03T00:00:00.0</t>
  </si>
  <si>
    <t>2024-04-03T00:00:00.0/2024-04-04T00:00:00.0</t>
  </si>
  <si>
    <t>2024-04-04T00:00:00.0/2024-04-05T00:00:00.0</t>
  </si>
  <si>
    <t>2024-04-05T00:00:00.0/2024-04-06T00:00:00.0</t>
  </si>
  <si>
    <t>2024-04-06T00:00:00.0/2024-04-07T00:00:00.0</t>
  </si>
  <si>
    <t>2024-04-07T00:00:00.0/2024-04-08T00:00:00.0</t>
  </si>
  <si>
    <t>2024-04-08T00:00:00.0/2024-04-09T00:00:00.0</t>
  </si>
  <si>
    <t>2024-04-09T00:00:00.0/2024-04-10T00:00:00.0</t>
  </si>
  <si>
    <t>2024-04-10T00:00:00.0/2024-04-11T00:00:00.0</t>
  </si>
  <si>
    <t>2024-04-11T00:00:00.0/2024-04-12T00:00:00.0</t>
  </si>
  <si>
    <t>2024-04-12T00:00:00.0/2024-04-13T00:00:00.0</t>
  </si>
  <si>
    <t>2024-04-13T00:00:00.0/2024-04-14T00:00:00.0</t>
  </si>
  <si>
    <t>2024-04-14T00:00:00.0/2024-04-15T00:00:00.0</t>
  </si>
  <si>
    <t>2024-04-15T00:00:00.0/2024-04-16T00:00:00.0</t>
  </si>
  <si>
    <t>2024-04-16T00:00:00.0/2024-04-17T00:00:00.0</t>
  </si>
  <si>
    <t>2024-04-17T00:00:00.0/2024-04-18T00:00:00.0</t>
  </si>
  <si>
    <t>2024-04-18T00:00:00.0/2024-04-19T00:00:00.0</t>
  </si>
  <si>
    <t>2024-04-19T00:00:00.0/2024-04-20T00:00:00.0</t>
  </si>
  <si>
    <t>2024-04-20T00:00:00.0/2024-04-21T00:00:00.0</t>
  </si>
  <si>
    <t>2024-04-21T00:00:00.0/2024-04-22T00:00:00.0</t>
  </si>
  <si>
    <t>2024-04-22T00:00:00.0/2024-04-23T00:00:00.0</t>
  </si>
  <si>
    <t>2024-04-23T00:00:00.0/2024-04-24T00:00:00.0</t>
  </si>
  <si>
    <t>2024-04-24T00:00:00.0/2024-04-25T00:00:00.0</t>
  </si>
  <si>
    <t>2024-04-25T00:00:00.0/2024-04-26T00:00:00.0</t>
  </si>
  <si>
    <t>2024-04-26T00:00:00.0/2024-04-27T00:00:00.0</t>
  </si>
  <si>
    <t>2024-04-27T00:00:00.0/2024-04-28T00:00:00.0</t>
  </si>
  <si>
    <t>2024-04-28T00:00:00.0/2024-04-29T00:00:00.0</t>
  </si>
  <si>
    <t>2024-04-29T00:00:00.0/2024-04-30T00:00:00.0</t>
  </si>
  <si>
    <t>2024-04-30T00:00:00.0/2024-05-01T00:00:00.0</t>
  </si>
  <si>
    <t>2024-05-01T00:00:00.0/2024-05-02T00:00:00.0</t>
  </si>
  <si>
    <t>2024-05-02T00:00:00.0/2024-05-03T00:00:00.0</t>
  </si>
  <si>
    <t>2024-05-03T00:00:00.0/2024-05-04T00:00:00.0</t>
  </si>
  <si>
    <t>2024-05-04T00:00:00.0/2024-05-05T00:00:00.0</t>
  </si>
  <si>
    <t>2024-05-05T00:00:00.0/2024-05-06T00:00:00.0</t>
  </si>
  <si>
    <t>2024-05-06T00:00:00.0/2024-05-07T00:00:00.0</t>
  </si>
  <si>
    <t>2024-05-07T00:00:00.0/2024-05-08T00:00:00.0</t>
  </si>
  <si>
    <t>2024-05-08T00:00:00.0/2024-05-09T00:00:00.0</t>
  </si>
  <si>
    <t>2024-05-09T00:00:00.0/2024-05-10T00:00:00.0</t>
  </si>
  <si>
    <t>2024-05-10T00:00:00.0/2024-05-11T00:00:00.0</t>
  </si>
  <si>
    <t>2024-05-11T00:00:00.0/2024-05-12T00:00:00.0</t>
  </si>
  <si>
    <t>2024-05-12T00:00:00.0/2024-05-13T00:00:00.0</t>
  </si>
  <si>
    <t>2024-05-13T00:00:00.0/2024-05-14T00:00:00.0</t>
  </si>
  <si>
    <t>2024-05-14T00:00:00.0/2024-05-15T00:00:00.0</t>
  </si>
  <si>
    <t>2024-05-15T00:00:00.0/2024-05-16T00:00:00.0</t>
  </si>
  <si>
    <t>2024-05-16T00:00:00.0/2024-05-17T00:00:00.0</t>
  </si>
  <si>
    <t>2024-05-17T00:00:00.0/2024-05-18T00:00:00.0</t>
  </si>
  <si>
    <t>2024-05-18T00:00:00.0/2024-05-19T00:00:00.0</t>
  </si>
  <si>
    <t>2024-05-19T00:00:00.0/2024-05-20T00:00:00.0</t>
  </si>
  <si>
    <t>2024-05-20T00:00:00.0/2024-05-21T00:00:00.0</t>
  </si>
  <si>
    <t>2024-05-21T00:00:00.0/2024-05-22T00:00:00.0</t>
  </si>
  <si>
    <t>2024-05-22T00:00:00.0/2024-05-23T00:00:00.0</t>
  </si>
  <si>
    <t>2024-05-23T00:00:00.0/2024-05-24T00:00:00.0</t>
  </si>
  <si>
    <t>2024-05-24T00:00:00.0/2024-05-25T00:00:00.0</t>
  </si>
  <si>
    <t>2024-05-25T00:00:00.0/2024-05-26T00:00:00.0</t>
  </si>
  <si>
    <t>2024-05-26T00:00:00.0/2024-05-27T00:00:00.0</t>
  </si>
  <si>
    <t>2024-05-27T00:00:00.0/2024-05-28T00:00:00.0</t>
  </si>
  <si>
    <t>2024-05-28T00:00:00.0/2024-05-29T00:00:00.0</t>
  </si>
  <si>
    <t>2024-05-29T00:00:00.0/2024-05-30T00:00:00.0</t>
  </si>
  <si>
    <t>2024-05-30T00:00:00.0/2024-05-31T00:00:00.0</t>
  </si>
  <si>
    <t>2024-05-31T00:00:00.0/2024-06-01T00:00:00.0</t>
  </si>
  <si>
    <t>2024-06-01T00:00:00.0/2024-06-02T00:00:00.0</t>
  </si>
  <si>
    <t>2024-06-02T00:00:00.0/2024-06-03T00:00:00.0</t>
  </si>
  <si>
    <t>2024-06-03T00:00:00.0/2024-06-04T00:00:00.0</t>
  </si>
  <si>
    <t>2024-06-04T00:00:00.0/2024-06-05T00:00:00.0</t>
  </si>
  <si>
    <t>2024-06-05T00:00:00.0/2024-06-06T00:00:00.0</t>
  </si>
  <si>
    <t>2024-06-06T00:00:00.0/2024-06-07T00:00:00.0</t>
  </si>
  <si>
    <t>2024-06-07T00:00:00.0/2024-06-08T00:00:00.0</t>
  </si>
  <si>
    <t>2024-06-08T00:00:00.0/2024-06-09T00:00:00.0</t>
  </si>
  <si>
    <t>2024-06-09T00:00:00.0/2024-06-10T00:00:00.0</t>
  </si>
  <si>
    <t>2024-06-10T00:00:00.0/2024-06-11T00:00:00.0</t>
  </si>
  <si>
    <t>2024-06-11T00:00:00.0/2024-06-12T00:00:00.0</t>
  </si>
  <si>
    <t>2024-06-12T00:00:00.0/2024-06-13T00:00:00.0</t>
  </si>
  <si>
    <t>2024-06-13T00:00:00.0/2024-06-14T00:00:00.0</t>
  </si>
  <si>
    <t>2024-06-14T00:00:00.0/2024-06-15T00:00:00.0</t>
  </si>
  <si>
    <t>2024-06-15T00:00:00.0/2024-06-16T00:00:00.0</t>
  </si>
  <si>
    <t>2024-06-16T00:00:00.0/2024-06-17T00:00:00.0</t>
  </si>
  <si>
    <t>2024-06-17T00:00:00.0/2024-06-18T00:00:00.0</t>
  </si>
  <si>
    <t>2024-06-18T00:00:00.0/2024-06-19T00:00:00.0</t>
  </si>
  <si>
    <t>2024-06-19T00:00:00.0/2024-06-20T00:00:00.0</t>
  </si>
  <si>
    <t>2024-06-20T00:00:00.0/2024-06-21T00:00:00.0</t>
  </si>
  <si>
    <t>2024-06-21T00:00:00.0/2024-06-22T00:00:00.0</t>
  </si>
  <si>
    <t>2024-06-22T00:00:00.0/2024-06-23T00:00:00.0</t>
  </si>
  <si>
    <t>2024-06-23T00:00:00.0/2024-06-24T00:00:00.0</t>
  </si>
  <si>
    <t>2024-06-24T00:00:00.0/2024-06-25T00:00:00.0</t>
  </si>
  <si>
    <t>2024-06-25T00:00:00.0/2024-06-26T00:00:00.0</t>
  </si>
  <si>
    <t>2024-06-26T00:00:00.0/2024-06-27T00:00:00.0</t>
  </si>
  <si>
    <t>2024-06-27T00:00:00.0/2024-06-28T00:00:00.0</t>
  </si>
  <si>
    <t>2024-06-28T00:00:00.0/2024-06-29T00:00:00.0</t>
  </si>
  <si>
    <t>2024-06-29T00:00:00.0/2024-06-30T00:00:00.0</t>
  </si>
  <si>
    <t>2024-06-30T00:00:00.0/2024-07-01T00:00:00.0</t>
  </si>
  <si>
    <t>2024-07-01T00:00:00.0/2024-07-02T00:00:00.0</t>
  </si>
  <si>
    <t>2024-07-02T00:00:00.0/2024-07-03T00:00:00.0</t>
  </si>
  <si>
    <t>2024-07-03T00:00:00.0/2024-07-04T00:00:00.0</t>
  </si>
  <si>
    <t>2024-07-04T00:00:00.0/2024-07-05T00:00:00.0</t>
  </si>
  <si>
    <t>2024-07-05T00:00:00.0/2024-07-06T00:00:00.0</t>
  </si>
  <si>
    <t>2024-07-06T00:00:00.0/2024-07-07T00:00:00.0</t>
  </si>
  <si>
    <t>2024-07-07T00:00:00.0/2024-07-08T00:00:00.0</t>
  </si>
  <si>
    <t>2024-07-08T00:00:00.0/2024-07-09T00:00:00.0</t>
  </si>
  <si>
    <t>2024-07-09T00:00:00.0/2024-07-10T00:00:00.0</t>
  </si>
  <si>
    <t>2024-07-10T00:00:00.0/2024-07-11T00:00:00.0</t>
  </si>
  <si>
    <t>2024-07-11T00:00:00.0/2024-07-12T00:00:00.0</t>
  </si>
  <si>
    <t>2024-07-12T00:00:00.0/2024-07-13T00:00:00.0</t>
  </si>
  <si>
    <t>2024-07-13T00:00:00.0/2024-07-14T00:00:00.0</t>
  </si>
  <si>
    <t>2024-07-14T00:00:00.0/2024-07-15T00:00:00.0</t>
  </si>
  <si>
    <t>2024-07-15T00:00:00.0/2024-07-16T00:00:00.0</t>
  </si>
  <si>
    <t>2024-07-16T00:00:00.0/2024-07-17T00:00:00.0</t>
  </si>
  <si>
    <t>2024-07-17T00:00:00.0/2024-07-18T00:00:00.0</t>
  </si>
  <si>
    <t>2024-07-18T00:00:00.0/2024-07-19T00:00:00.0</t>
  </si>
  <si>
    <t>2024-07-19T00:00:00.0/2024-07-20T00:00:00.0</t>
  </si>
  <si>
    <t>2024-07-20T00:00:00.0/2024-07-21T00:00:00.0</t>
  </si>
  <si>
    <t>2024-07-21T00:00:00.0/2024-07-22T00:00:00.0</t>
  </si>
  <si>
    <t>2024-07-22T00:00:00.0/2024-07-23T00:00:00.0</t>
  </si>
  <si>
    <t>2024-07-23T00:00:00.0/2024-07-24T00:00:00.0</t>
  </si>
  <si>
    <t>2024-07-24T00:00:00.0/2024-07-25T00:00:00.0</t>
  </si>
  <si>
    <t>2024-07-25T00:00:00.0/2024-07-26T00:00:00.0</t>
  </si>
  <si>
    <t>2024-07-26T00:00:00.0/2024-07-27T00:00:00.0</t>
  </si>
  <si>
    <t>2024-07-27T00:00:00.0/2024-07-28T00:00:00.0</t>
  </si>
  <si>
    <t>2024-07-28T00:00:00.0/2024-07-29T00:00:00.0</t>
  </si>
  <si>
    <t>2024-07-29T00:00:00.0/2024-07-30T00:00:00.0</t>
  </si>
  <si>
    <t>2024-07-30T00:00:00.0/2024-07-31T00:00:00.0</t>
  </si>
  <si>
    <t>2024-07-31T00:00:00.0/2024-08-01T00:00:00.0</t>
  </si>
  <si>
    <t>2024-08-01T00:00:00.0/2024-08-02T00:00:00.0</t>
  </si>
  <si>
    <t>2024-08-02T00:00:00.0/2024-08-03T00:00:00.0</t>
  </si>
  <si>
    <t>2024-08-03T00:00:00.0/2024-08-04T00:00:00.0</t>
  </si>
  <si>
    <t>2024-08-04T00:00:00.0/2024-08-05T00:00:00.0</t>
  </si>
  <si>
    <t>2024-08-05T00:00:00.0/2024-08-06T00:00:00.0</t>
  </si>
  <si>
    <t>2024-08-06T00:00:00.0/2024-08-07T00:00:00.0</t>
  </si>
  <si>
    <t>2024-08-07T00:00:00.0/2024-08-08T00:00:00.0</t>
  </si>
  <si>
    <t>2024-08-08T00:00:00.0/2024-08-09T00:00:00.0</t>
  </si>
  <si>
    <t>2024-08-09T00:00:00.0/2024-08-10T00:00:00.0</t>
  </si>
  <si>
    <t>2024-08-10T00:00:00.0/2024-08-11T00:00:00.0</t>
  </si>
  <si>
    <t>2024-08-11T00:00:00.0/2024-08-12T00:00:00.0</t>
  </si>
  <si>
    <t>2024-08-12T00:00:00.0/2024-08-13T00:00:00.0</t>
  </si>
  <si>
    <t>2024-08-13T00:00:00.0/2024-08-14T00:00:00.0</t>
  </si>
  <si>
    <t>2024-08-14T00:00:00.0/2024-08-15T00:00:00.0</t>
  </si>
  <si>
    <t>2024-08-15T00:00:00.0/2024-08-16T00:00:00.0</t>
  </si>
  <si>
    <t>2024-08-16T00:00:00.0/2024-08-17T00:00:00.0</t>
  </si>
  <si>
    <t>2024-08-17T00:00:00.0/2024-08-18T00:00:00.0</t>
  </si>
  <si>
    <t>2024-08-18T00:00:00.0/2024-08-19T00:00:00.0</t>
  </si>
  <si>
    <t>2024-08-19T00:00:00.0/2024-08-20T00:00:00.0</t>
  </si>
  <si>
    <t>2024-08-20T00:00:00.0/2024-08-21T00:00:00.0</t>
  </si>
  <si>
    <t>2024-08-21T00:00:00.0/2024-08-22T00:00:00.0</t>
  </si>
  <si>
    <t>2024-08-22T00:00:00.0/2024-08-23T00:00:00.0</t>
  </si>
  <si>
    <t>2024-08-23T00:00:00.0/2024-08-24T00:00:00.0</t>
  </si>
  <si>
    <t>2024-08-24T00:00:00.0/2024-08-25T00:00:00.0</t>
  </si>
  <si>
    <t>2024-08-25T00:00:00.0/2024-08-26T00:00:00.0</t>
  </si>
  <si>
    <t>2024-08-26T00:00:00.0/2024-08-27T00:00:00.0</t>
  </si>
  <si>
    <t>2024-08-27T00:00:00.0/2024-08-28T00:00:00.0</t>
  </si>
  <si>
    <t>2024-08-28T00:00:00.0/2024-08-29T00:00:00.0</t>
  </si>
  <si>
    <t>2024-08-29T00:00:00.0/2024-08-30T00:00:00.0</t>
  </si>
  <si>
    <t>2024-08-30T00:00:00.0/2024-08-31T00:00:00.0</t>
  </si>
  <si>
    <t>2024-08-31T00:00:00.0/2024-09-01T00:00:00.0</t>
  </si>
  <si>
    <t>2024-09-01T00:00:00.0/2024-09-02T00:00:00.0</t>
  </si>
  <si>
    <t>2024-09-02T00:00:00.0/2024-09-03T00:00:00.0</t>
  </si>
  <si>
    <t>2024-09-03T00:00:00.0/2024-09-04T00:00:00.0</t>
  </si>
  <si>
    <t>2024-09-04T00:00:00.0/2024-09-05T00:00:00.0</t>
  </si>
  <si>
    <t>2024-09-05T00:00:00.0/2024-09-06T00:00:00.0</t>
  </si>
  <si>
    <t>2024-09-06T00:00:00.0/2024-09-07T00:00:00.0</t>
  </si>
  <si>
    <t>2024-09-07T00:00:00.0/2024-09-08T00:00:00.0</t>
  </si>
  <si>
    <t>2024-09-08T00:00:00.0/2024-09-09T00:00:00.0</t>
  </si>
  <si>
    <t>2024-09-09T00:00:00.0/2024-09-10T00:00:00.0</t>
  </si>
  <si>
    <t>2024-09-10T00:00:00.0/2024-09-11T00:00:00.0</t>
  </si>
  <si>
    <t>2024-09-11T00:00:00.0/2024-09-12T00:00:00.0</t>
  </si>
  <si>
    <t>2024-09-12T00:00:00.0/2024-09-13T00:00:00.0</t>
  </si>
  <si>
    <t>2024-09-13T00:00:00.0/2024-09-14T00:00:00.0</t>
  </si>
  <si>
    <t>2024-09-14T00:00:00.0/2024-09-15T00:00:00.0</t>
  </si>
  <si>
    <t>2024-09-15T00:00:00.0/2024-09-16T00:00:00.0</t>
  </si>
  <si>
    <t>2024-09-16T00:00:00.0/2024-09-17T00:00:00.0</t>
  </si>
  <si>
    <t>2024-09-17T00:00:00.0/2024-09-18T00:00:00.0</t>
  </si>
  <si>
    <t>2024-09-18T00:00:00.0/2024-09-19T00:00:00.0</t>
  </si>
  <si>
    <t>2024-09-19T00:00:00.0/2024-09-20T00:00:00.0</t>
  </si>
  <si>
    <t>2024-09-20T00:00:00.0/2024-09-21T00:00:00.0</t>
  </si>
  <si>
    <t>2024-09-21T00:00:00.0/2024-09-22T00:00:00.0</t>
  </si>
  <si>
    <t>2024-09-22T00:00:00.0/2024-09-23T00:00:00.0</t>
  </si>
  <si>
    <t>2024-09-23T00:00:00.0/2024-09-24T00:00:00.0</t>
  </si>
  <si>
    <t>2024-09-24T00:00:00.0/2024-09-25T00:00:00.0</t>
  </si>
  <si>
    <t>2024-09-25T00:00:00.0/2024-09-26T00:00:00.0</t>
  </si>
  <si>
    <t>2024-09-26T00:00:00.0/2024-09-27T00:00:00.0</t>
  </si>
  <si>
    <t>2024-09-27T00:00:00.0/2024-09-28T00:00:00.0</t>
  </si>
  <si>
    <t>2024-09-28T00:00:00.0/2024-09-29T00:00:00.0</t>
  </si>
  <si>
    <t>2024-09-29T00:00:00.0/2024-09-30T00:00:00.0</t>
  </si>
  <si>
    <t>2024-09-30T00:00:00.0/2024-10-01T00:00:00.0</t>
  </si>
  <si>
    <t>2024-10-01T00:00:00.0/2024-10-02T00:00:00.0</t>
  </si>
  <si>
    <t>2024-10-02T00:00:00.0/2024-10-03T00:00:00.0</t>
  </si>
  <si>
    <t>2024-10-03T00:00:00.0/2024-10-04T00:00:00.0</t>
  </si>
  <si>
    <t>2024-10-04T00:00:00.0/2024-10-05T00:00:00.0</t>
  </si>
  <si>
    <t>2024-10-05T00:00:00.0/2024-10-06T00:00:00.0</t>
  </si>
  <si>
    <t>2024-10-06T00:00:00.0/2024-10-07T00:00:00.0</t>
  </si>
  <si>
    <t>2024-10-07T00:00:00.0/2024-10-08T00:00:00.0</t>
  </si>
  <si>
    <t>2024-10-08T00:00:00.0/2024-10-09T00:00:00.0</t>
  </si>
  <si>
    <t>2024-10-09T00:00:00.0/2024-10-10T00:00:00.0</t>
  </si>
  <si>
    <t>2024-10-10T00:00:00.0/2024-10-11T00:00:00.0</t>
  </si>
  <si>
    <t>2024-10-11T00:00:00.0/2024-10-12T00:00:00.0</t>
  </si>
  <si>
    <t>2024-10-12T00:00:00.0/2024-10-13T00:00:00.0</t>
  </si>
  <si>
    <t>2024-10-13T00:00:00.0/2024-10-14T00:00:00.0</t>
  </si>
  <si>
    <t>2024-10-14T00:00:00.0/2024-10-15T00:00:00.0</t>
  </si>
  <si>
    <t>2024-10-15T00:00:00.0/2024-10-16T00:00:00.0</t>
  </si>
  <si>
    <t>2024-10-16T00:00:00.0/2024-10-17T00:00:00.0</t>
  </si>
  <si>
    <t>2024-10-17T00:00:00.0/2024-10-18T00:00:00.0</t>
  </si>
  <si>
    <t>2024-10-18T00:00:00.0/2024-10-19T00:00:00.0</t>
  </si>
  <si>
    <t>2024-10-19T00:00:00.0/2024-10-20T00:00:00.0</t>
  </si>
  <si>
    <t>2024-10-20T00:00:00.0/2024-10-21T00:00:00.0</t>
  </si>
  <si>
    <t>2024-10-21T00:00:00.0/2024-10-22T00:00:00.0</t>
  </si>
  <si>
    <t>2024-10-22T00:00:00.0/2024-10-23T00:00:00.0</t>
  </si>
  <si>
    <t>2024-10-23T00:00:00.0/2024-10-24T00:00:00.0</t>
  </si>
  <si>
    <t>2024-10-24T00:00:00.0/2024-10-25T00:00:00.0</t>
  </si>
  <si>
    <t>2024-10-25T00:00:00.0/2024-10-26T00:00:00.0</t>
  </si>
  <si>
    <t>2024-10-26T00:00:00.0/2024-10-27T00:00:00.0</t>
  </si>
  <si>
    <t>2024-10-27T00:00:00.0/2024-10-28T00:00:00.0</t>
  </si>
  <si>
    <t>2024-10-28T00:00:00.0/2024-10-29T00:00:00.0</t>
  </si>
  <si>
    <t>2024-10-29T00:00:00.0/2024-10-30T00:00:00.0</t>
  </si>
  <si>
    <t>2024-10-30T00:00:00.0/2024-10-31T00:00:00.0</t>
  </si>
  <si>
    <t>2024-10-31T00:00:00.0/2024-11-01T00:00:00.0</t>
  </si>
  <si>
    <t>2024-11-01T00:00:00.0/2024-11-02T00:00:00.0</t>
  </si>
  <si>
    <t>2024-11-02T00:00:00.0/2024-11-03T00:00:00.0</t>
  </si>
  <si>
    <t>2024-11-03T00:00:00.0/2024-11-04T00:00:00.0</t>
  </si>
  <si>
    <t>2024-11-04T00:00:00.0/2024-11-05T00:00:00.0</t>
  </si>
  <si>
    <t>2024-11-05T00:00:00.0/2024-11-06T00:00:00.0</t>
  </si>
  <si>
    <t>2024-11-06T00:00:00.0/2024-11-07T00:00:00.0</t>
  </si>
  <si>
    <t>2024-11-07T00:00:00.0/2024-11-08T00:00:00.0</t>
  </si>
  <si>
    <t>2024-11-08T00:00:00.0/2024-11-09T00:00:00.0</t>
  </si>
  <si>
    <t>2024-11-09T00:00:00.0/2024-11-10T00:00:00.0</t>
  </si>
  <si>
    <t>2024-11-10T00:00:00.0/2024-11-11T00:00:00.0</t>
  </si>
  <si>
    <t>2024-11-11T00:00:00.0/2024-11-12T00:00:00.0</t>
  </si>
  <si>
    <t>2024-11-12T00:00:00.0/2024-11-13T00:00:00.0</t>
  </si>
  <si>
    <t>2024-11-13T00:00:00.0/2024-11-14T00:00:00.0</t>
  </si>
  <si>
    <t>2024-11-14T00:00:00.0/2024-11-15T00:00:00.0</t>
  </si>
  <si>
    <t>2024-11-15T00:00:00.0/2024-11-16T00:00:00.0</t>
  </si>
  <si>
    <t>2024-11-16T00:00:00.0/2024-11-17T00:00:00.0</t>
  </si>
  <si>
    <t>2024-11-17T00:00:00.0/2024-11-18T00:00:00.0</t>
  </si>
  <si>
    <t>2024-11-18T00:00:00.0/2024-11-19T00:00:00.0</t>
  </si>
  <si>
    <t>2024-11-19T00:00:00.0/2024-11-20T00:00:00.0</t>
  </si>
  <si>
    <t>2024-11-20T00:00:00.0/2024-11-21T00:00:00.0</t>
  </si>
  <si>
    <t>2024-11-21T00:00:00.0/2024-11-22T00:00:00.0</t>
  </si>
  <si>
    <t>2024-11-22T00:00:00.0/2024-11-23T00:00:00.0</t>
  </si>
  <si>
    <t>2024-11-23T00:00:00.0/2024-11-24T00:00:00.0</t>
  </si>
  <si>
    <t>2024-11-24T00:00:00.0/2024-11-25T00:00:00.0</t>
  </si>
  <si>
    <t>2024-11-25T00:00:00.0/2024-11-26T00:00:00.0</t>
  </si>
  <si>
    <t>2024-11-26T00:00:00.0/2024-11-27T00:00:00.0</t>
  </si>
  <si>
    <t>2024-11-27T00:00:00.0/2024-11-28T00:00:00.0</t>
  </si>
  <si>
    <t>2024-11-28T00:00:00.0/2024-11-29T00:00:00.0</t>
  </si>
  <si>
    <t>2024-11-29T00:00:00.0/2024-11-30T00:00:00.0</t>
  </si>
  <si>
    <t>2024-11-30T00:00:00.0/2024-12-01T00:00:00.0</t>
  </si>
  <si>
    <t>2024-12-01T00:00:00.0/2024-12-02T00:00:00.0</t>
  </si>
  <si>
    <t>2024-12-02T00:00:00.0/2024-12-03T00:00:00.0</t>
  </si>
  <si>
    <t>2024-12-03T00:00:00.0/2024-12-04T00:00:00.0</t>
  </si>
  <si>
    <t>2024-12-04T00:00:00.0/2024-12-05T00:00:00.0</t>
  </si>
  <si>
    <t>2024-12-05T00:00:00.0/2024-12-06T00:00:00.0</t>
  </si>
  <si>
    <t>2024-12-06T00:00:00.0/2024-12-07T00:00:00.0</t>
  </si>
  <si>
    <t>2024-12-07T00:00:00.0/2024-12-08T00:00:00.0</t>
  </si>
  <si>
    <t>2024-12-08T00:00:00.0/2024-12-09T00:00:00.0</t>
  </si>
  <si>
    <t>2024-12-09T00:00:00.0/2024-12-10T00:00:00.0</t>
  </si>
  <si>
    <t>2024-12-10T00:00:00.0/2024-12-11T00:00:00.0</t>
  </si>
  <si>
    <t>2024-12-11T00:00:00.0/2024-12-12T00:00:00.0</t>
  </si>
  <si>
    <t>2024-12-12T00:00:00.0/2024-12-13T00:00:00.0</t>
  </si>
  <si>
    <t>2024-12-13T00:00:00.0/2024-12-14T00:00:00.0</t>
  </si>
  <si>
    <t>2024-12-14T00:00:00.0/2024-12-15T00:00:00.0</t>
  </si>
  <si>
    <t>2024-12-15T00:00:00.0/2024-12-16T00:00:00.0</t>
  </si>
  <si>
    <t>2024-12-16T00:00:00.0/2024-12-17T00:00:00.0</t>
  </si>
  <si>
    <t>2024-12-17T00:00:00.0/2024-12-18T00:00:00.0</t>
  </si>
  <si>
    <t>2024-12-18T00:00:00.0/2024-12-19T00:00:00.0</t>
  </si>
  <si>
    <t>2024-12-19T00:00:00.0/2024-12-20T00:00:00.0</t>
  </si>
  <si>
    <t>2024-12-20T00:00:00.0/2024-12-21T00:00:00.0</t>
  </si>
  <si>
    <t>2024-12-21T00:00:00.0/2024-12-22T00:00:00.0</t>
  </si>
  <si>
    <t>2024-12-22T00:00:00.0/2024-12-23T00:00:00.0</t>
  </si>
  <si>
    <t>2024-12-23T00:00:00.0/2024-12-24T00:00:00.0</t>
  </si>
  <si>
    <t>2024-12-24T00:00:00.0/2024-12-25T00:00:00.0</t>
  </si>
  <si>
    <t>2024-12-25T00:00:00.0/2024-12-26T00:00:00.0</t>
  </si>
  <si>
    <t>2024-12-26T00:00:00.0/2024-12-27T00:00:00.0</t>
  </si>
  <si>
    <t>2024-12-27T00:00:00.0/2024-12-28T00:00:00.0</t>
  </si>
  <si>
    <t>2024-12-28T00:00:00.0/2024-12-29T00:00:00.0</t>
  </si>
  <si>
    <t>2024-12-29T00:00:00.0/2024-12-30T00:00:00.0</t>
  </si>
  <si>
    <t>2024-12-30T00:00:00.0/2024-12-31T00:00:00.0</t>
  </si>
  <si>
    <t>2024-12-31T00:00:00.0/2025-01-01T00:00:00.0</t>
  </si>
  <si>
    <t>Average hourly profiles</t>
  </si>
  <si>
    <t>Global Horizontal irradiation [MJ/m2]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</si>
  <si>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</si>
  <si>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</si>
  <si>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</si>
  <si>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</si>
  <si>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</si>
  <si>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</si>
  <si>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</si>
  <si>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</si>
  <si>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</si>
  <si>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</si>
  <si>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</si>
  <si>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</si>
  <si>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</si>
  <si>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0 1</t>
  </si>
  <si>
    <t>GAIN(MJ/m^2)</t>
  </si>
  <si>
    <t>1 2</t>
  </si>
  <si>
    <t>(MJ/m^2)</t>
  </si>
  <si>
    <t>2 3</t>
  </si>
  <si>
    <t>3 4</t>
  </si>
  <si>
    <t>4 5</t>
  </si>
  <si>
    <t>5 6</t>
  </si>
  <si>
    <t>6 7</t>
  </si>
  <si>
    <t>7 8</t>
  </si>
  <si>
    <t>8 9</t>
  </si>
  <si>
    <t>9 10</t>
  </si>
  <si>
    <t>10 11</t>
  </si>
  <si>
    <t>11 12</t>
  </si>
  <si>
    <t>Media Annual</t>
  </si>
  <si>
    <t>kWh/m^2</t>
  </si>
  <si>
    <t>12 13</t>
  </si>
  <si>
    <t>MJ/m^2</t>
  </si>
  <si>
    <t>13 14</t>
  </si>
  <si>
    <t>14 15</t>
  </si>
  <si>
    <t>15 16</t>
  </si>
  <si>
    <t>16 17</t>
  </si>
  <si>
    <t>17 18</t>
  </si>
  <si>
    <t>18 19</t>
  </si>
  <si>
    <t>19 20</t>
  </si>
  <si>
    <t>20 21</t>
  </si>
  <si>
    <t>9 arcsec (nominally 250 m) for solar resource data (GHI, DIF, GTI, DNI)</t>
  </si>
  <si>
    <t>https://globalsolaratlas.info/support/faq</t>
  </si>
  <si>
    <t>21 22</t>
  </si>
  <si>
    <t>216,7 m</t>
  </si>
  <si>
    <t>22 23</t>
  </si>
  <si>
    <t>23 24</t>
  </si>
  <si>
    <t>SUM</t>
  </si>
  <si>
    <t>Global Horizontal Irradiation [Wh/m2]</t>
  </si>
  <si>
    <t>https://ads.atmosphere.copernicus.eu/datasets/cams-solar-radiation-timeseries?tab=download</t>
  </si>
  <si>
    <t>W</t>
  </si>
  <si>
    <t>GHI (Wh/m2)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</si>
</sst>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10" xfId="0" applyFill="1" applyBorder="1" applyAlignment="1">
      <alignment horizontal="center"/>
    </xf>
    <xf numFmtId="0" fontId="18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3" borderId="10" xfId="0" applyFill="1" applyBorder="1"/>
    <xf numFmtId="0" fontId="0" fillId="36" borderId="10" xfId="0" applyFill="1" applyBorder="1" applyAlignment="1">
      <alignment horizontal="center"/>
    </xf>
    <xf numFmtId="0" fontId="0" fillId="35" borderId="10" xfId="0" applyFill="1" applyBorder="1"/>
    <xf numFmtId="1" fontId="0" fillId="35" borderId="10" xfId="0" applyNumberFormat="1" applyFill="1" applyBorder="1" applyAlignment="1">
      <alignment horizontal="center"/>
    </xf>
    <xf numFmtId="1" fontId="0" fillId="36" borderId="10" xfId="0" applyNumberFormat="1" applyFill="1" applyBorder="1" applyAlignment="1">
      <alignment horizontal="center"/>
    </xf>
    <xf numFmtId="0" fontId="19" fillId="0" borderId="0" xfId="42"/>
    <xf numFmtId="164" fontId="0" fillId="0" borderId="10" xfId="0" applyNumberFormat="1" applyBorder="1" applyAlignment="1">
      <alignment horizontal="center"/>
    </xf>
    <xf numFmtId="0" fontId="0" fillId="37" borderId="10" xfId="0" applyFill="1" applyBorder="1"/>
    <xf numFmtId="0" fontId="0" fillId="38" borderId="10" xfId="0" applyFill="1" applyBorder="1"/>
    <xf numFmtId="0" fontId="0" fillId="39" borderId="0" xfId="0" applyFill="1"/>
    <xf numFmtId="0" fontId="0" fillId="40" borderId="0" xfId="0" applyFill="1"/>
    <xf numFmtId="2" fontId="0" fillId="33" borderId="0" xfId="0" applyNumberFormat="1" applyFill="1"/>
    <xf numFmtId="0" fontId="0" fillId="41" borderId="10" xfId="0" applyFill="1" applyBorder="1" applyAlignment="1">
      <alignment horizontal="center"/>
    </xf>
    <xf numFmtId="2" fontId="0" fillId="41" borderId="10" xfId="0" applyNumberFormat="1" applyFill="1" applyBorder="1" applyAlignment="1">
      <alignment horizontal="center"/>
    </xf>
  </cellXfs>
  <cellStyles count="43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Hiperligação" xfId="42" builtinId="8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200"/>
              <a:t>Distribuição</a:t>
            </a:r>
            <a:r>
              <a:rPr lang="pt-PT" sz="1200" baseline="0"/>
              <a:t> da média diária de GHI (</a:t>
            </a:r>
            <a:r>
              <a:rPr lang="pt-PT" sz="1200" b="1" i="0" u="none" strike="noStrike" cap="none" normalizeH="0" baseline="0">
                <a:effectLst/>
              </a:rPr>
              <a:t>MJ/m²</a:t>
            </a:r>
            <a:r>
              <a:rPr lang="pt-PT" sz="1200" baseline="0"/>
              <a:t>)por mês no ano de 2024</a:t>
            </a:r>
            <a:endParaRPr lang="pt-PT" sz="1200"/>
          </a:p>
        </c:rich>
      </c:tx>
      <c:layout>
        <c:manualLayout>
          <c:xMode val="edge"/>
          <c:yMode val="edge"/>
          <c:x val="0.141093741964899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GHI_OEIRAS!$B$3:$M$3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GHI_OEIRAS!$B$30:$M$30</c:f>
              <c:numCache>
                <c:formatCode>General</c:formatCode>
                <c:ptCount val="12"/>
                <c:pt idx="0">
                  <c:v>7.805277058064517</c:v>
                </c:pt>
                <c:pt idx="1">
                  <c:v>11.110537986206895</c:v>
                </c:pt>
                <c:pt idx="2">
                  <c:v>14.27531755354839</c:v>
                </c:pt>
                <c:pt idx="3">
                  <c:v>22.535408399999998</c:v>
                </c:pt>
                <c:pt idx="4">
                  <c:v>26.182307206451611</c:v>
                </c:pt>
                <c:pt idx="5">
                  <c:v>23.924227728000009</c:v>
                </c:pt>
                <c:pt idx="6">
                  <c:v>28.298752792258071</c:v>
                </c:pt>
                <c:pt idx="7">
                  <c:v>26.959494449032267</c:v>
                </c:pt>
                <c:pt idx="8">
                  <c:v>20.624871215999992</c:v>
                </c:pt>
                <c:pt idx="9">
                  <c:v>11.67328116</c:v>
                </c:pt>
                <c:pt idx="10">
                  <c:v>8.6741882640000032</c:v>
                </c:pt>
                <c:pt idx="11">
                  <c:v>8.6804609109677422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E-4FBF-8B0F-34D3ED0B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848863"/>
        <c:axId val="1662847423"/>
      </c:lineChart>
      <c:catAx>
        <c:axId val="16628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2847423"/>
        <c:crosses val="autoZero"/>
        <c:auto val="1"/>
        <c:lblAlgn val="ctr"/>
        <c:lblOffset val="100"/>
        <c:noMultiLvlLbl val="0"/>
      </c:catAx>
      <c:valAx>
        <c:axId val="16628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Média</a:t>
                </a:r>
                <a:r>
                  <a:rPr lang="pt-PT" baseline="0"/>
                  <a:t> diária GHI (MJ/</a:t>
                </a:r>
                <a:r>
                  <a:rPr lang="pt-PT" sz="900" b="1" i="0" u="none" strike="noStrike" baseline="0">
                    <a:effectLst/>
                  </a:rPr>
                  <a:t>m²</a:t>
                </a:r>
                <a:r>
                  <a:rPr lang="pt-PT" baseline="0"/>
                  <a:t>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28488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415016</xdr:colOff>
      <xdr:row>30</xdr:row>
      <xdr:rowOff>97972</xdr:rowOff>
    </xdr:from>
    <xdr:to>
      <xdr:col>24</xdr:col>
      <xdr:colOff>600074</xdr:colOff>
      <xdr:row>44</xdr:row>
      <xdr:rowOff>174172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E327D2-007A-B249-3F6B-A7896B82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lobalsolaratlas.info/support/fa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FE30-DFCB-455E-878B-DED4FFF803C7}">
  <dimension ref="A1:T421"/>
  <sheetViews>
    <sheetView topLeftCell="A26" zoomScale="70" zoomScaleNormal="70" workbookViewId="0">
      <selection activeCell="U1" sqref="U1"/>
    </sheetView>
  </sheetViews>
  <sheetFormatPr defaultRowHeight="15" x14ac:dyDescent="0.25"/>
  <cols>
    <col min="19" max="19" width="15" customWidth="1"/>
    <col min="20" max="20" width="18.42578125" customWidth="1"/>
  </cols>
  <sheetData>
    <row r="1" spans="1:20" ht="34.5" x14ac:dyDescent="0.55000000000000004">
      <c r="A1" t="s">
        <v>0</v>
      </c>
      <c r="I1" s="4" t="s">
        <v>1</v>
      </c>
      <c r="J1" s="4"/>
      <c r="K1" s="4"/>
      <c r="L1" s="4"/>
      <c r="S1" s="25"/>
      <c r="T1" s="25" t="s">
        <v>481</v>
      </c>
    </row>
    <row r="2" spans="1:20" x14ac:dyDescent="0.25">
      <c r="A2" t="s">
        <v>3</v>
      </c>
      <c r="S2" s="25" t="s">
        <v>4</v>
      </c>
      <c r="T2" s="26">
        <f>G75</f>
        <v>2168.1325161290324</v>
      </c>
    </row>
    <row r="3" spans="1:20" x14ac:dyDescent="0.25">
      <c r="A3" t="s">
        <v>5</v>
      </c>
      <c r="S3" s="25" t="s">
        <v>6</v>
      </c>
      <c r="T3" s="26">
        <f>G105</f>
        <v>3086.2605517241373</v>
      </c>
    </row>
    <row r="4" spans="1:20" x14ac:dyDescent="0.25">
      <c r="A4" t="s">
        <v>7</v>
      </c>
      <c r="S4" s="25" t="s">
        <v>8</v>
      </c>
      <c r="T4" s="26">
        <f>G137</f>
        <v>3965.3659870967754</v>
      </c>
    </row>
    <row r="5" spans="1:20" x14ac:dyDescent="0.25">
      <c r="A5" t="s">
        <v>9</v>
      </c>
      <c r="S5" s="25" t="s">
        <v>10</v>
      </c>
      <c r="T5" s="26">
        <f>G168</f>
        <v>6259.8356666666659</v>
      </c>
    </row>
    <row r="6" spans="1:20" x14ac:dyDescent="0.25">
      <c r="A6" t="s">
        <v>11</v>
      </c>
      <c r="S6" s="25" t="s">
        <v>12</v>
      </c>
      <c r="T6" s="26">
        <f>G200</f>
        <v>7272.8631129032256</v>
      </c>
    </row>
    <row r="7" spans="1:20" x14ac:dyDescent="0.25">
      <c r="A7" t="s">
        <v>13</v>
      </c>
      <c r="S7" s="25" t="s">
        <v>14</v>
      </c>
      <c r="T7" s="26">
        <f>G231</f>
        <v>6645.6188133333353</v>
      </c>
    </row>
    <row r="8" spans="1:20" x14ac:dyDescent="0.25">
      <c r="A8" t="s">
        <v>15</v>
      </c>
      <c r="S8" s="25" t="s">
        <v>16</v>
      </c>
      <c r="T8" s="26">
        <f>G263</f>
        <v>7860.7646645161303</v>
      </c>
    </row>
    <row r="9" spans="1:20" x14ac:dyDescent="0.25">
      <c r="A9" t="s">
        <v>17</v>
      </c>
      <c r="S9" s="25" t="s">
        <v>18</v>
      </c>
      <c r="T9" s="26">
        <f>G295</f>
        <v>7488.7484580645178</v>
      </c>
    </row>
    <row r="10" spans="1:20" x14ac:dyDescent="0.25">
      <c r="A10" t="s">
        <v>19</v>
      </c>
      <c r="S10" s="25" t="s">
        <v>20</v>
      </c>
      <c r="T10" s="26">
        <f>G326</f>
        <v>5729.1308933333312</v>
      </c>
    </row>
    <row r="11" spans="1:20" x14ac:dyDescent="0.25">
      <c r="A11" t="s">
        <v>21</v>
      </c>
      <c r="S11" s="25" t="s">
        <v>22</v>
      </c>
      <c r="T11" s="26">
        <f>G358</f>
        <v>3242.5780999999997</v>
      </c>
    </row>
    <row r="12" spans="1:20" x14ac:dyDescent="0.25">
      <c r="A12" t="s">
        <v>23</v>
      </c>
      <c r="S12" s="25" t="s">
        <v>24</v>
      </c>
      <c r="T12" s="26">
        <f>G389</f>
        <v>2409.4967400000005</v>
      </c>
    </row>
    <row r="13" spans="1:20" x14ac:dyDescent="0.25">
      <c r="A13" t="s">
        <v>25</v>
      </c>
      <c r="S13" s="25" t="s">
        <v>26</v>
      </c>
      <c r="T13" s="26">
        <f>G421</f>
        <v>2411.239141935484</v>
      </c>
    </row>
    <row r="14" spans="1:20" x14ac:dyDescent="0.25">
      <c r="A14" t="s">
        <v>27</v>
      </c>
    </row>
    <row r="15" spans="1:20" x14ac:dyDescent="0.25">
      <c r="A15" t="s">
        <v>28</v>
      </c>
    </row>
    <row r="16" spans="1:20" x14ac:dyDescent="0.25">
      <c r="A16" t="s">
        <v>29</v>
      </c>
    </row>
    <row r="17" spans="1:17" x14ac:dyDescent="0.25">
      <c r="A17" t="s">
        <v>30</v>
      </c>
    </row>
    <row r="18" spans="1:17" x14ac:dyDescent="0.25">
      <c r="A18" t="s">
        <v>31</v>
      </c>
    </row>
    <row r="19" spans="1:17" x14ac:dyDescent="0.25">
      <c r="A19" t="s">
        <v>32</v>
      </c>
      <c r="P19" t="s">
        <v>480</v>
      </c>
    </row>
    <row r="20" spans="1:17" x14ac:dyDescent="0.25">
      <c r="A20" t="s">
        <v>33</v>
      </c>
    </row>
    <row r="21" spans="1:17" x14ac:dyDescent="0.25">
      <c r="A21" t="s">
        <v>34</v>
      </c>
    </row>
    <row r="22" spans="1:17" x14ac:dyDescent="0.25">
      <c r="A22" t="s">
        <v>35</v>
      </c>
    </row>
    <row r="23" spans="1:17" x14ac:dyDescent="0.25">
      <c r="A23" t="s">
        <v>36</v>
      </c>
    </row>
    <row r="24" spans="1:17" x14ac:dyDescent="0.25">
      <c r="A24" t="s">
        <v>37</v>
      </c>
    </row>
    <row r="25" spans="1:17" x14ac:dyDescent="0.25">
      <c r="A25" t="s">
        <v>38</v>
      </c>
      <c r="Q25" t="s">
        <v>479</v>
      </c>
    </row>
    <row r="26" spans="1:17" x14ac:dyDescent="0.25">
      <c r="A26" t="s">
        <v>39</v>
      </c>
    </row>
    <row r="27" spans="1:17" x14ac:dyDescent="0.25">
      <c r="A27" t="s">
        <v>40</v>
      </c>
    </row>
    <row r="28" spans="1:17" x14ac:dyDescent="0.25">
      <c r="A28" t="s">
        <v>41</v>
      </c>
    </row>
    <row r="29" spans="1:17" x14ac:dyDescent="0.25">
      <c r="A29" t="s">
        <v>29</v>
      </c>
    </row>
    <row r="30" spans="1:17" x14ac:dyDescent="0.25">
      <c r="A30" t="s">
        <v>42</v>
      </c>
    </row>
    <row r="31" spans="1:17" x14ac:dyDescent="0.25">
      <c r="A31" t="s">
        <v>43</v>
      </c>
    </row>
    <row r="32" spans="1:17" x14ac:dyDescent="0.25">
      <c r="A32" t="s">
        <v>44</v>
      </c>
    </row>
    <row r="33" spans="1:11" x14ac:dyDescent="0.25">
      <c r="A33" t="s">
        <v>45</v>
      </c>
    </row>
    <row r="34" spans="1:11" x14ac:dyDescent="0.25">
      <c r="A34" t="s">
        <v>46</v>
      </c>
    </row>
    <row r="35" spans="1:11" x14ac:dyDescent="0.25">
      <c r="A35" t="s">
        <v>47</v>
      </c>
    </row>
    <row r="36" spans="1:11" x14ac:dyDescent="0.25">
      <c r="A36" t="s">
        <v>48</v>
      </c>
    </row>
    <row r="37" spans="1:11" x14ac:dyDescent="0.25">
      <c r="A37" t="s">
        <v>49</v>
      </c>
    </row>
    <row r="38" spans="1:11" x14ac:dyDescent="0.25">
      <c r="A38" t="s">
        <v>50</v>
      </c>
    </row>
    <row r="39" spans="1:11" x14ac:dyDescent="0.25">
      <c r="A39" t="s">
        <v>51</v>
      </c>
    </row>
    <row r="40" spans="1:11" x14ac:dyDescent="0.25">
      <c r="A40" t="s">
        <v>52</v>
      </c>
    </row>
    <row r="41" spans="1:11" x14ac:dyDescent="0.25">
      <c r="A41" t="s">
        <v>53</v>
      </c>
    </row>
    <row r="42" spans="1:11" x14ac:dyDescent="0.25">
      <c r="A42" t="s">
        <v>29</v>
      </c>
    </row>
    <row r="43" spans="1:11" x14ac:dyDescent="0.25">
      <c r="A43" t="s">
        <v>54</v>
      </c>
      <c r="B43" t="s">
        <v>55</v>
      </c>
      <c r="C43" t="s">
        <v>56</v>
      </c>
      <c r="D43" t="s">
        <v>57</v>
      </c>
      <c r="E43" t="s">
        <v>58</v>
      </c>
      <c r="F43" t="s">
        <v>59</v>
      </c>
      <c r="G43" s="22" t="s">
        <v>2</v>
      </c>
      <c r="H43" t="s">
        <v>60</v>
      </c>
      <c r="I43" t="s">
        <v>61</v>
      </c>
      <c r="J43" t="s">
        <v>62</v>
      </c>
      <c r="K43" t="s">
        <v>63</v>
      </c>
    </row>
    <row r="44" spans="1:11" x14ac:dyDescent="0.25">
      <c r="A44" t="s">
        <v>64</v>
      </c>
      <c r="B44">
        <v>4043.7046</v>
      </c>
      <c r="C44">
        <v>2746.3098</v>
      </c>
      <c r="D44">
        <v>2109.1365000000001</v>
      </c>
      <c r="E44">
        <v>637.17319999999995</v>
      </c>
      <c r="F44">
        <v>5854.1571999999996</v>
      </c>
      <c r="G44" s="23">
        <v>2571.6867999999999</v>
      </c>
      <c r="H44">
        <v>1763.0709999999999</v>
      </c>
      <c r="I44">
        <v>808.61580000000004</v>
      </c>
      <c r="J44">
        <v>4761.6719000000003</v>
      </c>
      <c r="K44">
        <v>0.98260000000000003</v>
      </c>
    </row>
    <row r="45" spans="1:11" x14ac:dyDescent="0.25">
      <c r="A45" t="s">
        <v>65</v>
      </c>
      <c r="B45">
        <v>4059.5740000000001</v>
      </c>
      <c r="C45">
        <v>2653.1116000000002</v>
      </c>
      <c r="D45">
        <v>1726.7444</v>
      </c>
      <c r="E45">
        <v>926.36710000000005</v>
      </c>
      <c r="F45">
        <v>4676.6073999999999</v>
      </c>
      <c r="G45" s="23">
        <v>880.86379999999997</v>
      </c>
      <c r="H45">
        <v>39.720199999999998</v>
      </c>
      <c r="I45">
        <v>841.14359999999999</v>
      </c>
      <c r="J45">
        <v>131.53460000000001</v>
      </c>
      <c r="K45">
        <v>0.98260000000000003</v>
      </c>
    </row>
    <row r="46" spans="1:11" x14ac:dyDescent="0.25">
      <c r="A46" t="s">
        <v>66</v>
      </c>
      <c r="B46">
        <v>4076.8242</v>
      </c>
      <c r="C46">
        <v>2676.7885999999999</v>
      </c>
      <c r="D46">
        <v>1950.7938999999999</v>
      </c>
      <c r="E46">
        <v>725.99469999999997</v>
      </c>
      <c r="F46">
        <v>5355.7632000000003</v>
      </c>
      <c r="G46" s="23">
        <v>576.37850000000003</v>
      </c>
      <c r="H46">
        <v>9.6110000000000007</v>
      </c>
      <c r="I46">
        <v>566.76750000000004</v>
      </c>
      <c r="J46">
        <v>102.3058</v>
      </c>
      <c r="K46">
        <v>0.9819</v>
      </c>
    </row>
    <row r="47" spans="1:11" x14ac:dyDescent="0.25">
      <c r="A47" t="s">
        <v>67</v>
      </c>
      <c r="B47">
        <v>4095.4506999999999</v>
      </c>
      <c r="C47">
        <v>2793.9313999999999</v>
      </c>
      <c r="D47">
        <v>2159.9398999999999</v>
      </c>
      <c r="E47">
        <v>633.99149999999997</v>
      </c>
      <c r="F47">
        <v>5926.7856000000002</v>
      </c>
      <c r="G47" s="23">
        <v>2148.3110000000001</v>
      </c>
      <c r="H47">
        <v>841.68340000000001</v>
      </c>
      <c r="I47">
        <v>1306.6277</v>
      </c>
      <c r="J47">
        <v>2523.165</v>
      </c>
      <c r="K47">
        <v>0.98160000000000003</v>
      </c>
    </row>
    <row r="48" spans="1:11" x14ac:dyDescent="0.25">
      <c r="A48" t="s">
        <v>68</v>
      </c>
      <c r="B48">
        <v>4115.4467999999997</v>
      </c>
      <c r="C48">
        <v>2899.9690000000001</v>
      </c>
      <c r="D48">
        <v>2180.0178000000001</v>
      </c>
      <c r="E48">
        <v>719.95100000000002</v>
      </c>
      <c r="F48">
        <v>6024.5288</v>
      </c>
      <c r="G48" s="23">
        <v>2606.4863</v>
      </c>
      <c r="H48">
        <v>1702.3984</v>
      </c>
      <c r="I48">
        <v>904.08780000000002</v>
      </c>
      <c r="J48">
        <v>4655.4404000000004</v>
      </c>
      <c r="K48">
        <v>0.98119999999999996</v>
      </c>
    </row>
    <row r="49" spans="1:11" x14ac:dyDescent="0.25">
      <c r="A49" t="s">
        <v>69</v>
      </c>
      <c r="B49">
        <v>4136.8051999999998</v>
      </c>
      <c r="C49">
        <v>2862.0767000000001</v>
      </c>
      <c r="D49">
        <v>2111.3838000000001</v>
      </c>
      <c r="E49">
        <v>750.69269999999995</v>
      </c>
      <c r="F49">
        <v>5815.4209000000001</v>
      </c>
      <c r="G49" s="23">
        <v>1998.8506</v>
      </c>
      <c r="H49">
        <v>748.28689999999995</v>
      </c>
      <c r="I49">
        <v>1250.5636</v>
      </c>
      <c r="J49">
        <v>2106.1864999999998</v>
      </c>
      <c r="K49">
        <v>0.98089999999999999</v>
      </c>
    </row>
    <row r="50" spans="1:11" x14ac:dyDescent="0.25">
      <c r="A50" t="s">
        <v>70</v>
      </c>
      <c r="B50">
        <v>4159.5181000000002</v>
      </c>
      <c r="C50">
        <v>2935.4816999999998</v>
      </c>
      <c r="D50">
        <v>2395.3112999999998</v>
      </c>
      <c r="E50">
        <v>540.17049999999995</v>
      </c>
      <c r="F50">
        <v>6676.9399000000003</v>
      </c>
      <c r="G50" s="23">
        <v>2827.2671</v>
      </c>
      <c r="H50">
        <v>2188.5906</v>
      </c>
      <c r="I50">
        <v>638.67650000000003</v>
      </c>
      <c r="J50">
        <v>6138.7173000000003</v>
      </c>
      <c r="K50">
        <v>0.98060000000000003</v>
      </c>
    </row>
    <row r="51" spans="1:11" x14ac:dyDescent="0.25">
      <c r="A51" t="s">
        <v>71</v>
      </c>
      <c r="B51">
        <v>4183.5752000000002</v>
      </c>
      <c r="C51">
        <v>2762.3391000000001</v>
      </c>
      <c r="D51">
        <v>1982.8683000000001</v>
      </c>
      <c r="E51">
        <v>779.47080000000005</v>
      </c>
      <c r="F51">
        <v>5471.2362999999996</v>
      </c>
      <c r="G51" s="23">
        <v>610.62120000000004</v>
      </c>
      <c r="H51">
        <v>9.9140999999999995</v>
      </c>
      <c r="I51">
        <v>600.70719999999994</v>
      </c>
      <c r="J51">
        <v>36.839599999999997</v>
      </c>
      <c r="K51">
        <v>0.98019999999999996</v>
      </c>
    </row>
    <row r="52" spans="1:11" x14ac:dyDescent="0.25">
      <c r="A52" t="s">
        <v>72</v>
      </c>
      <c r="B52">
        <v>4208.9663</v>
      </c>
      <c r="C52">
        <v>2827.855</v>
      </c>
      <c r="D52">
        <v>2141.8035</v>
      </c>
      <c r="E52">
        <v>686.05150000000003</v>
      </c>
      <c r="F52">
        <v>5759.6196</v>
      </c>
      <c r="G52" s="23">
        <v>1278.1732</v>
      </c>
      <c r="H52">
        <v>108.40600000000001</v>
      </c>
      <c r="I52">
        <v>1169.7672</v>
      </c>
      <c r="J52">
        <v>466.02159999999998</v>
      </c>
      <c r="K52">
        <v>0.97989999999999999</v>
      </c>
    </row>
    <row r="53" spans="1:11" x14ac:dyDescent="0.25">
      <c r="A53" t="s">
        <v>73</v>
      </c>
      <c r="B53">
        <v>4235.6791999999996</v>
      </c>
      <c r="C53">
        <v>2925.3123000000001</v>
      </c>
      <c r="D53">
        <v>2171.4331000000002</v>
      </c>
      <c r="E53">
        <v>753.87909999999999</v>
      </c>
      <c r="F53">
        <v>5911.7475999999997</v>
      </c>
      <c r="G53" s="23">
        <v>2521.5907999999999</v>
      </c>
      <c r="H53">
        <v>1388.2475999999999</v>
      </c>
      <c r="I53">
        <v>1133.3433</v>
      </c>
      <c r="J53">
        <v>4071.386</v>
      </c>
      <c r="K53">
        <v>0.97950000000000004</v>
      </c>
    </row>
    <row r="54" spans="1:11" x14ac:dyDescent="0.25">
      <c r="A54" t="s">
        <v>74</v>
      </c>
      <c r="B54">
        <v>4263.7431999999999</v>
      </c>
      <c r="C54">
        <v>2958.2107000000001</v>
      </c>
      <c r="D54">
        <v>2250.8249999999998</v>
      </c>
      <c r="E54">
        <v>707.38570000000004</v>
      </c>
      <c r="F54">
        <v>6096.2309999999998</v>
      </c>
      <c r="G54" s="23">
        <v>2699.0246999999999</v>
      </c>
      <c r="H54">
        <v>1785.2222999999999</v>
      </c>
      <c r="I54">
        <v>913.80229999999995</v>
      </c>
      <c r="J54">
        <v>4786.1831000000002</v>
      </c>
      <c r="K54">
        <v>0.9788</v>
      </c>
    </row>
    <row r="55" spans="1:11" x14ac:dyDescent="0.25">
      <c r="A55" t="s">
        <v>75</v>
      </c>
      <c r="B55">
        <v>4293.0752000000002</v>
      </c>
      <c r="C55">
        <v>2940.8629999999998</v>
      </c>
      <c r="D55">
        <v>2264.5029</v>
      </c>
      <c r="E55">
        <v>676.35990000000004</v>
      </c>
      <c r="F55">
        <v>6068.1122999999998</v>
      </c>
      <c r="G55" s="23">
        <v>1962.8235999999999</v>
      </c>
      <c r="H55">
        <v>643.95450000000005</v>
      </c>
      <c r="I55">
        <v>1318.8690999999999</v>
      </c>
      <c r="J55">
        <v>1947.3243</v>
      </c>
      <c r="K55">
        <v>0.97850000000000004</v>
      </c>
    </row>
    <row r="56" spans="1:11" x14ac:dyDescent="0.25">
      <c r="A56" t="s">
        <v>76</v>
      </c>
      <c r="B56">
        <v>4323.6895000000004</v>
      </c>
      <c r="C56">
        <v>2795.2285000000002</v>
      </c>
      <c r="D56">
        <v>1848.6387</v>
      </c>
      <c r="E56">
        <v>946.58969999999999</v>
      </c>
      <c r="F56">
        <v>4789.7954</v>
      </c>
      <c r="G56" s="23">
        <v>1335.3159000000001</v>
      </c>
      <c r="H56">
        <v>134.93719999999999</v>
      </c>
      <c r="I56">
        <v>1200.3788</v>
      </c>
      <c r="J56">
        <v>295.58499999999998</v>
      </c>
      <c r="K56">
        <v>0.97850000000000004</v>
      </c>
    </row>
    <row r="57" spans="1:11" x14ac:dyDescent="0.25">
      <c r="A57" t="s">
        <v>77</v>
      </c>
      <c r="B57">
        <v>4355.5698000000002</v>
      </c>
      <c r="C57">
        <v>2744.9917</v>
      </c>
      <c r="D57">
        <v>1545.3855000000001</v>
      </c>
      <c r="E57">
        <v>1199.6061999999999</v>
      </c>
      <c r="F57">
        <v>3970.1264999999999</v>
      </c>
      <c r="G57" s="23">
        <v>826.74159999999995</v>
      </c>
      <c r="H57">
        <v>9.7128999999999994</v>
      </c>
      <c r="I57">
        <v>817.02869999999996</v>
      </c>
      <c r="J57">
        <v>23.387699999999999</v>
      </c>
      <c r="K57">
        <v>0.9778</v>
      </c>
    </row>
    <row r="58" spans="1:11" x14ac:dyDescent="0.25">
      <c r="A58" t="s">
        <v>78</v>
      </c>
      <c r="B58">
        <v>4388.7484999999997</v>
      </c>
      <c r="C58">
        <v>2862.8939999999998</v>
      </c>
      <c r="D58">
        <v>1849.4512999999999</v>
      </c>
      <c r="E58">
        <v>1013.4428</v>
      </c>
      <c r="F58">
        <v>4799.4589999999998</v>
      </c>
      <c r="G58" s="23">
        <v>1116.297</v>
      </c>
      <c r="H58">
        <v>17.3767</v>
      </c>
      <c r="I58">
        <v>1098.9202</v>
      </c>
      <c r="J58">
        <v>58.315600000000003</v>
      </c>
      <c r="K58">
        <v>0.97709999999999997</v>
      </c>
    </row>
    <row r="59" spans="1:11" x14ac:dyDescent="0.25">
      <c r="A59" t="s">
        <v>79</v>
      </c>
      <c r="B59">
        <v>4423.1342999999997</v>
      </c>
      <c r="C59">
        <v>2671.9823999999999</v>
      </c>
      <c r="D59">
        <v>1429.5054</v>
      </c>
      <c r="E59">
        <v>1242.4771000000001</v>
      </c>
      <c r="F59">
        <v>3578.6637999999998</v>
      </c>
      <c r="G59" s="23">
        <v>1077.4323999999999</v>
      </c>
      <c r="H59">
        <v>64.626999999999995</v>
      </c>
      <c r="I59">
        <v>1012.8054</v>
      </c>
      <c r="J59">
        <v>200.8047</v>
      </c>
      <c r="K59">
        <v>0.97670000000000001</v>
      </c>
    </row>
    <row r="60" spans="1:11" x14ac:dyDescent="0.25">
      <c r="A60" t="s">
        <v>80</v>
      </c>
      <c r="B60">
        <v>4458.7349000000004</v>
      </c>
      <c r="C60">
        <v>3067.4906999999998</v>
      </c>
      <c r="D60">
        <v>2180.5785999999998</v>
      </c>
      <c r="E60">
        <v>886.91189999999995</v>
      </c>
      <c r="F60">
        <v>5551.2885999999999</v>
      </c>
      <c r="G60" s="23">
        <v>2245.7145999999998</v>
      </c>
      <c r="H60">
        <v>941.25909999999999</v>
      </c>
      <c r="I60">
        <v>1304.4556</v>
      </c>
      <c r="J60">
        <v>2612.8560000000002</v>
      </c>
      <c r="K60">
        <v>0.97640000000000005</v>
      </c>
    </row>
    <row r="61" spans="1:11" x14ac:dyDescent="0.25">
      <c r="A61" t="s">
        <v>81</v>
      </c>
      <c r="B61">
        <v>4495.5937999999996</v>
      </c>
      <c r="C61">
        <v>3036.8901000000001</v>
      </c>
      <c r="D61">
        <v>2078.9731000000002</v>
      </c>
      <c r="E61">
        <v>957.91690000000006</v>
      </c>
      <c r="F61">
        <v>5330.3804</v>
      </c>
      <c r="G61" s="23">
        <v>1764.4921999999999</v>
      </c>
      <c r="H61">
        <v>546.9579</v>
      </c>
      <c r="I61">
        <v>1217.5342000000001</v>
      </c>
      <c r="J61">
        <v>1595.4163000000001</v>
      </c>
      <c r="K61">
        <v>0.97570000000000001</v>
      </c>
    </row>
    <row r="62" spans="1:11" x14ac:dyDescent="0.25">
      <c r="A62" t="s">
        <v>82</v>
      </c>
      <c r="B62">
        <v>4533.5977000000003</v>
      </c>
      <c r="C62">
        <v>3220.0059000000001</v>
      </c>
      <c r="D62">
        <v>2580.5879</v>
      </c>
      <c r="E62">
        <v>639.41800000000001</v>
      </c>
      <c r="F62">
        <v>6787.0708000000004</v>
      </c>
      <c r="G62" s="23">
        <v>1894.7551000000001</v>
      </c>
      <c r="H62">
        <v>791.38170000000002</v>
      </c>
      <c r="I62">
        <v>1103.3734999999999</v>
      </c>
      <c r="J62">
        <v>1682.0333000000001</v>
      </c>
      <c r="K62">
        <v>0.97529999999999994</v>
      </c>
    </row>
    <row r="63" spans="1:11" x14ac:dyDescent="0.25">
      <c r="A63" t="s">
        <v>83</v>
      </c>
      <c r="B63">
        <v>4572.8184000000001</v>
      </c>
      <c r="C63">
        <v>3298.5250999999998</v>
      </c>
      <c r="D63">
        <v>2619.8991999999998</v>
      </c>
      <c r="E63">
        <v>678.62599999999998</v>
      </c>
      <c r="F63">
        <v>6794.0907999999999</v>
      </c>
      <c r="G63" s="23">
        <v>2943.4362999999998</v>
      </c>
      <c r="H63">
        <v>1936.8188</v>
      </c>
      <c r="I63">
        <v>1006.6173</v>
      </c>
      <c r="J63">
        <v>5366.8315000000002</v>
      </c>
      <c r="K63">
        <v>0.98509999999999998</v>
      </c>
    </row>
    <row r="64" spans="1:11" x14ac:dyDescent="0.25">
      <c r="A64" t="s">
        <v>84</v>
      </c>
      <c r="B64">
        <v>4613.1508999999996</v>
      </c>
      <c r="C64">
        <v>3362.1858000000002</v>
      </c>
      <c r="D64">
        <v>2892.4508999999998</v>
      </c>
      <c r="E64">
        <v>469.73489999999998</v>
      </c>
      <c r="F64">
        <v>7639.7739000000001</v>
      </c>
      <c r="G64" s="23">
        <v>3325.5605</v>
      </c>
      <c r="H64">
        <v>2827.1531</v>
      </c>
      <c r="I64">
        <v>498.4076</v>
      </c>
      <c r="J64">
        <v>7436.3262000000004</v>
      </c>
      <c r="K64">
        <v>0.98470000000000002</v>
      </c>
    </row>
    <row r="65" spans="1:11" x14ac:dyDescent="0.25">
      <c r="A65" t="s">
        <v>85</v>
      </c>
      <c r="B65">
        <v>4654.7040999999999</v>
      </c>
      <c r="C65">
        <v>3186.7339000000002</v>
      </c>
      <c r="D65">
        <v>2507.2833999999998</v>
      </c>
      <c r="E65">
        <v>679.45050000000003</v>
      </c>
      <c r="F65">
        <v>6392.1283999999996</v>
      </c>
      <c r="G65" s="23">
        <v>2742.4911999999999</v>
      </c>
      <c r="H65">
        <v>1722.2815000000001</v>
      </c>
      <c r="I65">
        <v>1020.2097</v>
      </c>
      <c r="J65">
        <v>4210.4188999999997</v>
      </c>
      <c r="K65">
        <v>0.98370000000000002</v>
      </c>
    </row>
    <row r="66" spans="1:11" x14ac:dyDescent="0.25">
      <c r="A66" t="s">
        <v>86</v>
      </c>
      <c r="B66">
        <v>4697.3364000000001</v>
      </c>
      <c r="C66">
        <v>3271.8290999999999</v>
      </c>
      <c r="D66">
        <v>2695.8969999999999</v>
      </c>
      <c r="E66">
        <v>575.93230000000005</v>
      </c>
      <c r="F66">
        <v>6910.9589999999998</v>
      </c>
      <c r="G66" s="23">
        <v>3184.8101000000001</v>
      </c>
      <c r="H66">
        <v>2537.1338000000001</v>
      </c>
      <c r="I66">
        <v>647.67619999999999</v>
      </c>
      <c r="J66">
        <v>6336.1196</v>
      </c>
      <c r="K66">
        <v>0.98299999999999998</v>
      </c>
    </row>
    <row r="67" spans="1:11" x14ac:dyDescent="0.25">
      <c r="A67" t="s">
        <v>87</v>
      </c>
      <c r="B67">
        <v>4741.0459000000001</v>
      </c>
      <c r="C67">
        <v>3385.7458000000001</v>
      </c>
      <c r="D67">
        <v>2842.2948999999999</v>
      </c>
      <c r="E67">
        <v>543.4511</v>
      </c>
      <c r="F67">
        <v>7343.52</v>
      </c>
      <c r="G67" s="23">
        <v>3385.7458000000001</v>
      </c>
      <c r="H67">
        <v>2842.2948999999999</v>
      </c>
      <c r="I67">
        <v>543.4511</v>
      </c>
      <c r="J67">
        <v>7343.52</v>
      </c>
      <c r="K67">
        <v>0.98299999999999998</v>
      </c>
    </row>
    <row r="68" spans="1:11" x14ac:dyDescent="0.25">
      <c r="A68" t="s">
        <v>88</v>
      </c>
      <c r="B68">
        <v>4785.8711000000003</v>
      </c>
      <c r="C68">
        <v>3406.0713000000001</v>
      </c>
      <c r="D68">
        <v>2726.5736999999999</v>
      </c>
      <c r="E68">
        <v>679.49749999999995</v>
      </c>
      <c r="F68">
        <v>6940.6635999999999</v>
      </c>
      <c r="G68" s="23">
        <v>3112.8139999999999</v>
      </c>
      <c r="H68">
        <v>2148.6010999999999</v>
      </c>
      <c r="I68">
        <v>964.21299999999997</v>
      </c>
      <c r="J68">
        <v>5545.0415000000003</v>
      </c>
      <c r="K68">
        <v>0.9819</v>
      </c>
    </row>
    <row r="69" spans="1:11" x14ac:dyDescent="0.25">
      <c r="A69" t="s">
        <v>89</v>
      </c>
      <c r="B69">
        <v>4831.7461000000003</v>
      </c>
      <c r="C69">
        <v>3354.2927</v>
      </c>
      <c r="D69">
        <v>2599.6648</v>
      </c>
      <c r="E69">
        <v>754.62810000000002</v>
      </c>
      <c r="F69">
        <v>6509.2568000000001</v>
      </c>
      <c r="G69" s="23">
        <v>2829.2970999999998</v>
      </c>
      <c r="H69">
        <v>1407.9501</v>
      </c>
      <c r="I69">
        <v>1421.347</v>
      </c>
      <c r="J69">
        <v>3703.0981000000002</v>
      </c>
      <c r="K69">
        <v>0.98119999999999996</v>
      </c>
    </row>
    <row r="70" spans="1:11" x14ac:dyDescent="0.25">
      <c r="A70" t="s">
        <v>90</v>
      </c>
      <c r="B70">
        <v>4878.6377000000002</v>
      </c>
      <c r="C70">
        <v>3371.6379000000002</v>
      </c>
      <c r="D70">
        <v>2543.2543999999998</v>
      </c>
      <c r="E70">
        <v>828.38350000000003</v>
      </c>
      <c r="F70">
        <v>6122.5508</v>
      </c>
      <c r="G70" s="23">
        <v>3056.1237999999998</v>
      </c>
      <c r="H70">
        <v>1932.3497</v>
      </c>
      <c r="I70">
        <v>1123.7742000000001</v>
      </c>
      <c r="J70">
        <v>4639.8236999999999</v>
      </c>
      <c r="K70">
        <v>0.98089999999999999</v>
      </c>
    </row>
    <row r="71" spans="1:11" x14ac:dyDescent="0.25">
      <c r="A71" t="s">
        <v>91</v>
      </c>
      <c r="B71">
        <v>4926.5834999999997</v>
      </c>
      <c r="C71">
        <v>3045.4380000000001</v>
      </c>
      <c r="D71">
        <v>1741.6171999999999</v>
      </c>
      <c r="E71">
        <v>1303.8208</v>
      </c>
      <c r="F71">
        <v>4009.4760999999999</v>
      </c>
      <c r="G71" s="23">
        <v>1933.5070000000001</v>
      </c>
      <c r="H71">
        <v>261.18450000000001</v>
      </c>
      <c r="I71">
        <v>1672.3225</v>
      </c>
      <c r="J71">
        <v>598.45569999999998</v>
      </c>
      <c r="K71">
        <v>0.98019999999999996</v>
      </c>
    </row>
    <row r="72" spans="1:11" x14ac:dyDescent="0.25">
      <c r="A72" t="s">
        <v>92</v>
      </c>
      <c r="B72">
        <v>4975.5654000000004</v>
      </c>
      <c r="C72">
        <v>3196.3042</v>
      </c>
      <c r="D72">
        <v>2021.4878000000001</v>
      </c>
      <c r="E72">
        <v>1174.8163999999999</v>
      </c>
      <c r="F72">
        <v>4719.6440000000002</v>
      </c>
      <c r="G72" s="23">
        <v>2150.8242</v>
      </c>
      <c r="H72">
        <v>532.14139999999998</v>
      </c>
      <c r="I72">
        <v>1618.6829</v>
      </c>
      <c r="J72">
        <v>1477.6162999999999</v>
      </c>
      <c r="K72">
        <v>0.97919999999999996</v>
      </c>
    </row>
    <row r="73" spans="1:11" x14ac:dyDescent="0.25">
      <c r="A73" t="s">
        <v>93</v>
      </c>
      <c r="B73">
        <v>5025.4940999999999</v>
      </c>
      <c r="C73">
        <v>3185.1907000000001</v>
      </c>
      <c r="D73">
        <v>1917.4777999999999</v>
      </c>
      <c r="E73">
        <v>1267.713</v>
      </c>
      <c r="F73">
        <v>4384.4242999999997</v>
      </c>
      <c r="G73" s="23">
        <v>2594.3964999999998</v>
      </c>
      <c r="H73">
        <v>856.56759999999997</v>
      </c>
      <c r="I73">
        <v>1737.8289</v>
      </c>
      <c r="J73">
        <v>2091.8112999999998</v>
      </c>
      <c r="K73">
        <v>0.97850000000000004</v>
      </c>
    </row>
    <row r="74" spans="1:11" x14ac:dyDescent="0.25">
      <c r="A74" t="s">
        <v>94</v>
      </c>
      <c r="B74">
        <v>5076.3428000000004</v>
      </c>
      <c r="C74">
        <v>3425.2725</v>
      </c>
      <c r="D74">
        <v>2400.0010000000002</v>
      </c>
      <c r="E74">
        <v>1025.2715000000001</v>
      </c>
      <c r="F74">
        <v>5554.0474000000004</v>
      </c>
      <c r="G74" s="23">
        <v>3010.2750999999998</v>
      </c>
      <c r="H74">
        <v>1572.5436</v>
      </c>
      <c r="I74">
        <v>1437.7317</v>
      </c>
      <c r="J74">
        <v>3625.1208000000001</v>
      </c>
      <c r="K74">
        <v>0.97809999999999997</v>
      </c>
    </row>
    <row r="75" spans="1:11" x14ac:dyDescent="0.25">
      <c r="A75" s="1"/>
      <c r="B75" s="1"/>
      <c r="C75" s="1"/>
      <c r="D75" s="1"/>
      <c r="E75" s="1"/>
      <c r="F75" s="1"/>
      <c r="G75" s="24">
        <f>SUM(G44:G74)/(74-44+1)</f>
        <v>2168.1325161290324</v>
      </c>
      <c r="H75" s="1"/>
      <c r="I75" s="1"/>
      <c r="J75" s="1"/>
      <c r="K75" s="1"/>
    </row>
    <row r="76" spans="1:11" x14ac:dyDescent="0.25">
      <c r="A76" t="s">
        <v>95</v>
      </c>
      <c r="B76">
        <v>5128.1688999999997</v>
      </c>
      <c r="C76">
        <v>3660.0486000000001</v>
      </c>
      <c r="D76">
        <v>2927.6201000000001</v>
      </c>
      <c r="E76">
        <v>732.42849999999999</v>
      </c>
      <c r="F76">
        <v>7035.3594000000003</v>
      </c>
      <c r="G76" s="23">
        <v>3642.6071999999999</v>
      </c>
      <c r="H76">
        <v>2893.6815999999999</v>
      </c>
      <c r="I76">
        <v>748.92539999999997</v>
      </c>
      <c r="J76">
        <v>6969.6094000000003</v>
      </c>
      <c r="K76">
        <v>0.97740000000000005</v>
      </c>
    </row>
    <row r="77" spans="1:11" x14ac:dyDescent="0.25">
      <c r="A77" t="s">
        <v>96</v>
      </c>
      <c r="B77">
        <v>5180.9038</v>
      </c>
      <c r="C77">
        <v>3663.9326000000001</v>
      </c>
      <c r="D77">
        <v>2905.7190000000001</v>
      </c>
      <c r="E77">
        <v>758.21349999999995</v>
      </c>
      <c r="F77">
        <v>6888.6796999999997</v>
      </c>
      <c r="G77" s="23">
        <v>3663.9326000000001</v>
      </c>
      <c r="H77">
        <v>2905.7190000000001</v>
      </c>
      <c r="I77">
        <v>758.21349999999995</v>
      </c>
      <c r="J77">
        <v>6888.6796999999997</v>
      </c>
      <c r="K77">
        <v>0.97670000000000001</v>
      </c>
    </row>
    <row r="78" spans="1:11" x14ac:dyDescent="0.25">
      <c r="A78" t="s">
        <v>97</v>
      </c>
      <c r="B78">
        <v>5234.5244000000002</v>
      </c>
      <c r="C78">
        <v>3751.5137</v>
      </c>
      <c r="D78">
        <v>3040.8827999999999</v>
      </c>
      <c r="E78">
        <v>710.63080000000002</v>
      </c>
      <c r="F78">
        <v>7207.0434999999998</v>
      </c>
      <c r="G78" s="23">
        <v>3751.5137</v>
      </c>
      <c r="H78">
        <v>3040.8827999999999</v>
      </c>
      <c r="I78">
        <v>710.63080000000002</v>
      </c>
      <c r="J78">
        <v>7207.0434999999998</v>
      </c>
      <c r="K78">
        <v>0.97640000000000005</v>
      </c>
    </row>
    <row r="79" spans="1:11" x14ac:dyDescent="0.25">
      <c r="A79" t="s">
        <v>98</v>
      </c>
      <c r="B79">
        <v>5289.0487999999996</v>
      </c>
      <c r="C79">
        <v>3734.5945000000002</v>
      </c>
      <c r="D79">
        <v>2947.5898000000002</v>
      </c>
      <c r="E79">
        <v>787.00459999999998</v>
      </c>
      <c r="F79">
        <v>6951.2241000000004</v>
      </c>
      <c r="G79" s="23">
        <v>3116.6588999999999</v>
      </c>
      <c r="H79">
        <v>1537.1659999999999</v>
      </c>
      <c r="I79">
        <v>1579.4928</v>
      </c>
      <c r="J79">
        <v>3980.8607999999999</v>
      </c>
      <c r="K79">
        <v>0.98540000000000005</v>
      </c>
    </row>
    <row r="80" spans="1:11" x14ac:dyDescent="0.25">
      <c r="A80" t="s">
        <v>99</v>
      </c>
      <c r="B80">
        <v>5344.3828000000003</v>
      </c>
      <c r="C80">
        <v>3514.5927999999999</v>
      </c>
      <c r="D80">
        <v>2402.5922999999998</v>
      </c>
      <c r="E80">
        <v>1112.0006000000001</v>
      </c>
      <c r="F80">
        <v>5515.1059999999998</v>
      </c>
      <c r="G80" s="23">
        <v>2732.2952</v>
      </c>
      <c r="H80">
        <v>973.82399999999996</v>
      </c>
      <c r="I80">
        <v>1758.4712</v>
      </c>
      <c r="J80">
        <v>2430.2249000000002</v>
      </c>
      <c r="K80">
        <v>0.98470000000000002</v>
      </c>
    </row>
    <row r="81" spans="1:11" x14ac:dyDescent="0.25">
      <c r="A81" t="s">
        <v>100</v>
      </c>
      <c r="B81">
        <v>5400.5298000000003</v>
      </c>
      <c r="C81">
        <v>3469.3683999999998</v>
      </c>
      <c r="D81">
        <v>2055.4872999999998</v>
      </c>
      <c r="E81">
        <v>1413.8811000000001</v>
      </c>
      <c r="F81">
        <v>4537.9966000000004</v>
      </c>
      <c r="G81" s="23">
        <v>2167.2593000000002</v>
      </c>
      <c r="H81">
        <v>606.85209999999995</v>
      </c>
      <c r="I81">
        <v>1560.4072000000001</v>
      </c>
      <c r="J81">
        <v>1463.9081000000001</v>
      </c>
      <c r="K81">
        <v>0.98399999999999999</v>
      </c>
    </row>
    <row r="82" spans="1:11" x14ac:dyDescent="0.25">
      <c r="A82" t="s">
        <v>101</v>
      </c>
      <c r="B82">
        <v>5457.4643999999998</v>
      </c>
      <c r="C82">
        <v>3376.6864999999998</v>
      </c>
      <c r="D82">
        <v>1749.5054</v>
      </c>
      <c r="E82">
        <v>1627.181</v>
      </c>
      <c r="F82">
        <v>3797.9746</v>
      </c>
      <c r="G82" s="23">
        <v>1860.2177999999999</v>
      </c>
      <c r="H82">
        <v>183.5247</v>
      </c>
      <c r="I82">
        <v>1676.6931</v>
      </c>
      <c r="J82">
        <v>401.11169999999998</v>
      </c>
      <c r="K82">
        <v>0.98329999999999995</v>
      </c>
    </row>
    <row r="83" spans="1:11" x14ac:dyDescent="0.25">
      <c r="A83" t="s">
        <v>102</v>
      </c>
      <c r="B83">
        <v>5515.1606000000002</v>
      </c>
      <c r="C83">
        <v>3674.8865000000001</v>
      </c>
      <c r="D83">
        <v>2420.1858000000002</v>
      </c>
      <c r="E83">
        <v>1254.7007000000001</v>
      </c>
      <c r="F83">
        <v>5369.2075000000004</v>
      </c>
      <c r="G83" s="23">
        <v>445.61180000000002</v>
      </c>
      <c r="H83">
        <v>4.1116999999999999</v>
      </c>
      <c r="I83">
        <v>441.50009999999997</v>
      </c>
      <c r="J83">
        <v>46.211300000000001</v>
      </c>
      <c r="K83">
        <v>0.98260000000000003</v>
      </c>
    </row>
    <row r="84" spans="1:11" x14ac:dyDescent="0.25">
      <c r="A84" t="s">
        <v>103</v>
      </c>
      <c r="B84">
        <v>5573.5913</v>
      </c>
      <c r="C84">
        <v>3916.8173999999999</v>
      </c>
      <c r="D84">
        <v>2781.1970000000001</v>
      </c>
      <c r="E84">
        <v>1135.6205</v>
      </c>
      <c r="F84">
        <v>6094.1850999999997</v>
      </c>
      <c r="G84" s="23">
        <v>2660.1430999999998</v>
      </c>
      <c r="H84">
        <v>1248.2826</v>
      </c>
      <c r="I84">
        <v>1411.8605</v>
      </c>
      <c r="J84">
        <v>2716.1354999999999</v>
      </c>
      <c r="K84">
        <v>0.9819</v>
      </c>
    </row>
    <row r="85" spans="1:11" x14ac:dyDescent="0.25">
      <c r="A85" t="s">
        <v>104</v>
      </c>
      <c r="B85">
        <v>5632.7690000000002</v>
      </c>
      <c r="C85">
        <v>4067.7802999999999</v>
      </c>
      <c r="D85">
        <v>3028.7597999999998</v>
      </c>
      <c r="E85">
        <v>1039.0206000000001</v>
      </c>
      <c r="F85">
        <v>6723.4120999999996</v>
      </c>
      <c r="G85" s="23">
        <v>2954.7561000000001</v>
      </c>
      <c r="H85">
        <v>1370.3905</v>
      </c>
      <c r="I85">
        <v>1584.3656000000001</v>
      </c>
      <c r="J85">
        <v>3334.9580000000001</v>
      </c>
      <c r="K85">
        <v>0.98089999999999999</v>
      </c>
    </row>
    <row r="86" spans="1:11" x14ac:dyDescent="0.25">
      <c r="A86" t="s">
        <v>105</v>
      </c>
      <c r="B86">
        <v>5692.5995999999996</v>
      </c>
      <c r="C86">
        <v>3939.9704999999999</v>
      </c>
      <c r="D86">
        <v>2794.2815000000001</v>
      </c>
      <c r="E86">
        <v>1145.6887999999999</v>
      </c>
      <c r="F86">
        <v>6072.1962999999996</v>
      </c>
      <c r="G86" s="23">
        <v>965.9778</v>
      </c>
      <c r="H86">
        <v>26.867999999999999</v>
      </c>
      <c r="I86">
        <v>939.10969999999998</v>
      </c>
      <c r="J86">
        <v>84.869799999999998</v>
      </c>
      <c r="K86">
        <v>0.98019999999999996</v>
      </c>
    </row>
    <row r="87" spans="1:11" x14ac:dyDescent="0.25">
      <c r="A87" t="s">
        <v>106</v>
      </c>
      <c r="B87">
        <v>5753.1274000000003</v>
      </c>
      <c r="C87">
        <v>4071.5259000000001</v>
      </c>
      <c r="D87">
        <v>3056.4342999999999</v>
      </c>
      <c r="E87">
        <v>1015.0916</v>
      </c>
      <c r="F87">
        <v>6685.5556999999999</v>
      </c>
      <c r="G87" s="23">
        <v>3909.4202</v>
      </c>
      <c r="H87">
        <v>2715.8816000000002</v>
      </c>
      <c r="I87">
        <v>1193.5385000000001</v>
      </c>
      <c r="J87">
        <v>5942.2559000000001</v>
      </c>
      <c r="K87">
        <v>0.97950000000000004</v>
      </c>
    </row>
    <row r="88" spans="1:11" x14ac:dyDescent="0.25">
      <c r="A88" t="s">
        <v>107</v>
      </c>
      <c r="B88">
        <v>5814.2470999999996</v>
      </c>
      <c r="C88">
        <v>3855.8942999999999</v>
      </c>
      <c r="D88">
        <v>2469.9211</v>
      </c>
      <c r="E88">
        <v>1385.9730999999999</v>
      </c>
      <c r="F88">
        <v>5264.4946</v>
      </c>
      <c r="G88" s="23">
        <v>1082.5712000000001</v>
      </c>
      <c r="H88">
        <v>5.8997999999999999</v>
      </c>
      <c r="I88">
        <v>1076.6713999999999</v>
      </c>
      <c r="J88">
        <v>20.619800000000001</v>
      </c>
      <c r="K88">
        <v>0.97850000000000004</v>
      </c>
    </row>
    <row r="89" spans="1:11" x14ac:dyDescent="0.25">
      <c r="A89" t="s">
        <v>108</v>
      </c>
      <c r="B89">
        <v>5875.9647999999997</v>
      </c>
      <c r="C89">
        <v>3573.8499000000002</v>
      </c>
      <c r="D89">
        <v>2064.5531999999998</v>
      </c>
      <c r="E89">
        <v>1509.2965999999999</v>
      </c>
      <c r="F89">
        <v>4166.3344999999999</v>
      </c>
      <c r="G89" s="23">
        <v>2437.4177</v>
      </c>
      <c r="H89">
        <v>974.15909999999997</v>
      </c>
      <c r="I89">
        <v>1463.2587000000001</v>
      </c>
      <c r="J89">
        <v>1747.319</v>
      </c>
      <c r="K89">
        <v>0.9778</v>
      </c>
    </row>
    <row r="90" spans="1:11" x14ac:dyDescent="0.25">
      <c r="A90" t="s">
        <v>109</v>
      </c>
      <c r="B90">
        <v>5938.2524000000003</v>
      </c>
      <c r="C90">
        <v>4230.2470999999996</v>
      </c>
      <c r="D90">
        <v>3246.6012999999998</v>
      </c>
      <c r="E90">
        <v>983.64589999999998</v>
      </c>
      <c r="F90">
        <v>6845.9706999999999</v>
      </c>
      <c r="G90" s="23">
        <v>3152.8933000000002</v>
      </c>
      <c r="H90">
        <v>1767.5831000000001</v>
      </c>
      <c r="I90">
        <v>1385.3101999999999</v>
      </c>
      <c r="J90">
        <v>3636.1992</v>
      </c>
      <c r="K90">
        <v>0.97709999999999997</v>
      </c>
    </row>
    <row r="91" spans="1:11" x14ac:dyDescent="0.25">
      <c r="A91" t="s">
        <v>110</v>
      </c>
      <c r="B91">
        <v>6001.0820000000003</v>
      </c>
      <c r="C91">
        <v>4220.2461000000003</v>
      </c>
      <c r="D91">
        <v>3236.5371</v>
      </c>
      <c r="E91">
        <v>983.70910000000003</v>
      </c>
      <c r="F91">
        <v>7004.7412000000004</v>
      </c>
      <c r="G91" s="23">
        <v>2185.0646999999999</v>
      </c>
      <c r="H91">
        <v>338.84559999999999</v>
      </c>
      <c r="I91">
        <v>1846.2190000000001</v>
      </c>
      <c r="J91">
        <v>937.07100000000003</v>
      </c>
      <c r="K91">
        <v>0.98160000000000003</v>
      </c>
    </row>
    <row r="92" spans="1:11" x14ac:dyDescent="0.25">
      <c r="A92" t="s">
        <v>111</v>
      </c>
      <c r="B92">
        <v>6064.4727000000003</v>
      </c>
      <c r="C92">
        <v>4312.0879000000004</v>
      </c>
      <c r="D92">
        <v>3394.2624999999998</v>
      </c>
      <c r="E92">
        <v>917.82550000000003</v>
      </c>
      <c r="F92">
        <v>7348.0033999999996</v>
      </c>
      <c r="G92" s="23">
        <v>3417.0466000000001</v>
      </c>
      <c r="H92">
        <v>1451.7253000000001</v>
      </c>
      <c r="I92">
        <v>1965.3214</v>
      </c>
      <c r="J92">
        <v>3377.9677999999999</v>
      </c>
      <c r="K92">
        <v>0.98580000000000001</v>
      </c>
    </row>
    <row r="93" spans="1:11" x14ac:dyDescent="0.25">
      <c r="A93" t="s">
        <v>112</v>
      </c>
      <c r="B93">
        <v>6128.3681999999999</v>
      </c>
      <c r="C93">
        <v>4423.2875999999997</v>
      </c>
      <c r="D93">
        <v>3582.6244999999999</v>
      </c>
      <c r="E93">
        <v>840.66309999999999</v>
      </c>
      <c r="F93">
        <v>7572.8744999999999</v>
      </c>
      <c r="G93" s="23">
        <v>4387.1938</v>
      </c>
      <c r="H93">
        <v>3507.9158000000002</v>
      </c>
      <c r="I93">
        <v>879.27809999999999</v>
      </c>
      <c r="J93">
        <v>7386.7318999999998</v>
      </c>
      <c r="K93">
        <v>0.98470000000000002</v>
      </c>
    </row>
    <row r="94" spans="1:11" x14ac:dyDescent="0.25">
      <c r="A94" t="s">
        <v>113</v>
      </c>
      <c r="B94">
        <v>6192.6859999999997</v>
      </c>
      <c r="C94">
        <v>4412.8861999999999</v>
      </c>
      <c r="D94">
        <v>3512.8723</v>
      </c>
      <c r="E94">
        <v>900.01419999999996</v>
      </c>
      <c r="F94">
        <v>7346.5844999999999</v>
      </c>
      <c r="G94" s="23">
        <v>4390.9076999999997</v>
      </c>
      <c r="H94">
        <v>3477.4218999999998</v>
      </c>
      <c r="I94">
        <v>913.48609999999996</v>
      </c>
      <c r="J94">
        <v>7211.2241000000004</v>
      </c>
      <c r="K94">
        <v>0.98399999999999999</v>
      </c>
    </row>
    <row r="95" spans="1:11" x14ac:dyDescent="0.25">
      <c r="A95" t="s">
        <v>114</v>
      </c>
      <c r="B95">
        <v>6257.4359999999997</v>
      </c>
      <c r="C95">
        <v>4629.1045000000004</v>
      </c>
      <c r="D95">
        <v>3881.2179999999998</v>
      </c>
      <c r="E95">
        <v>747.88670000000002</v>
      </c>
      <c r="F95">
        <v>8278.1317999999992</v>
      </c>
      <c r="G95" s="23">
        <v>4385.8402999999998</v>
      </c>
      <c r="H95">
        <v>3235.2777999999998</v>
      </c>
      <c r="I95">
        <v>1150.5626999999999</v>
      </c>
      <c r="J95">
        <v>7155.0375999999997</v>
      </c>
      <c r="K95">
        <v>0.98329999999999995</v>
      </c>
    </row>
    <row r="96" spans="1:11" x14ac:dyDescent="0.25">
      <c r="A96" t="s">
        <v>115</v>
      </c>
      <c r="B96">
        <v>6322.6504000000004</v>
      </c>
      <c r="C96">
        <v>4526.2143999999998</v>
      </c>
      <c r="D96">
        <v>3445.0563999999999</v>
      </c>
      <c r="E96">
        <v>1081.1578</v>
      </c>
      <c r="F96">
        <v>7145.8008</v>
      </c>
      <c r="G96" s="23">
        <v>3940.1399000000001</v>
      </c>
      <c r="H96">
        <v>2198.9220999999998</v>
      </c>
      <c r="I96">
        <v>1741.2177999999999</v>
      </c>
      <c r="J96">
        <v>4345.5522000000001</v>
      </c>
      <c r="K96">
        <v>0.98229999999999995</v>
      </c>
    </row>
    <row r="97" spans="1:11" x14ac:dyDescent="0.25">
      <c r="A97" t="s">
        <v>116</v>
      </c>
      <c r="B97">
        <v>6388.2075000000004</v>
      </c>
      <c r="C97">
        <v>4397.5186000000003</v>
      </c>
      <c r="D97">
        <v>2779.8303000000001</v>
      </c>
      <c r="E97">
        <v>1617.6885</v>
      </c>
      <c r="F97">
        <v>5618.0815000000002</v>
      </c>
      <c r="G97" s="23">
        <v>1359.1885</v>
      </c>
      <c r="H97">
        <v>61.932699999999997</v>
      </c>
      <c r="I97">
        <v>1297.2556999999999</v>
      </c>
      <c r="J97">
        <v>244.59370000000001</v>
      </c>
      <c r="K97">
        <v>0.97670000000000001</v>
      </c>
    </row>
    <row r="98" spans="1:11" x14ac:dyDescent="0.25">
      <c r="A98" t="s">
        <v>117</v>
      </c>
      <c r="B98">
        <v>6454.1171999999997</v>
      </c>
      <c r="C98">
        <v>4715.0673999999999</v>
      </c>
      <c r="D98">
        <v>3484.5623000000001</v>
      </c>
      <c r="E98">
        <v>1230.5051000000001</v>
      </c>
      <c r="F98">
        <v>6987.8140000000003</v>
      </c>
      <c r="G98" s="23">
        <v>3582.6543000000001</v>
      </c>
      <c r="H98">
        <v>1621.4956999999999</v>
      </c>
      <c r="I98">
        <v>1961.1586</v>
      </c>
      <c r="J98">
        <v>3338.7235999999998</v>
      </c>
      <c r="K98">
        <v>0.98089999999999999</v>
      </c>
    </row>
    <row r="99" spans="1:11" x14ac:dyDescent="0.25">
      <c r="A99" t="s">
        <v>118</v>
      </c>
      <c r="B99">
        <v>6520.4228999999996</v>
      </c>
      <c r="C99">
        <v>4584.4179999999997</v>
      </c>
      <c r="D99">
        <v>3094.4088999999999</v>
      </c>
      <c r="E99">
        <v>1490.009</v>
      </c>
      <c r="F99">
        <v>6010.6635999999999</v>
      </c>
      <c r="G99" s="23">
        <v>2879.8036999999999</v>
      </c>
      <c r="H99">
        <v>743.74239999999998</v>
      </c>
      <c r="I99">
        <v>2136.0612999999998</v>
      </c>
      <c r="J99">
        <v>1496.4748999999999</v>
      </c>
      <c r="K99">
        <v>0.97989999999999999</v>
      </c>
    </row>
    <row r="100" spans="1:11" x14ac:dyDescent="0.25">
      <c r="A100" t="s">
        <v>119</v>
      </c>
      <c r="B100">
        <v>6586.9858000000004</v>
      </c>
      <c r="C100">
        <v>4635.6288999999997</v>
      </c>
      <c r="D100">
        <v>3245.0041999999999</v>
      </c>
      <c r="E100">
        <v>1390.6244999999999</v>
      </c>
      <c r="F100">
        <v>6319.7632000000003</v>
      </c>
      <c r="G100" s="23">
        <v>2337.1167</v>
      </c>
      <c r="H100">
        <v>447.41149999999999</v>
      </c>
      <c r="I100">
        <v>1889.7052000000001</v>
      </c>
      <c r="J100">
        <v>952.41420000000005</v>
      </c>
      <c r="K100">
        <v>0.97919999999999996</v>
      </c>
    </row>
    <row r="101" spans="1:11" x14ac:dyDescent="0.25">
      <c r="A101" t="s">
        <v>120</v>
      </c>
      <c r="B101">
        <v>6653.8671999999997</v>
      </c>
      <c r="C101">
        <v>4918.3921</v>
      </c>
      <c r="D101">
        <v>3771.2129</v>
      </c>
      <c r="E101">
        <v>1147.1791000000001</v>
      </c>
      <c r="F101">
        <v>7490.1025</v>
      </c>
      <c r="G101" s="23">
        <v>3935.0612999999998</v>
      </c>
      <c r="H101">
        <v>2319.7048</v>
      </c>
      <c r="I101">
        <v>1615.3566000000001</v>
      </c>
      <c r="J101">
        <v>4411.165</v>
      </c>
      <c r="K101">
        <v>0.97809999999999997</v>
      </c>
    </row>
    <row r="102" spans="1:11" x14ac:dyDescent="0.25">
      <c r="A102" t="s">
        <v>121</v>
      </c>
      <c r="B102">
        <v>6720.9813999999997</v>
      </c>
      <c r="C102">
        <v>5079.0834999999997</v>
      </c>
      <c r="D102">
        <v>4329.0181000000002</v>
      </c>
      <c r="E102">
        <v>750.06560000000002</v>
      </c>
      <c r="F102">
        <v>8643.8320000000003</v>
      </c>
      <c r="G102" s="23">
        <v>4976.6035000000002</v>
      </c>
      <c r="H102">
        <v>4156.3145000000004</v>
      </c>
      <c r="I102">
        <v>820.28909999999996</v>
      </c>
      <c r="J102">
        <v>8090.6831000000002</v>
      </c>
      <c r="K102">
        <v>0.97740000000000005</v>
      </c>
    </row>
    <row r="103" spans="1:11" x14ac:dyDescent="0.25">
      <c r="A103" t="s">
        <v>122</v>
      </c>
      <c r="B103">
        <v>6788.3179</v>
      </c>
      <c r="C103">
        <v>4972.5117</v>
      </c>
      <c r="D103">
        <v>4152.0352000000003</v>
      </c>
      <c r="E103">
        <v>820.47670000000005</v>
      </c>
      <c r="F103">
        <v>8134.0132000000003</v>
      </c>
      <c r="G103" s="23">
        <v>4852.1478999999999</v>
      </c>
      <c r="H103">
        <v>3877.6723999999999</v>
      </c>
      <c r="I103">
        <v>974.47569999999996</v>
      </c>
      <c r="J103">
        <v>7717.2655999999997</v>
      </c>
      <c r="K103">
        <v>0.98719999999999997</v>
      </c>
    </row>
    <row r="104" spans="1:11" x14ac:dyDescent="0.25">
      <c r="A104" t="s">
        <v>123</v>
      </c>
      <c r="B104">
        <v>6855.9551000000001</v>
      </c>
      <c r="C104">
        <v>5127.9951000000001</v>
      </c>
      <c r="D104">
        <v>4039.4214000000002</v>
      </c>
      <c r="E104">
        <v>1088.5735</v>
      </c>
      <c r="F104">
        <v>7947.4106000000002</v>
      </c>
      <c r="G104" s="23">
        <v>4329.5111999999999</v>
      </c>
      <c r="H104">
        <v>2636.7973999999999</v>
      </c>
      <c r="I104">
        <v>1692.7137</v>
      </c>
      <c r="J104">
        <v>5143.8491000000004</v>
      </c>
      <c r="K104">
        <v>0.98580000000000001</v>
      </c>
    </row>
    <row r="105" spans="1:11" x14ac:dyDescent="0.25">
      <c r="A105" s="1"/>
      <c r="B105" s="1"/>
      <c r="C105" s="1"/>
      <c r="D105" s="1"/>
      <c r="E105" s="1"/>
      <c r="F105" s="1"/>
      <c r="G105" s="1">
        <f>SUM(G76:G104)/(104-76+1)</f>
        <v>3086.2605517241373</v>
      </c>
      <c r="H105" s="1"/>
      <c r="I105" s="1"/>
      <c r="J105" s="1"/>
      <c r="K105" s="1"/>
    </row>
    <row r="106" spans="1:11" x14ac:dyDescent="0.25">
      <c r="A106" t="s">
        <v>124</v>
      </c>
      <c r="B106">
        <v>6923.6943000000001</v>
      </c>
      <c r="C106">
        <v>5026.7147999999997</v>
      </c>
      <c r="D106">
        <v>3651.0255999999999</v>
      </c>
      <c r="E106">
        <v>1375.6892</v>
      </c>
      <c r="F106">
        <v>6942.665</v>
      </c>
      <c r="G106" s="23">
        <v>3761.9355</v>
      </c>
      <c r="H106">
        <v>1901.627</v>
      </c>
      <c r="I106">
        <v>1860.3086000000001</v>
      </c>
      <c r="J106">
        <v>3278.3748000000001</v>
      </c>
      <c r="K106">
        <v>0.98509999999999998</v>
      </c>
    </row>
    <row r="107" spans="1:11" x14ac:dyDescent="0.25">
      <c r="A107" t="s">
        <v>125</v>
      </c>
      <c r="B107">
        <v>6991.6337999999996</v>
      </c>
      <c r="C107">
        <v>4973.3842999999997</v>
      </c>
      <c r="D107">
        <v>3476.7837</v>
      </c>
      <c r="E107">
        <v>1496.6007</v>
      </c>
      <c r="F107">
        <v>6561.5820000000003</v>
      </c>
      <c r="G107" s="23">
        <v>2318.8748000000001</v>
      </c>
      <c r="H107">
        <v>278.39109999999999</v>
      </c>
      <c r="I107">
        <v>2040.4836</v>
      </c>
      <c r="J107">
        <v>686.23170000000005</v>
      </c>
      <c r="K107">
        <v>0.98399999999999999</v>
      </c>
    </row>
    <row r="108" spans="1:11" x14ac:dyDescent="0.25">
      <c r="A108" t="s">
        <v>126</v>
      </c>
      <c r="B108">
        <v>7059.6693999999998</v>
      </c>
      <c r="C108">
        <v>5084.4619000000002</v>
      </c>
      <c r="D108">
        <v>3750.1251999999999</v>
      </c>
      <c r="E108">
        <v>1334.3369</v>
      </c>
      <c r="F108">
        <v>7045.1562000000004</v>
      </c>
      <c r="G108" s="23">
        <v>3651.2968999999998</v>
      </c>
      <c r="H108">
        <v>1536.2119</v>
      </c>
      <c r="I108">
        <v>2115.0852</v>
      </c>
      <c r="J108">
        <v>3034.3508000000002</v>
      </c>
      <c r="K108">
        <v>0.98329999999999995</v>
      </c>
    </row>
    <row r="109" spans="1:11" x14ac:dyDescent="0.25">
      <c r="A109" t="s">
        <v>127</v>
      </c>
      <c r="B109">
        <v>7127.8486000000003</v>
      </c>
      <c r="C109">
        <v>5229.5234</v>
      </c>
      <c r="D109">
        <v>3955.0916000000002</v>
      </c>
      <c r="E109">
        <v>1274.432</v>
      </c>
      <c r="F109">
        <v>7469.7046</v>
      </c>
      <c r="G109" s="23">
        <v>4047.6702</v>
      </c>
      <c r="H109">
        <v>2175.1383999999998</v>
      </c>
      <c r="I109">
        <v>1872.5317</v>
      </c>
      <c r="J109">
        <v>4050.7433999999998</v>
      </c>
      <c r="K109">
        <v>0.98260000000000003</v>
      </c>
    </row>
    <row r="110" spans="1:11" x14ac:dyDescent="0.25">
      <c r="A110" t="s">
        <v>128</v>
      </c>
      <c r="B110">
        <v>7196.0785999999998</v>
      </c>
      <c r="C110">
        <v>5366.8285999999998</v>
      </c>
      <c r="D110">
        <v>4309.0527000000002</v>
      </c>
      <c r="E110">
        <v>1057.7760000000001</v>
      </c>
      <c r="F110">
        <v>8253.6278999999995</v>
      </c>
      <c r="G110" s="23">
        <v>4040.8262</v>
      </c>
      <c r="H110">
        <v>2162.3258999999998</v>
      </c>
      <c r="I110">
        <v>1878.5003999999999</v>
      </c>
      <c r="J110">
        <v>4960.0176000000001</v>
      </c>
      <c r="K110">
        <v>0.98160000000000003</v>
      </c>
    </row>
    <row r="111" spans="1:11" x14ac:dyDescent="0.25">
      <c r="A111" t="s">
        <v>129</v>
      </c>
      <c r="B111">
        <v>7264.3978999999999</v>
      </c>
      <c r="C111">
        <v>5324.7915000000003</v>
      </c>
      <c r="D111">
        <v>4050.4960999999998</v>
      </c>
      <c r="E111">
        <v>1274.2952</v>
      </c>
      <c r="F111">
        <v>7745.9301999999998</v>
      </c>
      <c r="G111" s="23">
        <v>4420.0630000000001</v>
      </c>
      <c r="H111">
        <v>2053.7080000000001</v>
      </c>
      <c r="I111">
        <v>2366.3546999999999</v>
      </c>
      <c r="J111">
        <v>3872.9850999999999</v>
      </c>
      <c r="K111">
        <v>0.98060000000000003</v>
      </c>
    </row>
    <row r="112" spans="1:11" x14ac:dyDescent="0.25">
      <c r="A112" t="s">
        <v>130</v>
      </c>
      <c r="B112">
        <v>7332.7196999999996</v>
      </c>
      <c r="C112">
        <v>5425.8608000000004</v>
      </c>
      <c r="D112">
        <v>4013.4717000000001</v>
      </c>
      <c r="E112">
        <v>1412.3892000000001</v>
      </c>
      <c r="F112">
        <v>7270.4429</v>
      </c>
      <c r="G112" s="23">
        <v>3604.9582999999998</v>
      </c>
      <c r="H112">
        <v>1586.3787</v>
      </c>
      <c r="I112">
        <v>2018.5796</v>
      </c>
      <c r="J112">
        <v>2999.1619000000001</v>
      </c>
      <c r="K112">
        <v>0.97989999999999999</v>
      </c>
    </row>
    <row r="113" spans="1:11" x14ac:dyDescent="0.25">
      <c r="A113" t="s">
        <v>131</v>
      </c>
      <c r="B113">
        <v>7401.0785999999998</v>
      </c>
      <c r="C113">
        <v>5351.5054</v>
      </c>
      <c r="D113">
        <v>3921.5996</v>
      </c>
      <c r="E113">
        <v>1429.9058</v>
      </c>
      <c r="F113">
        <v>7181.2089999999998</v>
      </c>
      <c r="G113" s="23">
        <v>2224.873</v>
      </c>
      <c r="H113">
        <v>333.64800000000002</v>
      </c>
      <c r="I113">
        <v>1891.2251000000001</v>
      </c>
      <c r="J113">
        <v>872.39430000000004</v>
      </c>
      <c r="K113">
        <v>0.9788</v>
      </c>
    </row>
    <row r="114" spans="1:11" x14ac:dyDescent="0.25">
      <c r="A114" t="s">
        <v>132</v>
      </c>
      <c r="B114">
        <v>7469.3900999999996</v>
      </c>
      <c r="C114">
        <v>5508.8500999999997</v>
      </c>
      <c r="D114">
        <v>3912.5444000000002</v>
      </c>
      <c r="E114">
        <v>1596.3056999999999</v>
      </c>
      <c r="F114">
        <v>7023.2446</v>
      </c>
      <c r="G114" s="23">
        <v>3526.5645</v>
      </c>
      <c r="H114">
        <v>1550.2501999999999</v>
      </c>
      <c r="I114">
        <v>1976.3143</v>
      </c>
      <c r="J114">
        <v>2758.6199000000001</v>
      </c>
      <c r="K114">
        <v>0.97809999999999997</v>
      </c>
    </row>
    <row r="115" spans="1:11" x14ac:dyDescent="0.25">
      <c r="A115" t="s">
        <v>133</v>
      </c>
      <c r="B115">
        <v>7537.6899000000003</v>
      </c>
      <c r="C115">
        <v>5582.5658999999996</v>
      </c>
      <c r="D115">
        <v>4283.2866000000004</v>
      </c>
      <c r="E115">
        <v>1299.2792999999999</v>
      </c>
      <c r="F115">
        <v>7774.3462</v>
      </c>
      <c r="G115" s="23">
        <v>4165.0834999999997</v>
      </c>
      <c r="H115">
        <v>2258.5508</v>
      </c>
      <c r="I115">
        <v>1906.5329999999999</v>
      </c>
      <c r="J115">
        <v>4246.2021000000004</v>
      </c>
      <c r="K115">
        <v>0.97709999999999997</v>
      </c>
    </row>
    <row r="116" spans="1:11" x14ac:dyDescent="0.25">
      <c r="A116" t="s">
        <v>134</v>
      </c>
      <c r="B116">
        <v>7605.8891999999996</v>
      </c>
      <c r="C116">
        <v>5629.5864000000001</v>
      </c>
      <c r="D116">
        <v>4389.6859999999997</v>
      </c>
      <c r="E116">
        <v>1239.9005999999999</v>
      </c>
      <c r="F116">
        <v>7974.7466000000004</v>
      </c>
      <c r="G116" s="23">
        <v>5155.6391999999996</v>
      </c>
      <c r="H116">
        <v>3412.3467000000001</v>
      </c>
      <c r="I116">
        <v>1743.2926</v>
      </c>
      <c r="J116">
        <v>6554.6484</v>
      </c>
      <c r="K116">
        <v>0.98680000000000001</v>
      </c>
    </row>
    <row r="117" spans="1:11" x14ac:dyDescent="0.25">
      <c r="A117" t="s">
        <v>135</v>
      </c>
      <c r="B117">
        <v>7674.0316999999995</v>
      </c>
      <c r="C117">
        <v>5609.0015000000003</v>
      </c>
      <c r="D117">
        <v>4234.3540000000003</v>
      </c>
      <c r="E117">
        <v>1374.6473000000001</v>
      </c>
      <c r="F117">
        <v>7787.1841000000004</v>
      </c>
      <c r="G117" s="23">
        <v>4818.2119000000002</v>
      </c>
      <c r="H117">
        <v>2303.9753000000001</v>
      </c>
      <c r="I117">
        <v>2514.2366000000002</v>
      </c>
      <c r="J117">
        <v>4681.6566999999995</v>
      </c>
      <c r="K117">
        <v>0.98580000000000001</v>
      </c>
    </row>
    <row r="118" spans="1:11" x14ac:dyDescent="0.25">
      <c r="A118" t="s">
        <v>136</v>
      </c>
      <c r="B118">
        <v>7742.0209999999997</v>
      </c>
      <c r="C118">
        <v>5701.6157000000003</v>
      </c>
      <c r="D118">
        <v>4580.6328000000003</v>
      </c>
      <c r="E118">
        <v>1120.9829</v>
      </c>
      <c r="F118">
        <v>8204.4032999999999</v>
      </c>
      <c r="G118" s="23">
        <v>5701.6157000000003</v>
      </c>
      <c r="H118">
        <v>4580.6328000000003</v>
      </c>
      <c r="I118">
        <v>1120.9829</v>
      </c>
      <c r="J118">
        <v>8204.4032999999999</v>
      </c>
      <c r="K118">
        <v>0.98509999999999998</v>
      </c>
    </row>
    <row r="119" spans="1:11" x14ac:dyDescent="0.25">
      <c r="A119" t="s">
        <v>137</v>
      </c>
      <c r="B119">
        <v>7809.9106000000002</v>
      </c>
      <c r="C119">
        <v>5720.8056999999999</v>
      </c>
      <c r="D119">
        <v>4475.5361000000003</v>
      </c>
      <c r="E119">
        <v>1245.2692</v>
      </c>
      <c r="F119">
        <v>7963.8964999999998</v>
      </c>
      <c r="G119" s="23">
        <v>2356.7476000000001</v>
      </c>
      <c r="H119">
        <v>169.57499999999999</v>
      </c>
      <c r="I119">
        <v>2187.1725999999999</v>
      </c>
      <c r="J119">
        <v>344.13619999999997</v>
      </c>
      <c r="K119">
        <v>0.98399999999999999</v>
      </c>
    </row>
    <row r="120" spans="1:11" x14ac:dyDescent="0.25">
      <c r="A120" t="s">
        <v>138</v>
      </c>
      <c r="B120">
        <v>7877.5941999999995</v>
      </c>
      <c r="C120">
        <v>5623.8149000000003</v>
      </c>
      <c r="D120">
        <v>3908.1574999999998</v>
      </c>
      <c r="E120">
        <v>1715.6576</v>
      </c>
      <c r="F120">
        <v>6860.4272000000001</v>
      </c>
      <c r="G120" s="23">
        <v>1271.26</v>
      </c>
      <c r="H120">
        <v>2.6002999999999998</v>
      </c>
      <c r="I120">
        <v>1268.6597999999999</v>
      </c>
      <c r="J120">
        <v>5.8590999999999998</v>
      </c>
      <c r="K120">
        <v>0.98370000000000002</v>
      </c>
    </row>
    <row r="121" spans="1:11" x14ac:dyDescent="0.25">
      <c r="A121" t="s">
        <v>139</v>
      </c>
      <c r="B121">
        <v>7945.1396000000004</v>
      </c>
      <c r="C121">
        <v>5711.3549999999996</v>
      </c>
      <c r="D121">
        <v>4357.9731000000002</v>
      </c>
      <c r="E121">
        <v>1353.3815999999999</v>
      </c>
      <c r="F121">
        <v>7719.4643999999998</v>
      </c>
      <c r="G121" s="23">
        <v>4530.2924999999996</v>
      </c>
      <c r="H121">
        <v>1714.5398</v>
      </c>
      <c r="I121">
        <v>2815.7527</v>
      </c>
      <c r="J121">
        <v>2953.3281000000002</v>
      </c>
      <c r="K121">
        <v>0.98229999999999995</v>
      </c>
    </row>
    <row r="122" spans="1:11" x14ac:dyDescent="0.25">
      <c r="A122" t="s">
        <v>140</v>
      </c>
      <c r="B122">
        <v>8012.4268000000002</v>
      </c>
      <c r="C122">
        <v>5769.8018000000002</v>
      </c>
      <c r="D122">
        <v>4424.1758</v>
      </c>
      <c r="E122">
        <v>1345.626</v>
      </c>
      <c r="F122">
        <v>7729.1704</v>
      </c>
      <c r="G122" s="23">
        <v>5001.1571999999996</v>
      </c>
      <c r="H122">
        <v>2655.7357999999999</v>
      </c>
      <c r="I122">
        <v>2345.4214000000002</v>
      </c>
      <c r="J122">
        <v>4396.8154000000004</v>
      </c>
      <c r="K122">
        <v>0.98160000000000003</v>
      </c>
    </row>
    <row r="123" spans="1:11" x14ac:dyDescent="0.25">
      <c r="A123" t="s">
        <v>141</v>
      </c>
      <c r="B123">
        <v>8079.5410000000002</v>
      </c>
      <c r="C123">
        <v>5054.9946</v>
      </c>
      <c r="D123">
        <v>2667.4739</v>
      </c>
      <c r="E123">
        <v>2387.5207999999998</v>
      </c>
      <c r="F123">
        <v>4392.6977999999999</v>
      </c>
      <c r="G123" s="23">
        <v>4732.5839999999998</v>
      </c>
      <c r="H123">
        <v>2234.0918000000001</v>
      </c>
      <c r="I123">
        <v>2498.4924000000001</v>
      </c>
      <c r="J123">
        <v>3663.0779000000002</v>
      </c>
      <c r="K123">
        <v>0.98060000000000003</v>
      </c>
    </row>
    <row r="124" spans="1:11" x14ac:dyDescent="0.25">
      <c r="A124" t="s">
        <v>142</v>
      </c>
      <c r="B124">
        <v>8146.3905999999997</v>
      </c>
      <c r="C124">
        <v>5976.9018999999998</v>
      </c>
      <c r="D124">
        <v>4650.2075000000004</v>
      </c>
      <c r="E124">
        <v>1326.6946</v>
      </c>
      <c r="F124">
        <v>8269.0342000000001</v>
      </c>
      <c r="G124" s="23">
        <v>5069.7016999999996</v>
      </c>
      <c r="H124">
        <v>2523.1251999999999</v>
      </c>
      <c r="I124">
        <v>2546.5763999999999</v>
      </c>
      <c r="J124">
        <v>5108.9979999999996</v>
      </c>
      <c r="K124">
        <v>0.97950000000000004</v>
      </c>
    </row>
    <row r="125" spans="1:11" x14ac:dyDescent="0.25">
      <c r="A125" t="s">
        <v>143</v>
      </c>
      <c r="B125">
        <v>8212.9452999999994</v>
      </c>
      <c r="C125">
        <v>6165.0005000000001</v>
      </c>
      <c r="D125">
        <v>5207.3852999999999</v>
      </c>
      <c r="E125">
        <v>957.61500000000001</v>
      </c>
      <c r="F125">
        <v>9180.2373000000007</v>
      </c>
      <c r="G125" s="23">
        <v>6005.0209999999997</v>
      </c>
      <c r="H125">
        <v>4884.5492999999997</v>
      </c>
      <c r="I125">
        <v>1120.4713999999999</v>
      </c>
      <c r="J125">
        <v>8447.8397999999997</v>
      </c>
      <c r="K125">
        <v>0.9788</v>
      </c>
    </row>
    <row r="126" spans="1:11" x14ac:dyDescent="0.25">
      <c r="A126" t="s">
        <v>144</v>
      </c>
      <c r="B126">
        <v>8279.2422000000006</v>
      </c>
      <c r="C126">
        <v>5700.7983000000004</v>
      </c>
      <c r="D126">
        <v>3906.9211</v>
      </c>
      <c r="E126">
        <v>1793.8771999999999</v>
      </c>
      <c r="F126">
        <v>6497.7255999999998</v>
      </c>
      <c r="G126" s="23">
        <v>3986.5095000000001</v>
      </c>
      <c r="H126">
        <v>1236.4083000000001</v>
      </c>
      <c r="I126">
        <v>2750.1012999999998</v>
      </c>
      <c r="J126">
        <v>2401.2948999999999</v>
      </c>
      <c r="K126">
        <v>0.9778</v>
      </c>
    </row>
    <row r="127" spans="1:11" x14ac:dyDescent="0.25">
      <c r="A127" t="s">
        <v>145</v>
      </c>
      <c r="B127">
        <v>8345.1962999999996</v>
      </c>
      <c r="C127">
        <v>4897.7875999999997</v>
      </c>
      <c r="D127">
        <v>2203.5875999999998</v>
      </c>
      <c r="E127">
        <v>2694.2</v>
      </c>
      <c r="F127">
        <v>3426.1235000000001</v>
      </c>
      <c r="G127" s="23">
        <v>3187.7606999999998</v>
      </c>
      <c r="H127">
        <v>394.68860000000001</v>
      </c>
      <c r="I127">
        <v>2793.0722999999998</v>
      </c>
      <c r="J127">
        <v>593.2921</v>
      </c>
      <c r="K127">
        <v>0.97709999999999997</v>
      </c>
    </row>
    <row r="128" spans="1:11" x14ac:dyDescent="0.25">
      <c r="A128" t="s">
        <v>146</v>
      </c>
      <c r="B128">
        <v>8410.8652000000002</v>
      </c>
      <c r="C128">
        <v>4922.7676000000001</v>
      </c>
      <c r="D128">
        <v>2151.6653000000001</v>
      </c>
      <c r="E128">
        <v>2771.1025</v>
      </c>
      <c r="F128">
        <v>3327.8681999999999</v>
      </c>
      <c r="G128" s="23">
        <v>3568.0077999999999</v>
      </c>
      <c r="H128">
        <v>1061.8665000000001</v>
      </c>
      <c r="I128">
        <v>2506.1414</v>
      </c>
      <c r="J128">
        <v>1461.2346</v>
      </c>
      <c r="K128">
        <v>0.98650000000000004</v>
      </c>
    </row>
    <row r="129" spans="1:11" x14ac:dyDescent="0.25">
      <c r="A129" t="s">
        <v>147</v>
      </c>
      <c r="B129">
        <v>8476.1445000000003</v>
      </c>
      <c r="C129">
        <v>4941.2313999999997</v>
      </c>
      <c r="D129">
        <v>2060.6086</v>
      </c>
      <c r="E129">
        <v>2880.623</v>
      </c>
      <c r="F129">
        <v>3278.9054999999998</v>
      </c>
      <c r="G129" s="23">
        <v>2391.1931</v>
      </c>
      <c r="H129">
        <v>173.06190000000001</v>
      </c>
      <c r="I129">
        <v>2218.1311000000001</v>
      </c>
      <c r="J129">
        <v>328.09179999999998</v>
      </c>
      <c r="K129">
        <v>0.98580000000000001</v>
      </c>
    </row>
    <row r="130" spans="1:11" x14ac:dyDescent="0.25">
      <c r="A130" t="s">
        <v>148</v>
      </c>
      <c r="B130">
        <v>8541.1221000000005</v>
      </c>
      <c r="C130">
        <v>6372.8921</v>
      </c>
      <c r="D130">
        <v>4862.0043999999998</v>
      </c>
      <c r="E130">
        <v>1510.8875</v>
      </c>
      <c r="F130">
        <v>8114.6869999999999</v>
      </c>
      <c r="G130" s="23">
        <v>4752.3135000000002</v>
      </c>
      <c r="H130">
        <v>1970.7111</v>
      </c>
      <c r="I130">
        <v>2781.6023</v>
      </c>
      <c r="J130">
        <v>3149.5347000000002</v>
      </c>
      <c r="K130">
        <v>0.98470000000000002</v>
      </c>
    </row>
    <row r="131" spans="1:11" x14ac:dyDescent="0.25">
      <c r="A131" t="s">
        <v>149</v>
      </c>
      <c r="B131">
        <v>8605.6620999999996</v>
      </c>
      <c r="C131">
        <v>6510.1201000000001</v>
      </c>
      <c r="D131">
        <v>5136.3793999999998</v>
      </c>
      <c r="E131">
        <v>1373.7407000000001</v>
      </c>
      <c r="F131">
        <v>8608.9413999999997</v>
      </c>
      <c r="G131" s="23">
        <v>4121.8242</v>
      </c>
      <c r="H131">
        <v>1724.6901</v>
      </c>
      <c r="I131">
        <v>2397.1343000000002</v>
      </c>
      <c r="J131">
        <v>3123.5671000000002</v>
      </c>
      <c r="K131">
        <v>0.98399999999999999</v>
      </c>
    </row>
    <row r="132" spans="1:11" x14ac:dyDescent="0.25">
      <c r="A132" t="s">
        <v>150</v>
      </c>
      <c r="B132">
        <v>8669.8271000000004</v>
      </c>
      <c r="C132">
        <v>6359.7905000000001</v>
      </c>
      <c r="D132">
        <v>4772.3905999999997</v>
      </c>
      <c r="E132">
        <v>1587.3997999999999</v>
      </c>
      <c r="F132">
        <v>7808.3690999999999</v>
      </c>
      <c r="G132" s="23">
        <v>2152.0859</v>
      </c>
      <c r="H132">
        <v>175.30930000000001</v>
      </c>
      <c r="I132">
        <v>1976.7766999999999</v>
      </c>
      <c r="J132">
        <v>405.91860000000003</v>
      </c>
      <c r="K132">
        <v>0.98370000000000002</v>
      </c>
    </row>
    <row r="133" spans="1:11" x14ac:dyDescent="0.25">
      <c r="A133" t="s">
        <v>151</v>
      </c>
      <c r="B133">
        <v>8733.6074000000008</v>
      </c>
      <c r="C133">
        <v>6377.0150999999996</v>
      </c>
      <c r="D133">
        <v>4577.3477000000003</v>
      </c>
      <c r="E133">
        <v>1799.6676</v>
      </c>
      <c r="F133">
        <v>7654.0063</v>
      </c>
      <c r="G133" s="23">
        <v>1842.3</v>
      </c>
      <c r="H133">
        <v>72.696100000000001</v>
      </c>
      <c r="I133">
        <v>1769.6039000000001</v>
      </c>
      <c r="J133">
        <v>129.4375</v>
      </c>
      <c r="K133">
        <v>0.98229999999999995</v>
      </c>
    </row>
    <row r="134" spans="1:11" x14ac:dyDescent="0.25">
      <c r="A134" t="s">
        <v>152</v>
      </c>
      <c r="B134">
        <v>8796.9307000000008</v>
      </c>
      <c r="C134">
        <v>6626.4609</v>
      </c>
      <c r="D134">
        <v>5212.5546999999997</v>
      </c>
      <c r="E134">
        <v>1413.9061999999999</v>
      </c>
      <c r="F134">
        <v>8702.6327999999994</v>
      </c>
      <c r="G134" s="23">
        <v>5469.9268000000002</v>
      </c>
      <c r="H134">
        <v>3329.2521999999999</v>
      </c>
      <c r="I134">
        <v>2140.6745999999998</v>
      </c>
      <c r="J134">
        <v>5562.7266</v>
      </c>
      <c r="K134">
        <v>0.98160000000000003</v>
      </c>
    </row>
    <row r="135" spans="1:11" x14ac:dyDescent="0.25">
      <c r="A135" t="s">
        <v>153</v>
      </c>
      <c r="B135">
        <v>8859.8456999999999</v>
      </c>
      <c r="C135">
        <v>6647.3931000000002</v>
      </c>
      <c r="D135">
        <v>5302.5176000000001</v>
      </c>
      <c r="E135">
        <v>1344.8756000000001</v>
      </c>
      <c r="F135">
        <v>8800.5557000000008</v>
      </c>
      <c r="G135" s="23">
        <v>5441.8931000000002</v>
      </c>
      <c r="H135">
        <v>3622.3633</v>
      </c>
      <c r="I135">
        <v>1819.5298</v>
      </c>
      <c r="J135">
        <v>5494.8008</v>
      </c>
      <c r="K135">
        <v>0.98060000000000003</v>
      </c>
    </row>
    <row r="136" spans="1:11" x14ac:dyDescent="0.25">
      <c r="A136" t="s">
        <v>154</v>
      </c>
      <c r="B136">
        <v>8922.2656000000006</v>
      </c>
      <c r="C136">
        <v>6780.085</v>
      </c>
      <c r="D136">
        <v>5626.8584000000001</v>
      </c>
      <c r="E136">
        <v>1153.2266999999999</v>
      </c>
      <c r="F136">
        <v>9342.8291000000008</v>
      </c>
      <c r="G136" s="23">
        <v>5608.1543000000001</v>
      </c>
      <c r="H136">
        <v>3538.6552999999999</v>
      </c>
      <c r="I136">
        <v>2069.4989999999998</v>
      </c>
      <c r="J136">
        <v>5941.1206000000002</v>
      </c>
      <c r="K136">
        <v>0.97989999999999999</v>
      </c>
    </row>
    <row r="137" spans="1:11" x14ac:dyDescent="0.25">
      <c r="A137" s="1"/>
      <c r="B137" s="1"/>
      <c r="C137" s="1"/>
      <c r="D137" s="1"/>
      <c r="E137" s="1"/>
      <c r="F137" s="1"/>
      <c r="G137" s="1">
        <f>SUM(G106:G136)/(136-106+1)</f>
        <v>3965.3659870967754</v>
      </c>
      <c r="H137" s="1"/>
      <c r="I137" s="1"/>
      <c r="J137" s="1"/>
      <c r="K137" s="1"/>
    </row>
    <row r="138" spans="1:11" x14ac:dyDescent="0.25">
      <c r="A138" t="s">
        <v>155</v>
      </c>
      <c r="B138">
        <v>8984.2538999999997</v>
      </c>
      <c r="C138">
        <v>6710.6440000000002</v>
      </c>
      <c r="D138">
        <v>5179.4902000000002</v>
      </c>
      <c r="E138">
        <v>1531.1541</v>
      </c>
      <c r="F138">
        <v>8554.8945000000003</v>
      </c>
      <c r="G138" s="23">
        <v>5160.2563</v>
      </c>
      <c r="H138">
        <v>2399.2471</v>
      </c>
      <c r="I138">
        <v>2761.0093000000002</v>
      </c>
      <c r="J138">
        <v>4127.0469000000003</v>
      </c>
      <c r="K138">
        <v>0.9788</v>
      </c>
    </row>
    <row r="139" spans="1:11" x14ac:dyDescent="0.25">
      <c r="A139" t="s">
        <v>156</v>
      </c>
      <c r="B139">
        <v>9045.7080000000005</v>
      </c>
      <c r="C139">
        <v>6645.7212</v>
      </c>
      <c r="D139">
        <v>5098.1068999999998</v>
      </c>
      <c r="E139">
        <v>1547.6143999999999</v>
      </c>
      <c r="F139">
        <v>8268.3135000000002</v>
      </c>
      <c r="G139" s="23">
        <v>1711.7091</v>
      </c>
      <c r="H139">
        <v>42.927</v>
      </c>
      <c r="I139">
        <v>1668.7820999999999</v>
      </c>
      <c r="J139">
        <v>154.19139999999999</v>
      </c>
      <c r="K139">
        <v>0.97809999999999997</v>
      </c>
    </row>
    <row r="140" spans="1:11" x14ac:dyDescent="0.25">
      <c r="A140" t="s">
        <v>157</v>
      </c>
      <c r="B140">
        <v>9106.7060999999994</v>
      </c>
      <c r="C140">
        <v>6873.3374000000003</v>
      </c>
      <c r="D140">
        <v>5427.2266</v>
      </c>
      <c r="E140">
        <v>1446.1107999999999</v>
      </c>
      <c r="F140">
        <v>8811.8467000000001</v>
      </c>
      <c r="G140" s="23">
        <v>5362.8257000000003</v>
      </c>
      <c r="H140">
        <v>2440.8434999999999</v>
      </c>
      <c r="I140">
        <v>2921.9823999999999</v>
      </c>
      <c r="J140">
        <v>4021.8735000000001</v>
      </c>
      <c r="K140">
        <v>0.97709999999999997</v>
      </c>
    </row>
    <row r="141" spans="1:11" x14ac:dyDescent="0.25">
      <c r="A141" t="s">
        <v>158</v>
      </c>
      <c r="B141">
        <v>9167.1357000000007</v>
      </c>
      <c r="C141">
        <v>6966.7367999999997</v>
      </c>
      <c r="D141">
        <v>5532.9076999999997</v>
      </c>
      <c r="E141">
        <v>1433.8293000000001</v>
      </c>
      <c r="F141">
        <v>9007.5977000000003</v>
      </c>
      <c r="G141" s="23">
        <v>5777.8549999999996</v>
      </c>
      <c r="H141">
        <v>2578.0059000000001</v>
      </c>
      <c r="I141">
        <v>3199.8489</v>
      </c>
      <c r="J141">
        <v>4450.8173999999999</v>
      </c>
      <c r="K141">
        <v>0.98680000000000001</v>
      </c>
    </row>
    <row r="142" spans="1:11" x14ac:dyDescent="0.25">
      <c r="A142" t="s">
        <v>159</v>
      </c>
      <c r="B142">
        <v>9227.0840000000007</v>
      </c>
      <c r="C142">
        <v>6893.5537000000004</v>
      </c>
      <c r="D142">
        <v>5511.3828000000003</v>
      </c>
      <c r="E142">
        <v>1382.1708000000001</v>
      </c>
      <c r="F142">
        <v>8778.4053000000004</v>
      </c>
      <c r="G142" s="23">
        <v>6205.8446999999996</v>
      </c>
      <c r="H142">
        <v>3687.9722000000002</v>
      </c>
      <c r="I142">
        <v>2517.8726000000001</v>
      </c>
      <c r="J142">
        <v>5723.7725</v>
      </c>
      <c r="K142">
        <v>0.98580000000000001</v>
      </c>
    </row>
    <row r="143" spans="1:11" x14ac:dyDescent="0.25">
      <c r="A143" t="s">
        <v>160</v>
      </c>
      <c r="B143">
        <v>9286.4287000000004</v>
      </c>
      <c r="C143">
        <v>5956.4209000000001</v>
      </c>
      <c r="D143">
        <v>3101.3454999999999</v>
      </c>
      <c r="E143">
        <v>2855.0754000000002</v>
      </c>
      <c r="F143">
        <v>4640.2388000000001</v>
      </c>
      <c r="G143" s="23">
        <v>1682.5236</v>
      </c>
      <c r="H143">
        <v>14.9162</v>
      </c>
      <c r="I143">
        <v>1667.6072999999999</v>
      </c>
      <c r="J143">
        <v>37.527000000000001</v>
      </c>
      <c r="K143">
        <v>0.97989999999999999</v>
      </c>
    </row>
    <row r="144" spans="1:11" x14ac:dyDescent="0.25">
      <c r="A144" t="s">
        <v>161</v>
      </c>
      <c r="B144">
        <v>9345.2675999999992</v>
      </c>
      <c r="C144">
        <v>7037.2910000000002</v>
      </c>
      <c r="D144">
        <v>5792.6772000000001</v>
      </c>
      <c r="E144">
        <v>1244.614</v>
      </c>
      <c r="F144">
        <v>9296.6846000000005</v>
      </c>
      <c r="G144" s="23">
        <v>5509.5181000000002</v>
      </c>
      <c r="H144">
        <v>3108.9225999999999</v>
      </c>
      <c r="I144">
        <v>2400.5954999999999</v>
      </c>
      <c r="J144">
        <v>4718.5684000000001</v>
      </c>
      <c r="K144">
        <v>0.92710000000000004</v>
      </c>
    </row>
    <row r="145" spans="1:11" x14ac:dyDescent="0.25">
      <c r="A145" t="s">
        <v>162</v>
      </c>
      <c r="B145">
        <v>9403.4727000000003</v>
      </c>
      <c r="C145">
        <v>7183.6190999999999</v>
      </c>
      <c r="D145">
        <v>5904.5073000000002</v>
      </c>
      <c r="E145">
        <v>1279.1116999999999</v>
      </c>
      <c r="F145">
        <v>9359.5311999999994</v>
      </c>
      <c r="G145" s="23">
        <v>6708.8608000000004</v>
      </c>
      <c r="H145">
        <v>5171.3896000000004</v>
      </c>
      <c r="I145">
        <v>1537.4712</v>
      </c>
      <c r="J145">
        <v>7921.1469999999999</v>
      </c>
      <c r="K145">
        <v>0.98329999999999995</v>
      </c>
    </row>
    <row r="146" spans="1:11" x14ac:dyDescent="0.25">
      <c r="A146" t="s">
        <v>163</v>
      </c>
      <c r="B146">
        <v>9461.1435999999994</v>
      </c>
      <c r="C146">
        <v>7415.5614999999998</v>
      </c>
      <c r="D146">
        <v>6599.5668999999998</v>
      </c>
      <c r="E146">
        <v>815.99459999999999</v>
      </c>
      <c r="F146">
        <v>10842.6211</v>
      </c>
      <c r="G146" s="23">
        <v>7297.7793000000001</v>
      </c>
      <c r="H146">
        <v>6353.8706000000002</v>
      </c>
      <c r="I146">
        <v>943.9085</v>
      </c>
      <c r="J146">
        <v>10364.953100000001</v>
      </c>
      <c r="K146">
        <v>0.98229999999999995</v>
      </c>
    </row>
    <row r="147" spans="1:11" x14ac:dyDescent="0.25">
      <c r="A147" t="s">
        <v>164</v>
      </c>
      <c r="B147">
        <v>9518.1553000000004</v>
      </c>
      <c r="C147">
        <v>7176.5649000000003</v>
      </c>
      <c r="D147">
        <v>6089.1367</v>
      </c>
      <c r="E147">
        <v>1087.4281000000001</v>
      </c>
      <c r="F147">
        <v>9934.4814000000006</v>
      </c>
      <c r="G147" s="23">
        <v>6637.1382000000003</v>
      </c>
      <c r="H147">
        <v>4671.5092999999997</v>
      </c>
      <c r="I147">
        <v>1965.6288999999999</v>
      </c>
      <c r="J147">
        <v>7646.0991000000004</v>
      </c>
      <c r="K147">
        <v>0.98160000000000003</v>
      </c>
    </row>
    <row r="148" spans="1:11" x14ac:dyDescent="0.25">
      <c r="A148" t="s">
        <v>165</v>
      </c>
      <c r="B148">
        <v>9574.6034999999993</v>
      </c>
      <c r="C148">
        <v>7248.5298000000003</v>
      </c>
      <c r="D148">
        <v>6241.6674999999996</v>
      </c>
      <c r="E148">
        <v>1006.8621000000001</v>
      </c>
      <c r="F148">
        <v>10084.8164</v>
      </c>
      <c r="G148" s="23">
        <v>7154.0790999999999</v>
      </c>
      <c r="H148">
        <v>6013.3852999999999</v>
      </c>
      <c r="I148">
        <v>1140.6938</v>
      </c>
      <c r="J148">
        <v>9702.8925999999992</v>
      </c>
      <c r="K148">
        <v>0.98060000000000003</v>
      </c>
    </row>
    <row r="149" spans="1:11" x14ac:dyDescent="0.25">
      <c r="A149" t="s">
        <v>166</v>
      </c>
      <c r="B149">
        <v>9630.3711000000003</v>
      </c>
      <c r="C149">
        <v>7228.9155000000001</v>
      </c>
      <c r="D149">
        <v>6027.9413999999997</v>
      </c>
      <c r="E149">
        <v>1200.9740999999999</v>
      </c>
      <c r="F149">
        <v>9618.1895000000004</v>
      </c>
      <c r="G149" s="23">
        <v>7228.9155000000001</v>
      </c>
      <c r="H149">
        <v>6027.9413999999997</v>
      </c>
      <c r="I149">
        <v>1200.9740999999999</v>
      </c>
      <c r="J149">
        <v>9618.1895000000004</v>
      </c>
      <c r="K149">
        <v>0.97989999999999999</v>
      </c>
    </row>
    <row r="150" spans="1:11" x14ac:dyDescent="0.25">
      <c r="A150" t="s">
        <v>167</v>
      </c>
      <c r="B150">
        <v>9685.5449000000008</v>
      </c>
      <c r="C150">
        <v>7390.2788</v>
      </c>
      <c r="D150">
        <v>6253.1890000000003</v>
      </c>
      <c r="E150">
        <v>1137.0897</v>
      </c>
      <c r="F150">
        <v>10026.5244</v>
      </c>
      <c r="G150" s="23">
        <v>7292.4516999999996</v>
      </c>
      <c r="H150">
        <v>5997.1187</v>
      </c>
      <c r="I150">
        <v>1295.3330000000001</v>
      </c>
      <c r="J150">
        <v>9582.5527000000002</v>
      </c>
      <c r="K150">
        <v>0.9788</v>
      </c>
    </row>
    <row r="151" spans="1:11" x14ac:dyDescent="0.25">
      <c r="A151" t="s">
        <v>168</v>
      </c>
      <c r="B151">
        <v>9740.0215000000007</v>
      </c>
      <c r="C151">
        <v>7337.0654000000004</v>
      </c>
      <c r="D151">
        <v>5926.2421999999997</v>
      </c>
      <c r="E151">
        <v>1410.8235</v>
      </c>
      <c r="F151">
        <v>9354.1298999999999</v>
      </c>
      <c r="G151" s="23">
        <v>7226.6099000000004</v>
      </c>
      <c r="H151">
        <v>5643.3002999999999</v>
      </c>
      <c r="I151">
        <v>1583.3092999999999</v>
      </c>
      <c r="J151">
        <v>8985.2031000000006</v>
      </c>
      <c r="K151">
        <v>0.97809999999999997</v>
      </c>
    </row>
    <row r="152" spans="1:11" x14ac:dyDescent="0.25">
      <c r="A152" t="s">
        <v>169</v>
      </c>
      <c r="B152">
        <v>9793.875</v>
      </c>
      <c r="C152">
        <v>7472.4385000000002</v>
      </c>
      <c r="D152">
        <v>6258.5619999999999</v>
      </c>
      <c r="E152">
        <v>1213.8761999999999</v>
      </c>
      <c r="F152">
        <v>9566.3603999999996</v>
      </c>
      <c r="G152" s="23">
        <v>7472.4385000000002</v>
      </c>
      <c r="H152">
        <v>6258.5619999999999</v>
      </c>
      <c r="I152">
        <v>1213.8761999999999</v>
      </c>
      <c r="J152">
        <v>9566.3603999999996</v>
      </c>
      <c r="K152">
        <v>0.97709999999999997</v>
      </c>
    </row>
    <row r="153" spans="1:11" x14ac:dyDescent="0.25">
      <c r="A153" t="s">
        <v>170</v>
      </c>
      <c r="B153">
        <v>9846.9843999999994</v>
      </c>
      <c r="C153">
        <v>7546.6611000000003</v>
      </c>
      <c r="D153">
        <v>6258.0747000000001</v>
      </c>
      <c r="E153">
        <v>1288.5863999999999</v>
      </c>
      <c r="F153">
        <v>9843.7695000000003</v>
      </c>
      <c r="G153" s="23">
        <v>7546.6611000000003</v>
      </c>
      <c r="H153">
        <v>6258.0747000000001</v>
      </c>
      <c r="I153">
        <v>1288.5863999999999</v>
      </c>
      <c r="J153">
        <v>9843.7695000000003</v>
      </c>
      <c r="K153">
        <v>0.97670000000000001</v>
      </c>
    </row>
    <row r="154" spans="1:11" x14ac:dyDescent="0.25">
      <c r="A154" t="s">
        <v>171</v>
      </c>
      <c r="B154">
        <v>9899.4766</v>
      </c>
      <c r="C154">
        <v>7442.2025999999996</v>
      </c>
      <c r="D154">
        <v>6082.1791999999996</v>
      </c>
      <c r="E154">
        <v>1360.0237</v>
      </c>
      <c r="F154">
        <v>9588.3027000000002</v>
      </c>
      <c r="G154" s="23">
        <v>6994.9771000000001</v>
      </c>
      <c r="H154">
        <v>4860.8994000000002</v>
      </c>
      <c r="I154">
        <v>2134.0776000000001</v>
      </c>
      <c r="J154">
        <v>7787.5941999999995</v>
      </c>
      <c r="K154">
        <v>0.98609999999999998</v>
      </c>
    </row>
    <row r="155" spans="1:11" x14ac:dyDescent="0.25">
      <c r="A155" t="s">
        <v>172</v>
      </c>
      <c r="B155">
        <v>9951.2528999999995</v>
      </c>
      <c r="C155">
        <v>7329.7201999999997</v>
      </c>
      <c r="D155">
        <v>5752.7094999999999</v>
      </c>
      <c r="E155">
        <v>1577.0109</v>
      </c>
      <c r="F155">
        <v>8887.0663999999997</v>
      </c>
      <c r="G155" s="23">
        <v>6891.3433000000005</v>
      </c>
      <c r="H155">
        <v>5069.5757000000003</v>
      </c>
      <c r="I155">
        <v>1821.7675999999999</v>
      </c>
      <c r="J155">
        <v>7648.5537000000004</v>
      </c>
      <c r="K155">
        <v>0.98540000000000005</v>
      </c>
    </row>
    <row r="156" spans="1:11" x14ac:dyDescent="0.25">
      <c r="A156" t="s">
        <v>173</v>
      </c>
      <c r="B156">
        <v>10002.3174</v>
      </c>
      <c r="C156">
        <v>6976.5308000000005</v>
      </c>
      <c r="D156">
        <v>4598.4893000000002</v>
      </c>
      <c r="E156">
        <v>2378.0414999999998</v>
      </c>
      <c r="F156">
        <v>6780.1054999999997</v>
      </c>
      <c r="G156" s="23">
        <v>3350.1570000000002</v>
      </c>
      <c r="H156">
        <v>473.04829999999998</v>
      </c>
      <c r="I156">
        <v>2877.1089000000002</v>
      </c>
      <c r="J156">
        <v>714.20770000000005</v>
      </c>
      <c r="K156">
        <v>0.98470000000000002</v>
      </c>
    </row>
    <row r="157" spans="1:11" x14ac:dyDescent="0.25">
      <c r="A157" t="s">
        <v>174</v>
      </c>
      <c r="B157">
        <v>10052.713900000001</v>
      </c>
      <c r="C157">
        <v>6950.8720999999996</v>
      </c>
      <c r="D157">
        <v>4657.7407000000003</v>
      </c>
      <c r="E157">
        <v>2293.1311000000001</v>
      </c>
      <c r="F157">
        <v>6868.2788</v>
      </c>
      <c r="G157" s="23">
        <v>6091.8311000000003</v>
      </c>
      <c r="H157">
        <v>3656.2453999999998</v>
      </c>
      <c r="I157">
        <v>2435.5853999999999</v>
      </c>
      <c r="J157">
        <v>5083.7133999999996</v>
      </c>
      <c r="K157">
        <v>0.98399999999999999</v>
      </c>
    </row>
    <row r="158" spans="1:11" x14ac:dyDescent="0.25">
      <c r="A158" t="s">
        <v>175</v>
      </c>
      <c r="B158">
        <v>10102.359399999999</v>
      </c>
      <c r="C158">
        <v>7555.7217000000001</v>
      </c>
      <c r="D158">
        <v>6223.4575000000004</v>
      </c>
      <c r="E158">
        <v>1332.2639999999999</v>
      </c>
      <c r="F158">
        <v>9618.4472999999998</v>
      </c>
      <c r="G158" s="23">
        <v>7555.7217000000001</v>
      </c>
      <c r="H158">
        <v>6223.4575000000004</v>
      </c>
      <c r="I158">
        <v>1332.2639999999999</v>
      </c>
      <c r="J158">
        <v>9618.4472999999998</v>
      </c>
      <c r="K158">
        <v>0.98299999999999998</v>
      </c>
    </row>
    <row r="159" spans="1:11" x14ac:dyDescent="0.25">
      <c r="A159" t="s">
        <v>176</v>
      </c>
      <c r="B159">
        <v>10151.271500000001</v>
      </c>
      <c r="C159">
        <v>7809.1190999999999</v>
      </c>
      <c r="D159">
        <v>6796.1566999999995</v>
      </c>
      <c r="E159">
        <v>1012.9627</v>
      </c>
      <c r="F159">
        <v>10661.0977</v>
      </c>
      <c r="G159" s="23">
        <v>7809.1190999999999</v>
      </c>
      <c r="H159">
        <v>6796.1566999999995</v>
      </c>
      <c r="I159">
        <v>1012.9627</v>
      </c>
      <c r="J159">
        <v>10661.0977</v>
      </c>
      <c r="K159">
        <v>0.98229999999999995</v>
      </c>
    </row>
    <row r="160" spans="1:11" x14ac:dyDescent="0.25">
      <c r="A160" t="s">
        <v>177</v>
      </c>
      <c r="B160">
        <v>10199.498</v>
      </c>
      <c r="C160">
        <v>8011.71</v>
      </c>
      <c r="D160">
        <v>7141.6606000000002</v>
      </c>
      <c r="E160">
        <v>870.04939999999999</v>
      </c>
      <c r="F160">
        <v>11374.7988</v>
      </c>
      <c r="G160" s="23">
        <v>8011.71</v>
      </c>
      <c r="H160">
        <v>7141.6606000000002</v>
      </c>
      <c r="I160">
        <v>870.04939999999999</v>
      </c>
      <c r="J160">
        <v>11374.7988</v>
      </c>
      <c r="K160">
        <v>0.98119999999999996</v>
      </c>
    </row>
    <row r="161" spans="1:11" x14ac:dyDescent="0.25">
      <c r="A161" t="s">
        <v>178</v>
      </c>
      <c r="B161">
        <v>10246.957</v>
      </c>
      <c r="C161">
        <v>7840.6426000000001</v>
      </c>
      <c r="D161">
        <v>6564.9893000000002</v>
      </c>
      <c r="E161">
        <v>1275.6533999999999</v>
      </c>
      <c r="F161">
        <v>10227.3477</v>
      </c>
      <c r="G161" s="23">
        <v>6861.7206999999999</v>
      </c>
      <c r="H161">
        <v>4022.7251000000001</v>
      </c>
      <c r="I161">
        <v>2838.9956000000002</v>
      </c>
      <c r="J161">
        <v>6758.9214000000002</v>
      </c>
      <c r="K161">
        <v>0.98060000000000003</v>
      </c>
    </row>
    <row r="162" spans="1:11" x14ac:dyDescent="0.25">
      <c r="A162" t="s">
        <v>179</v>
      </c>
      <c r="B162">
        <v>10293.6582</v>
      </c>
      <c r="C162">
        <v>7851.3905999999997</v>
      </c>
      <c r="D162">
        <v>6502.5747000000001</v>
      </c>
      <c r="E162">
        <v>1348.816</v>
      </c>
      <c r="F162">
        <v>9965.1532999999999</v>
      </c>
      <c r="G162" s="23">
        <v>7279.4663</v>
      </c>
      <c r="H162">
        <v>5331.2295000000004</v>
      </c>
      <c r="I162">
        <v>1948.2366999999999</v>
      </c>
      <c r="J162">
        <v>8152.5469000000003</v>
      </c>
      <c r="K162">
        <v>0.97989999999999999</v>
      </c>
    </row>
    <row r="163" spans="1:11" x14ac:dyDescent="0.25">
      <c r="A163" t="s">
        <v>180</v>
      </c>
      <c r="B163">
        <v>10339.646500000001</v>
      </c>
      <c r="C163">
        <v>7656.0658999999996</v>
      </c>
      <c r="D163">
        <v>5772.6084000000001</v>
      </c>
      <c r="E163">
        <v>1883.4574</v>
      </c>
      <c r="F163">
        <v>8590.6074000000008</v>
      </c>
      <c r="G163" s="23">
        <v>4304.1665000000003</v>
      </c>
      <c r="H163">
        <v>807.21640000000002</v>
      </c>
      <c r="I163">
        <v>3496.95</v>
      </c>
      <c r="J163">
        <v>1361.4038</v>
      </c>
      <c r="K163">
        <v>0.9788</v>
      </c>
    </row>
    <row r="164" spans="1:11" x14ac:dyDescent="0.25">
      <c r="A164" t="s">
        <v>181</v>
      </c>
      <c r="B164">
        <v>10384.8496</v>
      </c>
      <c r="C164">
        <v>7951.7948999999999</v>
      </c>
      <c r="D164">
        <v>6587.7529000000004</v>
      </c>
      <c r="E164">
        <v>1364.0420999999999</v>
      </c>
      <c r="F164">
        <v>10118.920899999999</v>
      </c>
      <c r="G164" s="23">
        <v>7216.7798000000003</v>
      </c>
      <c r="H164">
        <v>5318.4775</v>
      </c>
      <c r="I164">
        <v>1898.3022000000001</v>
      </c>
      <c r="J164">
        <v>8309.3945000000003</v>
      </c>
      <c r="K164">
        <v>0.97809999999999997</v>
      </c>
    </row>
    <row r="165" spans="1:11" x14ac:dyDescent="0.25">
      <c r="A165" t="s">
        <v>182</v>
      </c>
      <c r="B165">
        <v>10429.2852</v>
      </c>
      <c r="C165">
        <v>8028.5117</v>
      </c>
      <c r="D165">
        <v>6754.9839000000002</v>
      </c>
      <c r="E165">
        <v>1273.5274999999999</v>
      </c>
      <c r="F165">
        <v>10346.920899999999</v>
      </c>
      <c r="G165" s="23">
        <v>7029.6997000000001</v>
      </c>
      <c r="H165">
        <v>4937.4546</v>
      </c>
      <c r="I165">
        <v>2092.2451000000001</v>
      </c>
      <c r="J165">
        <v>7628.1313</v>
      </c>
      <c r="K165">
        <v>0.97740000000000005</v>
      </c>
    </row>
    <row r="166" spans="1:11" x14ac:dyDescent="0.25">
      <c r="A166" t="s">
        <v>183</v>
      </c>
      <c r="B166">
        <v>10472.948200000001</v>
      </c>
      <c r="C166">
        <v>8129.9458000000004</v>
      </c>
      <c r="D166">
        <v>6986.8262000000004</v>
      </c>
      <c r="E166">
        <v>1143.1193000000001</v>
      </c>
      <c r="F166">
        <v>10700.920899999999</v>
      </c>
      <c r="G166" s="23">
        <v>7967.3813</v>
      </c>
      <c r="H166">
        <v>6546.1841000000004</v>
      </c>
      <c r="I166">
        <v>1421.1976</v>
      </c>
      <c r="J166">
        <v>10010.6445</v>
      </c>
      <c r="K166">
        <v>0.97670000000000001</v>
      </c>
    </row>
    <row r="167" spans="1:11" x14ac:dyDescent="0.25">
      <c r="A167" t="s">
        <v>184</v>
      </c>
      <c r="B167">
        <v>10515.873</v>
      </c>
      <c r="C167">
        <v>7712.5448999999999</v>
      </c>
      <c r="D167">
        <v>5725.2143999999998</v>
      </c>
      <c r="E167">
        <v>1987.3306</v>
      </c>
      <c r="F167">
        <v>8479.6689000000006</v>
      </c>
      <c r="G167" s="23">
        <v>4455.5298000000003</v>
      </c>
      <c r="H167">
        <v>1140.9536000000001</v>
      </c>
      <c r="I167">
        <v>3314.5762</v>
      </c>
      <c r="J167">
        <v>1909.2379000000001</v>
      </c>
      <c r="K167">
        <v>0.97570000000000001</v>
      </c>
    </row>
    <row r="168" spans="1:11" x14ac:dyDescent="0.25">
      <c r="A168" s="1"/>
      <c r="B168" s="1"/>
      <c r="C168" s="1"/>
      <c r="D168" s="1"/>
      <c r="E168" s="1"/>
      <c r="F168" s="1"/>
      <c r="G168" s="1">
        <f>SUM(G138:G167)/(167-138+1)</f>
        <v>6259.8356666666659</v>
      </c>
      <c r="H168" s="1"/>
      <c r="I168" s="1"/>
      <c r="J168" s="1"/>
      <c r="K168" s="1"/>
    </row>
    <row r="169" spans="1:11" x14ac:dyDescent="0.25">
      <c r="A169" t="s">
        <v>185</v>
      </c>
      <c r="B169">
        <v>10557.9912</v>
      </c>
      <c r="C169">
        <v>8179.6436000000003</v>
      </c>
      <c r="D169">
        <v>6747.4790000000003</v>
      </c>
      <c r="E169">
        <v>1432.1643999999999</v>
      </c>
      <c r="F169">
        <v>10238.727500000001</v>
      </c>
      <c r="G169" s="23">
        <v>7311.4795000000004</v>
      </c>
      <c r="H169">
        <v>5064.4467999999997</v>
      </c>
      <c r="I169">
        <v>2247.0329999999999</v>
      </c>
      <c r="J169">
        <v>7655.7367999999997</v>
      </c>
      <c r="K169">
        <v>0.98580000000000001</v>
      </c>
    </row>
    <row r="170" spans="1:11" x14ac:dyDescent="0.25">
      <c r="A170" t="s">
        <v>186</v>
      </c>
      <c r="B170">
        <v>10599.3213</v>
      </c>
      <c r="C170">
        <v>8130.6274000000003</v>
      </c>
      <c r="D170">
        <v>6475.3573999999999</v>
      </c>
      <c r="E170">
        <v>1655.2698</v>
      </c>
      <c r="F170">
        <v>9794.7646000000004</v>
      </c>
      <c r="G170" s="23">
        <v>6901.8495999999996</v>
      </c>
      <c r="H170">
        <v>3914.9744000000001</v>
      </c>
      <c r="I170">
        <v>2986.8751999999999</v>
      </c>
      <c r="J170">
        <v>6483.9556000000002</v>
      </c>
      <c r="K170">
        <v>0.98470000000000002</v>
      </c>
    </row>
    <row r="171" spans="1:11" x14ac:dyDescent="0.25">
      <c r="A171" t="s">
        <v>187</v>
      </c>
      <c r="B171">
        <v>10639.857400000001</v>
      </c>
      <c r="C171">
        <v>8012.6265000000003</v>
      </c>
      <c r="D171">
        <v>6678.2842000000001</v>
      </c>
      <c r="E171">
        <v>1334.3425</v>
      </c>
      <c r="F171">
        <v>10119.3135</v>
      </c>
      <c r="G171" s="23">
        <v>7596.6859999999997</v>
      </c>
      <c r="H171">
        <v>5608.8100999999997</v>
      </c>
      <c r="I171">
        <v>1987.8761999999999</v>
      </c>
      <c r="J171">
        <v>8294.3251999999993</v>
      </c>
      <c r="K171">
        <v>0.98399999999999999</v>
      </c>
    </row>
    <row r="172" spans="1:11" x14ac:dyDescent="0.25">
      <c r="A172" t="s">
        <v>188</v>
      </c>
      <c r="B172">
        <v>10679.5947</v>
      </c>
      <c r="C172">
        <v>7944.2665999999999</v>
      </c>
      <c r="D172">
        <v>6482.6035000000002</v>
      </c>
      <c r="E172">
        <v>1461.6632</v>
      </c>
      <c r="F172">
        <v>9695.5967000000001</v>
      </c>
      <c r="G172" s="23">
        <v>3186.1887000000002</v>
      </c>
      <c r="H172">
        <v>411.72699999999998</v>
      </c>
      <c r="I172">
        <v>2774.4616999999998</v>
      </c>
      <c r="J172">
        <v>775.36500000000001</v>
      </c>
      <c r="K172">
        <v>0.98329999999999995</v>
      </c>
    </row>
    <row r="173" spans="1:11" x14ac:dyDescent="0.25">
      <c r="A173" t="s">
        <v>189</v>
      </c>
      <c r="B173">
        <v>10718.497100000001</v>
      </c>
      <c r="C173">
        <v>7710.9872999999998</v>
      </c>
      <c r="D173">
        <v>5399.6469999999999</v>
      </c>
      <c r="E173">
        <v>2311.3400999999999</v>
      </c>
      <c r="F173">
        <v>7880.7084999999997</v>
      </c>
      <c r="G173" s="23">
        <v>3162.2431999999999</v>
      </c>
      <c r="H173">
        <v>498.3603</v>
      </c>
      <c r="I173">
        <v>2663.8827999999999</v>
      </c>
      <c r="J173">
        <v>1089.0361</v>
      </c>
      <c r="K173">
        <v>0.98299999999999998</v>
      </c>
    </row>
    <row r="174" spans="1:11" x14ac:dyDescent="0.25">
      <c r="A174" t="s">
        <v>190</v>
      </c>
      <c r="B174">
        <v>10756.627899999999</v>
      </c>
      <c r="C174">
        <v>8354.4766</v>
      </c>
      <c r="D174">
        <v>7371.5263999999997</v>
      </c>
      <c r="E174">
        <v>982.95060000000001</v>
      </c>
      <c r="F174">
        <v>11251.887699999999</v>
      </c>
      <c r="G174" s="23">
        <v>7985.3320000000003</v>
      </c>
      <c r="H174">
        <v>6703.4071999999996</v>
      </c>
      <c r="I174">
        <v>1281.9248</v>
      </c>
      <c r="J174">
        <v>9939.7139000000006</v>
      </c>
      <c r="K174">
        <v>0.98229999999999995</v>
      </c>
    </row>
    <row r="175" spans="1:11" x14ac:dyDescent="0.25">
      <c r="A175" t="s">
        <v>191</v>
      </c>
      <c r="B175">
        <v>10793.945299999999</v>
      </c>
      <c r="C175">
        <v>8375.8886999999995</v>
      </c>
      <c r="D175">
        <v>7125.4926999999998</v>
      </c>
      <c r="E175">
        <v>1250.3958</v>
      </c>
      <c r="F175">
        <v>10846.2354</v>
      </c>
      <c r="G175" s="23">
        <v>8087.6229999999996</v>
      </c>
      <c r="H175">
        <v>6415.6962999999996</v>
      </c>
      <c r="I175">
        <v>1671.9268</v>
      </c>
      <c r="J175">
        <v>9389.4199000000008</v>
      </c>
      <c r="K175">
        <v>0.98160000000000003</v>
      </c>
    </row>
    <row r="176" spans="1:11" x14ac:dyDescent="0.25">
      <c r="A176" t="s">
        <v>192</v>
      </c>
      <c r="B176">
        <v>10830.445299999999</v>
      </c>
      <c r="C176">
        <v>8333.9629000000004</v>
      </c>
      <c r="D176">
        <v>7107.5268999999998</v>
      </c>
      <c r="E176">
        <v>1226.4359999999999</v>
      </c>
      <c r="F176">
        <v>10732.641600000001</v>
      </c>
      <c r="G176" s="23">
        <v>8022.2861000000003</v>
      </c>
      <c r="H176">
        <v>6243.4687999999996</v>
      </c>
      <c r="I176">
        <v>1778.8172999999999</v>
      </c>
      <c r="J176">
        <v>9387.2031000000006</v>
      </c>
      <c r="K176">
        <v>0.98089999999999999</v>
      </c>
    </row>
    <row r="177" spans="1:11" x14ac:dyDescent="0.25">
      <c r="A177" t="s">
        <v>193</v>
      </c>
      <c r="B177">
        <v>10866.123</v>
      </c>
      <c r="C177">
        <v>8226.3251999999993</v>
      </c>
      <c r="D177">
        <v>6933.5312000000004</v>
      </c>
      <c r="E177">
        <v>1292.7942</v>
      </c>
      <c r="F177">
        <v>10400.6865</v>
      </c>
      <c r="G177" s="23">
        <v>7937.0806000000002</v>
      </c>
      <c r="H177">
        <v>6238.4165000000003</v>
      </c>
      <c r="I177">
        <v>1698.6641</v>
      </c>
      <c r="J177">
        <v>8902.2363000000005</v>
      </c>
      <c r="K177">
        <v>0.98019999999999996</v>
      </c>
    </row>
    <row r="178" spans="1:11" x14ac:dyDescent="0.25">
      <c r="A178" t="s">
        <v>194</v>
      </c>
      <c r="B178">
        <v>10900.9727</v>
      </c>
      <c r="C178">
        <v>8340.2440999999999</v>
      </c>
      <c r="D178">
        <v>7156.1597000000002</v>
      </c>
      <c r="E178">
        <v>1184.0839000000001</v>
      </c>
      <c r="F178">
        <v>10751.3604</v>
      </c>
      <c r="G178" s="23">
        <v>8241.8603999999996</v>
      </c>
      <c r="H178">
        <v>6863.5928000000004</v>
      </c>
      <c r="I178">
        <v>1378.2675999999999</v>
      </c>
      <c r="J178">
        <v>10385.168900000001</v>
      </c>
      <c r="K178">
        <v>0.97950000000000004</v>
      </c>
    </row>
    <row r="179" spans="1:11" x14ac:dyDescent="0.25">
      <c r="A179" t="s">
        <v>195</v>
      </c>
      <c r="B179">
        <v>10934.9912</v>
      </c>
      <c r="C179">
        <v>8197.5702999999994</v>
      </c>
      <c r="D179">
        <v>6555.7245999999996</v>
      </c>
      <c r="E179">
        <v>1641.8458000000001</v>
      </c>
      <c r="F179">
        <v>9721.9287000000004</v>
      </c>
      <c r="G179" s="23">
        <v>6627.7808000000005</v>
      </c>
      <c r="H179">
        <v>3710.24</v>
      </c>
      <c r="I179">
        <v>2917.5408000000002</v>
      </c>
      <c r="J179">
        <v>5557.0995999999996</v>
      </c>
      <c r="K179">
        <v>0.9788</v>
      </c>
    </row>
    <row r="180" spans="1:11" x14ac:dyDescent="0.25">
      <c r="A180" t="s">
        <v>196</v>
      </c>
      <c r="B180">
        <v>10968.1738</v>
      </c>
      <c r="C180">
        <v>8328.8770000000004</v>
      </c>
      <c r="D180">
        <v>7168.9858000000004</v>
      </c>
      <c r="E180">
        <v>1159.8915</v>
      </c>
      <c r="F180">
        <v>10732.1895</v>
      </c>
      <c r="G180" s="23">
        <v>8090.9877999999999</v>
      </c>
      <c r="H180">
        <v>6509.4027999999998</v>
      </c>
      <c r="I180">
        <v>1581.585</v>
      </c>
      <c r="J180">
        <v>9672.8428000000004</v>
      </c>
      <c r="K180">
        <v>0.97809999999999997</v>
      </c>
    </row>
    <row r="181" spans="1:11" x14ac:dyDescent="0.25">
      <c r="A181" t="s">
        <v>197</v>
      </c>
      <c r="B181">
        <v>11000.516600000001</v>
      </c>
      <c r="C181">
        <v>8067.8013000000001</v>
      </c>
      <c r="D181">
        <v>6397.4087</v>
      </c>
      <c r="E181">
        <v>1670.3929000000001</v>
      </c>
      <c r="F181">
        <v>9293.8047000000006</v>
      </c>
      <c r="G181" s="23">
        <v>4865.0853999999999</v>
      </c>
      <c r="H181">
        <v>1553.3159000000001</v>
      </c>
      <c r="I181">
        <v>3311.7694999999999</v>
      </c>
      <c r="J181">
        <v>2182.8398000000002</v>
      </c>
      <c r="K181">
        <v>0.9778</v>
      </c>
    </row>
    <row r="182" spans="1:11" x14ac:dyDescent="0.25">
      <c r="A182" t="s">
        <v>198</v>
      </c>
      <c r="B182">
        <v>11032.0146</v>
      </c>
      <c r="C182">
        <v>8422.7764000000006</v>
      </c>
      <c r="D182">
        <v>6744.2377999999999</v>
      </c>
      <c r="E182">
        <v>1678.5388</v>
      </c>
      <c r="F182">
        <v>9930.0400000000009</v>
      </c>
      <c r="G182" s="23">
        <v>6257.9507000000003</v>
      </c>
      <c r="H182">
        <v>2948.2754</v>
      </c>
      <c r="I182">
        <v>3309.6750000000002</v>
      </c>
      <c r="J182">
        <v>4788.0015000000003</v>
      </c>
      <c r="K182">
        <v>0.97670000000000001</v>
      </c>
    </row>
    <row r="183" spans="1:11" x14ac:dyDescent="0.25">
      <c r="A183" t="s">
        <v>199</v>
      </c>
      <c r="B183">
        <v>11062.665000000001</v>
      </c>
      <c r="C183">
        <v>8462.1172000000006</v>
      </c>
      <c r="D183">
        <v>6792.5038999999997</v>
      </c>
      <c r="E183">
        <v>1669.6135999999999</v>
      </c>
      <c r="F183">
        <v>9946.6669999999995</v>
      </c>
      <c r="G183" s="23">
        <v>6169.9198999999999</v>
      </c>
      <c r="H183">
        <v>2836.9639000000002</v>
      </c>
      <c r="I183">
        <v>3332.9558000000002</v>
      </c>
      <c r="J183">
        <v>4499.4228999999996</v>
      </c>
      <c r="K183">
        <v>0.97599999999999998</v>
      </c>
    </row>
    <row r="184" spans="1:11" x14ac:dyDescent="0.25">
      <c r="A184" t="s">
        <v>200</v>
      </c>
      <c r="B184">
        <v>11092.4316</v>
      </c>
      <c r="C184">
        <v>8294.3456999999999</v>
      </c>
      <c r="D184">
        <v>6714.7412000000004</v>
      </c>
      <c r="E184">
        <v>1579.6047000000001</v>
      </c>
      <c r="F184">
        <v>9847.9452999999994</v>
      </c>
      <c r="G184" s="23">
        <v>4582.3549999999996</v>
      </c>
      <c r="H184">
        <v>1238.4677999999999</v>
      </c>
      <c r="I184">
        <v>3343.8874999999998</v>
      </c>
      <c r="J184">
        <v>2093.4875000000002</v>
      </c>
      <c r="K184">
        <v>0.97570000000000001</v>
      </c>
    </row>
    <row r="185" spans="1:11" x14ac:dyDescent="0.25">
      <c r="A185" t="s">
        <v>201</v>
      </c>
      <c r="B185">
        <v>11121.3838</v>
      </c>
      <c r="C185">
        <v>8547.5565999999999</v>
      </c>
      <c r="D185">
        <v>7178.0825000000004</v>
      </c>
      <c r="E185">
        <v>1369.4739999999999</v>
      </c>
      <c r="F185">
        <v>10712</v>
      </c>
      <c r="G185" s="23">
        <v>7345.4657999999999</v>
      </c>
      <c r="H185">
        <v>4871.8481000000002</v>
      </c>
      <c r="I185">
        <v>2473.6176999999998</v>
      </c>
      <c r="J185">
        <v>7364.9961000000003</v>
      </c>
      <c r="K185">
        <v>0.98019999999999996</v>
      </c>
    </row>
    <row r="186" spans="1:11" x14ac:dyDescent="0.25">
      <c r="A186" t="s">
        <v>202</v>
      </c>
      <c r="B186">
        <v>11149.4463</v>
      </c>
      <c r="C186">
        <v>8544.6708999999992</v>
      </c>
      <c r="D186">
        <v>7222.3599000000004</v>
      </c>
      <c r="E186">
        <v>1322.3109999999999</v>
      </c>
      <c r="F186">
        <v>10608.2695</v>
      </c>
      <c r="G186" s="23">
        <v>7950.8456999999999</v>
      </c>
      <c r="H186">
        <v>6315.0722999999998</v>
      </c>
      <c r="I186">
        <v>1635.7733000000001</v>
      </c>
      <c r="J186">
        <v>8640.2744000000002</v>
      </c>
      <c r="K186">
        <v>0.98509999999999998</v>
      </c>
    </row>
    <row r="187" spans="1:11" x14ac:dyDescent="0.25">
      <c r="A187" t="s">
        <v>203</v>
      </c>
      <c r="B187">
        <v>11176.695299999999</v>
      </c>
      <c r="C187">
        <v>8544.2900000000009</v>
      </c>
      <c r="D187">
        <v>7208.0282999999999</v>
      </c>
      <c r="E187">
        <v>1336.2615000000001</v>
      </c>
      <c r="F187">
        <v>10773.5615</v>
      </c>
      <c r="G187" s="23">
        <v>7256.7826999999997</v>
      </c>
      <c r="H187">
        <v>4894.3530000000001</v>
      </c>
      <c r="I187">
        <v>2362.4301999999998</v>
      </c>
      <c r="J187">
        <v>7408.3125</v>
      </c>
      <c r="K187">
        <v>0.98440000000000005</v>
      </c>
    </row>
    <row r="188" spans="1:11" x14ac:dyDescent="0.25">
      <c r="A188" t="s">
        <v>204</v>
      </c>
      <c r="B188">
        <v>11203.080099999999</v>
      </c>
      <c r="C188">
        <v>8564.9678000000004</v>
      </c>
      <c r="D188">
        <v>7247.7236000000003</v>
      </c>
      <c r="E188">
        <v>1317.2445</v>
      </c>
      <c r="F188">
        <v>10737.54</v>
      </c>
      <c r="G188" s="23">
        <v>6654.7329</v>
      </c>
      <c r="H188">
        <v>4522.9018999999998</v>
      </c>
      <c r="I188">
        <v>2131.8310999999999</v>
      </c>
      <c r="J188">
        <v>7030.7592999999997</v>
      </c>
      <c r="K188">
        <v>0.98370000000000002</v>
      </c>
    </row>
    <row r="189" spans="1:11" x14ac:dyDescent="0.25">
      <c r="A189" t="s">
        <v>205</v>
      </c>
      <c r="B189">
        <v>11228.598599999999</v>
      </c>
      <c r="C189">
        <v>8594.3397999999997</v>
      </c>
      <c r="D189">
        <v>7275.2255999999998</v>
      </c>
      <c r="E189">
        <v>1319.1143</v>
      </c>
      <c r="F189">
        <v>10760.165999999999</v>
      </c>
      <c r="G189" s="23">
        <v>8099.8779000000004</v>
      </c>
      <c r="H189">
        <v>6560.1522999999997</v>
      </c>
      <c r="I189">
        <v>1539.7255</v>
      </c>
      <c r="J189">
        <v>9128.0185999999994</v>
      </c>
      <c r="K189">
        <v>0.98299999999999998</v>
      </c>
    </row>
    <row r="190" spans="1:11" x14ac:dyDescent="0.25">
      <c r="A190" t="s">
        <v>206</v>
      </c>
      <c r="B190">
        <v>11253.2227</v>
      </c>
      <c r="C190">
        <v>8446.4413999999997</v>
      </c>
      <c r="D190">
        <v>6888.9198999999999</v>
      </c>
      <c r="E190">
        <v>1557.5217</v>
      </c>
      <c r="F190">
        <v>10118.8447</v>
      </c>
      <c r="G190" s="23">
        <v>5837.7016999999996</v>
      </c>
      <c r="H190">
        <v>3402.1410999999998</v>
      </c>
      <c r="I190">
        <v>2435.5605</v>
      </c>
      <c r="J190">
        <v>5179.9731000000002</v>
      </c>
      <c r="K190">
        <v>0.98260000000000003</v>
      </c>
    </row>
    <row r="191" spans="1:11" x14ac:dyDescent="0.25">
      <c r="A191" t="s">
        <v>207</v>
      </c>
      <c r="B191">
        <v>11276.9961</v>
      </c>
      <c r="C191">
        <v>8714.4061999999994</v>
      </c>
      <c r="D191">
        <v>7469.3568999999998</v>
      </c>
      <c r="E191">
        <v>1245.0491</v>
      </c>
      <c r="F191">
        <v>11050.7539</v>
      </c>
      <c r="G191" s="23">
        <v>8695.9413999999997</v>
      </c>
      <c r="H191">
        <v>7424.1127999999999</v>
      </c>
      <c r="I191">
        <v>1271.8281999999999</v>
      </c>
      <c r="J191">
        <v>10987.7109</v>
      </c>
      <c r="K191">
        <v>0.98229999999999995</v>
      </c>
    </row>
    <row r="192" spans="1:11" x14ac:dyDescent="0.25">
      <c r="A192" t="s">
        <v>208</v>
      </c>
      <c r="B192">
        <v>11299.9355</v>
      </c>
      <c r="C192">
        <v>8834.1484</v>
      </c>
      <c r="D192">
        <v>7697.3739999999998</v>
      </c>
      <c r="E192">
        <v>1136.7737999999999</v>
      </c>
      <c r="F192">
        <v>11521.2412</v>
      </c>
      <c r="G192" s="23">
        <v>8834.1484</v>
      </c>
      <c r="H192">
        <v>7697.3739999999998</v>
      </c>
      <c r="I192">
        <v>1136.7737999999999</v>
      </c>
      <c r="J192">
        <v>11521.2412</v>
      </c>
      <c r="K192">
        <v>0.98160000000000003</v>
      </c>
    </row>
    <row r="193" spans="1:11" x14ac:dyDescent="0.25">
      <c r="A193" t="s">
        <v>209</v>
      </c>
      <c r="B193">
        <v>11321.9756</v>
      </c>
      <c r="C193">
        <v>8654.2636999999995</v>
      </c>
      <c r="D193">
        <v>7524.7798000000003</v>
      </c>
      <c r="E193">
        <v>1129.4835</v>
      </c>
      <c r="F193">
        <v>11150.924800000001</v>
      </c>
      <c r="G193" s="23">
        <v>8193.3642999999993</v>
      </c>
      <c r="H193">
        <v>6266.0991000000004</v>
      </c>
      <c r="I193">
        <v>1927.2656999999999</v>
      </c>
      <c r="J193">
        <v>9542.2880999999998</v>
      </c>
      <c r="K193">
        <v>0.98119999999999996</v>
      </c>
    </row>
    <row r="194" spans="1:11" x14ac:dyDescent="0.25">
      <c r="A194" t="s">
        <v>210</v>
      </c>
      <c r="B194">
        <v>11343.176799999999</v>
      </c>
      <c r="C194">
        <v>8665.6532999999999</v>
      </c>
      <c r="D194">
        <v>7409.0747000000001</v>
      </c>
      <c r="E194">
        <v>1256.5790999999999</v>
      </c>
      <c r="F194">
        <v>10907.012699999999</v>
      </c>
      <c r="G194" s="23">
        <v>7937.8481000000002</v>
      </c>
      <c r="H194">
        <v>6204.3109999999997</v>
      </c>
      <c r="I194">
        <v>1733.5367000000001</v>
      </c>
      <c r="J194">
        <v>8600.2821999999996</v>
      </c>
      <c r="K194">
        <v>0.98089999999999999</v>
      </c>
    </row>
    <row r="195" spans="1:11" x14ac:dyDescent="0.25">
      <c r="A195" t="s">
        <v>211</v>
      </c>
      <c r="B195">
        <v>11363.4385</v>
      </c>
      <c r="C195">
        <v>8865.2891</v>
      </c>
      <c r="D195">
        <v>7826.2255999999998</v>
      </c>
      <c r="E195">
        <v>1039.0630000000001</v>
      </c>
      <c r="F195">
        <v>11573.333000000001</v>
      </c>
      <c r="G195" s="23">
        <v>8865.2891</v>
      </c>
      <c r="H195">
        <v>7826.2255999999998</v>
      </c>
      <c r="I195">
        <v>1039.0630000000001</v>
      </c>
      <c r="J195">
        <v>11573.333000000001</v>
      </c>
      <c r="K195">
        <v>0.97050000000000003</v>
      </c>
    </row>
    <row r="196" spans="1:11" x14ac:dyDescent="0.25">
      <c r="A196" t="s">
        <v>212</v>
      </c>
      <c r="B196">
        <v>11382.9121</v>
      </c>
      <c r="C196">
        <v>8714.7031000000006</v>
      </c>
      <c r="D196">
        <v>7686.4385000000002</v>
      </c>
      <c r="E196">
        <v>1028.2639999999999</v>
      </c>
      <c r="F196">
        <v>11464.3652</v>
      </c>
      <c r="G196" s="23">
        <v>8714.7031000000006</v>
      </c>
      <c r="H196">
        <v>7686.4385000000002</v>
      </c>
      <c r="I196">
        <v>1028.2639999999999</v>
      </c>
      <c r="J196">
        <v>11464.3652</v>
      </c>
      <c r="K196">
        <v>0.97989999999999999</v>
      </c>
    </row>
    <row r="197" spans="1:11" x14ac:dyDescent="0.25">
      <c r="A197" t="s">
        <v>213</v>
      </c>
      <c r="B197">
        <v>11401.4727</v>
      </c>
      <c r="C197">
        <v>8665.0918000000001</v>
      </c>
      <c r="D197">
        <v>7391.125</v>
      </c>
      <c r="E197">
        <v>1273.9666</v>
      </c>
      <c r="F197">
        <v>10857.713900000001</v>
      </c>
      <c r="G197" s="23">
        <v>8665.0918000000001</v>
      </c>
      <c r="H197">
        <v>7391.125</v>
      </c>
      <c r="I197">
        <v>1273.9666</v>
      </c>
      <c r="J197">
        <v>10857.713900000001</v>
      </c>
      <c r="K197">
        <v>0.97950000000000004</v>
      </c>
    </row>
    <row r="198" spans="1:11" x14ac:dyDescent="0.25">
      <c r="A198" t="s">
        <v>214</v>
      </c>
      <c r="B198">
        <v>11419.1914</v>
      </c>
      <c r="C198">
        <v>8714.3916000000008</v>
      </c>
      <c r="D198">
        <v>7472.7147999999997</v>
      </c>
      <c r="E198">
        <v>1241.6768</v>
      </c>
      <c r="F198">
        <v>10969.4414</v>
      </c>
      <c r="G198" s="23">
        <v>8714.3916000000008</v>
      </c>
      <c r="H198">
        <v>7472.7147999999997</v>
      </c>
      <c r="I198">
        <v>1241.6768</v>
      </c>
      <c r="J198">
        <v>10969.4414</v>
      </c>
      <c r="K198">
        <v>0.9788</v>
      </c>
    </row>
    <row r="199" spans="1:11" x14ac:dyDescent="0.25">
      <c r="A199" t="s">
        <v>215</v>
      </c>
      <c r="B199">
        <v>11435.9746</v>
      </c>
      <c r="C199">
        <v>8665.8633000000009</v>
      </c>
      <c r="D199">
        <v>7586.0165999999999</v>
      </c>
      <c r="E199">
        <v>1079.8463999999999</v>
      </c>
      <c r="F199">
        <v>11243.377899999999</v>
      </c>
      <c r="G199" s="23">
        <v>8665.8633000000009</v>
      </c>
      <c r="H199">
        <v>7586.0165999999999</v>
      </c>
      <c r="I199">
        <v>1079.8463999999999</v>
      </c>
      <c r="J199">
        <v>11243.377899999999</v>
      </c>
      <c r="K199">
        <v>0.9788</v>
      </c>
    </row>
    <row r="200" spans="1:11" x14ac:dyDescent="0.25">
      <c r="A200" s="1"/>
      <c r="B200" s="1"/>
      <c r="C200" s="1"/>
      <c r="D200" s="1"/>
      <c r="E200" s="1"/>
      <c r="F200" s="1"/>
      <c r="G200" s="1">
        <f>SUM(G169:G199)/(199-169+1)</f>
        <v>7272.8631129032256</v>
      </c>
      <c r="H200" s="1"/>
      <c r="I200" s="1"/>
      <c r="J200" s="1"/>
      <c r="K200" s="1"/>
    </row>
    <row r="201" spans="1:11" x14ac:dyDescent="0.25">
      <c r="A201" t="s">
        <v>216</v>
      </c>
      <c r="B201">
        <v>11451.945299999999</v>
      </c>
      <c r="C201">
        <v>8606.2021000000004</v>
      </c>
      <c r="D201">
        <v>7268.0757000000003</v>
      </c>
      <c r="E201">
        <v>1338.1265000000001</v>
      </c>
      <c r="F201">
        <v>10730.956099999999</v>
      </c>
      <c r="G201" s="23">
        <v>8606.2021000000004</v>
      </c>
      <c r="H201">
        <v>7268.0757000000003</v>
      </c>
      <c r="I201">
        <v>1338.1265000000001</v>
      </c>
      <c r="J201">
        <v>10730.956099999999</v>
      </c>
      <c r="K201">
        <v>0.97809999999999997</v>
      </c>
    </row>
    <row r="202" spans="1:11" x14ac:dyDescent="0.25">
      <c r="A202" t="s">
        <v>217</v>
      </c>
      <c r="B202">
        <v>11467.011699999999</v>
      </c>
      <c r="C202">
        <v>8488.4609</v>
      </c>
      <c r="D202">
        <v>6759.4268000000002</v>
      </c>
      <c r="E202">
        <v>1729.0343</v>
      </c>
      <c r="F202">
        <v>9814.3984</v>
      </c>
      <c r="G202" s="23">
        <v>8320</v>
      </c>
      <c r="H202">
        <v>6505.9804999999997</v>
      </c>
      <c r="I202">
        <v>1814.019</v>
      </c>
      <c r="J202">
        <v>9212.4287000000004</v>
      </c>
      <c r="K202">
        <v>0.9778</v>
      </c>
    </row>
    <row r="203" spans="1:11" x14ac:dyDescent="0.25">
      <c r="A203" t="s">
        <v>218</v>
      </c>
      <c r="B203">
        <v>11481.1631</v>
      </c>
      <c r="C203">
        <v>8386.9346000000005</v>
      </c>
      <c r="D203">
        <v>6420.8690999999999</v>
      </c>
      <c r="E203">
        <v>1966.0654</v>
      </c>
      <c r="F203">
        <v>9209.0820000000003</v>
      </c>
      <c r="G203" s="23">
        <v>8313.1201000000001</v>
      </c>
      <c r="H203">
        <v>6252.2079999999996</v>
      </c>
      <c r="I203">
        <v>2060.9124000000002</v>
      </c>
      <c r="J203">
        <v>9019.0946999999996</v>
      </c>
      <c r="K203">
        <v>0.9778</v>
      </c>
    </row>
    <row r="204" spans="1:11" x14ac:dyDescent="0.25">
      <c r="A204" t="s">
        <v>219</v>
      </c>
      <c r="B204">
        <v>11494.499</v>
      </c>
      <c r="C204">
        <v>8412.8690999999999</v>
      </c>
      <c r="D204">
        <v>6379.4092000000001</v>
      </c>
      <c r="E204">
        <v>2033.46</v>
      </c>
      <c r="F204">
        <v>9297.7206999999999</v>
      </c>
      <c r="G204" s="23">
        <v>7872.9893000000002</v>
      </c>
      <c r="H204">
        <v>5158.4237999999996</v>
      </c>
      <c r="I204">
        <v>2714.5654</v>
      </c>
      <c r="J204">
        <v>7748.9399000000003</v>
      </c>
      <c r="K204">
        <v>0.97709999999999997</v>
      </c>
    </row>
    <row r="205" spans="1:11" x14ac:dyDescent="0.25">
      <c r="A205" t="s">
        <v>220</v>
      </c>
      <c r="B205">
        <v>11506.925800000001</v>
      </c>
      <c r="C205">
        <v>8539.2548999999999</v>
      </c>
      <c r="D205">
        <v>6737.6255000000001</v>
      </c>
      <c r="E205">
        <v>1801.63</v>
      </c>
      <c r="F205">
        <v>9771.0586000000003</v>
      </c>
      <c r="G205" s="23">
        <v>7708.0923000000003</v>
      </c>
      <c r="H205">
        <v>4535.7959000000001</v>
      </c>
      <c r="I205">
        <v>3172.2968999999998</v>
      </c>
      <c r="J205">
        <v>7046.8379000000004</v>
      </c>
      <c r="K205">
        <v>0.97670000000000001</v>
      </c>
    </row>
    <row r="206" spans="1:11" x14ac:dyDescent="0.25">
      <c r="A206" t="s">
        <v>221</v>
      </c>
      <c r="B206">
        <v>11518.4463</v>
      </c>
      <c r="C206">
        <v>7992.5853999999999</v>
      </c>
      <c r="D206">
        <v>5484.6333000000004</v>
      </c>
      <c r="E206">
        <v>2507.9521</v>
      </c>
      <c r="F206">
        <v>7649.8379000000004</v>
      </c>
      <c r="G206" s="23">
        <v>6461.1152000000002</v>
      </c>
      <c r="H206">
        <v>2825.1309000000001</v>
      </c>
      <c r="I206">
        <v>3635.9841000000001</v>
      </c>
      <c r="J206">
        <v>3900.0497999999998</v>
      </c>
      <c r="K206">
        <v>0.97670000000000001</v>
      </c>
    </row>
    <row r="207" spans="1:11" x14ac:dyDescent="0.25">
      <c r="A207" t="s">
        <v>222</v>
      </c>
      <c r="B207">
        <v>11529.107400000001</v>
      </c>
      <c r="C207">
        <v>7159.7388000000001</v>
      </c>
      <c r="D207">
        <v>3533.7327</v>
      </c>
      <c r="E207">
        <v>3626.0063</v>
      </c>
      <c r="F207">
        <v>4712.0668999999998</v>
      </c>
      <c r="G207" s="23">
        <v>2903.4944</v>
      </c>
      <c r="H207">
        <v>271.45400000000001</v>
      </c>
      <c r="I207">
        <v>2632.0403000000001</v>
      </c>
      <c r="J207">
        <v>374.9316</v>
      </c>
      <c r="K207">
        <v>0.97640000000000005</v>
      </c>
    </row>
    <row r="208" spans="1:11" x14ac:dyDescent="0.25">
      <c r="A208" t="s">
        <v>223</v>
      </c>
      <c r="B208">
        <v>11538.8555</v>
      </c>
      <c r="C208">
        <v>8345.6836000000003</v>
      </c>
      <c r="D208">
        <v>6306.8462</v>
      </c>
      <c r="E208">
        <v>2038.8375000000001</v>
      </c>
      <c r="F208">
        <v>8818.5859</v>
      </c>
      <c r="G208" s="23">
        <v>1749.4066</v>
      </c>
      <c r="H208">
        <v>156.6609</v>
      </c>
      <c r="I208">
        <v>1592.7456</v>
      </c>
      <c r="J208">
        <v>641.40409999999997</v>
      </c>
      <c r="K208">
        <v>0.97640000000000005</v>
      </c>
    </row>
    <row r="209" spans="1:11" x14ac:dyDescent="0.25">
      <c r="A209" t="s">
        <v>224</v>
      </c>
      <c r="B209">
        <v>11547.752</v>
      </c>
      <c r="C209">
        <v>8190.3931000000002</v>
      </c>
      <c r="D209">
        <v>5786.3687</v>
      </c>
      <c r="E209">
        <v>2404.0243999999998</v>
      </c>
      <c r="F209">
        <v>8185.9804999999997</v>
      </c>
      <c r="G209" s="23">
        <v>3851.9836</v>
      </c>
      <c r="H209">
        <v>487.65449999999998</v>
      </c>
      <c r="I209">
        <v>3364.3290999999999</v>
      </c>
      <c r="J209">
        <v>819.19820000000004</v>
      </c>
      <c r="K209">
        <v>0.97599999999999998</v>
      </c>
    </row>
    <row r="210" spans="1:11" x14ac:dyDescent="0.25">
      <c r="A210" t="s">
        <v>225</v>
      </c>
      <c r="B210">
        <v>11555.771500000001</v>
      </c>
      <c r="C210">
        <v>8383.9287000000004</v>
      </c>
      <c r="D210">
        <v>6228.0640000000003</v>
      </c>
      <c r="E210">
        <v>2155.8645000000001</v>
      </c>
      <c r="F210">
        <v>8724.7343999999994</v>
      </c>
      <c r="G210" s="23">
        <v>2567.3285999999998</v>
      </c>
      <c r="H210">
        <v>472.2312</v>
      </c>
      <c r="I210">
        <v>2095.0974000000001</v>
      </c>
      <c r="J210">
        <v>1024.5214000000001</v>
      </c>
      <c r="K210">
        <v>0.97570000000000001</v>
      </c>
    </row>
    <row r="211" spans="1:11" x14ac:dyDescent="0.25">
      <c r="A211" t="s">
        <v>226</v>
      </c>
      <c r="B211">
        <v>11562.9072</v>
      </c>
      <c r="C211">
        <v>8829.2919999999995</v>
      </c>
      <c r="D211">
        <v>7686.7969000000003</v>
      </c>
      <c r="E211">
        <v>1142.4952000000001</v>
      </c>
      <c r="F211">
        <v>11229.084000000001</v>
      </c>
      <c r="G211" s="23">
        <v>8655.4307000000008</v>
      </c>
      <c r="H211">
        <v>7207.3505999999998</v>
      </c>
      <c r="I211">
        <v>1448.0802000000001</v>
      </c>
      <c r="J211">
        <v>10627.517599999999</v>
      </c>
      <c r="K211">
        <v>0.97529999999999994</v>
      </c>
    </row>
    <row r="212" spans="1:11" x14ac:dyDescent="0.25">
      <c r="A212" t="s">
        <v>227</v>
      </c>
      <c r="B212">
        <v>11569.1289</v>
      </c>
      <c r="C212">
        <v>9026.2031000000006</v>
      </c>
      <c r="D212">
        <v>8000.8716000000004</v>
      </c>
      <c r="E212">
        <v>1025.3317999999999</v>
      </c>
      <c r="F212">
        <v>11807.992200000001</v>
      </c>
      <c r="G212" s="23">
        <v>9026.2031000000006</v>
      </c>
      <c r="H212">
        <v>8000.8716000000004</v>
      </c>
      <c r="I212">
        <v>1025.3317999999999</v>
      </c>
      <c r="J212">
        <v>11807.992200000001</v>
      </c>
      <c r="K212">
        <v>0.97529999999999994</v>
      </c>
    </row>
    <row r="213" spans="1:11" x14ac:dyDescent="0.25">
      <c r="A213" t="s">
        <v>228</v>
      </c>
      <c r="B213">
        <v>11574.4951</v>
      </c>
      <c r="C213">
        <v>9054.9159999999993</v>
      </c>
      <c r="D213">
        <v>8049.8603999999996</v>
      </c>
      <c r="E213">
        <v>1005.0557</v>
      </c>
      <c r="F213">
        <v>11942.4609</v>
      </c>
      <c r="G213" s="23">
        <v>9054.9159999999993</v>
      </c>
      <c r="H213">
        <v>8049.8603999999996</v>
      </c>
      <c r="I213">
        <v>1005.0557</v>
      </c>
      <c r="J213">
        <v>11942.4609</v>
      </c>
      <c r="K213">
        <v>0.97499999999999998</v>
      </c>
    </row>
    <row r="214" spans="1:11" x14ac:dyDescent="0.25">
      <c r="A214" t="s">
        <v>229</v>
      </c>
      <c r="B214">
        <v>11578.956099999999</v>
      </c>
      <c r="C214">
        <v>8543.1864999999998</v>
      </c>
      <c r="D214">
        <v>7131.8154000000004</v>
      </c>
      <c r="E214">
        <v>1411.3712</v>
      </c>
      <c r="F214">
        <v>10318.6543</v>
      </c>
      <c r="G214" s="23">
        <v>7609.2466000000004</v>
      </c>
      <c r="H214">
        <v>5013.4507000000003</v>
      </c>
      <c r="I214">
        <v>2595.7959000000001</v>
      </c>
      <c r="J214">
        <v>7047.8505999999998</v>
      </c>
      <c r="K214">
        <v>0.97499999999999998</v>
      </c>
    </row>
    <row r="215" spans="1:11" x14ac:dyDescent="0.25">
      <c r="A215" t="s">
        <v>230</v>
      </c>
      <c r="B215">
        <v>11582.526400000001</v>
      </c>
      <c r="C215">
        <v>8903.1699000000008</v>
      </c>
      <c r="D215">
        <v>7567.5562</v>
      </c>
      <c r="E215">
        <v>1335.6141</v>
      </c>
      <c r="F215">
        <v>10944.507799999999</v>
      </c>
      <c r="G215" s="23">
        <v>8749.1327999999994</v>
      </c>
      <c r="H215">
        <v>7139.7173000000003</v>
      </c>
      <c r="I215">
        <v>1609.4151999999999</v>
      </c>
      <c r="J215">
        <v>10438.4902</v>
      </c>
      <c r="K215">
        <v>0.97499999999999998</v>
      </c>
    </row>
    <row r="216" spans="1:11" x14ac:dyDescent="0.25">
      <c r="A216" t="s">
        <v>231</v>
      </c>
      <c r="B216">
        <v>11585.252899999999</v>
      </c>
      <c r="C216">
        <v>8862.2451000000001</v>
      </c>
      <c r="D216">
        <v>7673.9408999999996</v>
      </c>
      <c r="E216">
        <v>1188.3045999999999</v>
      </c>
      <c r="F216">
        <v>11210.0615</v>
      </c>
      <c r="G216" s="23">
        <v>7378.9502000000002</v>
      </c>
      <c r="H216">
        <v>4859.1391999999996</v>
      </c>
      <c r="I216">
        <v>2519.8110000000001</v>
      </c>
      <c r="J216">
        <v>7236.9492</v>
      </c>
      <c r="K216">
        <v>0.97499999999999998</v>
      </c>
    </row>
    <row r="217" spans="1:11" x14ac:dyDescent="0.25">
      <c r="A217" t="s">
        <v>232</v>
      </c>
      <c r="B217">
        <v>11587.069299999999</v>
      </c>
      <c r="C217">
        <v>8597.6952999999994</v>
      </c>
      <c r="D217">
        <v>7109.1010999999999</v>
      </c>
      <c r="E217">
        <v>1488.5944999999999</v>
      </c>
      <c r="F217">
        <v>10237.656199999999</v>
      </c>
      <c r="G217" s="23">
        <v>5538.4897000000001</v>
      </c>
      <c r="H217">
        <v>2242.886</v>
      </c>
      <c r="I217">
        <v>3295.6035000000002</v>
      </c>
      <c r="J217">
        <v>3633.6837999999998</v>
      </c>
      <c r="K217">
        <v>0.97499999999999998</v>
      </c>
    </row>
    <row r="218" spans="1:11" x14ac:dyDescent="0.25">
      <c r="A218" t="s">
        <v>233</v>
      </c>
      <c r="B218">
        <v>11587.9746</v>
      </c>
      <c r="C218">
        <v>8771.2217000000001</v>
      </c>
      <c r="D218">
        <v>7286.4071999999996</v>
      </c>
      <c r="E218">
        <v>1484.8148000000001</v>
      </c>
      <c r="F218">
        <v>10373.2227</v>
      </c>
      <c r="G218" s="23">
        <v>7671.9745999999996</v>
      </c>
      <c r="H218">
        <v>5232.6421</v>
      </c>
      <c r="I218">
        <v>2439.3325</v>
      </c>
      <c r="J218">
        <v>7301.7875999999997</v>
      </c>
      <c r="K218">
        <v>0.97529999999999994</v>
      </c>
    </row>
    <row r="219" spans="1:11" x14ac:dyDescent="0.25">
      <c r="A219" t="s">
        <v>234</v>
      </c>
      <c r="B219">
        <v>11588.0674</v>
      </c>
      <c r="C219">
        <v>8758.5517999999993</v>
      </c>
      <c r="D219">
        <v>7414.1972999999998</v>
      </c>
      <c r="E219">
        <v>1344.3539000000001</v>
      </c>
      <c r="F219">
        <v>10751.016600000001</v>
      </c>
      <c r="G219" s="23">
        <v>8416.4258000000009</v>
      </c>
      <c r="H219">
        <v>6778.3856999999998</v>
      </c>
      <c r="I219">
        <v>1638.0405000000001</v>
      </c>
      <c r="J219">
        <v>9699.3340000000007</v>
      </c>
      <c r="K219">
        <v>0.97470000000000001</v>
      </c>
    </row>
    <row r="220" spans="1:11" x14ac:dyDescent="0.25">
      <c r="A220" t="s">
        <v>235</v>
      </c>
      <c r="B220">
        <v>11587.257799999999</v>
      </c>
      <c r="C220">
        <v>8794.3369000000002</v>
      </c>
      <c r="D220">
        <v>7314.6913999999997</v>
      </c>
      <c r="E220">
        <v>1479.6452999999999</v>
      </c>
      <c r="F220">
        <v>10620.454100000001</v>
      </c>
      <c r="G220" s="23">
        <v>5271.3905999999997</v>
      </c>
      <c r="H220">
        <v>2410.011</v>
      </c>
      <c r="I220">
        <v>2861.3796000000002</v>
      </c>
      <c r="J220">
        <v>3756.0571</v>
      </c>
      <c r="K220">
        <v>0.97470000000000001</v>
      </c>
    </row>
    <row r="221" spans="1:11" x14ac:dyDescent="0.25">
      <c r="A221" t="s">
        <v>236</v>
      </c>
      <c r="B221">
        <v>11585.5684</v>
      </c>
      <c r="C221">
        <v>8849.7852000000003</v>
      </c>
      <c r="D221">
        <v>7656.9619000000002</v>
      </c>
      <c r="E221">
        <v>1192.8234</v>
      </c>
      <c r="F221">
        <v>11260.426799999999</v>
      </c>
      <c r="G221" s="23">
        <v>8849.7852000000003</v>
      </c>
      <c r="H221">
        <v>7656.9619000000002</v>
      </c>
      <c r="I221">
        <v>1192.8234</v>
      </c>
      <c r="J221">
        <v>11260.426799999999</v>
      </c>
      <c r="K221">
        <v>0.97470000000000001</v>
      </c>
    </row>
    <row r="222" spans="1:11" x14ac:dyDescent="0.25">
      <c r="A222" t="s">
        <v>237</v>
      </c>
      <c r="B222">
        <v>11582.999</v>
      </c>
      <c r="C222">
        <v>8882.0107000000007</v>
      </c>
      <c r="D222">
        <v>7907.9336000000003</v>
      </c>
      <c r="E222">
        <v>974.07740000000001</v>
      </c>
      <c r="F222">
        <v>11643.868200000001</v>
      </c>
      <c r="G222" s="23">
        <v>8882.0107000000007</v>
      </c>
      <c r="H222">
        <v>7907.9336000000003</v>
      </c>
      <c r="I222">
        <v>974.07740000000001</v>
      </c>
      <c r="J222">
        <v>11643.868200000001</v>
      </c>
      <c r="K222">
        <v>0.97470000000000001</v>
      </c>
    </row>
    <row r="223" spans="1:11" x14ac:dyDescent="0.25">
      <c r="A223" t="s">
        <v>238</v>
      </c>
      <c r="B223">
        <v>11579.531199999999</v>
      </c>
      <c r="C223">
        <v>8581.9755999999998</v>
      </c>
      <c r="D223">
        <v>7131.8720999999996</v>
      </c>
      <c r="E223">
        <v>1450.1034999999999</v>
      </c>
      <c r="F223">
        <v>10282.2588</v>
      </c>
      <c r="G223" s="23">
        <v>8090.7191999999995</v>
      </c>
      <c r="H223">
        <v>5666.0361000000003</v>
      </c>
      <c r="I223">
        <v>2424.6831000000002</v>
      </c>
      <c r="J223">
        <v>8656.3389000000006</v>
      </c>
      <c r="K223">
        <v>0.97499999999999998</v>
      </c>
    </row>
    <row r="224" spans="1:11" x14ac:dyDescent="0.25">
      <c r="A224" t="s">
        <v>239</v>
      </c>
      <c r="B224">
        <v>11575.2246</v>
      </c>
      <c r="C224">
        <v>8550.2520000000004</v>
      </c>
      <c r="D224">
        <v>6964.7147999999997</v>
      </c>
      <c r="E224">
        <v>1585.5374999999999</v>
      </c>
      <c r="F224">
        <v>10074.646500000001</v>
      </c>
      <c r="G224" s="23">
        <v>8465.0166000000008</v>
      </c>
      <c r="H224">
        <v>6712.2114000000001</v>
      </c>
      <c r="I224">
        <v>1752.8053</v>
      </c>
      <c r="J224">
        <v>9800.8690999999999</v>
      </c>
      <c r="K224">
        <v>0.97499999999999998</v>
      </c>
    </row>
    <row r="225" spans="1:11" x14ac:dyDescent="0.25">
      <c r="A225" t="s">
        <v>240</v>
      </c>
      <c r="B225">
        <v>11570.075199999999</v>
      </c>
      <c r="C225">
        <v>8752.6602000000003</v>
      </c>
      <c r="D225">
        <v>7434.5752000000002</v>
      </c>
      <c r="E225">
        <v>1318.085</v>
      </c>
      <c r="F225">
        <v>10767.4316</v>
      </c>
      <c r="G225" s="23">
        <v>7072.1181999999999</v>
      </c>
      <c r="H225">
        <v>4039.0183000000002</v>
      </c>
      <c r="I225">
        <v>3033.0999000000002</v>
      </c>
      <c r="J225">
        <v>6142.0155999999997</v>
      </c>
      <c r="K225">
        <v>0.97470000000000001</v>
      </c>
    </row>
    <row r="226" spans="1:11" x14ac:dyDescent="0.25">
      <c r="A226" t="s">
        <v>241</v>
      </c>
      <c r="B226">
        <v>11563.998</v>
      </c>
      <c r="C226">
        <v>8666.7860999999994</v>
      </c>
      <c r="D226">
        <v>7230.7929999999997</v>
      </c>
      <c r="E226">
        <v>1435.9931999999999</v>
      </c>
      <c r="F226">
        <v>10537.6543</v>
      </c>
      <c r="G226" s="23">
        <v>5406.3301000000001</v>
      </c>
      <c r="H226">
        <v>2603.7431999999999</v>
      </c>
      <c r="I226">
        <v>2802.5868999999998</v>
      </c>
      <c r="J226">
        <v>3783.7395000000001</v>
      </c>
      <c r="K226">
        <v>0.97499999999999998</v>
      </c>
    </row>
    <row r="227" spans="1:11" x14ac:dyDescent="0.25">
      <c r="A227" t="s">
        <v>242</v>
      </c>
      <c r="B227">
        <v>11557.0908</v>
      </c>
      <c r="C227">
        <v>8247.6504000000004</v>
      </c>
      <c r="D227">
        <v>5907.1688999999997</v>
      </c>
      <c r="E227">
        <v>2340.4814000000001</v>
      </c>
      <c r="F227">
        <v>8297.3778999999995</v>
      </c>
      <c r="G227" s="23">
        <v>5797.4277000000002</v>
      </c>
      <c r="H227">
        <v>3194.1320999999998</v>
      </c>
      <c r="I227">
        <v>2603.2957000000001</v>
      </c>
      <c r="J227">
        <v>4304.5375999999997</v>
      </c>
      <c r="K227">
        <v>0.95940000000000003</v>
      </c>
    </row>
    <row r="228" spans="1:11" x14ac:dyDescent="0.25">
      <c r="A228" t="s">
        <v>243</v>
      </c>
      <c r="B228">
        <v>11549.3086</v>
      </c>
      <c r="C228">
        <v>8186.1733000000004</v>
      </c>
      <c r="D228">
        <v>5844.5502999999999</v>
      </c>
      <c r="E228">
        <v>2341.623</v>
      </c>
      <c r="F228">
        <v>8219.5565999999999</v>
      </c>
      <c r="G228" s="23">
        <v>1910.0554</v>
      </c>
      <c r="H228">
        <v>52.090200000000003</v>
      </c>
      <c r="I228">
        <v>1857.9652000000001</v>
      </c>
      <c r="J228">
        <v>82.477800000000002</v>
      </c>
      <c r="K228">
        <v>0.97499999999999998</v>
      </c>
    </row>
    <row r="229" spans="1:11" x14ac:dyDescent="0.25">
      <c r="A229" t="s">
        <v>244</v>
      </c>
      <c r="B229">
        <v>11540.637699999999</v>
      </c>
      <c r="C229">
        <v>8610.3047000000006</v>
      </c>
      <c r="D229">
        <v>6816.4546</v>
      </c>
      <c r="E229">
        <v>1793.8498999999999</v>
      </c>
      <c r="F229">
        <v>9800.8086000000003</v>
      </c>
      <c r="G229" s="23">
        <v>3771.1552999999999</v>
      </c>
      <c r="H229">
        <v>913.8569</v>
      </c>
      <c r="I229">
        <v>2857.2986000000001</v>
      </c>
      <c r="J229">
        <v>1557.3461</v>
      </c>
      <c r="K229">
        <v>0.97529999999999994</v>
      </c>
    </row>
    <row r="230" spans="1:11" x14ac:dyDescent="0.25">
      <c r="A230" t="s">
        <v>245</v>
      </c>
      <c r="B230">
        <v>11531.1006</v>
      </c>
      <c r="C230">
        <v>8366.8330000000005</v>
      </c>
      <c r="D230">
        <v>6209.4058000000005</v>
      </c>
      <c r="E230">
        <v>2157.4270000000001</v>
      </c>
      <c r="F230">
        <v>8972.0741999999991</v>
      </c>
      <c r="G230" s="23">
        <v>5398.0537000000004</v>
      </c>
      <c r="H230">
        <v>2068.395</v>
      </c>
      <c r="I230">
        <v>3329.6587</v>
      </c>
      <c r="J230">
        <v>3362.1498999999999</v>
      </c>
      <c r="K230">
        <v>0.97570000000000001</v>
      </c>
    </row>
    <row r="231" spans="1:11" x14ac:dyDescent="0.25">
      <c r="A231" s="1"/>
      <c r="B231" s="1"/>
      <c r="C231" s="1"/>
      <c r="D231" s="1"/>
      <c r="E231" s="1"/>
      <c r="F231" s="1"/>
      <c r="G231" s="1">
        <f>SUM(G201:G230)/(230-201+1)</f>
        <v>6645.6188133333353</v>
      </c>
      <c r="H231" s="1"/>
      <c r="I231" s="1"/>
      <c r="J231" s="1"/>
      <c r="K231" s="1"/>
    </row>
    <row r="232" spans="1:11" x14ac:dyDescent="0.25">
      <c r="A232" t="s">
        <v>246</v>
      </c>
      <c r="B232">
        <v>11520.708000000001</v>
      </c>
      <c r="C232">
        <v>8691.1641</v>
      </c>
      <c r="D232">
        <v>7290.2777999999998</v>
      </c>
      <c r="E232">
        <v>1400.8868</v>
      </c>
      <c r="F232">
        <v>10711.6553</v>
      </c>
      <c r="G232" s="23">
        <v>8605.0185999999994</v>
      </c>
      <c r="H232">
        <v>7038.7997999999998</v>
      </c>
      <c r="I232">
        <v>1566.2192</v>
      </c>
      <c r="J232">
        <v>10437.445299999999</v>
      </c>
      <c r="K232">
        <v>0.97599999999999998</v>
      </c>
    </row>
    <row r="233" spans="1:11" x14ac:dyDescent="0.25">
      <c r="A233" t="s">
        <v>247</v>
      </c>
      <c r="B233">
        <v>11509.4912</v>
      </c>
      <c r="C233">
        <v>8749.5635000000002</v>
      </c>
      <c r="D233">
        <v>7746.0888999999997</v>
      </c>
      <c r="E233">
        <v>1003.4748</v>
      </c>
      <c r="F233">
        <v>11463.168900000001</v>
      </c>
      <c r="G233" s="23">
        <v>8749.5635000000002</v>
      </c>
      <c r="H233">
        <v>7746.0888999999997</v>
      </c>
      <c r="I233">
        <v>1003.4748</v>
      </c>
      <c r="J233">
        <v>11463.168900000001</v>
      </c>
      <c r="K233">
        <v>0.97599999999999998</v>
      </c>
    </row>
    <row r="234" spans="1:11" x14ac:dyDescent="0.25">
      <c r="A234" t="s">
        <v>248</v>
      </c>
      <c r="B234">
        <v>11497.382799999999</v>
      </c>
      <c r="C234">
        <v>8815.9989999999998</v>
      </c>
      <c r="D234">
        <v>7746.6152000000002</v>
      </c>
      <c r="E234">
        <v>1069.3833</v>
      </c>
      <c r="F234">
        <v>11532.392599999999</v>
      </c>
      <c r="G234" s="23">
        <v>8815.9989999999998</v>
      </c>
      <c r="H234">
        <v>7746.6152000000002</v>
      </c>
      <c r="I234">
        <v>1069.3833</v>
      </c>
      <c r="J234">
        <v>11532.392599999999</v>
      </c>
      <c r="K234">
        <v>0.97640000000000005</v>
      </c>
    </row>
    <row r="235" spans="1:11" x14ac:dyDescent="0.25">
      <c r="A235" t="s">
        <v>249</v>
      </c>
      <c r="B235">
        <v>11484.454100000001</v>
      </c>
      <c r="C235">
        <v>8790.6738000000005</v>
      </c>
      <c r="D235">
        <v>7479.6099000000004</v>
      </c>
      <c r="E235">
        <v>1311.0642</v>
      </c>
      <c r="F235">
        <v>10951.0479</v>
      </c>
      <c r="G235" s="23">
        <v>8790.6738000000005</v>
      </c>
      <c r="H235">
        <v>7479.6099000000004</v>
      </c>
      <c r="I235">
        <v>1311.0642</v>
      </c>
      <c r="J235">
        <v>10951.0479</v>
      </c>
      <c r="K235">
        <v>0.97640000000000005</v>
      </c>
    </row>
    <row r="236" spans="1:11" x14ac:dyDescent="0.25">
      <c r="A236" t="s">
        <v>250</v>
      </c>
      <c r="B236">
        <v>11470.6387</v>
      </c>
      <c r="C236">
        <v>8474.3379000000004</v>
      </c>
      <c r="D236">
        <v>6744.585</v>
      </c>
      <c r="E236">
        <v>1729.7529</v>
      </c>
      <c r="F236">
        <v>9783.1376999999993</v>
      </c>
      <c r="G236" s="23">
        <v>8474.3379000000004</v>
      </c>
      <c r="H236">
        <v>6744.585</v>
      </c>
      <c r="I236">
        <v>1729.7529</v>
      </c>
      <c r="J236">
        <v>9783.1376999999993</v>
      </c>
      <c r="K236">
        <v>0.97670000000000001</v>
      </c>
    </row>
    <row r="237" spans="1:11" x14ac:dyDescent="0.25">
      <c r="A237" t="s">
        <v>251</v>
      </c>
      <c r="B237">
        <v>11455.9707</v>
      </c>
      <c r="C237">
        <v>8767.0156000000006</v>
      </c>
      <c r="D237">
        <v>7557.0820000000003</v>
      </c>
      <c r="E237">
        <v>1209.9338</v>
      </c>
      <c r="F237">
        <v>11222.397499999999</v>
      </c>
      <c r="G237" s="23">
        <v>6933.3353999999999</v>
      </c>
      <c r="H237">
        <v>4672.8002999999999</v>
      </c>
      <c r="I237">
        <v>2260.5351999999998</v>
      </c>
      <c r="J237">
        <v>6667.5790999999999</v>
      </c>
      <c r="K237">
        <v>0.97740000000000005</v>
      </c>
    </row>
    <row r="238" spans="1:11" x14ac:dyDescent="0.25">
      <c r="A238" t="s">
        <v>252</v>
      </c>
      <c r="B238">
        <v>11440.4746</v>
      </c>
      <c r="C238">
        <v>8883.8583999999992</v>
      </c>
      <c r="D238">
        <v>7890.5474000000004</v>
      </c>
      <c r="E238">
        <v>993.31150000000002</v>
      </c>
      <c r="F238">
        <v>11660.411099999999</v>
      </c>
      <c r="G238" s="23">
        <v>8883.8583999999992</v>
      </c>
      <c r="H238">
        <v>7890.5474000000004</v>
      </c>
      <c r="I238">
        <v>993.31150000000002</v>
      </c>
      <c r="J238">
        <v>11660.411099999999</v>
      </c>
      <c r="K238">
        <v>0.9778</v>
      </c>
    </row>
    <row r="239" spans="1:11" x14ac:dyDescent="0.25">
      <c r="A239" t="s">
        <v>253</v>
      </c>
      <c r="B239">
        <v>11424.1201</v>
      </c>
      <c r="C239">
        <v>8708.4346000000005</v>
      </c>
      <c r="D239">
        <v>7660.8051999999998</v>
      </c>
      <c r="E239">
        <v>1047.6298999999999</v>
      </c>
      <c r="F239">
        <v>11234.9756</v>
      </c>
      <c r="G239" s="23">
        <v>8494.8642999999993</v>
      </c>
      <c r="H239">
        <v>7241.1201000000001</v>
      </c>
      <c r="I239">
        <v>1253.7445</v>
      </c>
      <c r="J239">
        <v>10205.809600000001</v>
      </c>
      <c r="K239">
        <v>0.97809999999999997</v>
      </c>
    </row>
    <row r="240" spans="1:11" x14ac:dyDescent="0.25">
      <c r="A240" t="s">
        <v>254</v>
      </c>
      <c r="B240">
        <v>11406.9629</v>
      </c>
      <c r="C240">
        <v>8334.6942999999992</v>
      </c>
      <c r="D240">
        <v>6880.3589000000002</v>
      </c>
      <c r="E240">
        <v>1454.3353999999999</v>
      </c>
      <c r="F240">
        <v>9880.4912000000004</v>
      </c>
      <c r="G240" s="23">
        <v>3360.9121</v>
      </c>
      <c r="H240">
        <v>1006.2255</v>
      </c>
      <c r="I240">
        <v>2354.6867999999999</v>
      </c>
      <c r="J240">
        <v>1815.1249</v>
      </c>
      <c r="K240">
        <v>0.97809999999999997</v>
      </c>
    </row>
    <row r="241" spans="1:11" x14ac:dyDescent="0.25">
      <c r="A241" t="s">
        <v>255</v>
      </c>
      <c r="B241">
        <v>11388.915000000001</v>
      </c>
      <c r="C241">
        <v>8415.2715000000007</v>
      </c>
      <c r="D241">
        <v>7200.8315000000002</v>
      </c>
      <c r="E241">
        <v>1214.4403</v>
      </c>
      <c r="F241">
        <v>10536.4424</v>
      </c>
      <c r="G241" s="23">
        <v>7348.9565000000002</v>
      </c>
      <c r="H241">
        <v>5448.1986999999999</v>
      </c>
      <c r="I241">
        <v>1900.7581</v>
      </c>
      <c r="J241">
        <v>7329.3818000000001</v>
      </c>
      <c r="K241">
        <v>0.97850000000000004</v>
      </c>
    </row>
    <row r="242" spans="1:11" x14ac:dyDescent="0.25">
      <c r="A242" t="s">
        <v>256</v>
      </c>
      <c r="B242">
        <v>11370.049800000001</v>
      </c>
      <c r="C242">
        <v>8368.1504000000004</v>
      </c>
      <c r="D242">
        <v>6982.9813999999997</v>
      </c>
      <c r="E242">
        <v>1385.1685</v>
      </c>
      <c r="F242">
        <v>10201.3164</v>
      </c>
      <c r="G242" s="23">
        <v>6343.8168999999998</v>
      </c>
      <c r="H242">
        <v>3129.3739999999998</v>
      </c>
      <c r="I242">
        <v>3214.4431</v>
      </c>
      <c r="J242">
        <v>4559.2611999999999</v>
      </c>
      <c r="K242">
        <v>0.9788</v>
      </c>
    </row>
    <row r="243" spans="1:11" x14ac:dyDescent="0.25">
      <c r="A243" t="s">
        <v>257</v>
      </c>
      <c r="B243">
        <v>11350.3711</v>
      </c>
      <c r="C243">
        <v>8805.3184000000001</v>
      </c>
      <c r="D243">
        <v>7752.1459999999997</v>
      </c>
      <c r="E243">
        <v>1053.1723999999999</v>
      </c>
      <c r="F243">
        <v>11519.329100000001</v>
      </c>
      <c r="G243" s="23">
        <v>8684.7577999999994</v>
      </c>
      <c r="H243">
        <v>7558.7559000000001</v>
      </c>
      <c r="I243">
        <v>1126.002</v>
      </c>
      <c r="J243">
        <v>10933.623</v>
      </c>
      <c r="K243">
        <v>0.97399999999999998</v>
      </c>
    </row>
    <row r="244" spans="1:11" x14ac:dyDescent="0.25">
      <c r="A244" t="s">
        <v>258</v>
      </c>
      <c r="B244">
        <v>11329.862300000001</v>
      </c>
      <c r="C244">
        <v>8669.9629000000004</v>
      </c>
      <c r="D244">
        <v>7560.6826000000001</v>
      </c>
      <c r="E244">
        <v>1109.28</v>
      </c>
      <c r="F244">
        <v>11242.637699999999</v>
      </c>
      <c r="G244" s="23">
        <v>8244.4706999999999</v>
      </c>
      <c r="H244">
        <v>6336.8926000000001</v>
      </c>
      <c r="I244">
        <v>1907.5781999999999</v>
      </c>
      <c r="J244">
        <v>9709.2227000000003</v>
      </c>
      <c r="K244">
        <v>0.97950000000000004</v>
      </c>
    </row>
    <row r="245" spans="1:11" x14ac:dyDescent="0.25">
      <c r="A245" t="s">
        <v>259</v>
      </c>
      <c r="B245">
        <v>11308.489299999999</v>
      </c>
      <c r="C245">
        <v>8322.0360999999994</v>
      </c>
      <c r="D245">
        <v>7028.7046</v>
      </c>
      <c r="E245">
        <v>1293.3314</v>
      </c>
      <c r="F245">
        <v>10271.9131</v>
      </c>
      <c r="G245" s="23">
        <v>6927.9125999999997</v>
      </c>
      <c r="H245">
        <v>3804.4297000000001</v>
      </c>
      <c r="I245">
        <v>3123.4832000000001</v>
      </c>
      <c r="J245">
        <v>6321.2573000000002</v>
      </c>
      <c r="K245">
        <v>0.98019999999999996</v>
      </c>
    </row>
    <row r="246" spans="1:11" x14ac:dyDescent="0.25">
      <c r="A246" t="s">
        <v>260</v>
      </c>
      <c r="B246">
        <v>11286.375</v>
      </c>
      <c r="C246">
        <v>8517.8379000000004</v>
      </c>
      <c r="D246">
        <v>7050.1152000000002</v>
      </c>
      <c r="E246">
        <v>1467.7221999999999</v>
      </c>
      <c r="F246">
        <v>10219.4512</v>
      </c>
      <c r="G246" s="23">
        <v>8517.8379000000004</v>
      </c>
      <c r="H246">
        <v>7050.1152000000002</v>
      </c>
      <c r="I246">
        <v>1467.7221999999999</v>
      </c>
      <c r="J246">
        <v>10219.4512</v>
      </c>
      <c r="K246">
        <v>0.98019999999999996</v>
      </c>
    </row>
    <row r="247" spans="1:11" x14ac:dyDescent="0.25">
      <c r="A247" t="s">
        <v>261</v>
      </c>
      <c r="B247">
        <v>11263.377899999999</v>
      </c>
      <c r="C247">
        <v>8538.6074000000008</v>
      </c>
      <c r="D247">
        <v>7145.0946999999996</v>
      </c>
      <c r="E247">
        <v>1393.5126</v>
      </c>
      <c r="F247">
        <v>10549.4375</v>
      </c>
      <c r="G247" s="23">
        <v>8525.3955000000005</v>
      </c>
      <c r="H247">
        <v>7120.7997999999998</v>
      </c>
      <c r="I247">
        <v>1404.5956000000001</v>
      </c>
      <c r="J247">
        <v>10495.71</v>
      </c>
      <c r="K247">
        <v>0.98089999999999999</v>
      </c>
    </row>
    <row r="248" spans="1:11" x14ac:dyDescent="0.25">
      <c r="A248" t="s">
        <v>262</v>
      </c>
      <c r="B248">
        <v>11239.593800000001</v>
      </c>
      <c r="C248">
        <v>8600.1807000000008</v>
      </c>
      <c r="D248">
        <v>7484.0063</v>
      </c>
      <c r="E248">
        <v>1116.1746000000001</v>
      </c>
      <c r="F248">
        <v>11134.4414</v>
      </c>
      <c r="G248" s="23">
        <v>8600.1807000000008</v>
      </c>
      <c r="H248">
        <v>7484.0063</v>
      </c>
      <c r="I248">
        <v>1116.1746000000001</v>
      </c>
      <c r="J248">
        <v>11134.4414</v>
      </c>
      <c r="K248">
        <v>0.98119999999999996</v>
      </c>
    </row>
    <row r="249" spans="1:11" x14ac:dyDescent="0.25">
      <c r="A249" t="s">
        <v>263</v>
      </c>
      <c r="B249">
        <v>11214.9717</v>
      </c>
      <c r="C249">
        <v>8523.6455000000005</v>
      </c>
      <c r="D249">
        <v>7410.8579</v>
      </c>
      <c r="E249">
        <v>1112.788</v>
      </c>
      <c r="F249">
        <v>11062.324199999999</v>
      </c>
      <c r="G249" s="23">
        <v>8523.6455000000005</v>
      </c>
      <c r="H249">
        <v>7410.8579</v>
      </c>
      <c r="I249">
        <v>1112.788</v>
      </c>
      <c r="J249">
        <v>11062.324199999999</v>
      </c>
      <c r="K249">
        <v>0.9819</v>
      </c>
    </row>
    <row r="250" spans="1:11" x14ac:dyDescent="0.25">
      <c r="A250" t="s">
        <v>264</v>
      </c>
      <c r="B250">
        <v>11189.578100000001</v>
      </c>
      <c r="C250">
        <v>8500.7909999999993</v>
      </c>
      <c r="D250">
        <v>7500.2456000000002</v>
      </c>
      <c r="E250">
        <v>1000.5451</v>
      </c>
      <c r="F250">
        <v>11079.1592</v>
      </c>
      <c r="G250" s="23">
        <v>8466.4755999999998</v>
      </c>
      <c r="H250">
        <v>7404.6801999999998</v>
      </c>
      <c r="I250">
        <v>1061.7954</v>
      </c>
      <c r="J250">
        <v>10950.8428</v>
      </c>
      <c r="K250">
        <v>0.98229999999999995</v>
      </c>
    </row>
    <row r="251" spans="1:11" x14ac:dyDescent="0.25">
      <c r="A251" t="s">
        <v>265</v>
      </c>
      <c r="B251">
        <v>11163.385700000001</v>
      </c>
      <c r="C251">
        <v>8340.0136999999995</v>
      </c>
      <c r="D251">
        <v>7197.2143999999998</v>
      </c>
      <c r="E251">
        <v>1142.7997</v>
      </c>
      <c r="F251">
        <v>10547.190399999999</v>
      </c>
      <c r="G251" s="23">
        <v>6083.0806000000002</v>
      </c>
      <c r="H251">
        <v>3063.0803000000001</v>
      </c>
      <c r="I251">
        <v>3020</v>
      </c>
      <c r="J251">
        <v>5010.5204999999996</v>
      </c>
      <c r="K251">
        <v>0.98260000000000003</v>
      </c>
    </row>
    <row r="252" spans="1:11" x14ac:dyDescent="0.25">
      <c r="A252" t="s">
        <v>266</v>
      </c>
      <c r="B252">
        <v>11136.3604</v>
      </c>
      <c r="C252">
        <v>8573.5879000000004</v>
      </c>
      <c r="D252">
        <v>7543.1099000000004</v>
      </c>
      <c r="E252">
        <v>1030.4784</v>
      </c>
      <c r="F252">
        <v>11243.3369</v>
      </c>
      <c r="G252" s="23">
        <v>8573.5879000000004</v>
      </c>
      <c r="H252">
        <v>7543.1099000000004</v>
      </c>
      <c r="I252">
        <v>1030.4784</v>
      </c>
      <c r="J252">
        <v>11243.3369</v>
      </c>
      <c r="K252">
        <v>0.98329999999999995</v>
      </c>
    </row>
    <row r="253" spans="1:11" x14ac:dyDescent="0.25">
      <c r="A253" t="s">
        <v>267</v>
      </c>
      <c r="B253">
        <v>11108.531199999999</v>
      </c>
      <c r="C253">
        <v>8451.3837999999996</v>
      </c>
      <c r="D253">
        <v>7351.4956000000002</v>
      </c>
      <c r="E253">
        <v>1099.8877</v>
      </c>
      <c r="F253">
        <v>10960.598599999999</v>
      </c>
      <c r="G253" s="23">
        <v>8451.3837999999996</v>
      </c>
      <c r="H253">
        <v>7351.4956000000002</v>
      </c>
      <c r="I253">
        <v>1099.8877</v>
      </c>
      <c r="J253">
        <v>10960.598599999999</v>
      </c>
      <c r="K253">
        <v>0.98399999999999999</v>
      </c>
    </row>
    <row r="254" spans="1:11" x14ac:dyDescent="0.25">
      <c r="A254" t="s">
        <v>268</v>
      </c>
      <c r="B254">
        <v>11079.9355</v>
      </c>
      <c r="C254">
        <v>8360.1942999999992</v>
      </c>
      <c r="D254">
        <v>7092.6981999999998</v>
      </c>
      <c r="E254">
        <v>1267.4955</v>
      </c>
      <c r="F254">
        <v>10494.1016</v>
      </c>
      <c r="G254" s="23">
        <v>8360.1942999999992</v>
      </c>
      <c r="H254">
        <v>7092.6981999999998</v>
      </c>
      <c r="I254">
        <v>1267.4955</v>
      </c>
      <c r="J254">
        <v>10494.1016</v>
      </c>
      <c r="K254">
        <v>0.98440000000000005</v>
      </c>
    </row>
    <row r="255" spans="1:11" x14ac:dyDescent="0.25">
      <c r="A255" t="s">
        <v>269</v>
      </c>
      <c r="B255">
        <v>11050.569299999999</v>
      </c>
      <c r="C255">
        <v>8574.7275000000009</v>
      </c>
      <c r="D255">
        <v>7500.1967999999997</v>
      </c>
      <c r="E255">
        <v>1074.5302999999999</v>
      </c>
      <c r="F255">
        <v>11168.854499999999</v>
      </c>
      <c r="G255" s="23">
        <v>8574.7275000000009</v>
      </c>
      <c r="H255">
        <v>7500.1967999999997</v>
      </c>
      <c r="I255">
        <v>1074.5302999999999</v>
      </c>
      <c r="J255">
        <v>11168.854499999999</v>
      </c>
      <c r="K255">
        <v>0.98470000000000002</v>
      </c>
    </row>
    <row r="256" spans="1:11" x14ac:dyDescent="0.25">
      <c r="A256" t="s">
        <v>270</v>
      </c>
      <c r="B256">
        <v>11020.381799999999</v>
      </c>
      <c r="C256">
        <v>8450.1571999999996</v>
      </c>
      <c r="D256">
        <v>7350.5673999999999</v>
      </c>
      <c r="E256">
        <v>1099.5895</v>
      </c>
      <c r="F256">
        <v>10971.7646</v>
      </c>
      <c r="G256" s="23">
        <v>8272.8935999999994</v>
      </c>
      <c r="H256">
        <v>7098.8744999999999</v>
      </c>
      <c r="I256">
        <v>1174.0193999999999</v>
      </c>
      <c r="J256">
        <v>10230.5566</v>
      </c>
      <c r="K256">
        <v>0.98540000000000005</v>
      </c>
    </row>
    <row r="257" spans="1:11" x14ac:dyDescent="0.25">
      <c r="A257" t="s">
        <v>271</v>
      </c>
      <c r="B257">
        <v>10989.4072</v>
      </c>
      <c r="C257">
        <v>8248.1113000000005</v>
      </c>
      <c r="D257">
        <v>7347.6108000000004</v>
      </c>
      <c r="E257">
        <v>900.50019999999995</v>
      </c>
      <c r="F257">
        <v>10994.204100000001</v>
      </c>
      <c r="G257" s="23">
        <v>8226.4403999999995</v>
      </c>
      <c r="H257">
        <v>7299.5171</v>
      </c>
      <c r="I257">
        <v>926.92359999999996</v>
      </c>
      <c r="J257">
        <v>10908.8809</v>
      </c>
      <c r="K257">
        <v>0.98089999999999999</v>
      </c>
    </row>
    <row r="258" spans="1:11" x14ac:dyDescent="0.25">
      <c r="A258" t="s">
        <v>272</v>
      </c>
      <c r="B258">
        <v>10957.6504</v>
      </c>
      <c r="C258">
        <v>8216.3076000000001</v>
      </c>
      <c r="D258">
        <v>7074.1747999999998</v>
      </c>
      <c r="E258">
        <v>1142.1328000000001</v>
      </c>
      <c r="F258">
        <v>10567.4385</v>
      </c>
      <c r="G258" s="23">
        <v>7436.8701000000001</v>
      </c>
      <c r="H258">
        <v>5300.1953000000003</v>
      </c>
      <c r="I258">
        <v>2136.6747999999998</v>
      </c>
      <c r="J258">
        <v>7706.4111000000003</v>
      </c>
      <c r="K258">
        <v>0.97670000000000001</v>
      </c>
    </row>
    <row r="259" spans="1:11" x14ac:dyDescent="0.25">
      <c r="A259" t="s">
        <v>273</v>
      </c>
      <c r="B259">
        <v>10925.1152</v>
      </c>
      <c r="C259">
        <v>8117.1997000000001</v>
      </c>
      <c r="D259">
        <v>6894.2997999999998</v>
      </c>
      <c r="E259">
        <v>1222.8997999999999</v>
      </c>
      <c r="F259">
        <v>10349.328100000001</v>
      </c>
      <c r="G259" s="23">
        <v>8059.0752000000002</v>
      </c>
      <c r="H259">
        <v>6744.6620999999996</v>
      </c>
      <c r="I259">
        <v>1314.4135000000001</v>
      </c>
      <c r="J259">
        <v>10138.8604</v>
      </c>
      <c r="K259">
        <v>0.97709999999999997</v>
      </c>
    </row>
    <row r="260" spans="1:11" x14ac:dyDescent="0.25">
      <c r="A260" t="s">
        <v>274</v>
      </c>
      <c r="B260">
        <v>10891.8447</v>
      </c>
      <c r="C260">
        <v>6800.0293000000001</v>
      </c>
      <c r="D260">
        <v>3571.4672999999998</v>
      </c>
      <c r="E260">
        <v>3228.5619999999999</v>
      </c>
      <c r="F260">
        <v>4790.2676000000001</v>
      </c>
      <c r="G260" s="23">
        <v>5211.0766999999996</v>
      </c>
      <c r="H260">
        <v>1923.6804</v>
      </c>
      <c r="I260">
        <v>3287.3960000000002</v>
      </c>
      <c r="J260">
        <v>2440.384</v>
      </c>
      <c r="K260">
        <v>0.97740000000000005</v>
      </c>
    </row>
    <row r="261" spans="1:11" x14ac:dyDescent="0.25">
      <c r="A261" t="s">
        <v>275</v>
      </c>
      <c r="B261">
        <v>10857.7773</v>
      </c>
      <c r="C261">
        <v>7903.4272000000001</v>
      </c>
      <c r="D261">
        <v>6024.5219999999999</v>
      </c>
      <c r="E261">
        <v>1878.9052999999999</v>
      </c>
      <c r="F261">
        <v>8670.9560999999994</v>
      </c>
      <c r="G261" s="23">
        <v>7561.8804</v>
      </c>
      <c r="H261">
        <v>5205.3018000000002</v>
      </c>
      <c r="I261">
        <v>2356.5785999999998</v>
      </c>
      <c r="J261">
        <v>7696.7065000000002</v>
      </c>
      <c r="K261">
        <v>0.97809999999999997</v>
      </c>
    </row>
    <row r="262" spans="1:11" x14ac:dyDescent="0.25">
      <c r="A262" t="s">
        <v>276</v>
      </c>
      <c r="B262">
        <v>10822.9473</v>
      </c>
      <c r="C262">
        <v>7854.4813999999997</v>
      </c>
      <c r="D262">
        <v>6035.6997000000001</v>
      </c>
      <c r="E262">
        <v>1818.7817</v>
      </c>
      <c r="F262">
        <v>8693.9120999999996</v>
      </c>
      <c r="G262" s="23">
        <v>7580.4813999999997</v>
      </c>
      <c r="H262">
        <v>5508.7046</v>
      </c>
      <c r="I262">
        <v>2071.7768999999998</v>
      </c>
      <c r="J262">
        <v>8046.0214999999998</v>
      </c>
      <c r="K262">
        <v>0.9788</v>
      </c>
    </row>
    <row r="263" spans="1:11" x14ac:dyDescent="0.25">
      <c r="A263" s="1"/>
      <c r="B263" s="1"/>
      <c r="C263" s="1"/>
      <c r="D263" s="1"/>
      <c r="E263" s="1"/>
      <c r="F263" s="1"/>
      <c r="G263" s="1">
        <f>SUM(G232:G262)/(262-232+1)</f>
        <v>7860.7646645161303</v>
      </c>
      <c r="H263" s="1"/>
      <c r="I263" s="1"/>
      <c r="J263" s="1"/>
      <c r="K263" s="1"/>
    </row>
    <row r="264" spans="1:11" x14ac:dyDescent="0.25">
      <c r="A264" t="s">
        <v>277</v>
      </c>
      <c r="B264">
        <v>10787.357400000001</v>
      </c>
      <c r="C264">
        <v>8096.5883999999996</v>
      </c>
      <c r="D264">
        <v>6827.0438999999997</v>
      </c>
      <c r="E264">
        <v>1269.5442</v>
      </c>
      <c r="F264">
        <v>9947.0175999999992</v>
      </c>
      <c r="G264" s="23">
        <v>8069.4530999999997</v>
      </c>
      <c r="H264">
        <v>6794.9359999999997</v>
      </c>
      <c r="I264">
        <v>1274.5171</v>
      </c>
      <c r="J264">
        <v>9701.2520000000004</v>
      </c>
      <c r="K264">
        <v>0.97950000000000004</v>
      </c>
    </row>
    <row r="265" spans="1:11" x14ac:dyDescent="0.25">
      <c r="A265" t="s">
        <v>278</v>
      </c>
      <c r="B265">
        <v>10751.0146</v>
      </c>
      <c r="C265">
        <v>8171.3179</v>
      </c>
      <c r="D265">
        <v>7018.9438</v>
      </c>
      <c r="E265">
        <v>1152.3739</v>
      </c>
      <c r="F265">
        <v>10542.0479</v>
      </c>
      <c r="G265" s="23">
        <v>8124.7641999999996</v>
      </c>
      <c r="H265">
        <v>6943.6030000000001</v>
      </c>
      <c r="I265">
        <v>1181.1610000000001</v>
      </c>
      <c r="J265">
        <v>10292.6621</v>
      </c>
      <c r="K265">
        <v>0.98019999999999996</v>
      </c>
    </row>
    <row r="266" spans="1:11" x14ac:dyDescent="0.25">
      <c r="A266" t="s">
        <v>279</v>
      </c>
      <c r="B266">
        <v>10713.9229</v>
      </c>
      <c r="C266">
        <v>8220.0977000000003</v>
      </c>
      <c r="D266">
        <v>7225.5888999999997</v>
      </c>
      <c r="E266">
        <v>994.50819999999999</v>
      </c>
      <c r="F266">
        <v>10958.3105</v>
      </c>
      <c r="G266" s="23">
        <v>8220.0977000000003</v>
      </c>
      <c r="H266">
        <v>7225.5888999999997</v>
      </c>
      <c r="I266">
        <v>994.50819999999999</v>
      </c>
      <c r="J266">
        <v>10958.3105</v>
      </c>
      <c r="K266">
        <v>0.97570000000000001</v>
      </c>
    </row>
    <row r="267" spans="1:11" x14ac:dyDescent="0.25">
      <c r="A267" t="s">
        <v>280</v>
      </c>
      <c r="B267">
        <v>10676.0869</v>
      </c>
      <c r="C267">
        <v>8047.0443999999998</v>
      </c>
      <c r="D267">
        <v>6793.4263000000001</v>
      </c>
      <c r="E267">
        <v>1253.6184000000001</v>
      </c>
      <c r="F267">
        <v>10241.6631</v>
      </c>
      <c r="G267" s="23">
        <v>8047.0443999999998</v>
      </c>
      <c r="H267">
        <v>6793.4263000000001</v>
      </c>
      <c r="I267">
        <v>1253.6184000000001</v>
      </c>
      <c r="J267">
        <v>10241.6631</v>
      </c>
      <c r="K267">
        <v>0.98160000000000003</v>
      </c>
    </row>
    <row r="268" spans="1:11" x14ac:dyDescent="0.25">
      <c r="A268" t="s">
        <v>281</v>
      </c>
      <c r="B268">
        <v>10637.5137</v>
      </c>
      <c r="C268">
        <v>8085.6747999999998</v>
      </c>
      <c r="D268">
        <v>6981.7934999999998</v>
      </c>
      <c r="E268">
        <v>1103.8815</v>
      </c>
      <c r="F268">
        <v>10484.8809</v>
      </c>
      <c r="G268" s="23">
        <v>8085.6747999999998</v>
      </c>
      <c r="H268">
        <v>6981.7934999999998</v>
      </c>
      <c r="I268">
        <v>1103.8815</v>
      </c>
      <c r="J268">
        <v>10484.8809</v>
      </c>
      <c r="K268">
        <v>0.97709999999999997</v>
      </c>
    </row>
    <row r="269" spans="1:11" x14ac:dyDescent="0.25">
      <c r="A269" t="s">
        <v>282</v>
      </c>
      <c r="B269">
        <v>10598.248</v>
      </c>
      <c r="C269">
        <v>8009.2266</v>
      </c>
      <c r="D269">
        <v>6903.1934000000001</v>
      </c>
      <c r="E269">
        <v>1106.0332000000001</v>
      </c>
      <c r="F269">
        <v>10447.319299999999</v>
      </c>
      <c r="G269" s="23">
        <v>8009.2266</v>
      </c>
      <c r="H269">
        <v>6903.1934000000001</v>
      </c>
      <c r="I269">
        <v>1106.0332000000001</v>
      </c>
      <c r="J269">
        <v>10447.319299999999</v>
      </c>
      <c r="K269">
        <v>0.98260000000000003</v>
      </c>
    </row>
    <row r="270" spans="1:11" x14ac:dyDescent="0.25">
      <c r="A270" t="s">
        <v>283</v>
      </c>
      <c r="B270">
        <v>10558.223599999999</v>
      </c>
      <c r="C270">
        <v>7954.5293000000001</v>
      </c>
      <c r="D270">
        <v>6815.2383</v>
      </c>
      <c r="E270">
        <v>1139.2909</v>
      </c>
      <c r="F270">
        <v>10267.549800000001</v>
      </c>
      <c r="G270" s="23">
        <v>7949.2915000000003</v>
      </c>
      <c r="H270">
        <v>6807.4717000000001</v>
      </c>
      <c r="I270">
        <v>1141.8197</v>
      </c>
      <c r="J270">
        <v>10191.2109</v>
      </c>
      <c r="K270">
        <v>0.98370000000000002</v>
      </c>
    </row>
    <row r="271" spans="1:11" x14ac:dyDescent="0.25">
      <c r="A271" t="s">
        <v>284</v>
      </c>
      <c r="B271">
        <v>10517.4766</v>
      </c>
      <c r="C271">
        <v>8084.2520000000004</v>
      </c>
      <c r="D271">
        <v>6935.6812</v>
      </c>
      <c r="E271">
        <v>1148.5709999999999</v>
      </c>
      <c r="F271">
        <v>10449.1016</v>
      </c>
      <c r="G271" s="23">
        <v>7775.9839000000002</v>
      </c>
      <c r="H271">
        <v>6560.7446</v>
      </c>
      <c r="I271">
        <v>1215.2397000000001</v>
      </c>
      <c r="J271">
        <v>9373.0918000000001</v>
      </c>
      <c r="K271">
        <v>0.98399999999999999</v>
      </c>
    </row>
    <row r="272" spans="1:11" x14ac:dyDescent="0.25">
      <c r="A272" t="s">
        <v>285</v>
      </c>
      <c r="B272">
        <v>10476.0137</v>
      </c>
      <c r="C272">
        <v>7833.4058000000005</v>
      </c>
      <c r="D272">
        <v>6465.7079999999996</v>
      </c>
      <c r="E272">
        <v>1367.6975</v>
      </c>
      <c r="F272">
        <v>9799.1113000000005</v>
      </c>
      <c r="G272" s="23">
        <v>7833.4058000000005</v>
      </c>
      <c r="H272">
        <v>6465.7079999999996</v>
      </c>
      <c r="I272">
        <v>1367.6975</v>
      </c>
      <c r="J272">
        <v>9799.1113000000005</v>
      </c>
      <c r="K272">
        <v>0.98470000000000002</v>
      </c>
    </row>
    <row r="273" spans="1:11" x14ac:dyDescent="0.25">
      <c r="A273" t="s">
        <v>286</v>
      </c>
      <c r="B273">
        <v>10433.815399999999</v>
      </c>
      <c r="C273">
        <v>7701.4951000000001</v>
      </c>
      <c r="D273">
        <v>6142.3130000000001</v>
      </c>
      <c r="E273">
        <v>1559.1818000000001</v>
      </c>
      <c r="F273">
        <v>9281.5146000000004</v>
      </c>
      <c r="G273" s="23">
        <v>7701.4951000000001</v>
      </c>
      <c r="H273">
        <v>6142.3130000000001</v>
      </c>
      <c r="I273">
        <v>1559.1818000000001</v>
      </c>
      <c r="J273">
        <v>9281.5146000000004</v>
      </c>
      <c r="K273">
        <v>0.98580000000000001</v>
      </c>
    </row>
    <row r="274" spans="1:11" x14ac:dyDescent="0.25">
      <c r="A274" t="s">
        <v>287</v>
      </c>
      <c r="B274">
        <v>10390.953100000001</v>
      </c>
      <c r="C274">
        <v>7660.2777999999998</v>
      </c>
      <c r="D274">
        <v>6089.1147000000001</v>
      </c>
      <c r="E274">
        <v>1571.1635000000001</v>
      </c>
      <c r="F274">
        <v>9116.9014000000006</v>
      </c>
      <c r="G274" s="23">
        <v>7660.2777999999998</v>
      </c>
      <c r="H274">
        <v>6089.1147000000001</v>
      </c>
      <c r="I274">
        <v>1571.1635000000001</v>
      </c>
      <c r="J274">
        <v>9116.9014000000006</v>
      </c>
      <c r="K274">
        <v>0.98650000000000004</v>
      </c>
    </row>
    <row r="275" spans="1:11" x14ac:dyDescent="0.25">
      <c r="A275" t="s">
        <v>288</v>
      </c>
      <c r="B275">
        <v>10347.391600000001</v>
      </c>
      <c r="C275">
        <v>7797.8666999999996</v>
      </c>
      <c r="D275">
        <v>6859.3779000000004</v>
      </c>
      <c r="E275">
        <v>938.48860000000002</v>
      </c>
      <c r="F275">
        <v>10507.489299999999</v>
      </c>
      <c r="G275" s="23">
        <v>7727.2920000000004</v>
      </c>
      <c r="H275">
        <v>6674.54</v>
      </c>
      <c r="I275">
        <v>1052.7517</v>
      </c>
      <c r="J275">
        <v>10212.9121</v>
      </c>
      <c r="K275">
        <v>0.9819</v>
      </c>
    </row>
    <row r="276" spans="1:11" x14ac:dyDescent="0.25">
      <c r="A276" t="s">
        <v>289</v>
      </c>
      <c r="B276">
        <v>10303.137699999999</v>
      </c>
      <c r="C276">
        <v>7681.6513999999997</v>
      </c>
      <c r="D276">
        <v>6588.0448999999999</v>
      </c>
      <c r="E276">
        <v>1093.6063999999999</v>
      </c>
      <c r="F276">
        <v>9922.2900000000009</v>
      </c>
      <c r="G276" s="23">
        <v>7548.3041999999996</v>
      </c>
      <c r="H276">
        <v>6287.6513999999997</v>
      </c>
      <c r="I276">
        <v>1260.6528000000001</v>
      </c>
      <c r="J276">
        <v>9387.5918000000001</v>
      </c>
      <c r="K276">
        <v>0.97740000000000005</v>
      </c>
    </row>
    <row r="277" spans="1:11" x14ac:dyDescent="0.25">
      <c r="A277" t="s">
        <v>290</v>
      </c>
      <c r="B277">
        <v>10258.169900000001</v>
      </c>
      <c r="C277">
        <v>7785.8755000000001</v>
      </c>
      <c r="D277">
        <v>6774.3071</v>
      </c>
      <c r="E277">
        <v>1011.5681</v>
      </c>
      <c r="F277">
        <v>10383.915999999999</v>
      </c>
      <c r="G277" s="23">
        <v>7745.2983000000004</v>
      </c>
      <c r="H277">
        <v>6694.1864999999998</v>
      </c>
      <c r="I277">
        <v>1051.1117999999999</v>
      </c>
      <c r="J277">
        <v>10193.5098</v>
      </c>
      <c r="K277">
        <v>0.97850000000000004</v>
      </c>
    </row>
    <row r="278" spans="1:11" x14ac:dyDescent="0.25">
      <c r="A278" t="s">
        <v>291</v>
      </c>
      <c r="B278">
        <v>10212.609399999999</v>
      </c>
      <c r="C278">
        <v>7807.9556000000002</v>
      </c>
      <c r="D278">
        <v>6959.8242</v>
      </c>
      <c r="E278">
        <v>848.13120000000004</v>
      </c>
      <c r="F278">
        <v>10911.9727</v>
      </c>
      <c r="G278" s="23">
        <v>7807.9556000000002</v>
      </c>
      <c r="H278">
        <v>6959.8242</v>
      </c>
      <c r="I278">
        <v>848.13120000000004</v>
      </c>
      <c r="J278">
        <v>10911.9727</v>
      </c>
      <c r="K278">
        <v>0.9788</v>
      </c>
    </row>
    <row r="279" spans="1:11" x14ac:dyDescent="0.25">
      <c r="A279" t="s">
        <v>292</v>
      </c>
      <c r="B279">
        <v>10166.3379</v>
      </c>
      <c r="C279">
        <v>7818.0844999999999</v>
      </c>
      <c r="D279">
        <v>6870.4603999999999</v>
      </c>
      <c r="E279">
        <v>947.62360000000001</v>
      </c>
      <c r="F279">
        <v>10729.570299999999</v>
      </c>
      <c r="G279" s="23">
        <v>7818.0844999999999</v>
      </c>
      <c r="H279">
        <v>6870.4603999999999</v>
      </c>
      <c r="I279">
        <v>947.62360000000001</v>
      </c>
      <c r="J279">
        <v>10729.570299999999</v>
      </c>
      <c r="K279">
        <v>0.97989999999999999</v>
      </c>
    </row>
    <row r="280" spans="1:11" x14ac:dyDescent="0.25">
      <c r="A280" t="s">
        <v>293</v>
      </c>
      <c r="B280">
        <v>10119.364299999999</v>
      </c>
      <c r="C280">
        <v>7658.6079</v>
      </c>
      <c r="D280">
        <v>6724.7768999999998</v>
      </c>
      <c r="E280">
        <v>933.83109999999999</v>
      </c>
      <c r="F280">
        <v>10471.3066</v>
      </c>
      <c r="G280" s="23">
        <v>7658.6079</v>
      </c>
      <c r="H280">
        <v>6724.7768999999998</v>
      </c>
      <c r="I280">
        <v>933.83109999999999</v>
      </c>
      <c r="J280">
        <v>10471.3066</v>
      </c>
      <c r="K280">
        <v>0.88160000000000005</v>
      </c>
    </row>
    <row r="281" spans="1:11" x14ac:dyDescent="0.25">
      <c r="A281" t="s">
        <v>294</v>
      </c>
      <c r="B281">
        <v>10071.781199999999</v>
      </c>
      <c r="C281">
        <v>7482.9994999999999</v>
      </c>
      <c r="D281">
        <v>6684.5658999999996</v>
      </c>
      <c r="E281">
        <v>798.43359999999996</v>
      </c>
      <c r="F281">
        <v>10409.578100000001</v>
      </c>
      <c r="G281" s="23">
        <v>7430.5024000000003</v>
      </c>
      <c r="H281">
        <v>6587.8037000000004</v>
      </c>
      <c r="I281">
        <v>842.69899999999996</v>
      </c>
      <c r="J281">
        <v>10075.641600000001</v>
      </c>
      <c r="K281">
        <v>0.98119999999999996</v>
      </c>
    </row>
    <row r="282" spans="1:11" x14ac:dyDescent="0.25">
      <c r="A282" t="s">
        <v>295</v>
      </c>
      <c r="B282">
        <v>10023.5391</v>
      </c>
      <c r="C282">
        <v>7464.0078000000003</v>
      </c>
      <c r="D282">
        <v>6350.3856999999998</v>
      </c>
      <c r="E282">
        <v>1113.6221</v>
      </c>
      <c r="F282">
        <v>9876.4413999999997</v>
      </c>
      <c r="G282" s="23">
        <v>7339.6391999999996</v>
      </c>
      <c r="H282">
        <v>6012.4750999999997</v>
      </c>
      <c r="I282">
        <v>1327.1639</v>
      </c>
      <c r="J282">
        <v>9325.3446999999996</v>
      </c>
      <c r="K282">
        <v>0.9819</v>
      </c>
    </row>
    <row r="283" spans="1:11" x14ac:dyDescent="0.25">
      <c r="A283" t="s">
        <v>296</v>
      </c>
      <c r="B283">
        <v>9974.6162000000004</v>
      </c>
      <c r="C283">
        <v>7621.7129000000004</v>
      </c>
      <c r="D283">
        <v>6662.5102999999999</v>
      </c>
      <c r="E283">
        <v>959.20259999999996</v>
      </c>
      <c r="F283">
        <v>10406.377899999999</v>
      </c>
      <c r="G283" s="23">
        <v>7621.7129000000004</v>
      </c>
      <c r="H283">
        <v>6662.5102999999999</v>
      </c>
      <c r="I283">
        <v>959.20259999999996</v>
      </c>
      <c r="J283">
        <v>10406.377899999999</v>
      </c>
      <c r="K283">
        <v>0.98299999999999998</v>
      </c>
    </row>
    <row r="284" spans="1:11" x14ac:dyDescent="0.25">
      <c r="A284" t="s">
        <v>297</v>
      </c>
      <c r="B284">
        <v>9925.0985999999994</v>
      </c>
      <c r="C284">
        <v>7507.0703000000003</v>
      </c>
      <c r="D284">
        <v>6253.1913999999997</v>
      </c>
      <c r="E284">
        <v>1253.8789999999999</v>
      </c>
      <c r="F284">
        <v>9673.7949000000008</v>
      </c>
      <c r="G284" s="23">
        <v>7507.0703000000003</v>
      </c>
      <c r="H284">
        <v>6253.1913999999997</v>
      </c>
      <c r="I284">
        <v>1253.8789999999999</v>
      </c>
      <c r="J284">
        <v>9673.7949000000008</v>
      </c>
      <c r="K284">
        <v>0.98370000000000002</v>
      </c>
    </row>
    <row r="285" spans="1:11" x14ac:dyDescent="0.25">
      <c r="A285" t="s">
        <v>298</v>
      </c>
      <c r="B285">
        <v>9874.9326000000001</v>
      </c>
      <c r="C285">
        <v>7560.8765000000003</v>
      </c>
      <c r="D285">
        <v>6339.2245999999996</v>
      </c>
      <c r="E285">
        <v>1221.6516999999999</v>
      </c>
      <c r="F285">
        <v>9783.2451000000001</v>
      </c>
      <c r="G285" s="23">
        <v>7560.8765000000003</v>
      </c>
      <c r="H285">
        <v>6339.2245999999996</v>
      </c>
      <c r="I285">
        <v>1221.6516999999999</v>
      </c>
      <c r="J285">
        <v>9783.2451000000001</v>
      </c>
      <c r="K285">
        <v>0.98440000000000005</v>
      </c>
    </row>
    <row r="286" spans="1:11" x14ac:dyDescent="0.25">
      <c r="A286" t="s">
        <v>299</v>
      </c>
      <c r="B286">
        <v>9824.125</v>
      </c>
      <c r="C286">
        <v>7313.8910999999998</v>
      </c>
      <c r="D286">
        <v>6236.4535999999998</v>
      </c>
      <c r="E286">
        <v>1077.4373000000001</v>
      </c>
      <c r="F286">
        <v>9724.4081999999999</v>
      </c>
      <c r="G286" s="23">
        <v>7313.8910999999998</v>
      </c>
      <c r="H286">
        <v>6236.4535999999998</v>
      </c>
      <c r="I286">
        <v>1077.4373000000001</v>
      </c>
      <c r="J286">
        <v>9724.4081999999999</v>
      </c>
      <c r="K286">
        <v>0.98540000000000005</v>
      </c>
    </row>
    <row r="287" spans="1:11" x14ac:dyDescent="0.25">
      <c r="A287" t="s">
        <v>300</v>
      </c>
      <c r="B287">
        <v>9772.7764000000006</v>
      </c>
      <c r="C287">
        <v>7269.1342999999997</v>
      </c>
      <c r="D287">
        <v>6283.1698999999999</v>
      </c>
      <c r="E287">
        <v>985.96429999999998</v>
      </c>
      <c r="F287">
        <v>9896.3076000000001</v>
      </c>
      <c r="G287" s="23">
        <v>7227.0913</v>
      </c>
      <c r="H287">
        <v>6182.3037000000004</v>
      </c>
      <c r="I287">
        <v>1044.7874999999999</v>
      </c>
      <c r="J287">
        <v>9745.4843999999994</v>
      </c>
      <c r="K287">
        <v>0.98609999999999998</v>
      </c>
    </row>
    <row r="288" spans="1:11" x14ac:dyDescent="0.25">
      <c r="A288" t="s">
        <v>301</v>
      </c>
      <c r="B288">
        <v>9720.7471000000005</v>
      </c>
      <c r="C288">
        <v>7560.1913999999997</v>
      </c>
      <c r="D288">
        <v>6611.1171999999997</v>
      </c>
      <c r="E288">
        <v>949.07439999999997</v>
      </c>
      <c r="F288">
        <v>10547.543</v>
      </c>
      <c r="G288" s="23">
        <v>7560.1913999999997</v>
      </c>
      <c r="H288">
        <v>6611.1171999999997</v>
      </c>
      <c r="I288">
        <v>949.07439999999997</v>
      </c>
      <c r="J288">
        <v>10547.543</v>
      </c>
      <c r="K288">
        <v>0.98680000000000001</v>
      </c>
    </row>
    <row r="289" spans="1:11" x14ac:dyDescent="0.25">
      <c r="A289" t="s">
        <v>302</v>
      </c>
      <c r="B289">
        <v>9668.1571999999996</v>
      </c>
      <c r="C289">
        <v>7258.4790000000003</v>
      </c>
      <c r="D289">
        <v>6017.7358000000004</v>
      </c>
      <c r="E289">
        <v>1240.7429999999999</v>
      </c>
      <c r="F289">
        <v>9544.1152000000002</v>
      </c>
      <c r="G289" s="23">
        <v>7026.6361999999999</v>
      </c>
      <c r="H289">
        <v>5478.7089999999998</v>
      </c>
      <c r="I289">
        <v>1547.9271000000001</v>
      </c>
      <c r="J289">
        <v>8564.6103999999996</v>
      </c>
      <c r="K289">
        <v>0.98229999999999995</v>
      </c>
    </row>
    <row r="290" spans="1:11" x14ac:dyDescent="0.25">
      <c r="A290" t="s">
        <v>303</v>
      </c>
      <c r="B290">
        <v>9614.9315999999999</v>
      </c>
      <c r="C290">
        <v>7271.665</v>
      </c>
      <c r="D290">
        <v>5872.4066999999995</v>
      </c>
      <c r="E290">
        <v>1399.2583999999999</v>
      </c>
      <c r="F290">
        <v>9187.1641</v>
      </c>
      <c r="G290" s="23">
        <v>7271.665</v>
      </c>
      <c r="H290">
        <v>5872.4066999999995</v>
      </c>
      <c r="I290">
        <v>1399.2583999999999</v>
      </c>
      <c r="J290">
        <v>9187.1641</v>
      </c>
      <c r="K290">
        <v>0.97809999999999997</v>
      </c>
    </row>
    <row r="291" spans="1:11" x14ac:dyDescent="0.25">
      <c r="A291" t="s">
        <v>304</v>
      </c>
      <c r="B291">
        <v>9561.1708999999992</v>
      </c>
      <c r="C291">
        <v>7145.5801000000001</v>
      </c>
      <c r="D291">
        <v>5792.1742999999997</v>
      </c>
      <c r="E291">
        <v>1353.4059</v>
      </c>
      <c r="F291">
        <v>9065.0028999999995</v>
      </c>
      <c r="G291" s="23">
        <v>6935.5454</v>
      </c>
      <c r="H291">
        <v>5283.6709000000001</v>
      </c>
      <c r="I291">
        <v>1651.8748000000001</v>
      </c>
      <c r="J291">
        <v>8242.0409999999993</v>
      </c>
      <c r="K291">
        <v>0.9788</v>
      </c>
    </row>
    <row r="292" spans="1:11" x14ac:dyDescent="0.25">
      <c r="A292" t="s">
        <v>305</v>
      </c>
      <c r="B292">
        <v>9506.7891</v>
      </c>
      <c r="C292">
        <v>7048.6674999999996</v>
      </c>
      <c r="D292">
        <v>5943.8681999999999</v>
      </c>
      <c r="E292">
        <v>1104.7994000000001</v>
      </c>
      <c r="F292">
        <v>9423.3534999999993</v>
      </c>
      <c r="G292" s="23">
        <v>5668.1387000000004</v>
      </c>
      <c r="H292">
        <v>3854.9326000000001</v>
      </c>
      <c r="I292">
        <v>1813.2061000000001</v>
      </c>
      <c r="J292">
        <v>5863.6220999999996</v>
      </c>
      <c r="K292">
        <v>0.97989999999999999</v>
      </c>
    </row>
    <row r="293" spans="1:11" x14ac:dyDescent="0.25">
      <c r="A293" t="s">
        <v>306</v>
      </c>
      <c r="B293">
        <v>9451.8935999999994</v>
      </c>
      <c r="C293">
        <v>7049.3193000000001</v>
      </c>
      <c r="D293">
        <v>5907.3119999999999</v>
      </c>
      <c r="E293">
        <v>1142.0075999999999</v>
      </c>
      <c r="F293">
        <v>9436.1895000000004</v>
      </c>
      <c r="G293" s="23">
        <v>5771.9141</v>
      </c>
      <c r="H293">
        <v>3808.4153000000001</v>
      </c>
      <c r="I293">
        <v>1963.4989</v>
      </c>
      <c r="J293">
        <v>5547.4058000000005</v>
      </c>
      <c r="K293">
        <v>0.98060000000000003</v>
      </c>
    </row>
    <row r="294" spans="1:11" x14ac:dyDescent="0.25">
      <c r="A294" t="s">
        <v>307</v>
      </c>
      <c r="B294">
        <v>9396.3965000000007</v>
      </c>
      <c r="C294">
        <v>6827.3891999999996</v>
      </c>
      <c r="D294">
        <v>5360.9462999999996</v>
      </c>
      <c r="E294">
        <v>1466.443</v>
      </c>
      <c r="F294">
        <v>8486.7724999999991</v>
      </c>
      <c r="G294" s="23">
        <v>6134.0703000000003</v>
      </c>
      <c r="H294">
        <v>3911.9198999999999</v>
      </c>
      <c r="I294">
        <v>2222.1500999999998</v>
      </c>
      <c r="J294">
        <v>5724.2397000000001</v>
      </c>
      <c r="K294">
        <v>0.98160000000000003</v>
      </c>
    </row>
    <row r="295" spans="1:11" x14ac:dyDescent="0.25">
      <c r="A295" s="1"/>
      <c r="B295" s="1"/>
      <c r="C295" s="1"/>
      <c r="D295" s="1"/>
      <c r="E295" s="1"/>
      <c r="F295" s="1"/>
      <c r="G295" s="1">
        <f>SUM(G264:G294)/(294-264+1)</f>
        <v>7488.7484580645178</v>
      </c>
      <c r="H295" s="1"/>
      <c r="I295" s="1"/>
      <c r="J295" s="1"/>
      <c r="K295" s="1"/>
    </row>
    <row r="296" spans="1:11" x14ac:dyDescent="0.25">
      <c r="A296" t="s">
        <v>308</v>
      </c>
      <c r="B296">
        <v>9340.4501999999993</v>
      </c>
      <c r="C296">
        <v>6824.2606999999998</v>
      </c>
      <c r="D296">
        <v>5696.2407000000003</v>
      </c>
      <c r="E296">
        <v>1128.02</v>
      </c>
      <c r="F296">
        <v>9025.1942999999992</v>
      </c>
      <c r="G296" s="23">
        <v>6323.5844999999999</v>
      </c>
      <c r="H296">
        <v>4897.6484</v>
      </c>
      <c r="I296">
        <v>1425.9358999999999</v>
      </c>
      <c r="J296">
        <v>7131.4160000000002</v>
      </c>
      <c r="K296">
        <v>0.98229999999999995</v>
      </c>
    </row>
    <row r="297" spans="1:11" x14ac:dyDescent="0.25">
      <c r="A297" t="s">
        <v>309</v>
      </c>
      <c r="B297">
        <v>9283.8935999999994</v>
      </c>
      <c r="C297">
        <v>6976.0977000000003</v>
      </c>
      <c r="D297">
        <v>5820.2206999999999</v>
      </c>
      <c r="E297">
        <v>1155.877</v>
      </c>
      <c r="F297">
        <v>9374.9804999999997</v>
      </c>
      <c r="G297" s="23">
        <v>6774.2383</v>
      </c>
      <c r="H297">
        <v>5395.2842000000001</v>
      </c>
      <c r="I297">
        <v>1378.9541999999999</v>
      </c>
      <c r="J297">
        <v>8533.3935999999994</v>
      </c>
      <c r="K297">
        <v>0.98299999999999998</v>
      </c>
    </row>
    <row r="298" spans="1:11" x14ac:dyDescent="0.25">
      <c r="A298" t="s">
        <v>310</v>
      </c>
      <c r="B298">
        <v>9226.8662000000004</v>
      </c>
      <c r="C298">
        <v>7045.5474000000004</v>
      </c>
      <c r="D298">
        <v>6078.0146000000004</v>
      </c>
      <c r="E298">
        <v>967.53300000000002</v>
      </c>
      <c r="F298">
        <v>9822.2275000000009</v>
      </c>
      <c r="G298" s="23">
        <v>7045.5474000000004</v>
      </c>
      <c r="H298">
        <v>6078.0146000000004</v>
      </c>
      <c r="I298">
        <v>967.53300000000002</v>
      </c>
      <c r="J298">
        <v>9822.2275000000009</v>
      </c>
      <c r="K298">
        <v>0.98370000000000002</v>
      </c>
    </row>
    <row r="299" spans="1:11" x14ac:dyDescent="0.25">
      <c r="A299" t="s">
        <v>311</v>
      </c>
      <c r="B299">
        <v>9169.2891</v>
      </c>
      <c r="C299">
        <v>6985.4071999999996</v>
      </c>
      <c r="D299">
        <v>6098.0645000000004</v>
      </c>
      <c r="E299">
        <v>887.34280000000001</v>
      </c>
      <c r="F299">
        <v>10042.0537</v>
      </c>
      <c r="G299" s="23">
        <v>6985.4071999999996</v>
      </c>
      <c r="H299">
        <v>6098.0645000000004</v>
      </c>
      <c r="I299">
        <v>887.34280000000001</v>
      </c>
      <c r="J299">
        <v>10042.0537</v>
      </c>
      <c r="K299">
        <v>0.98470000000000002</v>
      </c>
    </row>
    <row r="300" spans="1:11" x14ac:dyDescent="0.25">
      <c r="A300" t="s">
        <v>312</v>
      </c>
      <c r="B300">
        <v>9111.2607000000007</v>
      </c>
      <c r="C300">
        <v>6922.8804</v>
      </c>
      <c r="D300">
        <v>5945.5688</v>
      </c>
      <c r="E300">
        <v>977.3116</v>
      </c>
      <c r="F300">
        <v>9849.1923999999999</v>
      </c>
      <c r="G300" s="23">
        <v>6658.5331999999999</v>
      </c>
      <c r="H300">
        <v>5288.8446999999996</v>
      </c>
      <c r="I300">
        <v>1369.6882000000001</v>
      </c>
      <c r="J300">
        <v>8777.9452999999994</v>
      </c>
      <c r="K300">
        <v>0.98540000000000005</v>
      </c>
    </row>
    <row r="301" spans="1:11" x14ac:dyDescent="0.25">
      <c r="A301" t="s">
        <v>313</v>
      </c>
      <c r="B301">
        <v>9052.7147999999997</v>
      </c>
      <c r="C301">
        <v>6907.6880000000001</v>
      </c>
      <c r="D301">
        <v>5922.8227999999999</v>
      </c>
      <c r="E301">
        <v>984.86490000000003</v>
      </c>
      <c r="F301">
        <v>9772.6211000000003</v>
      </c>
      <c r="G301" s="23">
        <v>6845.1000999999997</v>
      </c>
      <c r="H301">
        <v>5731.8231999999998</v>
      </c>
      <c r="I301">
        <v>1113.2766999999999</v>
      </c>
      <c r="J301">
        <v>9541.5653999999995</v>
      </c>
      <c r="K301">
        <v>0.98650000000000004</v>
      </c>
    </row>
    <row r="302" spans="1:11" x14ac:dyDescent="0.25">
      <c r="A302" t="s">
        <v>314</v>
      </c>
      <c r="B302">
        <v>8993.7363000000005</v>
      </c>
      <c r="C302">
        <v>6688.8437999999996</v>
      </c>
      <c r="D302">
        <v>5620.7012000000004</v>
      </c>
      <c r="E302">
        <v>1068.1424999999999</v>
      </c>
      <c r="F302">
        <v>9346.0020000000004</v>
      </c>
      <c r="G302" s="23">
        <v>6274.8491000000004</v>
      </c>
      <c r="H302">
        <v>4637.4228999999996</v>
      </c>
      <c r="I302">
        <v>1637.4259999999999</v>
      </c>
      <c r="J302">
        <v>8082.4380000000001</v>
      </c>
      <c r="K302">
        <v>0.98719999999999997</v>
      </c>
    </row>
    <row r="303" spans="1:11" x14ac:dyDescent="0.25">
      <c r="A303" t="s">
        <v>315</v>
      </c>
      <c r="B303">
        <v>8934.2754000000004</v>
      </c>
      <c r="C303">
        <v>6725.8559999999998</v>
      </c>
      <c r="D303">
        <v>5906.3374000000003</v>
      </c>
      <c r="E303">
        <v>819.51869999999997</v>
      </c>
      <c r="F303">
        <v>9858.9482000000007</v>
      </c>
      <c r="G303" s="23">
        <v>6673.4931999999999</v>
      </c>
      <c r="H303">
        <v>5800.9380000000001</v>
      </c>
      <c r="I303">
        <v>872.55520000000001</v>
      </c>
      <c r="J303">
        <v>9623.7245999999996</v>
      </c>
      <c r="K303">
        <v>0.98329999999999995</v>
      </c>
    </row>
    <row r="304" spans="1:11" x14ac:dyDescent="0.25">
      <c r="A304" t="s">
        <v>316</v>
      </c>
      <c r="B304">
        <v>8874.4385000000002</v>
      </c>
      <c r="C304">
        <v>6690.4809999999998</v>
      </c>
      <c r="D304">
        <v>5725.6967999999997</v>
      </c>
      <c r="E304">
        <v>964.78409999999997</v>
      </c>
      <c r="F304">
        <v>9544.1807000000008</v>
      </c>
      <c r="G304" s="23">
        <v>6690.4809999999998</v>
      </c>
      <c r="H304">
        <v>5725.6967999999997</v>
      </c>
      <c r="I304">
        <v>964.78409999999997</v>
      </c>
      <c r="J304">
        <v>9544.1807000000008</v>
      </c>
      <c r="K304">
        <v>0.97809999999999997</v>
      </c>
    </row>
    <row r="305" spans="1:11" x14ac:dyDescent="0.25">
      <c r="A305" t="s">
        <v>317</v>
      </c>
      <c r="B305">
        <v>8814.1260000000002</v>
      </c>
      <c r="C305">
        <v>6621.1382000000003</v>
      </c>
      <c r="D305">
        <v>5637.5132000000003</v>
      </c>
      <c r="E305">
        <v>983.62540000000001</v>
      </c>
      <c r="F305">
        <v>9380.2685999999994</v>
      </c>
      <c r="G305" s="23">
        <v>6621.1382000000003</v>
      </c>
      <c r="H305">
        <v>5637.5132000000003</v>
      </c>
      <c r="I305">
        <v>983.62540000000001</v>
      </c>
      <c r="J305">
        <v>9380.2685999999994</v>
      </c>
      <c r="K305">
        <v>0.97919999999999996</v>
      </c>
    </row>
    <row r="306" spans="1:11" x14ac:dyDescent="0.25">
      <c r="A306" t="s">
        <v>318</v>
      </c>
      <c r="B306">
        <v>8753.3886999999995</v>
      </c>
      <c r="C306">
        <v>6533.1527999999998</v>
      </c>
      <c r="D306">
        <v>5486.6679999999997</v>
      </c>
      <c r="E306">
        <v>1046.4849999999999</v>
      </c>
      <c r="F306">
        <v>9238.8349999999991</v>
      </c>
      <c r="G306" s="23">
        <v>6467.1405999999997</v>
      </c>
      <c r="H306">
        <v>5322.6138000000001</v>
      </c>
      <c r="I306">
        <v>1144.5269000000001</v>
      </c>
      <c r="J306">
        <v>8944.5321999999996</v>
      </c>
      <c r="K306">
        <v>0.98019999999999996</v>
      </c>
    </row>
    <row r="307" spans="1:11" x14ac:dyDescent="0.25">
      <c r="A307" t="s">
        <v>319</v>
      </c>
      <c r="B307">
        <v>8692.2958999999992</v>
      </c>
      <c r="C307">
        <v>6381.0127000000002</v>
      </c>
      <c r="D307">
        <v>5445.6801999999998</v>
      </c>
      <c r="E307">
        <v>935.33249999999998</v>
      </c>
      <c r="F307">
        <v>9208.8017999999993</v>
      </c>
      <c r="G307" s="23">
        <v>6381.0127000000002</v>
      </c>
      <c r="H307">
        <v>5445.6801999999998</v>
      </c>
      <c r="I307">
        <v>935.33249999999998</v>
      </c>
      <c r="J307">
        <v>9208.8017999999993</v>
      </c>
      <c r="K307">
        <v>0.98089999999999999</v>
      </c>
    </row>
    <row r="308" spans="1:11" x14ac:dyDescent="0.25">
      <c r="A308" t="s">
        <v>320</v>
      </c>
      <c r="B308">
        <v>8630.7811999999994</v>
      </c>
      <c r="C308">
        <v>6447.2309999999998</v>
      </c>
      <c r="D308">
        <v>5624.2826999999997</v>
      </c>
      <c r="E308">
        <v>822.9479</v>
      </c>
      <c r="F308">
        <v>9654.3603999999996</v>
      </c>
      <c r="G308" s="23">
        <v>6430.3247000000001</v>
      </c>
      <c r="H308">
        <v>5595.8554999999997</v>
      </c>
      <c r="I308">
        <v>834.4692</v>
      </c>
      <c r="J308">
        <v>9545.6767999999993</v>
      </c>
      <c r="K308">
        <v>0.9819</v>
      </c>
    </row>
    <row r="309" spans="1:11" x14ac:dyDescent="0.25">
      <c r="A309" t="s">
        <v>321</v>
      </c>
      <c r="B309">
        <v>8568.9267999999993</v>
      </c>
      <c r="C309">
        <v>6268.1337999999996</v>
      </c>
      <c r="D309">
        <v>5201.3910999999998</v>
      </c>
      <c r="E309">
        <v>1066.7428</v>
      </c>
      <c r="F309">
        <v>8796.4043000000001</v>
      </c>
      <c r="G309" s="23">
        <v>6265.2816999999995</v>
      </c>
      <c r="H309">
        <v>5195.1854999999996</v>
      </c>
      <c r="I309">
        <v>1070.0962</v>
      </c>
      <c r="J309">
        <v>8740.5938000000006</v>
      </c>
      <c r="K309">
        <v>0.98260000000000003</v>
      </c>
    </row>
    <row r="310" spans="1:11" x14ac:dyDescent="0.25">
      <c r="A310" t="s">
        <v>322</v>
      </c>
      <c r="B310">
        <v>8506.6903999999995</v>
      </c>
      <c r="C310">
        <v>6248.8130000000001</v>
      </c>
      <c r="D310">
        <v>5127.7524000000003</v>
      </c>
      <c r="E310">
        <v>1121.0605</v>
      </c>
      <c r="F310">
        <v>8631.6270000000004</v>
      </c>
      <c r="G310" s="23">
        <v>6248.8130000000001</v>
      </c>
      <c r="H310">
        <v>5127.7524000000003</v>
      </c>
      <c r="I310">
        <v>1121.0605</v>
      </c>
      <c r="J310">
        <v>8631.6270000000004</v>
      </c>
      <c r="K310">
        <v>0.98399999999999999</v>
      </c>
    </row>
    <row r="311" spans="1:11" x14ac:dyDescent="0.25">
      <c r="A311" t="s">
        <v>323</v>
      </c>
      <c r="B311">
        <v>8444.0995999999996</v>
      </c>
      <c r="C311">
        <v>6304.5122000000001</v>
      </c>
      <c r="D311">
        <v>5281.1431000000002</v>
      </c>
      <c r="E311">
        <v>1023.3689000000001</v>
      </c>
      <c r="F311">
        <v>8984.7559000000001</v>
      </c>
      <c r="G311" s="23">
        <v>6283.6436000000003</v>
      </c>
      <c r="H311">
        <v>5239.9619000000002</v>
      </c>
      <c r="I311">
        <v>1043.6815999999999</v>
      </c>
      <c r="J311">
        <v>8830.1699000000008</v>
      </c>
      <c r="K311">
        <v>0.98470000000000002</v>
      </c>
    </row>
    <row r="312" spans="1:11" x14ac:dyDescent="0.25">
      <c r="A312" t="s">
        <v>324</v>
      </c>
      <c r="B312">
        <v>8381.2284999999993</v>
      </c>
      <c r="C312">
        <v>6015.0438999999997</v>
      </c>
      <c r="D312">
        <v>4554.0820000000003</v>
      </c>
      <c r="E312">
        <v>1460.9622999999999</v>
      </c>
      <c r="F312">
        <v>7788.3140000000003</v>
      </c>
      <c r="G312" s="23">
        <v>6015.0438999999997</v>
      </c>
      <c r="H312">
        <v>4554.0820000000003</v>
      </c>
      <c r="I312">
        <v>1460.9622999999999</v>
      </c>
      <c r="J312">
        <v>7788.3140000000003</v>
      </c>
      <c r="K312">
        <v>0.98540000000000005</v>
      </c>
    </row>
    <row r="313" spans="1:11" x14ac:dyDescent="0.25">
      <c r="A313" t="s">
        <v>325</v>
      </c>
      <c r="B313">
        <v>8318.0488000000005</v>
      </c>
      <c r="C313">
        <v>5462.2012000000004</v>
      </c>
      <c r="D313">
        <v>3254.2123999999999</v>
      </c>
      <c r="E313">
        <v>2207.9888000000001</v>
      </c>
      <c r="F313">
        <v>5417.1176999999998</v>
      </c>
      <c r="G313" s="23">
        <v>4462.6016</v>
      </c>
      <c r="H313">
        <v>2153.2064999999998</v>
      </c>
      <c r="I313">
        <v>2309.3953000000001</v>
      </c>
      <c r="J313">
        <v>3421.9684999999999</v>
      </c>
      <c r="K313">
        <v>0.98609999999999998</v>
      </c>
    </row>
    <row r="314" spans="1:11" x14ac:dyDescent="0.25">
      <c r="A314" t="s">
        <v>326</v>
      </c>
      <c r="B314">
        <v>8254.5663999999997</v>
      </c>
      <c r="C314">
        <v>5643.6274000000003</v>
      </c>
      <c r="D314">
        <v>3810.1527999999998</v>
      </c>
      <c r="E314">
        <v>1833.4747</v>
      </c>
      <c r="F314">
        <v>6318.9940999999999</v>
      </c>
      <c r="G314" s="23">
        <v>5576.5609999999997</v>
      </c>
      <c r="H314">
        <v>3673.0668999999998</v>
      </c>
      <c r="I314">
        <v>1903.4940999999999</v>
      </c>
      <c r="J314">
        <v>6117.4717000000001</v>
      </c>
      <c r="K314">
        <v>0.98680000000000001</v>
      </c>
    </row>
    <row r="315" spans="1:11" x14ac:dyDescent="0.25">
      <c r="A315" t="s">
        <v>327</v>
      </c>
      <c r="B315">
        <v>8190.7749000000003</v>
      </c>
      <c r="C315">
        <v>5721.0752000000002</v>
      </c>
      <c r="D315">
        <v>4073.2449000000001</v>
      </c>
      <c r="E315">
        <v>1647.8302000000001</v>
      </c>
      <c r="F315">
        <v>6792.6831000000002</v>
      </c>
      <c r="G315" s="23">
        <v>5248.6616000000004</v>
      </c>
      <c r="H315">
        <v>3560.6577000000002</v>
      </c>
      <c r="I315">
        <v>1688.0038999999999</v>
      </c>
      <c r="J315">
        <v>5462.2637000000004</v>
      </c>
      <c r="K315">
        <v>0.98260000000000003</v>
      </c>
    </row>
    <row r="316" spans="1:11" x14ac:dyDescent="0.25">
      <c r="A316" t="s">
        <v>328</v>
      </c>
      <c r="B316">
        <v>8126.6943000000001</v>
      </c>
      <c r="C316">
        <v>5189.9951000000001</v>
      </c>
      <c r="D316">
        <v>2851.4254999999998</v>
      </c>
      <c r="E316">
        <v>2338.5695999999998</v>
      </c>
      <c r="F316">
        <v>4636.9008999999996</v>
      </c>
      <c r="G316" s="23">
        <v>4918.0083000000004</v>
      </c>
      <c r="H316">
        <v>2573.2658999999999</v>
      </c>
      <c r="I316">
        <v>2344.7424000000001</v>
      </c>
      <c r="J316">
        <v>4072.8977</v>
      </c>
      <c r="K316">
        <v>0.97850000000000004</v>
      </c>
    </row>
    <row r="317" spans="1:11" x14ac:dyDescent="0.25">
      <c r="A317" t="s">
        <v>329</v>
      </c>
      <c r="B317">
        <v>8062.4193999999998</v>
      </c>
      <c r="C317">
        <v>5043.4219000000003</v>
      </c>
      <c r="D317">
        <v>2728.1559999999999</v>
      </c>
      <c r="E317">
        <v>2315.2658999999999</v>
      </c>
      <c r="F317">
        <v>4463.5673999999999</v>
      </c>
      <c r="G317" s="23">
        <v>4437.5658999999996</v>
      </c>
      <c r="H317">
        <v>1957.4421</v>
      </c>
      <c r="I317">
        <v>2480.1239999999998</v>
      </c>
      <c r="J317">
        <v>3236.6016</v>
      </c>
      <c r="K317">
        <v>0.97950000000000004</v>
      </c>
    </row>
    <row r="318" spans="1:11" x14ac:dyDescent="0.25">
      <c r="A318" t="s">
        <v>330</v>
      </c>
      <c r="B318">
        <v>7997.8681999999999</v>
      </c>
      <c r="C318">
        <v>5905.7201999999997</v>
      </c>
      <c r="D318">
        <v>4800.2728999999999</v>
      </c>
      <c r="E318">
        <v>1105.4471000000001</v>
      </c>
      <c r="F318">
        <v>8405.8037000000004</v>
      </c>
      <c r="G318" s="23">
        <v>5605.1445000000003</v>
      </c>
      <c r="H318">
        <v>4027.3267000000001</v>
      </c>
      <c r="I318">
        <v>1577.8179</v>
      </c>
      <c r="J318">
        <v>7097.9589999999998</v>
      </c>
      <c r="K318">
        <v>0.98019999999999996</v>
      </c>
    </row>
    <row r="319" spans="1:11" x14ac:dyDescent="0.25">
      <c r="A319" t="s">
        <v>331</v>
      </c>
      <c r="B319">
        <v>7933.1323000000002</v>
      </c>
      <c r="C319">
        <v>5546.8320000000003</v>
      </c>
      <c r="D319">
        <v>4150.3847999999998</v>
      </c>
      <c r="E319">
        <v>1396.4471000000001</v>
      </c>
      <c r="F319">
        <v>7248.7362999999996</v>
      </c>
      <c r="G319" s="23">
        <v>2983.9614000000001</v>
      </c>
      <c r="H319">
        <v>669.32510000000002</v>
      </c>
      <c r="I319">
        <v>2314.6361999999999</v>
      </c>
      <c r="J319">
        <v>1183.8480999999999</v>
      </c>
      <c r="K319">
        <v>0.98089999999999999</v>
      </c>
    </row>
    <row r="320" spans="1:11" x14ac:dyDescent="0.25">
      <c r="A320" t="s">
        <v>332</v>
      </c>
      <c r="B320">
        <v>7868.1698999999999</v>
      </c>
      <c r="C320">
        <v>5530.4979999999996</v>
      </c>
      <c r="D320">
        <v>4196.1478999999999</v>
      </c>
      <c r="E320">
        <v>1334.3497</v>
      </c>
      <c r="F320">
        <v>7493.7227000000003</v>
      </c>
      <c r="G320" s="23">
        <v>1884.2112</v>
      </c>
      <c r="H320">
        <v>130.5806</v>
      </c>
      <c r="I320">
        <v>1753.6306</v>
      </c>
      <c r="J320">
        <v>557.22860000000003</v>
      </c>
      <c r="K320">
        <v>0.97670000000000001</v>
      </c>
    </row>
    <row r="321" spans="1:11" x14ac:dyDescent="0.25">
      <c r="A321" t="s">
        <v>333</v>
      </c>
      <c r="B321">
        <v>7803.0132000000003</v>
      </c>
      <c r="C321">
        <v>5594.5258999999996</v>
      </c>
      <c r="D321">
        <v>4389.0766999999996</v>
      </c>
      <c r="E321">
        <v>1205.4491</v>
      </c>
      <c r="F321">
        <v>7745.5806000000002</v>
      </c>
      <c r="G321" s="23">
        <v>3925.0709999999999</v>
      </c>
      <c r="H321">
        <v>2428.4355</v>
      </c>
      <c r="I321">
        <v>1496.6355000000001</v>
      </c>
      <c r="J321">
        <v>4290.8208000000004</v>
      </c>
      <c r="K321">
        <v>0.98299999999999998</v>
      </c>
    </row>
    <row r="322" spans="1:11" x14ac:dyDescent="0.25">
      <c r="A322" t="s">
        <v>334</v>
      </c>
      <c r="B322">
        <v>7737.7842000000001</v>
      </c>
      <c r="C322">
        <v>5768.1913999999997</v>
      </c>
      <c r="D322">
        <v>4637.5478999999996</v>
      </c>
      <c r="E322">
        <v>1130.6433999999999</v>
      </c>
      <c r="F322">
        <v>8448.6571999999996</v>
      </c>
      <c r="G322" s="23">
        <v>5409.4594999999999</v>
      </c>
      <c r="H322">
        <v>4036.6116000000002</v>
      </c>
      <c r="I322">
        <v>1372.8480999999999</v>
      </c>
      <c r="J322">
        <v>7305.2002000000002</v>
      </c>
      <c r="K322">
        <v>0.98329999999999995</v>
      </c>
    </row>
    <row r="323" spans="1:11" x14ac:dyDescent="0.25">
      <c r="A323" t="s">
        <v>335</v>
      </c>
      <c r="B323">
        <v>7672.3334999999997</v>
      </c>
      <c r="C323">
        <v>5842.5391</v>
      </c>
      <c r="D323">
        <v>5075.0186000000003</v>
      </c>
      <c r="E323">
        <v>767.52030000000002</v>
      </c>
      <c r="F323">
        <v>9398.9043000000001</v>
      </c>
      <c r="G323" s="23">
        <v>5237.0370999999996</v>
      </c>
      <c r="H323">
        <v>3380.8407999999999</v>
      </c>
      <c r="I323">
        <v>1856.1959999999999</v>
      </c>
      <c r="J323">
        <v>6931.0923000000003</v>
      </c>
      <c r="K323">
        <v>0.98440000000000005</v>
      </c>
    </row>
    <row r="324" spans="1:11" x14ac:dyDescent="0.25">
      <c r="A324" t="s">
        <v>336</v>
      </c>
      <c r="B324">
        <v>7606.7969000000003</v>
      </c>
      <c r="C324">
        <v>5689.6869999999999</v>
      </c>
      <c r="D324">
        <v>4976.8945000000003</v>
      </c>
      <c r="E324">
        <v>712.79229999999995</v>
      </c>
      <c r="F324">
        <v>9226.1659999999993</v>
      </c>
      <c r="G324" s="23">
        <v>5675.9174999999996</v>
      </c>
      <c r="H324">
        <v>4952.8936000000003</v>
      </c>
      <c r="I324">
        <v>723.02390000000003</v>
      </c>
      <c r="J324">
        <v>9037.4403999999995</v>
      </c>
      <c r="K324">
        <v>0.98509999999999998</v>
      </c>
    </row>
    <row r="325" spans="1:11" x14ac:dyDescent="0.25">
      <c r="A325" t="s">
        <v>337</v>
      </c>
      <c r="B325">
        <v>7541.125</v>
      </c>
      <c r="C325">
        <v>5614.9135999999999</v>
      </c>
      <c r="D325">
        <v>4893.3744999999999</v>
      </c>
      <c r="E325">
        <v>721.53899999999999</v>
      </c>
      <c r="F325">
        <v>9215.8389000000006</v>
      </c>
      <c r="G325" s="23">
        <v>5526.0937999999996</v>
      </c>
      <c r="H325">
        <v>4687.3525</v>
      </c>
      <c r="I325">
        <v>838.74099999999999</v>
      </c>
      <c r="J325">
        <v>8908.6864999999998</v>
      </c>
      <c r="K325">
        <v>0.98060000000000003</v>
      </c>
    </row>
    <row r="326" spans="1:11" x14ac:dyDescent="0.25">
      <c r="A326" s="1"/>
      <c r="B326" s="1"/>
      <c r="C326" s="1"/>
      <c r="D326" s="1"/>
      <c r="E326" s="1"/>
      <c r="F326" s="1"/>
      <c r="G326" s="1">
        <f>SUM(G296:G325)/(325-296+1)</f>
        <v>5729.1308933333312</v>
      </c>
      <c r="H326" s="1"/>
      <c r="I326" s="1"/>
      <c r="J326" s="1"/>
      <c r="K326" s="1"/>
    </row>
    <row r="327" spans="1:11" x14ac:dyDescent="0.25">
      <c r="A327" t="s">
        <v>338</v>
      </c>
      <c r="B327">
        <v>7475.3969999999999</v>
      </c>
      <c r="C327">
        <v>5357.2440999999999</v>
      </c>
      <c r="D327">
        <v>4436.4135999999999</v>
      </c>
      <c r="E327">
        <v>920.83040000000005</v>
      </c>
      <c r="F327">
        <v>8108.5347000000002</v>
      </c>
      <c r="G327" s="23">
        <v>3448.3512999999998</v>
      </c>
      <c r="H327">
        <v>1402.4122</v>
      </c>
      <c r="I327">
        <v>2045.9392</v>
      </c>
      <c r="J327">
        <v>2988.5216999999998</v>
      </c>
      <c r="K327">
        <v>0.98089999999999999</v>
      </c>
    </row>
    <row r="328" spans="1:11" x14ac:dyDescent="0.25">
      <c r="A328" t="s">
        <v>339</v>
      </c>
      <c r="B328">
        <v>7409.5883999999996</v>
      </c>
      <c r="C328">
        <v>4954.1630999999998</v>
      </c>
      <c r="D328">
        <v>3074.4463000000001</v>
      </c>
      <c r="E328">
        <v>1879.7168999999999</v>
      </c>
      <c r="F328">
        <v>5471.2407000000003</v>
      </c>
      <c r="G328" s="23">
        <v>2081.4198999999999</v>
      </c>
      <c r="H328">
        <v>147.39160000000001</v>
      </c>
      <c r="I328">
        <v>1934.0283999999999</v>
      </c>
      <c r="J328">
        <v>324.62909999999999</v>
      </c>
      <c r="K328">
        <v>0.97740000000000005</v>
      </c>
    </row>
    <row r="329" spans="1:11" x14ac:dyDescent="0.25">
      <c r="A329" t="s">
        <v>340</v>
      </c>
      <c r="B329">
        <v>7343.7255999999998</v>
      </c>
      <c r="C329">
        <v>5180.8027000000002</v>
      </c>
      <c r="D329">
        <v>4009.8789000000002</v>
      </c>
      <c r="E329">
        <v>1170.9237000000001</v>
      </c>
      <c r="F329">
        <v>7340.0459000000001</v>
      </c>
      <c r="G329" s="23">
        <v>2747.9578000000001</v>
      </c>
      <c r="H329">
        <v>534.53399999999999</v>
      </c>
      <c r="I329">
        <v>2213.4236000000001</v>
      </c>
      <c r="J329">
        <v>1106.9055000000001</v>
      </c>
      <c r="K329">
        <v>0.97330000000000005</v>
      </c>
    </row>
    <row r="330" spans="1:11" x14ac:dyDescent="0.25">
      <c r="A330" t="s">
        <v>341</v>
      </c>
      <c r="B330">
        <v>7277.8969999999999</v>
      </c>
      <c r="C330">
        <v>5087.7905000000001</v>
      </c>
      <c r="D330">
        <v>4084.9281999999998</v>
      </c>
      <c r="E330">
        <v>1002.8621000000001</v>
      </c>
      <c r="F330">
        <v>7558.4184999999998</v>
      </c>
      <c r="G330" s="23">
        <v>2277.8598999999999</v>
      </c>
      <c r="H330">
        <v>324.35329999999999</v>
      </c>
      <c r="I330">
        <v>1953.5065999999999</v>
      </c>
      <c r="J330">
        <v>880.73109999999997</v>
      </c>
      <c r="K330">
        <v>0.97919999999999996</v>
      </c>
    </row>
    <row r="331" spans="1:11" x14ac:dyDescent="0.25">
      <c r="A331" t="s">
        <v>342</v>
      </c>
      <c r="B331">
        <v>7212.0272999999997</v>
      </c>
      <c r="C331">
        <v>4785.8505999999998</v>
      </c>
      <c r="D331">
        <v>3157.9297000000001</v>
      </c>
      <c r="E331">
        <v>1627.9209000000001</v>
      </c>
      <c r="F331">
        <v>5575.4912000000004</v>
      </c>
      <c r="G331" s="23">
        <v>2819.1334999999999</v>
      </c>
      <c r="H331">
        <v>877.98789999999997</v>
      </c>
      <c r="I331">
        <v>1941.1456000000001</v>
      </c>
      <c r="J331">
        <v>1364.2891</v>
      </c>
      <c r="K331">
        <v>0.98019999999999996</v>
      </c>
    </row>
    <row r="332" spans="1:11" x14ac:dyDescent="0.25">
      <c r="A332" t="s">
        <v>343</v>
      </c>
      <c r="B332">
        <v>7146.23</v>
      </c>
      <c r="C332">
        <v>4711.4780000000001</v>
      </c>
      <c r="D332">
        <v>2843.9375</v>
      </c>
      <c r="E332">
        <v>1867.5404000000001</v>
      </c>
      <c r="F332">
        <v>5073.8231999999998</v>
      </c>
      <c r="G332" s="23">
        <v>1589.5066999999999</v>
      </c>
      <c r="H332">
        <v>39.418300000000002</v>
      </c>
      <c r="I332">
        <v>1550.0885000000001</v>
      </c>
      <c r="J332">
        <v>96.466200000000001</v>
      </c>
      <c r="K332">
        <v>0.98089999999999999</v>
      </c>
    </row>
    <row r="333" spans="1:11" x14ac:dyDescent="0.25">
      <c r="A333" t="s">
        <v>344</v>
      </c>
      <c r="B333">
        <v>7080.4434000000001</v>
      </c>
      <c r="C333">
        <v>5104.0282999999999</v>
      </c>
      <c r="D333">
        <v>3909.0432000000001</v>
      </c>
      <c r="E333">
        <v>1194.9854</v>
      </c>
      <c r="F333">
        <v>7520.9594999999999</v>
      </c>
      <c r="G333" s="23">
        <v>4044.1260000000002</v>
      </c>
      <c r="H333">
        <v>2244.3256999999999</v>
      </c>
      <c r="I333">
        <v>1799.8003000000001</v>
      </c>
      <c r="J333">
        <v>4807.9525999999996</v>
      </c>
      <c r="K333">
        <v>0.9819</v>
      </c>
    </row>
    <row r="334" spans="1:11" x14ac:dyDescent="0.25">
      <c r="A334" t="s">
        <v>345</v>
      </c>
      <c r="B334">
        <v>7014.7695000000003</v>
      </c>
      <c r="C334">
        <v>4900.9204</v>
      </c>
      <c r="D334">
        <v>3472.1127999999999</v>
      </c>
      <c r="E334">
        <v>1428.8076000000001</v>
      </c>
      <c r="F334">
        <v>6468.1532999999999</v>
      </c>
      <c r="G334" s="23">
        <v>3296.9070000000002</v>
      </c>
      <c r="H334">
        <v>925.45510000000002</v>
      </c>
      <c r="I334">
        <v>2371.4519</v>
      </c>
      <c r="J334">
        <v>1613.9402</v>
      </c>
      <c r="K334">
        <v>0.98260000000000003</v>
      </c>
    </row>
    <row r="335" spans="1:11" x14ac:dyDescent="0.25">
      <c r="A335" t="s">
        <v>346</v>
      </c>
      <c r="B335">
        <v>6949.1553000000004</v>
      </c>
      <c r="C335">
        <v>4942.7641999999996</v>
      </c>
      <c r="D335">
        <v>3374.8595999999998</v>
      </c>
      <c r="E335">
        <v>1567.9045000000001</v>
      </c>
      <c r="F335">
        <v>6303.1625999999997</v>
      </c>
      <c r="G335" s="23">
        <v>3174.6396</v>
      </c>
      <c r="H335">
        <v>1209.2189000000001</v>
      </c>
      <c r="I335">
        <v>1965.4208000000001</v>
      </c>
      <c r="J335">
        <v>2365.9670000000001</v>
      </c>
      <c r="K335">
        <v>0.98370000000000002</v>
      </c>
    </row>
    <row r="336" spans="1:11" x14ac:dyDescent="0.25">
      <c r="A336" t="s">
        <v>347</v>
      </c>
      <c r="B336">
        <v>6883.6977999999999</v>
      </c>
      <c r="C336">
        <v>4978.8563999999997</v>
      </c>
      <c r="D336">
        <v>3979.625</v>
      </c>
      <c r="E336">
        <v>999.23130000000003</v>
      </c>
      <c r="F336">
        <v>7732.6532999999999</v>
      </c>
      <c r="G336" s="23">
        <v>4649.8999000000003</v>
      </c>
      <c r="H336">
        <v>3259.5808000000002</v>
      </c>
      <c r="I336">
        <v>1390.3193000000001</v>
      </c>
      <c r="J336">
        <v>6680.7479999999996</v>
      </c>
      <c r="K336">
        <v>0.98399999999999999</v>
      </c>
    </row>
    <row r="337" spans="1:11" x14ac:dyDescent="0.25">
      <c r="A337" t="s">
        <v>348</v>
      </c>
      <c r="B337">
        <v>6818.3451999999997</v>
      </c>
      <c r="C337">
        <v>4802.5946999999996</v>
      </c>
      <c r="D337">
        <v>3515.0873999999999</v>
      </c>
      <c r="E337">
        <v>1287.5072</v>
      </c>
      <c r="F337">
        <v>6720.2416999999996</v>
      </c>
      <c r="G337" s="23">
        <v>2057.7925</v>
      </c>
      <c r="H337">
        <v>249.2278</v>
      </c>
      <c r="I337">
        <v>1808.5645999999999</v>
      </c>
      <c r="J337">
        <v>513.83429999999998</v>
      </c>
      <c r="K337">
        <v>0.98440000000000005</v>
      </c>
    </row>
    <row r="338" spans="1:11" x14ac:dyDescent="0.25">
      <c r="A338" t="s">
        <v>349</v>
      </c>
      <c r="B338">
        <v>6753.1967999999997</v>
      </c>
      <c r="C338">
        <v>4771.3788999999997</v>
      </c>
      <c r="D338">
        <v>3476.2858999999999</v>
      </c>
      <c r="E338">
        <v>1295.0930000000001</v>
      </c>
      <c r="F338">
        <v>6600.8242</v>
      </c>
      <c r="G338" s="23">
        <v>3949.2</v>
      </c>
      <c r="H338">
        <v>2413.9375</v>
      </c>
      <c r="I338">
        <v>1535.2625</v>
      </c>
      <c r="J338">
        <v>4598.2559000000001</v>
      </c>
      <c r="K338">
        <v>0.98470000000000002</v>
      </c>
    </row>
    <row r="339" spans="1:11" x14ac:dyDescent="0.25">
      <c r="A339" t="s">
        <v>350</v>
      </c>
      <c r="B339">
        <v>6688.1958000000004</v>
      </c>
      <c r="C339">
        <v>4747.5614999999998</v>
      </c>
      <c r="D339">
        <v>3595.8206</v>
      </c>
      <c r="E339">
        <v>1151.741</v>
      </c>
      <c r="F339">
        <v>6980.8046999999997</v>
      </c>
      <c r="G339" s="23">
        <v>3865.4472999999998</v>
      </c>
      <c r="H339">
        <v>2421.4645999999998</v>
      </c>
      <c r="I339">
        <v>1443.9825000000001</v>
      </c>
      <c r="J339">
        <v>4960.7275</v>
      </c>
      <c r="K339">
        <v>0.98509999999999998</v>
      </c>
    </row>
    <row r="340" spans="1:11" x14ac:dyDescent="0.25">
      <c r="A340" t="s">
        <v>351</v>
      </c>
      <c r="B340">
        <v>6623.4481999999998</v>
      </c>
      <c r="C340">
        <v>4597.6484</v>
      </c>
      <c r="D340">
        <v>3427.1057000000001</v>
      </c>
      <c r="E340">
        <v>1170.5429999999999</v>
      </c>
      <c r="F340">
        <v>6754.1670000000004</v>
      </c>
      <c r="G340" s="23">
        <v>3765.1815999999999</v>
      </c>
      <c r="H340">
        <v>1794.2959000000001</v>
      </c>
      <c r="I340">
        <v>1970.8857</v>
      </c>
      <c r="J340">
        <v>4043.2644</v>
      </c>
      <c r="K340">
        <v>0.98299999999999998</v>
      </c>
    </row>
    <row r="341" spans="1:11" x14ac:dyDescent="0.25">
      <c r="A341" t="s">
        <v>352</v>
      </c>
      <c r="B341">
        <v>6558.8867</v>
      </c>
      <c r="C341">
        <v>4543.9287000000004</v>
      </c>
      <c r="D341">
        <v>3511.6867999999999</v>
      </c>
      <c r="E341">
        <v>1032.2417</v>
      </c>
      <c r="F341">
        <v>6947.8964999999998</v>
      </c>
      <c r="G341" s="23">
        <v>1435.7739999999999</v>
      </c>
      <c r="H341">
        <v>69.632000000000005</v>
      </c>
      <c r="I341">
        <v>1366.1422</v>
      </c>
      <c r="J341">
        <v>133.8075</v>
      </c>
      <c r="K341">
        <v>0.97850000000000004</v>
      </c>
    </row>
    <row r="342" spans="1:11" x14ac:dyDescent="0.25">
      <c r="A342" t="s">
        <v>353</v>
      </c>
      <c r="B342">
        <v>6494.6318000000001</v>
      </c>
      <c r="C342">
        <v>4605.8467000000001</v>
      </c>
      <c r="D342">
        <v>3462.1990000000001</v>
      </c>
      <c r="E342">
        <v>1143.6476</v>
      </c>
      <c r="F342">
        <v>6971.8809000000001</v>
      </c>
      <c r="G342" s="23">
        <v>3221.7660999999998</v>
      </c>
      <c r="H342">
        <v>1521.7786000000001</v>
      </c>
      <c r="I342">
        <v>1699.9875</v>
      </c>
      <c r="J342">
        <v>3001.9364999999998</v>
      </c>
      <c r="K342">
        <v>0.97399999999999998</v>
      </c>
    </row>
    <row r="343" spans="1:11" x14ac:dyDescent="0.25">
      <c r="A343" t="s">
        <v>354</v>
      </c>
      <c r="B343">
        <v>6430.6421</v>
      </c>
      <c r="C343">
        <v>4667.0708000000004</v>
      </c>
      <c r="D343">
        <v>3687.7968999999998</v>
      </c>
      <c r="E343">
        <v>979.27390000000003</v>
      </c>
      <c r="F343">
        <v>7490.4795000000004</v>
      </c>
      <c r="G343" s="23">
        <v>4299.8383999999996</v>
      </c>
      <c r="H343">
        <v>2996.2273</v>
      </c>
      <c r="I343">
        <v>1303.6110000000001</v>
      </c>
      <c r="J343">
        <v>6343.7065000000002</v>
      </c>
      <c r="K343">
        <v>0.97989999999999999</v>
      </c>
    </row>
    <row r="344" spans="1:11" x14ac:dyDescent="0.25">
      <c r="A344" t="s">
        <v>355</v>
      </c>
      <c r="B344">
        <v>6366.9272000000001</v>
      </c>
      <c r="C344">
        <v>4480.8095999999996</v>
      </c>
      <c r="D344">
        <v>3259.7501999999999</v>
      </c>
      <c r="E344">
        <v>1221.0590999999999</v>
      </c>
      <c r="F344">
        <v>6515.5874000000003</v>
      </c>
      <c r="G344" s="23">
        <v>2301.3735000000001</v>
      </c>
      <c r="H344">
        <v>862.21849999999995</v>
      </c>
      <c r="I344">
        <v>1439.1551999999999</v>
      </c>
      <c r="J344">
        <v>1905.1519000000001</v>
      </c>
      <c r="K344">
        <v>0.98089999999999999</v>
      </c>
    </row>
    <row r="345" spans="1:11" x14ac:dyDescent="0.25">
      <c r="A345" t="s">
        <v>356</v>
      </c>
      <c r="B345">
        <v>6303.5693000000001</v>
      </c>
      <c r="C345">
        <v>4328.6318000000001</v>
      </c>
      <c r="D345">
        <v>2999.877</v>
      </c>
      <c r="E345">
        <v>1328.7551000000001</v>
      </c>
      <c r="F345">
        <v>6054.4448000000002</v>
      </c>
      <c r="G345" s="23">
        <v>3227.8847999999998</v>
      </c>
      <c r="H345">
        <v>896.27470000000005</v>
      </c>
      <c r="I345">
        <v>2331.6100999999999</v>
      </c>
      <c r="J345">
        <v>2063.2199999999998</v>
      </c>
      <c r="K345">
        <v>0.98160000000000003</v>
      </c>
    </row>
    <row r="346" spans="1:11" x14ac:dyDescent="0.25">
      <c r="A346" t="s">
        <v>357</v>
      </c>
      <c r="B346">
        <v>6240.5146000000004</v>
      </c>
      <c r="C346">
        <v>4474.4633999999996</v>
      </c>
      <c r="D346">
        <v>3559.8114999999998</v>
      </c>
      <c r="E346">
        <v>914.65189999999996</v>
      </c>
      <c r="F346">
        <v>7422.4438</v>
      </c>
      <c r="G346" s="23">
        <v>3348.5985999999998</v>
      </c>
      <c r="H346">
        <v>1733.7213999999999</v>
      </c>
      <c r="I346">
        <v>1614.8770999999999</v>
      </c>
      <c r="J346">
        <v>3672.4836</v>
      </c>
      <c r="K346">
        <v>0.98229999999999995</v>
      </c>
    </row>
    <row r="347" spans="1:11" x14ac:dyDescent="0.25">
      <c r="A347" t="s">
        <v>358</v>
      </c>
      <c r="B347">
        <v>6177.8734999999997</v>
      </c>
      <c r="C347">
        <v>4470.9799999999996</v>
      </c>
      <c r="D347">
        <v>3781.8368999999998</v>
      </c>
      <c r="E347">
        <v>689.14319999999998</v>
      </c>
      <c r="F347">
        <v>8013.7622000000001</v>
      </c>
      <c r="G347" s="23">
        <v>4421.6328000000003</v>
      </c>
      <c r="H347">
        <v>3681.8560000000002</v>
      </c>
      <c r="I347">
        <v>739.77650000000006</v>
      </c>
      <c r="J347">
        <v>7639.1166999999996</v>
      </c>
      <c r="K347">
        <v>0.98260000000000003</v>
      </c>
    </row>
    <row r="348" spans="1:11" x14ac:dyDescent="0.25">
      <c r="A348" t="s">
        <v>359</v>
      </c>
      <c r="B348">
        <v>6115.6265000000003</v>
      </c>
      <c r="C348">
        <v>4413.2690000000002</v>
      </c>
      <c r="D348">
        <v>3669.1777000000002</v>
      </c>
      <c r="E348">
        <v>744.09119999999996</v>
      </c>
      <c r="F348">
        <v>7791.4535999999998</v>
      </c>
      <c r="G348" s="23">
        <v>4413.2690000000002</v>
      </c>
      <c r="H348">
        <v>3669.1777000000002</v>
      </c>
      <c r="I348">
        <v>744.09119999999996</v>
      </c>
      <c r="J348">
        <v>7791.4535999999998</v>
      </c>
      <c r="K348">
        <v>0.98299999999999998</v>
      </c>
    </row>
    <row r="349" spans="1:11" x14ac:dyDescent="0.25">
      <c r="A349" t="s">
        <v>360</v>
      </c>
      <c r="B349">
        <v>6053.7563</v>
      </c>
      <c r="C349">
        <v>4342.6162000000004</v>
      </c>
      <c r="D349">
        <v>3625.3696</v>
      </c>
      <c r="E349">
        <v>717.24639999999999</v>
      </c>
      <c r="F349">
        <v>7773.9399000000003</v>
      </c>
      <c r="G349" s="23">
        <v>4342.6162000000004</v>
      </c>
      <c r="H349">
        <v>3625.3696</v>
      </c>
      <c r="I349">
        <v>717.24639999999999</v>
      </c>
      <c r="J349">
        <v>7773.9399000000003</v>
      </c>
      <c r="K349">
        <v>0.98329999999999995</v>
      </c>
    </row>
    <row r="350" spans="1:11" x14ac:dyDescent="0.25">
      <c r="A350" t="s">
        <v>361</v>
      </c>
      <c r="B350">
        <v>5992.3779000000004</v>
      </c>
      <c r="C350">
        <v>4040.9214000000002</v>
      </c>
      <c r="D350">
        <v>2792.6520999999998</v>
      </c>
      <c r="E350">
        <v>1248.2692</v>
      </c>
      <c r="F350">
        <v>5845.4979999999996</v>
      </c>
      <c r="G350" s="23">
        <v>2075.8364000000001</v>
      </c>
      <c r="H350">
        <v>422.31760000000003</v>
      </c>
      <c r="I350">
        <v>1653.5188000000001</v>
      </c>
      <c r="J350">
        <v>1268.7324000000001</v>
      </c>
      <c r="K350">
        <v>0.98370000000000002</v>
      </c>
    </row>
    <row r="351" spans="1:11" x14ac:dyDescent="0.25">
      <c r="A351" t="s">
        <v>362</v>
      </c>
      <c r="B351">
        <v>5931.4594999999999</v>
      </c>
      <c r="C351">
        <v>4307.4795000000004</v>
      </c>
      <c r="D351">
        <v>3330.7262999999998</v>
      </c>
      <c r="E351">
        <v>976.75300000000004</v>
      </c>
      <c r="F351">
        <v>7183.1768000000002</v>
      </c>
      <c r="G351" s="23">
        <v>3744.3242</v>
      </c>
      <c r="H351">
        <v>2363.8879000000002</v>
      </c>
      <c r="I351">
        <v>1380.4363000000001</v>
      </c>
      <c r="J351">
        <v>5134.7861000000003</v>
      </c>
      <c r="K351">
        <v>0.98399999999999999</v>
      </c>
    </row>
    <row r="352" spans="1:11" x14ac:dyDescent="0.25">
      <c r="A352" t="s">
        <v>363</v>
      </c>
      <c r="B352">
        <v>5871.0272999999997</v>
      </c>
      <c r="C352">
        <v>4130.1143000000002</v>
      </c>
      <c r="D352">
        <v>3059</v>
      </c>
      <c r="E352">
        <v>1071.114</v>
      </c>
      <c r="F352">
        <v>6610.4579999999996</v>
      </c>
      <c r="G352" s="23">
        <v>2403.1860000000001</v>
      </c>
      <c r="H352">
        <v>487.73050000000001</v>
      </c>
      <c r="I352">
        <v>1915.4556</v>
      </c>
      <c r="J352">
        <v>1181.1769999999999</v>
      </c>
      <c r="K352">
        <v>0.9819</v>
      </c>
    </row>
    <row r="353" spans="1:11" x14ac:dyDescent="0.25">
      <c r="A353" t="s">
        <v>364</v>
      </c>
      <c r="B353">
        <v>5811.0811000000003</v>
      </c>
      <c r="C353">
        <v>4227.8813</v>
      </c>
      <c r="D353">
        <v>3594.7543999999998</v>
      </c>
      <c r="E353">
        <v>633.12689999999998</v>
      </c>
      <c r="F353">
        <v>7972.4834000000001</v>
      </c>
      <c r="G353" s="23">
        <v>3928.1916999999999</v>
      </c>
      <c r="H353">
        <v>3038.8135000000002</v>
      </c>
      <c r="I353">
        <v>889.37840000000006</v>
      </c>
      <c r="J353">
        <v>6839.9741000000004</v>
      </c>
      <c r="K353">
        <v>0.9778</v>
      </c>
    </row>
    <row r="354" spans="1:11" x14ac:dyDescent="0.25">
      <c r="A354" t="s">
        <v>365</v>
      </c>
      <c r="B354">
        <v>5751.7168000000001</v>
      </c>
      <c r="C354">
        <v>4199.9043000000001</v>
      </c>
      <c r="D354">
        <v>3552.9445999999998</v>
      </c>
      <c r="E354">
        <v>646.95979999999997</v>
      </c>
      <c r="F354">
        <v>7976.7768999999998</v>
      </c>
      <c r="G354" s="23">
        <v>4064.1127999999999</v>
      </c>
      <c r="H354">
        <v>3394.3872000000001</v>
      </c>
      <c r="I354">
        <v>669.72580000000005</v>
      </c>
      <c r="J354">
        <v>7226.8856999999998</v>
      </c>
      <c r="K354">
        <v>0.97850000000000004</v>
      </c>
    </row>
    <row r="355" spans="1:11" x14ac:dyDescent="0.25">
      <c r="A355" t="s">
        <v>366</v>
      </c>
      <c r="B355">
        <v>5692.9160000000002</v>
      </c>
      <c r="C355">
        <v>3653.5762</v>
      </c>
      <c r="D355">
        <v>2386.2954</v>
      </c>
      <c r="E355">
        <v>1267.2809</v>
      </c>
      <c r="F355">
        <v>5010.8783999999996</v>
      </c>
      <c r="G355" s="23">
        <v>2575.3560000000002</v>
      </c>
      <c r="H355">
        <v>699.51030000000003</v>
      </c>
      <c r="I355">
        <v>1875.8458000000001</v>
      </c>
      <c r="J355">
        <v>1540.8513</v>
      </c>
      <c r="K355">
        <v>0.97919999999999996</v>
      </c>
    </row>
    <row r="356" spans="1:11" x14ac:dyDescent="0.25">
      <c r="A356" t="s">
        <v>367</v>
      </c>
      <c r="B356">
        <v>5634.7056000000002</v>
      </c>
      <c r="C356">
        <v>3887.2476000000001</v>
      </c>
      <c r="D356">
        <v>2945.1579999999999</v>
      </c>
      <c r="E356">
        <v>942.08969999999999</v>
      </c>
      <c r="F356">
        <v>6323.9395000000004</v>
      </c>
      <c r="G356" s="23">
        <v>3734.3996999999999</v>
      </c>
      <c r="H356">
        <v>2652.7946999999999</v>
      </c>
      <c r="I356">
        <v>1081.605</v>
      </c>
      <c r="J356">
        <v>5368.3798999999999</v>
      </c>
      <c r="K356">
        <v>0.97989999999999999</v>
      </c>
    </row>
    <row r="357" spans="1:11" x14ac:dyDescent="0.25">
      <c r="A357" t="s">
        <v>368</v>
      </c>
      <c r="B357">
        <v>5577.1108000000004</v>
      </c>
      <c r="C357">
        <v>3883.2312000000002</v>
      </c>
      <c r="D357">
        <v>3062.4301999999998</v>
      </c>
      <c r="E357">
        <v>820.80110000000002</v>
      </c>
      <c r="F357">
        <v>6816.8119999999999</v>
      </c>
      <c r="G357" s="23">
        <v>3214.3379</v>
      </c>
      <c r="H357">
        <v>2158.2615000000001</v>
      </c>
      <c r="I357">
        <v>1056.0764999999999</v>
      </c>
      <c r="J357">
        <v>4582.2437</v>
      </c>
      <c r="K357">
        <v>0.98060000000000003</v>
      </c>
    </row>
    <row r="358" spans="1:11" x14ac:dyDescent="0.25">
      <c r="A358" s="1"/>
      <c r="B358" s="1"/>
      <c r="C358" s="1"/>
      <c r="D358" s="1"/>
      <c r="E358" s="1"/>
      <c r="F358" s="1"/>
      <c r="G358" s="1">
        <f>SUM(G327:G357)/(357-327+1)</f>
        <v>3242.5780999999997</v>
      </c>
      <c r="H358" s="1"/>
      <c r="I358" s="1"/>
      <c r="J358" s="1"/>
      <c r="K358" s="1"/>
    </row>
    <row r="359" spans="1:11" x14ac:dyDescent="0.25">
      <c r="A359" t="s">
        <v>369</v>
      </c>
      <c r="B359">
        <v>5520.125</v>
      </c>
      <c r="C359">
        <v>3763.6089000000002</v>
      </c>
      <c r="D359">
        <v>2759.1959999999999</v>
      </c>
      <c r="E359">
        <v>1004.4127999999999</v>
      </c>
      <c r="F359">
        <v>6070.1265000000003</v>
      </c>
      <c r="G359" s="23">
        <v>2706.6653000000001</v>
      </c>
      <c r="H359">
        <v>1350.9025999999999</v>
      </c>
      <c r="I359">
        <v>1355.7627</v>
      </c>
      <c r="J359">
        <v>3064.3542000000002</v>
      </c>
      <c r="K359">
        <v>0.98119999999999996</v>
      </c>
    </row>
    <row r="360" spans="1:11" x14ac:dyDescent="0.25">
      <c r="A360" t="s">
        <v>370</v>
      </c>
      <c r="B360">
        <v>5463.8203000000003</v>
      </c>
      <c r="C360">
        <v>3740.7060999999999</v>
      </c>
      <c r="D360">
        <v>2800.3669</v>
      </c>
      <c r="E360">
        <v>940.33910000000003</v>
      </c>
      <c r="F360">
        <v>6258.9687999999996</v>
      </c>
      <c r="G360" s="23">
        <v>3740.7060999999999</v>
      </c>
      <c r="H360">
        <v>2800.3669</v>
      </c>
      <c r="I360">
        <v>940.33910000000003</v>
      </c>
      <c r="J360">
        <v>6258.9687999999996</v>
      </c>
      <c r="K360">
        <v>0.9819</v>
      </c>
    </row>
    <row r="361" spans="1:11" x14ac:dyDescent="0.25">
      <c r="A361" t="s">
        <v>371</v>
      </c>
      <c r="B361">
        <v>5408.2461000000003</v>
      </c>
      <c r="C361">
        <v>3705.5066000000002</v>
      </c>
      <c r="D361">
        <v>2807.0083</v>
      </c>
      <c r="E361">
        <v>898.49829999999997</v>
      </c>
      <c r="F361">
        <v>6330.1239999999998</v>
      </c>
      <c r="G361" s="23">
        <v>2749.7673</v>
      </c>
      <c r="H361">
        <v>826.22270000000003</v>
      </c>
      <c r="I361">
        <v>1923.5446999999999</v>
      </c>
      <c r="J361">
        <v>1826.8706999999999</v>
      </c>
      <c r="K361">
        <v>0.98229999999999995</v>
      </c>
    </row>
    <row r="362" spans="1:11" x14ac:dyDescent="0.25">
      <c r="A362" t="s">
        <v>372</v>
      </c>
      <c r="B362">
        <v>5353.3910999999998</v>
      </c>
      <c r="C362">
        <v>3641.5149000000001</v>
      </c>
      <c r="D362">
        <v>2618.8462</v>
      </c>
      <c r="E362">
        <v>1022.6688</v>
      </c>
      <c r="F362">
        <v>5902.2870999999996</v>
      </c>
      <c r="G362" s="23">
        <v>511.71350000000001</v>
      </c>
      <c r="H362">
        <v>28.178100000000001</v>
      </c>
      <c r="I362">
        <v>483.53539999999998</v>
      </c>
      <c r="J362">
        <v>166.38319999999999</v>
      </c>
      <c r="K362">
        <v>0.98260000000000003</v>
      </c>
    </row>
    <row r="363" spans="1:11" x14ac:dyDescent="0.25">
      <c r="A363" t="s">
        <v>373</v>
      </c>
      <c r="B363">
        <v>5299.2798000000003</v>
      </c>
      <c r="C363">
        <v>3669.3292999999999</v>
      </c>
      <c r="D363">
        <v>2708.1401000000001</v>
      </c>
      <c r="E363">
        <v>961.18920000000003</v>
      </c>
      <c r="F363">
        <v>6180.4839000000002</v>
      </c>
      <c r="G363" s="23">
        <v>1793.7773</v>
      </c>
      <c r="H363">
        <v>301.63830000000002</v>
      </c>
      <c r="I363">
        <v>1492.1388999999999</v>
      </c>
      <c r="J363">
        <v>726.02189999999996</v>
      </c>
      <c r="K363">
        <v>0.98299999999999998</v>
      </c>
    </row>
    <row r="364" spans="1:11" x14ac:dyDescent="0.25">
      <c r="A364" t="s">
        <v>374</v>
      </c>
      <c r="B364">
        <v>5245.9369999999999</v>
      </c>
      <c r="C364">
        <v>3707.0731999999998</v>
      </c>
      <c r="D364">
        <v>2980.6491999999998</v>
      </c>
      <c r="E364">
        <v>726.42399999999998</v>
      </c>
      <c r="F364">
        <v>7003.7959000000001</v>
      </c>
      <c r="G364" s="23">
        <v>3097.5093000000002</v>
      </c>
      <c r="H364">
        <v>2296.6509000000001</v>
      </c>
      <c r="I364">
        <v>800.85839999999996</v>
      </c>
      <c r="J364">
        <v>4979.3633</v>
      </c>
      <c r="K364">
        <v>0.98329999999999995</v>
      </c>
    </row>
    <row r="365" spans="1:11" x14ac:dyDescent="0.25">
      <c r="A365" t="s">
        <v>375</v>
      </c>
      <c r="B365">
        <v>5193.3867</v>
      </c>
      <c r="C365">
        <v>3529.5641999999998</v>
      </c>
      <c r="D365">
        <v>2579.1428000000001</v>
      </c>
      <c r="E365">
        <v>950.42150000000004</v>
      </c>
      <c r="F365">
        <v>5943.6986999999999</v>
      </c>
      <c r="G365" s="23">
        <v>3062.5259000000001</v>
      </c>
      <c r="H365">
        <v>1686.2421999999999</v>
      </c>
      <c r="I365">
        <v>1376.2837999999999</v>
      </c>
      <c r="J365">
        <v>3696.4884999999999</v>
      </c>
      <c r="K365">
        <v>0.98370000000000002</v>
      </c>
    </row>
    <row r="366" spans="1:11" x14ac:dyDescent="0.25">
      <c r="A366" t="s">
        <v>376</v>
      </c>
      <c r="B366">
        <v>5141.6522999999997</v>
      </c>
      <c r="C366">
        <v>3452.3108000000002</v>
      </c>
      <c r="D366">
        <v>2330.4243000000001</v>
      </c>
      <c r="E366">
        <v>1121.8865000000001</v>
      </c>
      <c r="F366">
        <v>5432.5780999999997</v>
      </c>
      <c r="G366" s="23">
        <v>2806.9652999999998</v>
      </c>
      <c r="H366">
        <v>1423.8198</v>
      </c>
      <c r="I366">
        <v>1383.1455000000001</v>
      </c>
      <c r="J366">
        <v>3293.1156999999998</v>
      </c>
      <c r="K366">
        <v>0.98160000000000003</v>
      </c>
    </row>
    <row r="367" spans="1:11" x14ac:dyDescent="0.25">
      <c r="A367" t="s">
        <v>377</v>
      </c>
      <c r="B367">
        <v>5090.7578000000003</v>
      </c>
      <c r="C367">
        <v>3698.4502000000002</v>
      </c>
      <c r="D367">
        <v>3154.8566999999998</v>
      </c>
      <c r="E367">
        <v>543.59360000000004</v>
      </c>
      <c r="F367">
        <v>7687.7323999999999</v>
      </c>
      <c r="G367" s="23">
        <v>3537.3696</v>
      </c>
      <c r="H367">
        <v>2812.2847000000002</v>
      </c>
      <c r="I367">
        <v>725.08500000000004</v>
      </c>
      <c r="J367">
        <v>6789.3603999999996</v>
      </c>
      <c r="K367">
        <v>0.97709999999999997</v>
      </c>
    </row>
    <row r="368" spans="1:11" x14ac:dyDescent="0.25">
      <c r="A368" t="s">
        <v>378</v>
      </c>
      <c r="B368">
        <v>5040.7241000000004</v>
      </c>
      <c r="C368">
        <v>3512.6287000000002</v>
      </c>
      <c r="D368">
        <v>2856.6950999999999</v>
      </c>
      <c r="E368">
        <v>655.93370000000004</v>
      </c>
      <c r="F368">
        <v>6897.0967000000001</v>
      </c>
      <c r="G368" s="23">
        <v>3276.6471999999999</v>
      </c>
      <c r="H368">
        <v>2337.1543000000001</v>
      </c>
      <c r="I368">
        <v>939.49300000000005</v>
      </c>
      <c r="J368">
        <v>5627.6581999999999</v>
      </c>
      <c r="K368">
        <v>0.9778</v>
      </c>
    </row>
    <row r="369" spans="1:11" x14ac:dyDescent="0.25">
      <c r="A369" t="s">
        <v>379</v>
      </c>
      <c r="B369">
        <v>4991.5438999999997</v>
      </c>
      <c r="C369">
        <v>3518.5880999999999</v>
      </c>
      <c r="D369">
        <v>2893.7678000000001</v>
      </c>
      <c r="E369">
        <v>624.82029999999997</v>
      </c>
      <c r="F369">
        <v>7088.0375999999997</v>
      </c>
      <c r="G369" s="23">
        <v>3506.0212000000001</v>
      </c>
      <c r="H369">
        <v>2871.4277000000002</v>
      </c>
      <c r="I369">
        <v>634.59349999999995</v>
      </c>
      <c r="J369">
        <v>6993.3437999999996</v>
      </c>
      <c r="K369">
        <v>0.97919999999999996</v>
      </c>
    </row>
    <row r="370" spans="1:11" x14ac:dyDescent="0.25">
      <c r="A370" t="s">
        <v>380</v>
      </c>
      <c r="B370">
        <v>4943.3521000000001</v>
      </c>
      <c r="C370">
        <v>3582.5066000000002</v>
      </c>
      <c r="D370">
        <v>3039.21</v>
      </c>
      <c r="E370">
        <v>543.29669999999999</v>
      </c>
      <c r="F370">
        <v>7575.9004000000004</v>
      </c>
      <c r="G370" s="23">
        <v>3553.7539000000002</v>
      </c>
      <c r="H370">
        <v>2984.0749999999998</v>
      </c>
      <c r="I370">
        <v>569.6789</v>
      </c>
      <c r="J370">
        <v>7173.3236999999999</v>
      </c>
      <c r="K370">
        <v>0.97950000000000004</v>
      </c>
    </row>
    <row r="371" spans="1:11" x14ac:dyDescent="0.25">
      <c r="A371" t="s">
        <v>381</v>
      </c>
      <c r="B371">
        <v>4896.0527000000002</v>
      </c>
      <c r="C371">
        <v>3530.364</v>
      </c>
      <c r="D371">
        <v>2858.8188</v>
      </c>
      <c r="E371">
        <v>671.54520000000002</v>
      </c>
      <c r="F371">
        <v>7071.0883999999996</v>
      </c>
      <c r="G371" s="23">
        <v>3491.8076000000001</v>
      </c>
      <c r="H371">
        <v>2781.7678000000001</v>
      </c>
      <c r="I371">
        <v>710.03970000000004</v>
      </c>
      <c r="J371">
        <v>6868.9462999999996</v>
      </c>
      <c r="K371">
        <v>0.97989999999999999</v>
      </c>
    </row>
    <row r="372" spans="1:11" x14ac:dyDescent="0.25">
      <c r="A372" t="s">
        <v>382</v>
      </c>
      <c r="B372">
        <v>4849.7007000000003</v>
      </c>
      <c r="C372">
        <v>3368.2935000000002</v>
      </c>
      <c r="D372">
        <v>2594.3411000000001</v>
      </c>
      <c r="E372">
        <v>773.95230000000004</v>
      </c>
      <c r="F372">
        <v>6477.915</v>
      </c>
      <c r="G372" s="23">
        <v>1541.8416</v>
      </c>
      <c r="H372">
        <v>340.39350000000002</v>
      </c>
      <c r="I372">
        <v>1201.4481000000001</v>
      </c>
      <c r="J372">
        <v>1297.8363999999999</v>
      </c>
      <c r="K372">
        <v>0.98060000000000003</v>
      </c>
    </row>
    <row r="373" spans="1:11" x14ac:dyDescent="0.25">
      <c r="A373" t="s">
        <v>383</v>
      </c>
      <c r="B373">
        <v>4804.3149000000003</v>
      </c>
      <c r="C373">
        <v>3263.2842000000001</v>
      </c>
      <c r="D373">
        <v>2464.9286999999999</v>
      </c>
      <c r="E373">
        <v>798.35540000000003</v>
      </c>
      <c r="F373">
        <v>5891.5033999999996</v>
      </c>
      <c r="G373" s="23">
        <v>1996.6359</v>
      </c>
      <c r="H373">
        <v>441.76049999999998</v>
      </c>
      <c r="I373">
        <v>1554.8755000000001</v>
      </c>
      <c r="J373">
        <v>1297.7728</v>
      </c>
      <c r="K373">
        <v>0.98119999999999996</v>
      </c>
    </row>
    <row r="374" spans="1:11" x14ac:dyDescent="0.25">
      <c r="A374" t="s">
        <v>384</v>
      </c>
      <c r="B374">
        <v>4759.9512000000004</v>
      </c>
      <c r="C374">
        <v>3168.0587999999998</v>
      </c>
      <c r="D374">
        <v>2211.3173999999999</v>
      </c>
      <c r="E374">
        <v>956.74149999999997</v>
      </c>
      <c r="F374">
        <v>5325.3076000000001</v>
      </c>
      <c r="G374" s="23">
        <v>2559.9567999999999</v>
      </c>
      <c r="H374">
        <v>1093.8014000000001</v>
      </c>
      <c r="I374">
        <v>1466.1552999999999</v>
      </c>
      <c r="J374">
        <v>2492.7332000000001</v>
      </c>
      <c r="K374">
        <v>0.98160000000000003</v>
      </c>
    </row>
    <row r="375" spans="1:11" x14ac:dyDescent="0.25">
      <c r="A375" t="s">
        <v>385</v>
      </c>
      <c r="B375">
        <v>4716.5762000000004</v>
      </c>
      <c r="C375">
        <v>2970.1952999999999</v>
      </c>
      <c r="D375">
        <v>1821.1693</v>
      </c>
      <c r="E375">
        <v>1149.0260000000001</v>
      </c>
      <c r="F375">
        <v>4331.3145000000004</v>
      </c>
      <c r="G375" s="23">
        <v>2448.2505000000001</v>
      </c>
      <c r="H375">
        <v>1035.3561</v>
      </c>
      <c r="I375">
        <v>1412.8943999999999</v>
      </c>
      <c r="J375">
        <v>2450.6561999999999</v>
      </c>
      <c r="K375">
        <v>0.98229999999999995</v>
      </c>
    </row>
    <row r="376" spans="1:11" x14ac:dyDescent="0.25">
      <c r="A376" t="s">
        <v>386</v>
      </c>
      <c r="B376">
        <v>4674.2250999999997</v>
      </c>
      <c r="C376">
        <v>3205.5713000000001</v>
      </c>
      <c r="D376">
        <v>2463.9083999999998</v>
      </c>
      <c r="E376">
        <v>741.66269999999997</v>
      </c>
      <c r="F376">
        <v>6164.1704</v>
      </c>
      <c r="G376" s="23">
        <v>2294.1098999999999</v>
      </c>
      <c r="H376">
        <v>1454.6959999999999</v>
      </c>
      <c r="I376">
        <v>839.41390000000001</v>
      </c>
      <c r="J376">
        <v>3546.9519</v>
      </c>
      <c r="K376">
        <v>0.98260000000000003</v>
      </c>
    </row>
    <row r="377" spans="1:11" x14ac:dyDescent="0.25">
      <c r="A377" t="s">
        <v>387</v>
      </c>
      <c r="B377">
        <v>4632.915</v>
      </c>
      <c r="C377">
        <v>3175.1028000000001</v>
      </c>
      <c r="D377">
        <v>2442.6680000000001</v>
      </c>
      <c r="E377">
        <v>732.43489999999997</v>
      </c>
      <c r="F377">
        <v>6157.0658999999996</v>
      </c>
      <c r="G377" s="23">
        <v>3026.4766</v>
      </c>
      <c r="H377">
        <v>2165.7827000000002</v>
      </c>
      <c r="I377">
        <v>860.69399999999996</v>
      </c>
      <c r="J377">
        <v>5568.0288</v>
      </c>
      <c r="K377">
        <v>0.98299999999999998</v>
      </c>
    </row>
    <row r="378" spans="1:11" x14ac:dyDescent="0.25">
      <c r="A378" t="s">
        <v>388</v>
      </c>
      <c r="B378">
        <v>4592.6885000000002</v>
      </c>
      <c r="C378">
        <v>3214.7017000000001</v>
      </c>
      <c r="D378">
        <v>2523.0956999999999</v>
      </c>
      <c r="E378">
        <v>691.60590000000002</v>
      </c>
      <c r="F378">
        <v>6450.7051000000001</v>
      </c>
      <c r="G378" s="23">
        <v>1418.0688</v>
      </c>
      <c r="H378">
        <v>163.96940000000001</v>
      </c>
      <c r="I378">
        <v>1254.0995</v>
      </c>
      <c r="J378">
        <v>431.17849999999999</v>
      </c>
      <c r="K378">
        <v>0.98370000000000002</v>
      </c>
    </row>
    <row r="379" spans="1:11" x14ac:dyDescent="0.25">
      <c r="A379" t="s">
        <v>389</v>
      </c>
      <c r="B379">
        <v>4553.5469000000003</v>
      </c>
      <c r="C379">
        <v>3198.5929999999998</v>
      </c>
      <c r="D379">
        <v>2499.0023999999999</v>
      </c>
      <c r="E379">
        <v>699.59059999999999</v>
      </c>
      <c r="F379">
        <v>6432.1587</v>
      </c>
      <c r="G379" s="23">
        <v>1525.6165000000001</v>
      </c>
      <c r="H379">
        <v>447.89269999999999</v>
      </c>
      <c r="I379">
        <v>1077.7238</v>
      </c>
      <c r="J379">
        <v>1184.4007999999999</v>
      </c>
      <c r="K379">
        <v>0.98399999999999999</v>
      </c>
    </row>
    <row r="380" spans="1:11" x14ac:dyDescent="0.25">
      <c r="A380" t="s">
        <v>390</v>
      </c>
      <c r="B380">
        <v>4515.5527000000002</v>
      </c>
      <c r="C380">
        <v>3120.3926000000001</v>
      </c>
      <c r="D380">
        <v>2335.5632000000001</v>
      </c>
      <c r="E380">
        <v>784.82929999999999</v>
      </c>
      <c r="F380">
        <v>6005.9277000000002</v>
      </c>
      <c r="G380" s="23">
        <v>1803.3670999999999</v>
      </c>
      <c r="H380">
        <v>444.32510000000002</v>
      </c>
      <c r="I380">
        <v>1359.0418999999999</v>
      </c>
      <c r="J380">
        <v>1265.0718999999999</v>
      </c>
      <c r="K380">
        <v>0.98440000000000005</v>
      </c>
    </row>
    <row r="381" spans="1:11" x14ac:dyDescent="0.25">
      <c r="A381" t="s">
        <v>391</v>
      </c>
      <c r="B381">
        <v>4478.6454999999996</v>
      </c>
      <c r="C381">
        <v>2880.0214999999998</v>
      </c>
      <c r="D381">
        <v>1901.4679000000001</v>
      </c>
      <c r="E381">
        <v>978.55359999999996</v>
      </c>
      <c r="F381">
        <v>4768.0347000000002</v>
      </c>
      <c r="G381" s="23">
        <v>2593.2527</v>
      </c>
      <c r="H381">
        <v>1447.8942</v>
      </c>
      <c r="I381">
        <v>1145.3584000000001</v>
      </c>
      <c r="J381">
        <v>3430.6062000000002</v>
      </c>
      <c r="K381">
        <v>0.98089999999999999</v>
      </c>
    </row>
    <row r="382" spans="1:11" x14ac:dyDescent="0.25">
      <c r="A382" t="s">
        <v>392</v>
      </c>
      <c r="B382">
        <v>4442.9184999999998</v>
      </c>
      <c r="C382">
        <v>2763.6808999999998</v>
      </c>
      <c r="D382">
        <v>1655.0826</v>
      </c>
      <c r="E382">
        <v>1108.5983000000001</v>
      </c>
      <c r="F382">
        <v>4156.7280000000001</v>
      </c>
      <c r="G382" s="23">
        <v>833.77419999999995</v>
      </c>
      <c r="H382">
        <v>94.449299999999994</v>
      </c>
      <c r="I382">
        <v>739.32489999999996</v>
      </c>
      <c r="J382">
        <v>299.81889999999999</v>
      </c>
      <c r="K382">
        <v>0.97599999999999998</v>
      </c>
    </row>
    <row r="383" spans="1:11" x14ac:dyDescent="0.25">
      <c r="A383" t="s">
        <v>393</v>
      </c>
      <c r="B383">
        <v>4408.3125</v>
      </c>
      <c r="C383">
        <v>3048.8123000000001</v>
      </c>
      <c r="D383">
        <v>2233.6867999999999</v>
      </c>
      <c r="E383">
        <v>815.12559999999996</v>
      </c>
      <c r="F383">
        <v>5818.4385000000002</v>
      </c>
      <c r="G383" s="23">
        <v>2269.8035</v>
      </c>
      <c r="H383">
        <v>1068.6323</v>
      </c>
      <c r="I383">
        <v>1201.1713</v>
      </c>
      <c r="J383">
        <v>2876.6547999999998</v>
      </c>
      <c r="K383">
        <v>0.97670000000000001</v>
      </c>
    </row>
    <row r="384" spans="1:11" x14ac:dyDescent="0.25">
      <c r="A384" t="s">
        <v>394</v>
      </c>
      <c r="B384">
        <v>4374.9287000000004</v>
      </c>
      <c r="C384">
        <v>2923.0900999999999</v>
      </c>
      <c r="D384">
        <v>2054.2350999999999</v>
      </c>
      <c r="E384">
        <v>868.85490000000004</v>
      </c>
      <c r="F384">
        <v>5285.9731000000002</v>
      </c>
      <c r="G384" s="23">
        <v>2294.4915000000001</v>
      </c>
      <c r="H384">
        <v>959.63819999999998</v>
      </c>
      <c r="I384">
        <v>1334.8533</v>
      </c>
      <c r="J384">
        <v>2518.5789</v>
      </c>
      <c r="K384">
        <v>0.97709999999999997</v>
      </c>
    </row>
    <row r="385" spans="1:11" x14ac:dyDescent="0.25">
      <c r="A385" t="s">
        <v>395</v>
      </c>
      <c r="B385">
        <v>4342.7295000000004</v>
      </c>
      <c r="C385">
        <v>3069.9054999999998</v>
      </c>
      <c r="D385">
        <v>2512.1554999999998</v>
      </c>
      <c r="E385">
        <v>557.74990000000003</v>
      </c>
      <c r="F385">
        <v>6813.2227000000003</v>
      </c>
      <c r="G385" s="23">
        <v>2901.9304000000002</v>
      </c>
      <c r="H385">
        <v>2203.9398999999999</v>
      </c>
      <c r="I385">
        <v>697.9905</v>
      </c>
      <c r="J385">
        <v>5743.9022999999997</v>
      </c>
      <c r="K385">
        <v>0.97740000000000005</v>
      </c>
    </row>
    <row r="386" spans="1:11" x14ac:dyDescent="0.25">
      <c r="A386" t="s">
        <v>396</v>
      </c>
      <c r="B386">
        <v>4311.7152999999998</v>
      </c>
      <c r="C386">
        <v>2516.5646999999999</v>
      </c>
      <c r="D386">
        <v>1277.3621000000001</v>
      </c>
      <c r="E386">
        <v>1239.2028</v>
      </c>
      <c r="F386">
        <v>3164.4052999999999</v>
      </c>
      <c r="G386" s="23">
        <v>2299.509</v>
      </c>
      <c r="H386">
        <v>1023.5574</v>
      </c>
      <c r="I386">
        <v>1275.9517000000001</v>
      </c>
      <c r="J386">
        <v>2499.5725000000002</v>
      </c>
      <c r="K386">
        <v>0.97809999999999997</v>
      </c>
    </row>
    <row r="387" spans="1:11" x14ac:dyDescent="0.25">
      <c r="A387" t="s">
        <v>397</v>
      </c>
      <c r="B387">
        <v>4281.9643999999998</v>
      </c>
      <c r="C387">
        <v>2757.7175000000002</v>
      </c>
      <c r="D387">
        <v>1803.9179999999999</v>
      </c>
      <c r="E387">
        <v>953.79939999999999</v>
      </c>
      <c r="F387">
        <v>4635.2885999999999</v>
      </c>
      <c r="G387" s="23">
        <v>741.47059999999999</v>
      </c>
      <c r="H387">
        <v>15.427300000000001</v>
      </c>
      <c r="I387">
        <v>726.04330000000004</v>
      </c>
      <c r="J387">
        <v>75.001599999999996</v>
      </c>
      <c r="K387">
        <v>0.97850000000000004</v>
      </c>
    </row>
    <row r="388" spans="1:11" x14ac:dyDescent="0.25">
      <c r="A388" t="s">
        <v>398</v>
      </c>
      <c r="B388">
        <v>4253.4507000000003</v>
      </c>
      <c r="C388">
        <v>2589.5351999999998</v>
      </c>
      <c r="D388">
        <v>1429.9494999999999</v>
      </c>
      <c r="E388">
        <v>1159.5856000000001</v>
      </c>
      <c r="F388">
        <v>3618.2719999999999</v>
      </c>
      <c r="G388" s="23">
        <v>1901.1170999999999</v>
      </c>
      <c r="H388">
        <v>359.92189999999999</v>
      </c>
      <c r="I388">
        <v>1541.1952000000001</v>
      </c>
      <c r="J388">
        <v>866.30399999999997</v>
      </c>
      <c r="K388">
        <v>0.9788</v>
      </c>
    </row>
    <row r="389" spans="1:11" x14ac:dyDescent="0.25">
      <c r="A389" s="1"/>
      <c r="B389" s="1"/>
      <c r="C389" s="1"/>
      <c r="D389" s="1"/>
      <c r="E389" s="1"/>
      <c r="F389" s="1"/>
      <c r="G389" s="1">
        <f>SUM(G359:G388)/(388-359+1)</f>
        <v>2409.4967400000005</v>
      </c>
      <c r="H389" s="1"/>
      <c r="I389" s="1"/>
      <c r="J389" s="1"/>
      <c r="K389" s="1"/>
    </row>
    <row r="390" spans="1:11" x14ac:dyDescent="0.25">
      <c r="A390" t="s">
        <v>399</v>
      </c>
      <c r="B390">
        <v>4226.1918999999998</v>
      </c>
      <c r="C390">
        <v>2496.1804000000002</v>
      </c>
      <c r="D390">
        <v>1292.2705000000001</v>
      </c>
      <c r="E390">
        <v>1203.9097999999999</v>
      </c>
      <c r="F390">
        <v>3270.8957999999998</v>
      </c>
      <c r="G390" s="23">
        <v>1064.5382999999999</v>
      </c>
      <c r="H390">
        <v>55.089700000000001</v>
      </c>
      <c r="I390">
        <v>1009.4487</v>
      </c>
      <c r="J390">
        <v>159.3425</v>
      </c>
      <c r="K390">
        <v>0.97919999999999996</v>
      </c>
    </row>
    <row r="391" spans="1:11" x14ac:dyDescent="0.25">
      <c r="A391" t="s">
        <v>400</v>
      </c>
      <c r="B391">
        <v>4200.1806999999999</v>
      </c>
      <c r="C391">
        <v>2576.6975000000002</v>
      </c>
      <c r="D391">
        <v>1436.5835999999999</v>
      </c>
      <c r="E391">
        <v>1140.1139000000001</v>
      </c>
      <c r="F391">
        <v>3712.5619999999999</v>
      </c>
      <c r="G391" s="23">
        <v>1261.4318000000001</v>
      </c>
      <c r="H391">
        <v>293.87220000000002</v>
      </c>
      <c r="I391">
        <v>967.55960000000005</v>
      </c>
      <c r="J391">
        <v>965.23329999999999</v>
      </c>
      <c r="K391">
        <v>0.98019999999999996</v>
      </c>
    </row>
    <row r="392" spans="1:11" x14ac:dyDescent="0.25">
      <c r="A392" t="s">
        <v>401</v>
      </c>
      <c r="B392">
        <v>4175.4877999999999</v>
      </c>
      <c r="C392">
        <v>2830.7649000000001</v>
      </c>
      <c r="D392">
        <v>2010.1792</v>
      </c>
      <c r="E392">
        <v>820.58569999999997</v>
      </c>
      <c r="F392">
        <v>5486.7494999999999</v>
      </c>
      <c r="G392" s="23">
        <v>1632.1318000000001</v>
      </c>
      <c r="H392">
        <v>238.14609999999999</v>
      </c>
      <c r="I392">
        <v>1393.9857</v>
      </c>
      <c r="J392">
        <v>651.24659999999994</v>
      </c>
      <c r="K392">
        <v>0.98060000000000003</v>
      </c>
    </row>
    <row r="393" spans="1:11" x14ac:dyDescent="0.25">
      <c r="A393" t="s">
        <v>402</v>
      </c>
      <c r="B393">
        <v>4152.0907999999999</v>
      </c>
      <c r="C393">
        <v>2927.2109</v>
      </c>
      <c r="D393">
        <v>2355.6242999999999</v>
      </c>
      <c r="E393">
        <v>571.5865</v>
      </c>
      <c r="F393">
        <v>6506.4916999999996</v>
      </c>
      <c r="G393" s="23">
        <v>2748.7954</v>
      </c>
      <c r="H393">
        <v>2099.8856999999998</v>
      </c>
      <c r="I393">
        <v>648.90970000000004</v>
      </c>
      <c r="J393">
        <v>5507.0806000000002</v>
      </c>
      <c r="K393">
        <v>0.98089999999999999</v>
      </c>
    </row>
    <row r="394" spans="1:11" x14ac:dyDescent="0.25">
      <c r="A394" t="s">
        <v>403</v>
      </c>
      <c r="B394">
        <v>4130.0029000000004</v>
      </c>
      <c r="C394">
        <v>2811.2004000000002</v>
      </c>
      <c r="D394">
        <v>2146.6658000000002</v>
      </c>
      <c r="E394">
        <v>664.53470000000004</v>
      </c>
      <c r="F394">
        <v>5941.8940000000002</v>
      </c>
      <c r="G394" s="23">
        <v>2260.1433000000002</v>
      </c>
      <c r="H394">
        <v>1254.3099</v>
      </c>
      <c r="I394">
        <v>1005.8334</v>
      </c>
      <c r="J394">
        <v>3384.9502000000002</v>
      </c>
      <c r="K394">
        <v>0.98119999999999996</v>
      </c>
    </row>
    <row r="395" spans="1:11" x14ac:dyDescent="0.25">
      <c r="A395" t="s">
        <v>404</v>
      </c>
      <c r="B395">
        <v>4109.2358000000004</v>
      </c>
      <c r="C395">
        <v>2819.0001999999999</v>
      </c>
      <c r="D395">
        <v>2219.7804999999998</v>
      </c>
      <c r="E395">
        <v>599.21979999999996</v>
      </c>
      <c r="F395">
        <v>6145.7138999999997</v>
      </c>
      <c r="G395" s="23">
        <v>2179.5810999999999</v>
      </c>
      <c r="H395">
        <v>1085.0655999999999</v>
      </c>
      <c r="I395">
        <v>1094.5155</v>
      </c>
      <c r="J395">
        <v>3224.3049000000001</v>
      </c>
      <c r="K395">
        <v>0.98160000000000003</v>
      </c>
    </row>
    <row r="396" spans="1:11" x14ac:dyDescent="0.25">
      <c r="A396" t="s">
        <v>405</v>
      </c>
      <c r="B396">
        <v>4089.7993000000001</v>
      </c>
      <c r="C396">
        <v>2864.7075</v>
      </c>
      <c r="D396">
        <v>2243.2802999999999</v>
      </c>
      <c r="E396">
        <v>621.4271</v>
      </c>
      <c r="F396">
        <v>6269.7489999999998</v>
      </c>
      <c r="G396" s="23">
        <v>2005.9949999999999</v>
      </c>
      <c r="H396">
        <v>1018.6692</v>
      </c>
      <c r="I396">
        <v>987.32579999999996</v>
      </c>
      <c r="J396">
        <v>2963.8881999999999</v>
      </c>
      <c r="K396">
        <v>0.9819</v>
      </c>
    </row>
    <row r="397" spans="1:11" x14ac:dyDescent="0.25">
      <c r="A397" t="s">
        <v>406</v>
      </c>
      <c r="B397">
        <v>4071.7453999999998</v>
      </c>
      <c r="C397">
        <v>2959.4054999999998</v>
      </c>
      <c r="D397">
        <v>2481.2498000000001</v>
      </c>
      <c r="E397">
        <v>478.1558</v>
      </c>
      <c r="F397">
        <v>7072.2250999999997</v>
      </c>
      <c r="G397" s="23">
        <v>2947.2161000000001</v>
      </c>
      <c r="H397">
        <v>2459.6864999999998</v>
      </c>
      <c r="I397">
        <v>487.52949999999998</v>
      </c>
      <c r="J397">
        <v>7010.4448000000002</v>
      </c>
      <c r="K397">
        <v>0.9819</v>
      </c>
    </row>
    <row r="398" spans="1:11" x14ac:dyDescent="0.25">
      <c r="A398" t="s">
        <v>407</v>
      </c>
      <c r="B398">
        <v>4055.009</v>
      </c>
      <c r="C398">
        <v>2933.7033999999999</v>
      </c>
      <c r="D398">
        <v>2479.1086</v>
      </c>
      <c r="E398">
        <v>454.59460000000001</v>
      </c>
      <c r="F398">
        <v>7088.5513000000001</v>
      </c>
      <c r="G398" s="23">
        <v>2921.0657000000001</v>
      </c>
      <c r="H398">
        <v>2456.3975</v>
      </c>
      <c r="I398">
        <v>464.66820000000001</v>
      </c>
      <c r="J398">
        <v>7027.5591000000004</v>
      </c>
      <c r="K398">
        <v>0.98229999999999995</v>
      </c>
    </row>
    <row r="399" spans="1:11" x14ac:dyDescent="0.25">
      <c r="A399" t="s">
        <v>408</v>
      </c>
      <c r="B399">
        <v>4039.6300999999999</v>
      </c>
      <c r="C399">
        <v>2871.1543000000001</v>
      </c>
      <c r="D399">
        <v>2374.3523</v>
      </c>
      <c r="E399">
        <v>496.80180000000001</v>
      </c>
      <c r="F399">
        <v>6788.3510999999999</v>
      </c>
      <c r="G399" s="23">
        <v>2841.9187000000002</v>
      </c>
      <c r="H399">
        <v>2320.8442</v>
      </c>
      <c r="I399">
        <v>521.07460000000003</v>
      </c>
      <c r="J399">
        <v>6546.3872000000001</v>
      </c>
      <c r="K399">
        <v>0.98260000000000003</v>
      </c>
    </row>
    <row r="400" spans="1:11" x14ac:dyDescent="0.25">
      <c r="A400" t="s">
        <v>409</v>
      </c>
      <c r="B400">
        <v>4025.6143000000002</v>
      </c>
      <c r="C400">
        <v>2874.0237000000002</v>
      </c>
      <c r="D400">
        <v>2406.5012000000002</v>
      </c>
      <c r="E400">
        <v>467.5224</v>
      </c>
      <c r="F400">
        <v>6938.4741000000004</v>
      </c>
      <c r="G400" s="23">
        <v>2791.6835999999998</v>
      </c>
      <c r="H400">
        <v>2255.6781999999998</v>
      </c>
      <c r="I400">
        <v>536.00540000000001</v>
      </c>
      <c r="J400">
        <v>6423.5673999999999</v>
      </c>
      <c r="K400">
        <v>0.98299999999999998</v>
      </c>
    </row>
    <row r="401" spans="1:11" x14ac:dyDescent="0.25">
      <c r="A401" t="s">
        <v>410</v>
      </c>
      <c r="B401">
        <v>4012.9672999999998</v>
      </c>
      <c r="C401">
        <v>2798.2925</v>
      </c>
      <c r="D401">
        <v>2221.6916999999999</v>
      </c>
      <c r="E401">
        <v>576.60080000000005</v>
      </c>
      <c r="F401">
        <v>6297.2915000000003</v>
      </c>
      <c r="G401" s="23">
        <v>2798.2925</v>
      </c>
      <c r="H401">
        <v>2221.6916999999999</v>
      </c>
      <c r="I401">
        <v>576.60080000000005</v>
      </c>
      <c r="J401">
        <v>6297.2915000000003</v>
      </c>
      <c r="K401">
        <v>0.98329999999999995</v>
      </c>
    </row>
    <row r="402" spans="1:11" x14ac:dyDescent="0.25">
      <c r="A402" t="s">
        <v>411</v>
      </c>
      <c r="B402">
        <v>4001.7874000000002</v>
      </c>
      <c r="C402">
        <v>2745.3098</v>
      </c>
      <c r="D402">
        <v>2095.7134000000001</v>
      </c>
      <c r="E402">
        <v>649.59630000000004</v>
      </c>
      <c r="F402">
        <v>5882.8271000000004</v>
      </c>
      <c r="G402" s="23">
        <v>1787.8871999999999</v>
      </c>
      <c r="H402">
        <v>786.22040000000004</v>
      </c>
      <c r="I402">
        <v>1001.6667</v>
      </c>
      <c r="J402">
        <v>2343.7249000000002</v>
      </c>
      <c r="K402">
        <v>0.98260000000000003</v>
      </c>
    </row>
    <row r="403" spans="1:11" x14ac:dyDescent="0.25">
      <c r="A403" t="s">
        <v>412</v>
      </c>
      <c r="B403">
        <v>3991.9252999999999</v>
      </c>
      <c r="C403">
        <v>2735.6547999999998</v>
      </c>
      <c r="D403">
        <v>2143.1995000000002</v>
      </c>
      <c r="E403">
        <v>592.45510000000002</v>
      </c>
      <c r="F403">
        <v>6066.8252000000002</v>
      </c>
      <c r="G403" s="23">
        <v>2469.9962999999998</v>
      </c>
      <c r="H403">
        <v>1530.8164999999999</v>
      </c>
      <c r="I403">
        <v>939.17989999999998</v>
      </c>
      <c r="J403">
        <v>4471.0225</v>
      </c>
      <c r="K403">
        <v>0.98299999999999998</v>
      </c>
    </row>
    <row r="404" spans="1:11" x14ac:dyDescent="0.25">
      <c r="A404" t="s">
        <v>413</v>
      </c>
      <c r="B404">
        <v>3983.4450999999999</v>
      </c>
      <c r="C404">
        <v>2818.23</v>
      </c>
      <c r="D404">
        <v>2262.123</v>
      </c>
      <c r="E404">
        <v>556.1069</v>
      </c>
      <c r="F404">
        <v>6554.0962</v>
      </c>
      <c r="G404" s="23">
        <v>2298.2698</v>
      </c>
      <c r="H404">
        <v>1063.9414999999999</v>
      </c>
      <c r="I404">
        <v>1234.3281999999999</v>
      </c>
      <c r="J404">
        <v>3516.5639999999999</v>
      </c>
      <c r="K404">
        <v>0.98329999999999995</v>
      </c>
    </row>
    <row r="405" spans="1:11" x14ac:dyDescent="0.25">
      <c r="A405" t="s">
        <v>414</v>
      </c>
      <c r="B405">
        <v>3976.4281999999998</v>
      </c>
      <c r="C405">
        <v>2684.3508000000002</v>
      </c>
      <c r="D405">
        <v>1984.9838999999999</v>
      </c>
      <c r="E405">
        <v>699.36689999999999</v>
      </c>
      <c r="F405">
        <v>5580.98</v>
      </c>
      <c r="G405" s="23">
        <v>2273.23</v>
      </c>
      <c r="H405">
        <v>1079.5063</v>
      </c>
      <c r="I405">
        <v>1193.7236</v>
      </c>
      <c r="J405">
        <v>3220.1608999999999</v>
      </c>
      <c r="K405">
        <v>0.98299999999999998</v>
      </c>
    </row>
    <row r="406" spans="1:11" x14ac:dyDescent="0.25">
      <c r="A406" t="s">
        <v>415</v>
      </c>
      <c r="B406">
        <v>3970.7637</v>
      </c>
      <c r="C406">
        <v>2372.3202999999999</v>
      </c>
      <c r="D406">
        <v>1344.0924</v>
      </c>
      <c r="E406">
        <v>1028.2280000000001</v>
      </c>
      <c r="F406">
        <v>3507.5558999999998</v>
      </c>
      <c r="G406" s="23">
        <v>2247.8726000000001</v>
      </c>
      <c r="H406">
        <v>1191.3484000000001</v>
      </c>
      <c r="I406">
        <v>1056.5243</v>
      </c>
      <c r="J406">
        <v>2982.4441000000002</v>
      </c>
      <c r="K406">
        <v>0.98329999999999995</v>
      </c>
    </row>
    <row r="407" spans="1:11" x14ac:dyDescent="0.25">
      <c r="A407" t="s">
        <v>416</v>
      </c>
      <c r="B407">
        <v>3966.4856</v>
      </c>
      <c r="C407">
        <v>2086.7788</v>
      </c>
      <c r="D407">
        <v>714.99199999999996</v>
      </c>
      <c r="E407">
        <v>1371.7869000000001</v>
      </c>
      <c r="F407">
        <v>1844.8167000000001</v>
      </c>
      <c r="G407" s="23">
        <v>654.44410000000005</v>
      </c>
      <c r="H407">
        <v>6.9451999999999998</v>
      </c>
      <c r="I407">
        <v>647.49890000000005</v>
      </c>
      <c r="J407">
        <v>31.218299999999999</v>
      </c>
      <c r="K407">
        <v>0.98370000000000002</v>
      </c>
    </row>
    <row r="408" spans="1:11" x14ac:dyDescent="0.25">
      <c r="A408" t="s">
        <v>417</v>
      </c>
      <c r="B408">
        <v>3963.6975000000002</v>
      </c>
      <c r="C408">
        <v>2731.1152000000002</v>
      </c>
      <c r="D408">
        <v>2053.5583000000001</v>
      </c>
      <c r="E408">
        <v>677.55679999999995</v>
      </c>
      <c r="F408">
        <v>5815.1445000000003</v>
      </c>
      <c r="G408" s="23">
        <v>2482.3173999999999</v>
      </c>
      <c r="H408">
        <v>1652.808</v>
      </c>
      <c r="I408">
        <v>829.50930000000005</v>
      </c>
      <c r="J408">
        <v>4459.6821</v>
      </c>
      <c r="K408">
        <v>0.98329999999999995</v>
      </c>
    </row>
    <row r="409" spans="1:11" x14ac:dyDescent="0.25">
      <c r="A409" t="s">
        <v>418</v>
      </c>
      <c r="B409">
        <v>3962.2498000000001</v>
      </c>
      <c r="C409">
        <v>2850.1052</v>
      </c>
      <c r="D409">
        <v>2383.4104000000002</v>
      </c>
      <c r="E409">
        <v>466.69479999999999</v>
      </c>
      <c r="F409">
        <v>6983.7388000000001</v>
      </c>
      <c r="G409" s="23">
        <v>2850.1052</v>
      </c>
      <c r="H409">
        <v>2383.4104000000002</v>
      </c>
      <c r="I409">
        <v>466.69479999999999</v>
      </c>
      <c r="J409">
        <v>6983.7388000000001</v>
      </c>
      <c r="K409">
        <v>0.98370000000000002</v>
      </c>
    </row>
    <row r="410" spans="1:11" x14ac:dyDescent="0.25">
      <c r="A410" t="s">
        <v>419</v>
      </c>
      <c r="B410">
        <v>3962.2809999999999</v>
      </c>
      <c r="C410">
        <v>2888.5281</v>
      </c>
      <c r="D410">
        <v>2469.6500999999998</v>
      </c>
      <c r="E410">
        <v>418.87790000000001</v>
      </c>
      <c r="F410">
        <v>7227.0859</v>
      </c>
      <c r="G410" s="23">
        <v>2888.5281</v>
      </c>
      <c r="H410">
        <v>2469.6500999999998</v>
      </c>
      <c r="I410">
        <v>418.87790000000001</v>
      </c>
      <c r="J410">
        <v>7227.0859</v>
      </c>
      <c r="K410">
        <v>0.98329999999999995</v>
      </c>
    </row>
    <row r="411" spans="1:11" x14ac:dyDescent="0.25">
      <c r="A411" t="s">
        <v>420</v>
      </c>
      <c r="B411">
        <v>3963.6628000000001</v>
      </c>
      <c r="C411">
        <v>2808.8126999999999</v>
      </c>
      <c r="D411">
        <v>2322.4114</v>
      </c>
      <c r="E411">
        <v>486.40129999999999</v>
      </c>
      <c r="F411">
        <v>6758.0059000000001</v>
      </c>
      <c r="G411" s="23">
        <v>2759.1282000000001</v>
      </c>
      <c r="H411">
        <v>2227.6606000000002</v>
      </c>
      <c r="I411">
        <v>531.4674</v>
      </c>
      <c r="J411">
        <v>6542.8339999999998</v>
      </c>
      <c r="K411">
        <v>0.98370000000000002</v>
      </c>
    </row>
    <row r="412" spans="1:11" x14ac:dyDescent="0.25">
      <c r="A412" t="s">
        <v>421</v>
      </c>
      <c r="B412">
        <v>3966.5286000000001</v>
      </c>
      <c r="C412">
        <v>2840.5893999999998</v>
      </c>
      <c r="D412">
        <v>2413.0828000000001</v>
      </c>
      <c r="E412">
        <v>427.50639999999999</v>
      </c>
      <c r="F412">
        <v>7025.0995999999996</v>
      </c>
      <c r="G412" s="23">
        <v>2759.6298999999999</v>
      </c>
      <c r="H412">
        <v>2266.7912999999999</v>
      </c>
      <c r="I412">
        <v>492.83859999999999</v>
      </c>
      <c r="J412">
        <v>6559.8076000000001</v>
      </c>
      <c r="K412">
        <v>0.98329999999999995</v>
      </c>
    </row>
    <row r="413" spans="1:11" x14ac:dyDescent="0.25">
      <c r="A413" t="s">
        <v>422</v>
      </c>
      <c r="B413">
        <v>3970.7354</v>
      </c>
      <c r="C413">
        <v>2843.9238</v>
      </c>
      <c r="D413">
        <v>2410.8494000000001</v>
      </c>
      <c r="E413">
        <v>433.0745</v>
      </c>
      <c r="F413">
        <v>7035.4252999999999</v>
      </c>
      <c r="G413" s="23">
        <v>2818.7004000000002</v>
      </c>
      <c r="H413">
        <v>2364.8910999999998</v>
      </c>
      <c r="I413">
        <v>453.80939999999998</v>
      </c>
      <c r="J413">
        <v>6863.0448999999999</v>
      </c>
      <c r="K413">
        <v>0.98370000000000002</v>
      </c>
    </row>
    <row r="414" spans="1:11" x14ac:dyDescent="0.25">
      <c r="A414" t="s">
        <v>423</v>
      </c>
      <c r="B414">
        <v>3976.4423999999999</v>
      </c>
      <c r="C414">
        <v>2814.3236999999999</v>
      </c>
      <c r="D414">
        <v>2312.3298</v>
      </c>
      <c r="E414">
        <v>501.99380000000002</v>
      </c>
      <c r="F414">
        <v>6681.1576999999997</v>
      </c>
      <c r="G414" s="23">
        <v>2598.2446</v>
      </c>
      <c r="H414">
        <v>1872.4156</v>
      </c>
      <c r="I414">
        <v>725.82899999999995</v>
      </c>
      <c r="J414">
        <v>5056.0874000000003</v>
      </c>
      <c r="K414">
        <v>0.98329999999999995</v>
      </c>
    </row>
    <row r="415" spans="1:11" x14ac:dyDescent="0.25">
      <c r="A415" t="s">
        <v>424</v>
      </c>
      <c r="B415">
        <v>3983.5459000000001</v>
      </c>
      <c r="C415">
        <v>2809.2143999999998</v>
      </c>
      <c r="D415">
        <v>2306.6945999999998</v>
      </c>
      <c r="E415">
        <v>502.51979999999998</v>
      </c>
      <c r="F415">
        <v>6641.4492</v>
      </c>
      <c r="G415" s="23">
        <v>2685.0405000000001</v>
      </c>
      <c r="H415">
        <v>2040.3717999999999</v>
      </c>
      <c r="I415">
        <v>644.66880000000003</v>
      </c>
      <c r="J415">
        <v>5662.9589999999998</v>
      </c>
      <c r="K415">
        <v>0.98299999999999998</v>
      </c>
    </row>
    <row r="416" spans="1:11" x14ac:dyDescent="0.25">
      <c r="A416" t="s">
        <v>425</v>
      </c>
      <c r="B416">
        <v>3992.0056</v>
      </c>
      <c r="C416">
        <v>2771.7366000000002</v>
      </c>
      <c r="D416">
        <v>2241.6460000000002</v>
      </c>
      <c r="E416">
        <v>530.09079999999994</v>
      </c>
      <c r="F416">
        <v>6478.5941999999995</v>
      </c>
      <c r="G416" s="23">
        <v>2771.7366000000002</v>
      </c>
      <c r="H416">
        <v>2241.6460000000002</v>
      </c>
      <c r="I416">
        <v>530.09079999999994</v>
      </c>
      <c r="J416">
        <v>6478.5941999999995</v>
      </c>
      <c r="K416">
        <v>0.98329999999999995</v>
      </c>
    </row>
    <row r="417" spans="1:11" x14ac:dyDescent="0.25">
      <c r="A417" t="s">
        <v>426</v>
      </c>
      <c r="B417">
        <v>4001.9485</v>
      </c>
      <c r="C417">
        <v>2763.4000999999998</v>
      </c>
      <c r="D417">
        <v>2178.0735</v>
      </c>
      <c r="E417">
        <v>585.32669999999996</v>
      </c>
      <c r="F417">
        <v>6232.1684999999998</v>
      </c>
      <c r="G417" s="23">
        <v>2750.3872000000001</v>
      </c>
      <c r="H417">
        <v>2155.0095000000001</v>
      </c>
      <c r="I417">
        <v>595.37750000000005</v>
      </c>
      <c r="J417">
        <v>6100.8882000000003</v>
      </c>
      <c r="K417">
        <v>0.98299999999999998</v>
      </c>
    </row>
    <row r="418" spans="1:11" x14ac:dyDescent="0.25">
      <c r="A418" t="s">
        <v>427</v>
      </c>
      <c r="B418">
        <v>4013.2883000000002</v>
      </c>
      <c r="C418">
        <v>2852.5803000000001</v>
      </c>
      <c r="D418">
        <v>2343.3323</v>
      </c>
      <c r="E418">
        <v>509.2482</v>
      </c>
      <c r="F418">
        <v>6709.2660999999998</v>
      </c>
      <c r="G418" s="23">
        <v>2852.5803000000001</v>
      </c>
      <c r="H418">
        <v>2343.3323</v>
      </c>
      <c r="I418">
        <v>509.2482</v>
      </c>
      <c r="J418">
        <v>6709.2660999999998</v>
      </c>
      <c r="K418">
        <v>0.98260000000000003</v>
      </c>
    </row>
    <row r="419" spans="1:11" x14ac:dyDescent="0.25">
      <c r="A419" t="s">
        <v>428</v>
      </c>
      <c r="B419">
        <v>4025.9897000000001</v>
      </c>
      <c r="C419">
        <v>2815.4321</v>
      </c>
      <c r="D419">
        <v>2255.9119000000001</v>
      </c>
      <c r="E419">
        <v>559.5204</v>
      </c>
      <c r="F419">
        <v>6453.7201999999997</v>
      </c>
      <c r="G419" s="23">
        <v>2805.4094</v>
      </c>
      <c r="H419">
        <v>2239.9517000000001</v>
      </c>
      <c r="I419">
        <v>565.45770000000005</v>
      </c>
      <c r="J419">
        <v>6399.6318000000001</v>
      </c>
      <c r="K419">
        <v>0.98260000000000003</v>
      </c>
    </row>
    <row r="420" spans="1:11" x14ac:dyDescent="0.25">
      <c r="A420" t="s">
        <v>429</v>
      </c>
      <c r="B420">
        <v>4040.1064000000001</v>
      </c>
      <c r="C420">
        <v>2818.8159000000001</v>
      </c>
      <c r="D420">
        <v>2242.5102999999999</v>
      </c>
      <c r="E420">
        <v>576.3057</v>
      </c>
      <c r="F420">
        <v>6372.7201999999997</v>
      </c>
      <c r="G420" s="23">
        <v>2542.1122999999998</v>
      </c>
      <c r="H420">
        <v>1773.2401</v>
      </c>
      <c r="I420">
        <v>768.87210000000005</v>
      </c>
      <c r="J420">
        <v>4972.4408999999996</v>
      </c>
      <c r="K420">
        <v>0.98260000000000003</v>
      </c>
    </row>
    <row r="421" spans="1:11" x14ac:dyDescent="0.25">
      <c r="A421" s="1"/>
      <c r="B421" s="1"/>
      <c r="C421" s="1"/>
      <c r="D421" s="1"/>
      <c r="E421" s="1"/>
      <c r="F421" s="1"/>
      <c r="G421" s="1">
        <f>SUM(G390:G420)/(420-390+1)</f>
        <v>2411.239141935484</v>
      </c>
      <c r="H421" s="1"/>
      <c r="I421" s="1"/>
      <c r="J421" s="1"/>
      <c r="K4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9F6E-8C8E-48AB-809B-13DC070D83FB}">
  <dimension ref="A1:AE35"/>
  <sheetViews>
    <sheetView tabSelected="1" topLeftCell="H29" zoomScaleNormal="100" workbookViewId="0">
      <selection activeCell="N44" sqref="N44"/>
    </sheetView>
  </sheetViews>
  <sheetFormatPr defaultRowHeight="15" x14ac:dyDescent="0.25"/>
  <cols>
    <col min="17" max="17" width="5.5703125" customWidth="1"/>
    <col min="18" max="18" width="14.85546875" customWidth="1"/>
  </cols>
  <sheetData>
    <row r="1" spans="1:31" ht="26.25" x14ac:dyDescent="0.4">
      <c r="A1" s="5" t="s">
        <v>430</v>
      </c>
      <c r="B1" s="5"/>
      <c r="C1" s="5"/>
      <c r="D1" s="5"/>
      <c r="R1" s="6"/>
      <c r="S1" s="7" t="s">
        <v>430</v>
      </c>
      <c r="T1" s="7"/>
      <c r="U1" s="7"/>
      <c r="V1" s="7"/>
      <c r="W1" s="6"/>
      <c r="X1" s="6"/>
      <c r="Y1" s="6"/>
      <c r="Z1" s="6"/>
      <c r="AA1" s="6"/>
      <c r="AB1" s="6"/>
      <c r="AC1" s="6"/>
      <c r="AD1" s="6"/>
    </row>
    <row r="2" spans="1:31" ht="26.25" x14ac:dyDescent="0.4">
      <c r="A2" s="5" t="s">
        <v>478</v>
      </c>
      <c r="B2" s="5"/>
      <c r="C2" s="5"/>
      <c r="D2" s="5"/>
      <c r="R2" s="6"/>
      <c r="S2" s="7" t="s">
        <v>431</v>
      </c>
      <c r="T2" s="7"/>
      <c r="U2" s="7"/>
      <c r="V2" s="7"/>
      <c r="W2" s="6"/>
      <c r="X2" s="6"/>
      <c r="Y2" s="6"/>
      <c r="Z2" s="6"/>
      <c r="AA2" s="6"/>
      <c r="AB2" s="6"/>
      <c r="AC2" s="6"/>
      <c r="AD2" s="6"/>
    </row>
    <row r="3" spans="1:31" x14ac:dyDescent="0.25">
      <c r="A3" s="8" t="s">
        <v>432</v>
      </c>
      <c r="B3" s="8" t="s">
        <v>433</v>
      </c>
      <c r="C3" s="8" t="s">
        <v>434</v>
      </c>
      <c r="D3" s="8" t="s">
        <v>435</v>
      </c>
      <c r="E3" s="8" t="s">
        <v>436</v>
      </c>
      <c r="F3" s="8" t="s">
        <v>437</v>
      </c>
      <c r="G3" s="8" t="s">
        <v>438</v>
      </c>
      <c r="H3" s="8" t="s">
        <v>439</v>
      </c>
      <c r="I3" s="8" t="s">
        <v>440</v>
      </c>
      <c r="J3" s="8" t="s">
        <v>441</v>
      </c>
      <c r="K3" s="8" t="s">
        <v>442</v>
      </c>
      <c r="L3" s="8" t="s">
        <v>443</v>
      </c>
      <c r="M3" s="8" t="s">
        <v>444</v>
      </c>
      <c r="R3" s="6"/>
      <c r="S3" s="8" t="s">
        <v>433</v>
      </c>
      <c r="T3" s="8" t="s">
        <v>434</v>
      </c>
      <c r="U3" s="8" t="s">
        <v>435</v>
      </c>
      <c r="V3" s="8" t="s">
        <v>436</v>
      </c>
      <c r="W3" s="8" t="s">
        <v>437</v>
      </c>
      <c r="X3" s="8" t="s">
        <v>438</v>
      </c>
      <c r="Y3" s="8" t="s">
        <v>439</v>
      </c>
      <c r="Z3" s="8" t="s">
        <v>440</v>
      </c>
      <c r="AA3" s="8" t="s">
        <v>441</v>
      </c>
      <c r="AB3" s="8" t="s">
        <v>442</v>
      </c>
      <c r="AC3" s="8" t="s">
        <v>443</v>
      </c>
      <c r="AD3" s="8" t="s">
        <v>444</v>
      </c>
    </row>
    <row r="4" spans="1:31" x14ac:dyDescent="0.25">
      <c r="A4" s="8" t="s">
        <v>445</v>
      </c>
      <c r="B4" s="9" t="s">
        <v>432</v>
      </c>
      <c r="C4" s="10" t="s">
        <v>432</v>
      </c>
      <c r="D4" s="10" t="s">
        <v>432</v>
      </c>
      <c r="E4" s="10" t="s">
        <v>432</v>
      </c>
      <c r="F4" s="10" t="s">
        <v>432</v>
      </c>
      <c r="G4" s="10" t="s">
        <v>432</v>
      </c>
      <c r="H4" s="10" t="s">
        <v>432</v>
      </c>
      <c r="I4" s="10" t="s">
        <v>432</v>
      </c>
      <c r="J4" s="10" t="s">
        <v>432</v>
      </c>
      <c r="K4" s="10" t="s">
        <v>432</v>
      </c>
      <c r="L4" s="10" t="s">
        <v>432</v>
      </c>
      <c r="M4" s="10" t="s">
        <v>432</v>
      </c>
      <c r="R4" s="11" t="s">
        <v>446</v>
      </c>
      <c r="S4" s="11">
        <f>B31</f>
        <v>-54.239499448521897</v>
      </c>
      <c r="T4" s="11">
        <f t="shared" ref="T4:AD4" si="0">C31</f>
        <v>-34.861533311014412</v>
      </c>
      <c r="U4" s="11">
        <f t="shared" si="0"/>
        <v>-16.307176295973523</v>
      </c>
      <c r="V4" s="11">
        <f t="shared" si="0"/>
        <v>32.119790347544644</v>
      </c>
      <c r="W4" s="11">
        <f t="shared" si="0"/>
        <v>53.500698879342004</v>
      </c>
      <c r="X4" s="11">
        <f t="shared" si="0"/>
        <v>40.262110876600566</v>
      </c>
      <c r="Y4" s="11">
        <f t="shared" si="0"/>
        <v>65.908920736938143</v>
      </c>
      <c r="Z4" s="11">
        <f t="shared" si="0"/>
        <v>58.057164585574448</v>
      </c>
      <c r="AA4" s="11">
        <f t="shared" si="0"/>
        <v>20.918760939918325</v>
      </c>
      <c r="AB4" s="11">
        <f t="shared" si="0"/>
        <v>-31.562302659349946</v>
      </c>
      <c r="AC4" s="11">
        <f t="shared" si="0"/>
        <v>-49.145277754326713</v>
      </c>
      <c r="AD4" s="11">
        <f t="shared" si="0"/>
        <v>-49.108502702923523</v>
      </c>
    </row>
    <row r="5" spans="1:31" x14ac:dyDescent="0.25">
      <c r="A5" s="8" t="s">
        <v>447</v>
      </c>
      <c r="B5" s="9" t="s">
        <v>432</v>
      </c>
      <c r="C5" s="10" t="s">
        <v>432</v>
      </c>
      <c r="D5" s="10" t="s">
        <v>432</v>
      </c>
      <c r="E5" s="10" t="s">
        <v>432</v>
      </c>
      <c r="F5" s="10" t="s">
        <v>432</v>
      </c>
      <c r="G5" s="10" t="s">
        <v>432</v>
      </c>
      <c r="H5" s="10" t="s">
        <v>432</v>
      </c>
      <c r="I5" s="10" t="s">
        <v>432</v>
      </c>
      <c r="J5" s="10" t="s">
        <v>432</v>
      </c>
      <c r="K5" s="10" t="s">
        <v>432</v>
      </c>
      <c r="L5" s="10" t="s">
        <v>432</v>
      </c>
      <c r="M5" s="10" t="s">
        <v>432</v>
      </c>
      <c r="R5" s="8" t="s">
        <v>448</v>
      </c>
      <c r="S5" s="8">
        <f>Z18+(S4*0.01*Z18)</f>
        <v>7.805277058064517</v>
      </c>
      <c r="T5" s="8">
        <f>Z18+(T4*0.01*Z18)</f>
        <v>11.110537986206895</v>
      </c>
      <c r="U5" s="8">
        <f>Z18+(U4*0.01*Z18)</f>
        <v>14.27531755354839</v>
      </c>
      <c r="V5" s="8">
        <f>Z18+(V4*0.01*Z18)</f>
        <v>22.535408399999998</v>
      </c>
      <c r="W5" s="8">
        <f>Z18+(W4*0.01*Z18)</f>
        <v>26.182307206451611</v>
      </c>
      <c r="X5" s="8">
        <f>Z18+(X4*0.01*Z18)</f>
        <v>23.924227728000009</v>
      </c>
      <c r="Y5" s="8">
        <f>Z18+(Y4*0.01*Z18)</f>
        <v>28.298752792258071</v>
      </c>
      <c r="Z5" s="8">
        <f>Z18+(Z4*0.01*Z18)</f>
        <v>26.959494449032267</v>
      </c>
      <c r="AA5" s="8">
        <f>Z18+(AA4*0.01*Z18)</f>
        <v>20.624871215999992</v>
      </c>
      <c r="AB5" s="8">
        <f>Z18+(AB4*0.01*Z18)</f>
        <v>11.67328116</v>
      </c>
      <c r="AC5" s="8">
        <f>Z18+(AC4*0.01*Z18)</f>
        <v>8.6741882640000014</v>
      </c>
      <c r="AD5" s="8">
        <f>Z18+(AD4*0.01*Z18)</f>
        <v>8.6804609109677422</v>
      </c>
    </row>
    <row r="6" spans="1:31" x14ac:dyDescent="0.25">
      <c r="A6" s="8" t="s">
        <v>449</v>
      </c>
      <c r="B6" s="9" t="s">
        <v>432</v>
      </c>
      <c r="C6" s="10" t="s">
        <v>432</v>
      </c>
      <c r="D6" s="10" t="s">
        <v>432</v>
      </c>
      <c r="E6" s="10" t="s">
        <v>432</v>
      </c>
      <c r="F6" s="10" t="s">
        <v>432</v>
      </c>
      <c r="G6" s="10" t="s">
        <v>432</v>
      </c>
      <c r="H6" s="10" t="s">
        <v>432</v>
      </c>
      <c r="I6" s="10" t="s">
        <v>432</v>
      </c>
      <c r="J6" s="10" t="s">
        <v>432</v>
      </c>
      <c r="K6" s="10" t="s">
        <v>432</v>
      </c>
      <c r="L6" s="10" t="s">
        <v>432</v>
      </c>
      <c r="M6" s="10" t="s">
        <v>432</v>
      </c>
    </row>
    <row r="7" spans="1:31" x14ac:dyDescent="0.25">
      <c r="A7" s="8" t="s">
        <v>450</v>
      </c>
      <c r="B7" s="9" t="s">
        <v>432</v>
      </c>
      <c r="C7" s="10" t="s">
        <v>432</v>
      </c>
      <c r="D7" s="10" t="s">
        <v>432</v>
      </c>
      <c r="E7" s="10" t="s">
        <v>432</v>
      </c>
      <c r="F7" s="10" t="s">
        <v>432</v>
      </c>
      <c r="G7" s="10" t="s">
        <v>432</v>
      </c>
      <c r="H7" s="10" t="s">
        <v>432</v>
      </c>
      <c r="I7" s="10" t="s">
        <v>432</v>
      </c>
      <c r="J7" s="10" t="s">
        <v>432</v>
      </c>
      <c r="K7" s="10" t="s">
        <v>432</v>
      </c>
      <c r="L7" s="10" t="s">
        <v>432</v>
      </c>
      <c r="M7" s="10" t="s">
        <v>432</v>
      </c>
    </row>
    <row r="8" spans="1:31" x14ac:dyDescent="0.25">
      <c r="A8" s="8" t="s">
        <v>451</v>
      </c>
      <c r="B8" s="9" t="s">
        <v>432</v>
      </c>
      <c r="C8" s="10" t="s">
        <v>432</v>
      </c>
      <c r="D8" s="10" t="s">
        <v>432</v>
      </c>
      <c r="E8" s="10" t="s">
        <v>432</v>
      </c>
      <c r="F8" s="12">
        <v>17</v>
      </c>
      <c r="G8" s="12">
        <v>48</v>
      </c>
      <c r="H8" s="12">
        <v>19</v>
      </c>
      <c r="I8" s="10" t="s">
        <v>432</v>
      </c>
      <c r="J8" s="10" t="s">
        <v>432</v>
      </c>
      <c r="K8" s="10" t="s">
        <v>432</v>
      </c>
      <c r="L8" s="10" t="s">
        <v>432</v>
      </c>
      <c r="M8" s="10" t="s">
        <v>432</v>
      </c>
      <c r="S8" s="6">
        <v>4</v>
      </c>
      <c r="T8" s="6">
        <v>4.9000000000000004</v>
      </c>
      <c r="U8" s="6">
        <v>6.9</v>
      </c>
      <c r="V8" s="6">
        <v>10.7</v>
      </c>
      <c r="W8" s="6">
        <v>12.8</v>
      </c>
      <c r="X8" s="6">
        <v>11.5</v>
      </c>
      <c r="Y8" s="6">
        <v>13.6</v>
      </c>
      <c r="Z8" s="6">
        <v>13</v>
      </c>
      <c r="AA8" s="6">
        <v>9.8000000000000007</v>
      </c>
      <c r="AB8" s="6">
        <v>5.7</v>
      </c>
      <c r="AC8" s="6">
        <v>4.0999999999999996</v>
      </c>
      <c r="AD8" s="6">
        <v>4.3</v>
      </c>
      <c r="AE8">
        <f>SUM(S8:AD8)</f>
        <v>101.29999999999998</v>
      </c>
    </row>
    <row r="9" spans="1:31" x14ac:dyDescent="0.25">
      <c r="A9" s="8" t="s">
        <v>452</v>
      </c>
      <c r="B9" s="9" t="s">
        <v>432</v>
      </c>
      <c r="C9" s="10" t="s">
        <v>432</v>
      </c>
      <c r="D9" s="10" t="s">
        <v>432</v>
      </c>
      <c r="E9" s="12">
        <v>70</v>
      </c>
      <c r="F9" s="14">
        <v>242</v>
      </c>
      <c r="G9" s="14">
        <v>287</v>
      </c>
      <c r="H9" s="14">
        <v>270</v>
      </c>
      <c r="I9" s="12">
        <v>147</v>
      </c>
      <c r="J9" s="12">
        <v>35</v>
      </c>
      <c r="K9" s="10" t="s">
        <v>432</v>
      </c>
      <c r="L9" s="10" t="s">
        <v>432</v>
      </c>
      <c r="M9" s="10" t="s">
        <v>432</v>
      </c>
      <c r="R9" s="8" t="s">
        <v>448</v>
      </c>
      <c r="S9" s="2">
        <f>(AA18*S8/100)/31</f>
        <v>8.0332025806451615</v>
      </c>
      <c r="T9" s="2">
        <f>(AA18*T8/100)/28</f>
        <v>10.895031000000003</v>
      </c>
      <c r="U9" s="2">
        <f>(AA18*U8/100)/31</f>
        <v>13.857274451612907</v>
      </c>
      <c r="V9" s="2">
        <f>(AA18*V8/100)/30</f>
        <v>22.2051108</v>
      </c>
      <c r="W9" s="2">
        <f>(AA18*W8/100)/31</f>
        <v>25.706248258064523</v>
      </c>
      <c r="X9" s="2">
        <f>(AA18*X8/100)/30</f>
        <v>23.865306</v>
      </c>
      <c r="Y9" s="2">
        <f>(AA18*Y8/100)/31</f>
        <v>27.312888774193553</v>
      </c>
      <c r="Z9" s="2">
        <f>(AA18*Z8/100)/31</f>
        <v>26.107908387096781</v>
      </c>
      <c r="AA9" s="2">
        <f>(AA18*AA8/100)/30</f>
        <v>20.337391200000006</v>
      </c>
      <c r="AB9" s="2">
        <f>(AA18*AB8/100)/31</f>
        <v>11.447313677419356</v>
      </c>
      <c r="AC9" s="2">
        <f>(AA18*AC8/100)/30</f>
        <v>8.5085004000000009</v>
      </c>
      <c r="AD9" s="2">
        <f>(AA18*AD8/100)/31</f>
        <v>8.6356927741935507</v>
      </c>
    </row>
    <row r="10" spans="1:31" x14ac:dyDescent="0.25">
      <c r="A10" s="8" t="s">
        <v>453</v>
      </c>
      <c r="B10" s="9" t="s">
        <v>432</v>
      </c>
      <c r="C10" s="12">
        <v>16</v>
      </c>
      <c r="D10" s="12">
        <v>130</v>
      </c>
      <c r="E10" s="14">
        <v>327</v>
      </c>
      <c r="F10" s="14">
        <v>384</v>
      </c>
      <c r="G10" s="14">
        <v>396</v>
      </c>
      <c r="H10" s="14">
        <v>430</v>
      </c>
      <c r="I10" s="14">
        <v>408</v>
      </c>
      <c r="J10" s="14">
        <v>318</v>
      </c>
      <c r="K10" s="12">
        <v>140</v>
      </c>
      <c r="L10" s="12">
        <v>36</v>
      </c>
      <c r="M10" s="10" t="s">
        <v>432</v>
      </c>
      <c r="R10" s="2"/>
      <c r="S10" s="13">
        <f>((S9-Z18)/Z18)*100</f>
        <v>-52.903225806451616</v>
      </c>
      <c r="T10" s="13">
        <f>((T9-Z18)/Z18)*100</f>
        <v>-36.124999999999993</v>
      </c>
      <c r="U10" s="13">
        <f>((U9-Z18)/Z18)*100</f>
        <v>-18.758064516129018</v>
      </c>
      <c r="V10" s="13">
        <f>((V9-Z18)/Z18)*100</f>
        <v>30.183333333333312</v>
      </c>
      <c r="W10" s="13">
        <f>((W9-Z18)/Z18)*100</f>
        <v>50.709677419354861</v>
      </c>
      <c r="X10" s="13">
        <f>((X9-Z18)/Z18)*100</f>
        <v>39.916666666666643</v>
      </c>
      <c r="Y10" s="13">
        <f>((Y9-Z18)/Z18)*100</f>
        <v>60.12903225806452</v>
      </c>
      <c r="Z10" s="13">
        <f>((Z9-Z18)/Z18)*100</f>
        <v>53.064516129032278</v>
      </c>
      <c r="AA10" s="13">
        <f>((AA9-Z18)/Z18)*100</f>
        <v>19.233333333333348</v>
      </c>
      <c r="AB10" s="13">
        <f>((AB9-Z18)/Z18)*100</f>
        <v>-32.887096774193552</v>
      </c>
      <c r="AC10" s="13">
        <f>((AC9-Z18)/Z18)*100</f>
        <v>-50.116666666666667</v>
      </c>
      <c r="AD10" s="13">
        <f>((AD9-Z18)/Z18)*100</f>
        <v>-49.37096774193548</v>
      </c>
    </row>
    <row r="11" spans="1:31" x14ac:dyDescent="0.25">
      <c r="A11" s="8" t="s">
        <v>454</v>
      </c>
      <c r="B11" s="16">
        <v>128</v>
      </c>
      <c r="C11" s="14">
        <v>258</v>
      </c>
      <c r="D11" s="14">
        <v>351</v>
      </c>
      <c r="E11" s="14">
        <v>423</v>
      </c>
      <c r="F11" s="14">
        <v>455</v>
      </c>
      <c r="G11" s="14">
        <v>472</v>
      </c>
      <c r="H11" s="14">
        <v>523</v>
      </c>
      <c r="I11" s="14">
        <v>510</v>
      </c>
      <c r="J11" s="14">
        <v>459</v>
      </c>
      <c r="K11" s="14">
        <v>361</v>
      </c>
      <c r="L11" s="14">
        <v>277</v>
      </c>
      <c r="M11" s="12">
        <v>158</v>
      </c>
    </row>
    <row r="12" spans="1:31" x14ac:dyDescent="0.25">
      <c r="A12" s="8" t="s">
        <v>455</v>
      </c>
      <c r="B12" s="17">
        <v>346</v>
      </c>
      <c r="C12" s="14">
        <v>392</v>
      </c>
      <c r="D12" s="14">
        <v>420</v>
      </c>
      <c r="E12" s="14">
        <v>469</v>
      </c>
      <c r="F12" s="14">
        <v>501</v>
      </c>
      <c r="G12" s="14">
        <v>535</v>
      </c>
      <c r="H12" s="3">
        <v>592</v>
      </c>
      <c r="I12" s="3">
        <v>588</v>
      </c>
      <c r="J12" s="14">
        <v>519</v>
      </c>
      <c r="K12" s="14">
        <v>417</v>
      </c>
      <c r="L12" s="14">
        <v>382</v>
      </c>
      <c r="M12" s="14">
        <v>338</v>
      </c>
      <c r="R12" s="2"/>
      <c r="S12" s="15">
        <f t="shared" ref="S12:AD12" si="1">(S4+S10)/2</f>
        <v>-53.571362627486756</v>
      </c>
      <c r="T12" s="15">
        <f t="shared" si="1"/>
        <v>-35.493266655507199</v>
      </c>
      <c r="U12" s="15">
        <f t="shared" si="1"/>
        <v>-17.532620406051272</v>
      </c>
      <c r="V12" s="15">
        <f t="shared" si="1"/>
        <v>31.15156184043898</v>
      </c>
      <c r="W12" s="15">
        <f t="shared" si="1"/>
        <v>52.105188149348436</v>
      </c>
      <c r="X12" s="15">
        <f t="shared" si="1"/>
        <v>40.089388771633608</v>
      </c>
      <c r="Y12" s="15">
        <f t="shared" si="1"/>
        <v>63.018976497501328</v>
      </c>
      <c r="Z12" s="15">
        <f t="shared" si="1"/>
        <v>55.560840357303363</v>
      </c>
      <c r="AA12" s="15">
        <f t="shared" si="1"/>
        <v>20.076047136625839</v>
      </c>
      <c r="AB12" s="15">
        <f t="shared" si="1"/>
        <v>-32.224699716771752</v>
      </c>
      <c r="AC12" s="15">
        <f t="shared" si="1"/>
        <v>-49.630972210496694</v>
      </c>
      <c r="AD12" s="15">
        <f t="shared" si="1"/>
        <v>-49.239735222429502</v>
      </c>
    </row>
    <row r="13" spans="1:31" x14ac:dyDescent="0.25">
      <c r="A13" s="8" t="s">
        <v>456</v>
      </c>
      <c r="B13" s="17">
        <v>419</v>
      </c>
      <c r="C13" s="14">
        <v>445</v>
      </c>
      <c r="D13" s="14">
        <v>475</v>
      </c>
      <c r="E13" s="14">
        <v>509</v>
      </c>
      <c r="F13" s="14">
        <v>545</v>
      </c>
      <c r="G13" s="3">
        <v>586</v>
      </c>
      <c r="H13" s="3">
        <v>657</v>
      </c>
      <c r="I13" s="3">
        <v>655</v>
      </c>
      <c r="J13" s="3">
        <v>576</v>
      </c>
      <c r="K13" s="14">
        <v>462</v>
      </c>
      <c r="L13" s="14">
        <v>430</v>
      </c>
      <c r="M13" s="14">
        <v>408</v>
      </c>
      <c r="S13">
        <f>Z18+(S12*0.01*Z18)</f>
        <v>7.9192398193548392</v>
      </c>
      <c r="T13">
        <f>Z18+(T12*0.01*Z18)</f>
        <v>11.00278449310345</v>
      </c>
      <c r="U13">
        <f>Z18+(U12*0.01*Z18)</f>
        <v>14.06629600258065</v>
      </c>
      <c r="V13">
        <f>Z18+(V12*0.01*Z18)</f>
        <v>22.370259599999997</v>
      </c>
      <c r="W13">
        <f>Z18+(W12*0.01*Z18)</f>
        <v>25.944277732258069</v>
      </c>
      <c r="X13">
        <f>Z18+(X12*0.01*Z18)</f>
        <v>23.894766864000005</v>
      </c>
      <c r="Y13">
        <f>Z18+(Y12*0.01*Z18)</f>
        <v>27.805820783225812</v>
      </c>
      <c r="Z13">
        <f>Z18+(Z12*0.01*Z18)</f>
        <v>26.533701418064524</v>
      </c>
      <c r="AA13">
        <f>Z18+(AA12*0.01*Z18)</f>
        <v>20.481131208000001</v>
      </c>
      <c r="AB13">
        <f>Z18+(AB12*0.01*Z18)</f>
        <v>11.560297418709677</v>
      </c>
      <c r="AC13">
        <f>Z18+(AC12*0.01*Z18)</f>
        <v>8.591344332000002</v>
      </c>
      <c r="AD13">
        <f>Z18+(AD12*0.01*Z18)</f>
        <v>8.6580768425806465</v>
      </c>
    </row>
    <row r="14" spans="1:31" x14ac:dyDescent="0.25">
      <c r="A14" s="8" t="s">
        <v>457</v>
      </c>
      <c r="B14" s="17">
        <v>451</v>
      </c>
      <c r="C14" s="14">
        <v>493</v>
      </c>
      <c r="D14" s="14">
        <v>526</v>
      </c>
      <c r="E14" s="14">
        <v>545</v>
      </c>
      <c r="F14" s="14">
        <v>585</v>
      </c>
      <c r="G14" s="3">
        <v>641</v>
      </c>
      <c r="H14" s="3">
        <v>711</v>
      </c>
      <c r="I14" s="3">
        <v>713</v>
      </c>
      <c r="J14" s="3">
        <v>614</v>
      </c>
      <c r="K14" s="14">
        <v>503</v>
      </c>
      <c r="L14" s="14">
        <v>454</v>
      </c>
      <c r="M14" s="14">
        <v>434</v>
      </c>
      <c r="S14">
        <f>S13*31</f>
        <v>245.49643440000003</v>
      </c>
      <c r="T14">
        <f>T13*28</f>
        <v>308.0779658068966</v>
      </c>
      <c r="U14">
        <f t="shared" ref="U14:AD14" si="2">U13*31</f>
        <v>436.05517608000014</v>
      </c>
      <c r="V14">
        <f>V13*30</f>
        <v>671.10778799999991</v>
      </c>
      <c r="W14">
        <f t="shared" si="2"/>
        <v>804.27260970000009</v>
      </c>
      <c r="X14">
        <f>X13*30</f>
        <v>716.84300592000011</v>
      </c>
      <c r="Y14">
        <f t="shared" si="2"/>
        <v>861.98044428000014</v>
      </c>
      <c r="Z14">
        <f t="shared" si="2"/>
        <v>822.54474396000023</v>
      </c>
      <c r="AA14">
        <f>AA13*30</f>
        <v>614.43393623999998</v>
      </c>
      <c r="AB14">
        <f t="shared" si="2"/>
        <v>358.36921997999997</v>
      </c>
      <c r="AC14">
        <f>AC13*30</f>
        <v>257.74032996000005</v>
      </c>
      <c r="AD14">
        <f t="shared" si="2"/>
        <v>268.40038212000002</v>
      </c>
      <c r="AE14">
        <f>SUM(S14:AD14)</f>
        <v>6365.3220364468971</v>
      </c>
    </row>
    <row r="15" spans="1:31" x14ac:dyDescent="0.25">
      <c r="A15" s="8" t="s">
        <v>458</v>
      </c>
      <c r="B15" s="17">
        <v>455</v>
      </c>
      <c r="C15" s="14">
        <v>502</v>
      </c>
      <c r="D15" s="14">
        <v>541</v>
      </c>
      <c r="E15" s="14">
        <v>564</v>
      </c>
      <c r="F15" s="14">
        <v>618</v>
      </c>
      <c r="G15" s="3">
        <v>673</v>
      </c>
      <c r="H15" s="3">
        <v>742</v>
      </c>
      <c r="I15" s="3">
        <v>748</v>
      </c>
      <c r="J15" s="3">
        <v>645</v>
      </c>
      <c r="K15" s="14">
        <v>495</v>
      </c>
      <c r="L15" s="14">
        <v>452</v>
      </c>
      <c r="M15" s="14">
        <v>434</v>
      </c>
    </row>
    <row r="16" spans="1:31" x14ac:dyDescent="0.25">
      <c r="A16" s="8" t="s">
        <v>461</v>
      </c>
      <c r="B16" s="17">
        <v>441</v>
      </c>
      <c r="C16" s="14">
        <v>484</v>
      </c>
      <c r="D16" s="14">
        <v>515</v>
      </c>
      <c r="E16" s="14">
        <v>559</v>
      </c>
      <c r="F16" s="14">
        <v>615</v>
      </c>
      <c r="G16" s="3">
        <v>674</v>
      </c>
      <c r="H16" s="3">
        <v>750</v>
      </c>
      <c r="I16" s="3">
        <v>758</v>
      </c>
      <c r="J16" s="3">
        <v>642</v>
      </c>
      <c r="K16" s="14">
        <v>476</v>
      </c>
      <c r="L16" s="14">
        <v>432</v>
      </c>
      <c r="M16" s="14">
        <v>421</v>
      </c>
    </row>
    <row r="17" spans="1:27" x14ac:dyDescent="0.25">
      <c r="A17" s="8" t="s">
        <v>463</v>
      </c>
      <c r="B17" s="17">
        <v>415</v>
      </c>
      <c r="C17" s="14">
        <v>463</v>
      </c>
      <c r="D17" s="14">
        <v>487</v>
      </c>
      <c r="E17" s="14">
        <v>542</v>
      </c>
      <c r="F17" s="14">
        <v>607</v>
      </c>
      <c r="G17" s="3">
        <v>664</v>
      </c>
      <c r="H17" s="3">
        <v>746</v>
      </c>
      <c r="I17" s="3">
        <v>743</v>
      </c>
      <c r="J17" s="3">
        <v>614</v>
      </c>
      <c r="K17" s="14">
        <v>451</v>
      </c>
      <c r="L17" s="14">
        <v>406</v>
      </c>
      <c r="M17" s="14">
        <v>395</v>
      </c>
      <c r="V17" s="2" t="s">
        <v>2</v>
      </c>
      <c r="W17" s="2" t="s">
        <v>459</v>
      </c>
      <c r="X17" s="2"/>
      <c r="Y17" s="2" t="s">
        <v>460</v>
      </c>
      <c r="Z17" s="2">
        <v>4.7380000000000004</v>
      </c>
    </row>
    <row r="18" spans="1:27" x14ac:dyDescent="0.25">
      <c r="A18" s="8" t="s">
        <v>464</v>
      </c>
      <c r="B18" s="17">
        <v>382</v>
      </c>
      <c r="C18" s="14">
        <v>435</v>
      </c>
      <c r="D18" s="14">
        <v>459</v>
      </c>
      <c r="E18" s="14">
        <v>521</v>
      </c>
      <c r="F18" s="14">
        <v>567</v>
      </c>
      <c r="G18" s="3">
        <v>633</v>
      </c>
      <c r="H18" s="3">
        <v>718</v>
      </c>
      <c r="I18" s="3">
        <v>702</v>
      </c>
      <c r="J18" s="3">
        <v>574</v>
      </c>
      <c r="K18" s="14">
        <v>410</v>
      </c>
      <c r="L18" s="14">
        <v>369</v>
      </c>
      <c r="M18" s="14">
        <v>353</v>
      </c>
      <c r="Y18" s="2" t="s">
        <v>462</v>
      </c>
      <c r="Z18" s="2">
        <f>Z17*3.6</f>
        <v>17.056800000000003</v>
      </c>
      <c r="AA18" s="2">
        <f>Z18*365</f>
        <v>6225.7320000000009</v>
      </c>
    </row>
    <row r="19" spans="1:27" x14ac:dyDescent="0.25">
      <c r="A19" s="8" t="s">
        <v>465</v>
      </c>
      <c r="B19" s="17">
        <v>246</v>
      </c>
      <c r="C19" s="14">
        <v>372</v>
      </c>
      <c r="D19" s="14">
        <v>398</v>
      </c>
      <c r="E19" s="14">
        <v>456</v>
      </c>
      <c r="F19" s="14">
        <v>508</v>
      </c>
      <c r="G19" s="3">
        <v>574</v>
      </c>
      <c r="H19" s="3">
        <v>656</v>
      </c>
      <c r="I19" s="3">
        <v>626</v>
      </c>
      <c r="J19" s="14">
        <v>489</v>
      </c>
      <c r="K19" s="14">
        <v>321</v>
      </c>
      <c r="L19" s="12">
        <v>159</v>
      </c>
      <c r="M19" s="12">
        <v>103</v>
      </c>
    </row>
    <row r="20" spans="1:27" x14ac:dyDescent="0.25">
      <c r="A20" s="8" t="s">
        <v>466</v>
      </c>
      <c r="B20" s="16">
        <v>8</v>
      </c>
      <c r="C20" s="12">
        <v>106</v>
      </c>
      <c r="D20" s="14">
        <v>273</v>
      </c>
      <c r="E20" s="14">
        <v>360</v>
      </c>
      <c r="F20" s="14">
        <v>418</v>
      </c>
      <c r="G20" s="14">
        <v>487</v>
      </c>
      <c r="H20" s="14">
        <v>565</v>
      </c>
      <c r="I20" s="14">
        <v>515</v>
      </c>
      <c r="J20" s="14">
        <v>328</v>
      </c>
      <c r="K20" s="12">
        <v>53</v>
      </c>
      <c r="L20" s="10" t="s">
        <v>432</v>
      </c>
      <c r="M20" s="10" t="s">
        <v>432</v>
      </c>
    </row>
    <row r="21" spans="1:27" x14ac:dyDescent="0.25">
      <c r="A21" s="8" t="s">
        <v>467</v>
      </c>
      <c r="B21" s="9" t="s">
        <v>432</v>
      </c>
      <c r="C21" s="10" t="s">
        <v>432</v>
      </c>
      <c r="D21" s="12">
        <v>27</v>
      </c>
      <c r="E21" s="12">
        <v>127</v>
      </c>
      <c r="F21" s="14">
        <v>259</v>
      </c>
      <c r="G21" s="14">
        <v>361</v>
      </c>
      <c r="H21" s="14">
        <v>418</v>
      </c>
      <c r="I21" s="14">
        <v>259</v>
      </c>
      <c r="J21" s="12">
        <v>30</v>
      </c>
      <c r="K21" s="10" t="s">
        <v>432</v>
      </c>
      <c r="L21" s="10" t="s">
        <v>432</v>
      </c>
      <c r="M21" s="10" t="s">
        <v>432</v>
      </c>
    </row>
    <row r="22" spans="1:27" x14ac:dyDescent="0.25">
      <c r="A22" s="8" t="s">
        <v>468</v>
      </c>
      <c r="B22" s="9" t="s">
        <v>432</v>
      </c>
      <c r="C22" s="10" t="s">
        <v>432</v>
      </c>
      <c r="D22" s="10" t="s">
        <v>432</v>
      </c>
      <c r="E22" s="10" t="s">
        <v>432</v>
      </c>
      <c r="F22" s="12">
        <v>21</v>
      </c>
      <c r="G22" s="12">
        <v>81</v>
      </c>
      <c r="H22" s="12">
        <v>71</v>
      </c>
      <c r="I22" s="12">
        <v>1</v>
      </c>
      <c r="J22" s="10" t="s">
        <v>432</v>
      </c>
      <c r="K22" s="10" t="s">
        <v>432</v>
      </c>
      <c r="L22" s="10" t="s">
        <v>432</v>
      </c>
      <c r="M22" s="10" t="s">
        <v>432</v>
      </c>
    </row>
    <row r="23" spans="1:27" x14ac:dyDescent="0.25">
      <c r="A23" s="8" t="s">
        <v>469</v>
      </c>
      <c r="B23" s="9" t="s">
        <v>432</v>
      </c>
      <c r="C23" s="10" t="s">
        <v>432</v>
      </c>
      <c r="D23" s="10" t="s">
        <v>432</v>
      </c>
      <c r="E23" s="10" t="s">
        <v>432</v>
      </c>
      <c r="F23" s="10" t="s">
        <v>432</v>
      </c>
      <c r="G23" s="10" t="s">
        <v>432</v>
      </c>
      <c r="H23" s="10" t="s">
        <v>432</v>
      </c>
      <c r="I23" s="10" t="s">
        <v>432</v>
      </c>
      <c r="J23" s="10" t="s">
        <v>432</v>
      </c>
      <c r="K23" s="10" t="s">
        <v>432</v>
      </c>
      <c r="L23" s="10" t="s">
        <v>432</v>
      </c>
      <c r="M23" s="10" t="s">
        <v>432</v>
      </c>
    </row>
    <row r="24" spans="1:27" x14ac:dyDescent="0.25">
      <c r="A24" s="8" t="s">
        <v>470</v>
      </c>
      <c r="B24" s="9" t="s">
        <v>432</v>
      </c>
      <c r="C24" s="10" t="s">
        <v>432</v>
      </c>
      <c r="D24" s="10" t="s">
        <v>432</v>
      </c>
      <c r="E24" s="10" t="s">
        <v>432</v>
      </c>
      <c r="F24" s="10" t="s">
        <v>432</v>
      </c>
      <c r="G24" s="10" t="s">
        <v>432</v>
      </c>
      <c r="H24" s="10" t="s">
        <v>432</v>
      </c>
      <c r="I24" s="10" t="s">
        <v>432</v>
      </c>
      <c r="J24" s="10" t="s">
        <v>432</v>
      </c>
      <c r="K24" s="10" t="s">
        <v>432</v>
      </c>
      <c r="L24" s="10" t="s">
        <v>432</v>
      </c>
      <c r="M24" s="10" t="s">
        <v>432</v>
      </c>
      <c r="R24" t="s">
        <v>471</v>
      </c>
      <c r="Y24" s="18" t="s">
        <v>472</v>
      </c>
    </row>
    <row r="25" spans="1:27" x14ac:dyDescent="0.25">
      <c r="A25" s="8" t="s">
        <v>473</v>
      </c>
      <c r="B25" s="9" t="s">
        <v>432</v>
      </c>
      <c r="C25" s="10" t="s">
        <v>432</v>
      </c>
      <c r="D25" s="10" t="s">
        <v>432</v>
      </c>
      <c r="E25" s="10" t="s">
        <v>432</v>
      </c>
      <c r="F25" s="10" t="s">
        <v>432</v>
      </c>
      <c r="G25" s="10" t="s">
        <v>432</v>
      </c>
      <c r="H25" s="10" t="s">
        <v>432</v>
      </c>
      <c r="I25" s="10" t="s">
        <v>432</v>
      </c>
      <c r="J25" s="10" t="s">
        <v>432</v>
      </c>
      <c r="K25" s="10" t="s">
        <v>432</v>
      </c>
      <c r="L25" s="10" t="s">
        <v>432</v>
      </c>
      <c r="M25" s="10" t="s">
        <v>432</v>
      </c>
      <c r="S25" t="s">
        <v>474</v>
      </c>
    </row>
    <row r="26" spans="1:27" x14ac:dyDescent="0.25">
      <c r="A26" s="8" t="s">
        <v>475</v>
      </c>
      <c r="B26" s="9" t="s">
        <v>432</v>
      </c>
      <c r="C26" s="10" t="s">
        <v>432</v>
      </c>
      <c r="D26" s="10" t="s">
        <v>432</v>
      </c>
      <c r="E26" s="10" t="s">
        <v>432</v>
      </c>
      <c r="F26" s="10" t="s">
        <v>432</v>
      </c>
      <c r="G26" s="10" t="s">
        <v>432</v>
      </c>
      <c r="H26" s="10" t="s">
        <v>432</v>
      </c>
      <c r="I26" s="10" t="s">
        <v>432</v>
      </c>
      <c r="J26" s="10" t="s">
        <v>432</v>
      </c>
      <c r="K26" s="10" t="s">
        <v>432</v>
      </c>
      <c r="L26" s="10" t="s">
        <v>432</v>
      </c>
      <c r="M26" s="10" t="s">
        <v>432</v>
      </c>
    </row>
    <row r="27" spans="1:27" x14ac:dyDescent="0.25">
      <c r="A27" s="8" t="s">
        <v>476</v>
      </c>
      <c r="B27" s="9" t="s">
        <v>432</v>
      </c>
      <c r="C27" s="10" t="s">
        <v>432</v>
      </c>
      <c r="D27" s="10" t="s">
        <v>432</v>
      </c>
      <c r="E27" s="10" t="s">
        <v>432</v>
      </c>
      <c r="F27" s="10" t="s">
        <v>432</v>
      </c>
      <c r="G27" s="10" t="s">
        <v>432</v>
      </c>
      <c r="H27" s="10" t="s">
        <v>432</v>
      </c>
      <c r="I27" s="10" t="s">
        <v>432</v>
      </c>
      <c r="J27" s="10" t="s">
        <v>432</v>
      </c>
      <c r="K27" s="10" t="s">
        <v>432</v>
      </c>
      <c r="L27" s="10" t="s">
        <v>432</v>
      </c>
      <c r="M27" s="10" t="s">
        <v>432</v>
      </c>
    </row>
    <row r="28" spans="1:27" x14ac:dyDescent="0.25">
      <c r="A28" s="8" t="s">
        <v>477</v>
      </c>
      <c r="B28" s="10">
        <f>SOL!T2</f>
        <v>2168.1325161290324</v>
      </c>
      <c r="C28" s="10">
        <f>SOL!T3</f>
        <v>3086.2605517241373</v>
      </c>
      <c r="D28" s="10">
        <f>SOL!T4</f>
        <v>3965.3659870967754</v>
      </c>
      <c r="E28" s="10">
        <f>SOL!T5</f>
        <v>6259.8356666666659</v>
      </c>
      <c r="F28" s="10">
        <f>SOL!T6</f>
        <v>7272.8631129032256</v>
      </c>
      <c r="G28" s="10">
        <f>SOL!T7</f>
        <v>6645.6188133333353</v>
      </c>
      <c r="H28" s="10">
        <f>SOL!T8</f>
        <v>7860.7646645161303</v>
      </c>
      <c r="I28" s="10">
        <f>SOL!T9</f>
        <v>7488.7484580645178</v>
      </c>
      <c r="J28" s="10">
        <f>SOL!T10</f>
        <v>5729.1308933333312</v>
      </c>
      <c r="K28" s="10">
        <f>SOL!T11</f>
        <v>3242.5780999999997</v>
      </c>
      <c r="L28" s="10">
        <f>SOL!T12</f>
        <v>2409.4967400000005</v>
      </c>
      <c r="M28" s="10">
        <f>SOL!T13</f>
        <v>2411.239141935484</v>
      </c>
    </row>
    <row r="29" spans="1:27" x14ac:dyDescent="0.25">
      <c r="A29" s="8" t="s">
        <v>460</v>
      </c>
      <c r="B29" s="19">
        <f xml:space="preserve"> B28 * 0.001</f>
        <v>2.1681325161290323</v>
      </c>
      <c r="C29" s="19">
        <f t="shared" ref="C29:M29" si="3" xml:space="preserve"> C28 * 0.001</f>
        <v>3.0862605517241373</v>
      </c>
      <c r="D29" s="19">
        <f t="shared" si="3"/>
        <v>3.9653659870967752</v>
      </c>
      <c r="E29" s="19">
        <f t="shared" si="3"/>
        <v>6.2598356666666657</v>
      </c>
      <c r="F29" s="19">
        <f t="shared" si="3"/>
        <v>7.2728631129032255</v>
      </c>
      <c r="G29" s="19">
        <f t="shared" si="3"/>
        <v>6.6456188133333356</v>
      </c>
      <c r="H29" s="19">
        <f t="shared" si="3"/>
        <v>7.8607646645161307</v>
      </c>
      <c r="I29" s="19">
        <f t="shared" si="3"/>
        <v>7.4887484580645181</v>
      </c>
      <c r="J29" s="19">
        <f t="shared" si="3"/>
        <v>5.7291308933333314</v>
      </c>
      <c r="K29" s="19">
        <f t="shared" si="3"/>
        <v>3.2425780999999998</v>
      </c>
      <c r="L29" s="19">
        <f t="shared" si="3"/>
        <v>2.4094967400000007</v>
      </c>
      <c r="M29" s="19">
        <f t="shared" si="3"/>
        <v>2.4112391419354839</v>
      </c>
    </row>
    <row r="30" spans="1:27" x14ac:dyDescent="0.25">
      <c r="A30" s="8" t="s">
        <v>462</v>
      </c>
      <c r="B30" s="20">
        <f>B29*3.6</f>
        <v>7.805277058064517</v>
      </c>
      <c r="C30" s="20">
        <f t="shared" ref="C30:M30" si="4">C29*3.6</f>
        <v>11.110537986206895</v>
      </c>
      <c r="D30" s="20">
        <f t="shared" si="4"/>
        <v>14.27531755354839</v>
      </c>
      <c r="E30" s="21">
        <f t="shared" si="4"/>
        <v>22.535408399999998</v>
      </c>
      <c r="F30" s="21">
        <f t="shared" si="4"/>
        <v>26.182307206451611</v>
      </c>
      <c r="G30" s="21">
        <f t="shared" si="4"/>
        <v>23.924227728000009</v>
      </c>
      <c r="H30" s="21">
        <f t="shared" si="4"/>
        <v>28.298752792258071</v>
      </c>
      <c r="I30" s="21">
        <f t="shared" si="4"/>
        <v>26.959494449032267</v>
      </c>
      <c r="J30" s="21">
        <f t="shared" si="4"/>
        <v>20.624871215999992</v>
      </c>
      <c r="K30" s="20">
        <f t="shared" si="4"/>
        <v>11.67328116</v>
      </c>
      <c r="L30" s="20">
        <f t="shared" si="4"/>
        <v>8.6741882640000032</v>
      </c>
      <c r="M30" s="20">
        <f t="shared" si="4"/>
        <v>8.6804609109677422</v>
      </c>
    </row>
    <row r="31" spans="1:27" x14ac:dyDescent="0.25">
      <c r="A31" s="11" t="s">
        <v>446</v>
      </c>
      <c r="B31" s="13">
        <f>((B30-I35)/I35)*100</f>
        <v>-54.239499448521897</v>
      </c>
      <c r="C31" s="13">
        <f>((C30-I35)/I35)*100</f>
        <v>-34.861533311014412</v>
      </c>
      <c r="D31" s="13">
        <f>((D30-I35)/I35)*100</f>
        <v>-16.307176295973523</v>
      </c>
      <c r="E31" s="13">
        <f>((E30-I35)/I35)*100</f>
        <v>32.119790347544644</v>
      </c>
      <c r="F31" s="13">
        <f>((F30-I35)/I35)*100</f>
        <v>53.500698879342004</v>
      </c>
      <c r="G31" s="13">
        <f>((G30-I35)/I35)*100</f>
        <v>40.262110876600566</v>
      </c>
      <c r="H31" s="13">
        <f>((H30-I35)/I35)*100</f>
        <v>65.908920736938143</v>
      </c>
      <c r="I31" s="13">
        <f>((I30-I35)/I35)*100</f>
        <v>58.057164585574448</v>
      </c>
      <c r="J31" s="13">
        <f>((J30-I35)/I35)*100</f>
        <v>20.918760939918325</v>
      </c>
      <c r="K31" s="13">
        <f>((K30-I35)/I35)*100</f>
        <v>-31.562302659349946</v>
      </c>
      <c r="L31" s="13">
        <f>((L30-I35)/I35)*100</f>
        <v>-49.145277754326713</v>
      </c>
      <c r="M31" s="13">
        <f>((M30-I35)/I35)*100</f>
        <v>-49.108502702923523</v>
      </c>
    </row>
    <row r="34" spans="5:9" x14ac:dyDescent="0.25">
      <c r="E34" s="2" t="s">
        <v>2</v>
      </c>
      <c r="F34" s="2" t="s">
        <v>459</v>
      </c>
      <c r="G34" s="2"/>
      <c r="H34" s="2" t="s">
        <v>460</v>
      </c>
      <c r="I34" s="2">
        <v>4.7380000000000004</v>
      </c>
    </row>
    <row r="35" spans="5:9" x14ac:dyDescent="0.25">
      <c r="H35" s="2" t="s">
        <v>462</v>
      </c>
      <c r="I35" s="2">
        <f>I34*3.6</f>
        <v>17.056800000000003</v>
      </c>
    </row>
  </sheetData>
  <hyperlinks>
    <hyperlink ref="Y24" r:id="rId1" xr:uid="{D83B22B7-4564-4046-ABB3-16FC370E55EC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31C0BB96C70D419A8D346B4198C4DD" ma:contentTypeVersion="124" ma:contentTypeDescription="Create a new document." ma:contentTypeScope="" ma:versionID="ba6561aafcaaaadd9d7ec8f057cae81b">
  <xsd:schema xmlns:xsd="http://www.w3.org/2001/XMLSchema" xmlns:xs="http://www.w3.org/2001/XMLSchema" xmlns:p="http://schemas.microsoft.com/office/2006/metadata/properties" xmlns:ns2="6ca58fcf-bb81-440f-932f-f6069f5d9751" xmlns:ns3="74bbd1fd-4ccc-4aec-b954-f3511241cbc4" targetNamespace="http://schemas.microsoft.com/office/2006/metadata/properties" ma:root="true" ma:fieldsID="ec40e6d3fff0ab6851f44e67d917e2dc" ns2:_="" ns3:_="">
    <xsd:import namespace="6ca58fcf-bb81-440f-932f-f6069f5d9751"/>
    <xsd:import namespace="74bbd1fd-4ccc-4aec-b954-f3511241cb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8fcf-bb81-440f-932f-f6069f5d97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displayName="Image Tags_0" ma:hidden="true" ma:internalName="lcf76f155ced4ddcb4097134ff3c332f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bbd1fd-4ccc-4aec-b954-f3511241cbc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2fa80f5-53c8-433b-87d5-efa4cc4417d3}" ma:internalName="TaxCatchAll" ma:showField="CatchAllData" ma:web="74bbd1fd-4ccc-4aec-b954-f3511241cb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a58fcf-bb81-440f-932f-f6069f5d9751" xsi:nil="true"/>
    <TaxCatchAll xmlns="74bbd1fd-4ccc-4aec-b954-f3511241cbc4" xsi:nil="true"/>
  </documentManagement>
</p:properties>
</file>

<file path=customXml/itemProps1.xml><?xml version="1.0" encoding="utf-8"?>
<ds:datastoreItem xmlns:ds="http://schemas.openxmlformats.org/officeDocument/2006/customXml" ds:itemID="{AFBA0289-8D8E-4AB6-A8CC-F4BD5F4CE3E2}"/>
</file>

<file path=customXml/itemProps2.xml><?xml version="1.0" encoding="utf-8"?>
<ds:datastoreItem xmlns:ds="http://schemas.openxmlformats.org/officeDocument/2006/customXml" ds:itemID="{2A106B70-D0EC-42BE-8D40-4A617394B4AB}"/>
</file>

<file path=customXml/itemProps3.xml><?xml version="1.0" encoding="utf-8"?>
<ds:datastoreItem xmlns:ds="http://schemas.openxmlformats.org/officeDocument/2006/customXml" ds:itemID="{B472A8F6-D659-4535-9FAB-4C40EEBAFD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SOL</vt:lpstr>
      <vt:lpstr>GHI_OEIRAS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Pereira</cp:lastModifiedBy>
  <cp:lastPrinted>2025-06-25T01:39:00Z</cp:lastPrinted>
  <dcterms:created xsi:type="dcterms:W3CDTF">2025-06-25T01:40:04Z</dcterms:created>
  <dcterms:modified xsi:type="dcterms:W3CDTF">2025-07-06T11:25:09Z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0x010100F731C0BB96C70D419A8D346B4198C4DD</vt:lpwstr>
  </property>
</Properties>
</file>