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4.png" ContentType="image/png"/>
  <Override PartName="/xl/media/image43.png" ContentType="image/png"/>
  <Override PartName="/xl/media/image42.png" ContentType="image/png"/>
  <Override PartName="/xl/media/image48.png" ContentType="image/png"/>
  <Override PartName="/xl/media/image36.png" ContentType="image/png"/>
  <Override PartName="/xl/media/image47.png" ContentType="image/png"/>
  <Override PartName="/xl/media/image35.png" ContentType="image/png"/>
  <Override PartName="/xl/media/image46.png" ContentType="image/png"/>
  <Override PartName="/xl/media/image34.png" ContentType="image/png"/>
  <Override PartName="/xl/media/image33.png" ContentType="image/png"/>
  <Override PartName="/xl/media/image45.png" ContentType="image/png"/>
  <Override PartName="/xl/media/image37.png" ContentType="image/png"/>
  <Override PartName="/xl/media/image38.png" ContentType="image/png"/>
  <Override PartName="/xl/media/image40.png" ContentType="image/png"/>
  <Override PartName="/xl/media/image39.png" ContentType="image/png"/>
  <Override PartName="/xl/media/image41.png" ContentType="image/png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 (2)" sheetId="1" state="visible" r:id="rId2"/>
    <sheet name="Calculator" sheetId="2" state="visible" r:id="rId3"/>
    <sheet name="nr_comutatie_10" sheetId="3" state="visible" r:id="rId4"/>
    <sheet name="Anuitati_Viagere_SI_De_Deces" sheetId="4" state="visible" r:id="rId5"/>
  </sheets>
  <definedNames>
    <definedName function="false" hidden="false" localSheetId="0" name="ExternalData_1" vbProcedure="false">'Sheet1 (2)'!$A$1:$E$102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<sst xmlns="http://schemas.openxmlformats.org/spreadsheetml/2006/main" count="301" uniqueCount="160">
  <si>
    <t xml:space="preserve">X</t>
  </si>
  <si>
    <t xml:space="preserve">lx</t>
  </si>
  <si>
    <t xml:space="preserve">Dx</t>
  </si>
  <si>
    <t xml:space="preserve">Nx</t>
  </si>
  <si>
    <t xml:space="preserve">Mx</t>
  </si>
  <si>
    <t xml:space="preserve">100000</t>
  </si>
  <si>
    <t xml:space="preserve">91992</t>
  </si>
  <si>
    <t xml:space="preserve">91000</t>
  </si>
  <si>
    <t xml:space="preserve">90545</t>
  </si>
  <si>
    <t xml:space="preserve">90286</t>
  </si>
  <si>
    <t xml:space="preserve">90101</t>
  </si>
  <si>
    <t xml:space="preserve">89951</t>
  </si>
  <si>
    <t xml:space="preserve">89837</t>
  </si>
  <si>
    <t xml:space="preserve">89735</t>
  </si>
  <si>
    <t xml:space="preserve">89644</t>
  </si>
  <si>
    <t xml:space="preserve">89562</t>
  </si>
  <si>
    <t xml:space="preserve">89484</t>
  </si>
  <si>
    <t xml:space="preserve">89407</t>
  </si>
  <si>
    <t xml:space="preserve">89330</t>
  </si>
  <si>
    <t xml:space="preserve">89250</t>
  </si>
  <si>
    <t xml:space="preserve">89165</t>
  </si>
  <si>
    <t xml:space="preserve">89070</t>
  </si>
  <si>
    <t xml:space="preserve">88967</t>
  </si>
  <si>
    <t xml:space="preserve">88856</t>
  </si>
  <si>
    <t xml:space="preserve">88737</t>
  </si>
  <si>
    <t xml:space="preserve">88607</t>
  </si>
  <si>
    <t xml:space="preserve">88470</t>
  </si>
  <si>
    <t xml:space="preserve">88322</t>
  </si>
  <si>
    <t xml:space="preserve">88167</t>
  </si>
  <si>
    <t xml:space="preserve">88010</t>
  </si>
  <si>
    <t xml:space="preserve">87844</t>
  </si>
  <si>
    <t xml:space="preserve">87686</t>
  </si>
  <si>
    <t xml:space="preserve">87527</t>
  </si>
  <si>
    <t xml:space="preserve">87368</t>
  </si>
  <si>
    <t xml:space="preserve">87205</t>
  </si>
  <si>
    <t xml:space="preserve">87036</t>
  </si>
  <si>
    <t xml:space="preserve">86860</t>
  </si>
  <si>
    <t xml:space="preserve">86678</t>
  </si>
  <si>
    <t xml:space="preserve">86488</t>
  </si>
  <si>
    <t xml:space="preserve">86295</t>
  </si>
  <si>
    <t xml:space="preserve">86092</t>
  </si>
  <si>
    <t xml:space="preserve">85877</t>
  </si>
  <si>
    <t xml:space="preserve">85647</t>
  </si>
  <si>
    <t xml:space="preserve">85399</t>
  </si>
  <si>
    <t xml:space="preserve">85132</t>
  </si>
  <si>
    <t xml:space="preserve">84855</t>
  </si>
  <si>
    <t xml:space="preserve">84571</t>
  </si>
  <si>
    <t xml:space="preserve">84278</t>
  </si>
  <si>
    <t xml:space="preserve">83976</t>
  </si>
  <si>
    <t xml:space="preserve">83665</t>
  </si>
  <si>
    <t xml:space="preserve">83330</t>
  </si>
  <si>
    <t xml:space="preserve">82951</t>
  </si>
  <si>
    <t xml:space="preserve">82536</t>
  </si>
  <si>
    <t xml:space="preserve">82088</t>
  </si>
  <si>
    <t xml:space="preserve">81603</t>
  </si>
  <si>
    <t xml:space="preserve">81077</t>
  </si>
  <si>
    <t xml:space="preserve">80501</t>
  </si>
  <si>
    <t xml:space="preserve">79867</t>
  </si>
  <si>
    <t xml:space="preserve">79172</t>
  </si>
  <si>
    <t xml:space="preserve">78418</t>
  </si>
  <si>
    <t xml:space="preserve">77603</t>
  </si>
  <si>
    <t xml:space="preserve">76735</t>
  </si>
  <si>
    <t xml:space="preserve">75810</t>
  </si>
  <si>
    <t xml:space="preserve">74815</t>
  </si>
  <si>
    <t xml:space="preserve">73741</t>
  </si>
  <si>
    <t xml:space="preserve">72581</t>
  </si>
  <si>
    <t xml:space="preserve">71320</t>
  </si>
  <si>
    <t xml:space="preserve">69937</t>
  </si>
  <si>
    <t xml:space="preserve">68438</t>
  </si>
  <si>
    <t xml:space="preserve">66817</t>
  </si>
  <si>
    <t xml:space="preserve">65068</t>
  </si>
  <si>
    <t xml:space="preserve">63112</t>
  </si>
  <si>
    <t xml:space="preserve">61036</t>
  </si>
  <si>
    <t xml:space="preserve">58836</t>
  </si>
  <si>
    <t xml:space="preserve">56508</t>
  </si>
  <si>
    <t xml:space="preserve">54051</t>
  </si>
  <si>
    <t xml:space="preserve">51363</t>
  </si>
  <si>
    <t xml:space="preserve">48607</t>
  </si>
  <si>
    <t xml:space="preserve">45786</t>
  </si>
  <si>
    <t xml:space="preserve">42920</t>
  </si>
  <si>
    <t xml:space="preserve">40025</t>
  </si>
  <si>
    <t xml:space="preserve">37138</t>
  </si>
  <si>
    <t xml:space="preserve">34184</t>
  </si>
  <si>
    <t xml:space="preserve">31175</t>
  </si>
  <si>
    <t xml:space="preserve">28136</t>
  </si>
  <si>
    <t xml:space="preserve">25097</t>
  </si>
  <si>
    <t xml:space="preserve">22097</t>
  </si>
  <si>
    <t xml:space="preserve">19178</t>
  </si>
  <si>
    <t xml:space="preserve">16384</t>
  </si>
  <si>
    <t xml:space="preserve">13758</t>
  </si>
  <si>
    <t xml:space="preserve">11338</t>
  </si>
  <si>
    <t xml:space="preserve">9155</t>
  </si>
  <si>
    <t xml:space="preserve">7230</t>
  </si>
  <si>
    <t xml:space="preserve">5575</t>
  </si>
  <si>
    <t xml:space="preserve">4188</t>
  </si>
  <si>
    <t xml:space="preserve">3059</t>
  </si>
  <si>
    <t xml:space="preserve">2168</t>
  </si>
  <si>
    <t xml:space="preserve">1487</t>
  </si>
  <si>
    <t xml:space="preserve">985</t>
  </si>
  <si>
    <t xml:space="preserve">628</t>
  </si>
  <si>
    <t xml:space="preserve">384</t>
  </si>
  <si>
    <t xml:space="preserve">224</t>
  </si>
  <si>
    <t xml:space="preserve">125</t>
  </si>
  <si>
    <t xml:space="preserve">66</t>
  </si>
  <si>
    <t xml:space="preserve">33</t>
  </si>
  <si>
    <t xml:space="preserve">15</t>
  </si>
  <si>
    <t xml:space="preserve">Valoare</t>
  </si>
  <si>
    <t xml:space="preserve">Rezultat </t>
  </si>
  <si>
    <t xml:space="preserve">x</t>
  </si>
  <si>
    <t xml:space="preserve">n</t>
  </si>
  <si>
    <t xml:space="preserve">D(x+N)</t>
  </si>
  <si>
    <t xml:space="preserve">DX</t>
  </si>
  <si>
    <t xml:space="preserve">Anutati</t>
  </si>
  <si>
    <t xml:space="preserve"> Viagere</t>
  </si>
  <si>
    <t xml:space="preserve">Rezultat</t>
  </si>
  <si>
    <t xml:space="preserve">n(x+1)</t>
  </si>
  <si>
    <t xml:space="preserve">N(x)</t>
  </si>
  <si>
    <t xml:space="preserve">dx</t>
  </si>
  <si>
    <t xml:space="preserve">D(x)</t>
  </si>
  <si>
    <t xml:space="preserve">N</t>
  </si>
  <si>
    <t xml:space="preserve">N(X+N+1)</t>
  </si>
  <si>
    <t xml:space="preserve">N(x+n)</t>
  </si>
  <si>
    <t xml:space="preserve">D(X)</t>
  </si>
  <si>
    <t xml:space="preserve">
</t>
  </si>
  <si>
    <t xml:space="preserve">Posticipate</t>
  </si>
  <si>
    <t xml:space="preserve"> factoriale</t>
  </si>
  <si>
    <t xml:space="preserve">Anticipate</t>
  </si>
  <si>
    <t xml:space="preserve">Fractionale</t>
  </si>
  <si>
    <t xml:space="preserve">M</t>
  </si>
  <si>
    <t xml:space="preserve">m</t>
  </si>
  <si>
    <t xml:space="preserve">Anuitati </t>
  </si>
  <si>
    <t xml:space="preserve">de </t>
  </si>
  <si>
    <t xml:space="preserve">deces</t>
  </si>
  <si>
    <t xml:space="preserve">M(x)</t>
  </si>
  <si>
    <t xml:space="preserve">M(x+m)</t>
  </si>
  <si>
    <t xml:space="preserve">M(x+n)</t>
  </si>
  <si>
    <t xml:space="preserve">Lx</t>
  </si>
  <si>
    <t xml:space="preserve">Calculator Simplu</t>
  </si>
  <si>
    <t xml:space="preserve">Probabilitate de viata</t>
  </si>
  <si>
    <t xml:space="preserve">Probabilitate de viata dublu limitata</t>
  </si>
  <si>
    <t xml:space="preserve">Probabilitate de deces</t>
  </si>
  <si>
    <t xml:space="preserve">Probabilitate de deces dublu limitata</t>
  </si>
  <si>
    <t xml:space="preserve">L</t>
  </si>
  <si>
    <t xml:space="preserve">D</t>
  </si>
  <si>
    <t xml:space="preserve">nEx</t>
  </si>
  <si>
    <t xml:space="preserve">Anuitati Viagere INTREGI Posticipate</t>
  </si>
  <si>
    <t xml:space="preserve">Dx+n/Dx</t>
  </si>
  <si>
    <t xml:space="preserve">Imediata, Nelimitata</t>
  </si>
  <si>
    <t xml:space="preserve">Imediata, limitata la "n" ani</t>
  </si>
  <si>
    <t xml:space="preserve">aminata cu "n" ani (nelimitata)</t>
  </si>
  <si>
    <t xml:space="preserve">Anuitati Viagere INTREGI Anticipate</t>
  </si>
  <si>
    <t xml:space="preserve">Anuitati Viagere FRACTIONATE Posticipate</t>
  </si>
  <si>
    <t xml:space="preserve">m (2,4 sau 12)</t>
  </si>
  <si>
    <t xml:space="preserve">Anuitati Viagere FRACTIONATE Anticipate</t>
  </si>
  <si>
    <t xml:space="preserve">Anuitati de Deces</t>
  </si>
  <si>
    <t xml:space="preserve">dublu limitata (inf la m,sup la n)</t>
  </si>
  <si>
    <t xml:space="preserve">Mx/Dx</t>
  </si>
  <si>
    <t xml:space="preserve">(Mx+m-Mx+n)/Dx</t>
  </si>
  <si>
    <t xml:space="preserve">(Mx-Mx+n)/Dx</t>
  </si>
  <si>
    <t xml:space="preserve">Mx+n/Dx</t>
  </si>
</sst>
</file>

<file path=xl/styles.xml><?xml version="1.0" encoding="utf-8"?>
<styleSheet xmlns="http://schemas.openxmlformats.org/spreadsheetml/2006/main">
  <numFmts count="6">
    <numFmt numFmtId="164" formatCode="[$-409]General"/>
    <numFmt numFmtId="165" formatCode="\$#,##0_);[RED]&quot;($&quot;#,##0\)"/>
    <numFmt numFmtId="166" formatCode="[$$-409]#,##0.00;[RED]\-[$$-409]#,##0.00"/>
    <numFmt numFmtId="167" formatCode="General"/>
    <numFmt numFmtId="168" formatCode="@"/>
    <numFmt numFmtId="169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sz val="10"/>
      <color rgb="FFC0C0C0"/>
      <name val="Arial"/>
      <family val="2"/>
    </font>
    <font>
      <sz val="11"/>
      <color rgb="FF000000"/>
      <name val="Calibri"/>
      <family val="0"/>
      <charset val="1"/>
    </font>
    <font>
      <sz val="15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sz val="18"/>
      <color rgb="FFFFFFFF"/>
      <name val="Calibri"/>
      <family val="0"/>
      <charset val="1"/>
    </font>
    <font>
      <b val="true"/>
      <sz val="18"/>
      <color rgb="FFFFFFFF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2"/>
      <color rgb="FF000000"/>
      <name val="Inconsolat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000080"/>
        <bgColor rgb="FF000080"/>
      </patternFill>
    </fill>
    <fill>
      <patternFill patternType="solid">
        <fgColor rgb="FFE6E6FF"/>
        <bgColor rgb="FFE6E6E6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E6E6FF"/>
      </patternFill>
    </fill>
    <fill>
      <patternFill patternType="solid">
        <fgColor rgb="FF009353"/>
        <bgColor rgb="FF008080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E6E6E6"/>
      </patternFill>
    </fill>
    <fill>
      <patternFill patternType="solid">
        <fgColor rgb="FFBEE3D3"/>
        <bgColor rgb="FFDDDDDD"/>
      </patternFill>
    </fill>
    <fill>
      <patternFill patternType="solid">
        <fgColor rgb="FF4472C4"/>
        <bgColor rgb="FF666699"/>
      </patternFill>
    </fill>
    <fill>
      <patternFill patternType="solid">
        <fgColor rgb="FFE69138"/>
        <bgColor rgb="FFFF8080"/>
      </patternFill>
    </fill>
    <fill>
      <patternFill patternType="solid">
        <fgColor rgb="FFA4C2F4"/>
        <bgColor rgb="FFC0C0C0"/>
      </patternFill>
    </fill>
    <fill>
      <patternFill patternType="solid">
        <fgColor rgb="FFF9CB9C"/>
        <bgColor rgb="FFDDDDD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4" applyFont="true" applyBorder="true" applyAlignment="true" applyProtection="false">
      <alignment horizontal="right" vertical="center" textRotation="0" wrapText="true" indent="0" shrinkToFit="false"/>
    </xf>
    <xf numFmtId="164" fontId="0" fillId="4" borderId="5" applyFont="true" applyBorder="true" applyAlignment="true" applyProtection="false">
      <alignment horizontal="right" vertical="center" textRotation="0" wrapText="true" indent="0" shrinkToFit="false"/>
    </xf>
    <xf numFmtId="164" fontId="0" fillId="4" borderId="6" applyFont="true" applyBorder="true" applyAlignment="true" applyProtection="false">
      <alignment horizontal="right" vertical="center" textRotation="0" wrapText="true" indent="0" shrinkToFit="false"/>
    </xf>
    <xf numFmtId="164" fontId="0" fillId="4" borderId="7" applyFont="true" applyBorder="true" applyAlignment="true" applyProtection="false">
      <alignment horizontal="right" vertical="center" textRotation="0" wrapText="true" indent="0" shrinkToFit="false"/>
    </xf>
    <xf numFmtId="164" fontId="0" fillId="4" borderId="8" applyFont="true" applyBorder="true" applyAlignment="true" applyProtection="false">
      <alignment horizontal="right" vertical="center" textRotation="0" wrapText="true" indent="0" shrinkToFit="false"/>
    </xf>
    <xf numFmtId="164" fontId="0" fillId="4" borderId="9" applyFont="true" applyBorder="true" applyAlignment="true" applyProtection="false">
      <alignment horizontal="right" vertical="center" textRotation="0" wrapText="true" indent="0" shrinkToFit="false"/>
    </xf>
    <xf numFmtId="164" fontId="0" fillId="4" borderId="10" applyFont="true" applyBorder="true" applyAlignment="true" applyProtection="false">
      <alignment horizontal="center" vertical="bottom" textRotation="0" wrapText="tru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6" fillId="8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9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11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11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11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1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2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1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1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1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7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E6E6E6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4C2F4"/>
      <rgbColor rgb="FFFF99CC"/>
      <rgbColor rgb="FFCC99FF"/>
      <rgbColor rgb="FFF9CB9C"/>
      <rgbColor rgb="FF4472C4"/>
      <rgbColor rgb="FF33CCCC"/>
      <rgbColor rgb="FF92D050"/>
      <rgbColor rgb="FFFFCC00"/>
      <rgbColor rgb="FFE69138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Relationship Id="rId9" Type="http://schemas.openxmlformats.org/officeDocument/2006/relationships/image" Target="../media/image41.png"/><Relationship Id="rId10" Type="http://schemas.openxmlformats.org/officeDocument/2006/relationships/image" Target="../media/image42.png"/><Relationship Id="rId11" Type="http://schemas.openxmlformats.org/officeDocument/2006/relationships/image" Target="../media/image43.png"/><Relationship Id="rId12" Type="http://schemas.openxmlformats.org/officeDocument/2006/relationships/image" Target="../media/image44.png"/><Relationship Id="rId13" Type="http://schemas.openxmlformats.org/officeDocument/2006/relationships/image" Target="../media/image45.png"/><Relationship Id="rId14" Type="http://schemas.openxmlformats.org/officeDocument/2006/relationships/image" Target="../media/image46.png"/><Relationship Id="rId15" Type="http://schemas.openxmlformats.org/officeDocument/2006/relationships/image" Target="../media/image47.png"/><Relationship Id="rId16" Type="http://schemas.openxmlformats.org/officeDocument/2006/relationships/image" Target="../media/image4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</xdr:col>
      <xdr:colOff>679320</xdr:colOff>
      <xdr:row>16</xdr:row>
      <xdr:rowOff>233640</xdr:rowOff>
    </xdr:to>
    <xdr:pic>
      <xdr:nvPicPr>
        <xdr:cNvPr id="0" name="image14.png" descr=""/>
        <xdr:cNvPicPr/>
      </xdr:nvPicPr>
      <xdr:blipFill>
        <a:blip r:embed="rId1"/>
        <a:stretch/>
      </xdr:blipFill>
      <xdr:spPr>
        <a:xfrm>
          <a:off x="0" y="2453760"/>
          <a:ext cx="192384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2</xdr:col>
      <xdr:colOff>837360</xdr:colOff>
      <xdr:row>26</xdr:row>
      <xdr:rowOff>28440</xdr:rowOff>
    </xdr:to>
    <xdr:pic>
      <xdr:nvPicPr>
        <xdr:cNvPr id="1" name="image7.png" descr=""/>
        <xdr:cNvPicPr/>
      </xdr:nvPicPr>
      <xdr:blipFill>
        <a:blip r:embed="rId2"/>
        <a:stretch/>
      </xdr:blipFill>
      <xdr:spPr>
        <a:xfrm>
          <a:off x="0" y="4565160"/>
          <a:ext cx="304776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</xdr:col>
      <xdr:colOff>160920</xdr:colOff>
      <xdr:row>36</xdr:row>
      <xdr:rowOff>142560</xdr:rowOff>
    </xdr:to>
    <xdr:pic>
      <xdr:nvPicPr>
        <xdr:cNvPr id="2" name="image5.png" descr=""/>
        <xdr:cNvPicPr/>
      </xdr:nvPicPr>
      <xdr:blipFill>
        <a:blip r:embed="rId3"/>
        <a:stretch/>
      </xdr:blipFill>
      <xdr:spPr>
        <a:xfrm>
          <a:off x="0" y="6565320"/>
          <a:ext cx="2371320" cy="74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2</xdr:col>
      <xdr:colOff>551520</xdr:colOff>
      <xdr:row>47</xdr:row>
      <xdr:rowOff>66240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0" y="8765640"/>
          <a:ext cx="2761920" cy="66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4</xdr:col>
      <xdr:colOff>252360</xdr:colOff>
      <xdr:row>53</xdr:row>
      <xdr:rowOff>66240</xdr:rowOff>
    </xdr:to>
    <xdr:pic>
      <xdr:nvPicPr>
        <xdr:cNvPr id="4" name="image16.png" descr=""/>
        <xdr:cNvPicPr/>
      </xdr:nvPicPr>
      <xdr:blipFill>
        <a:blip r:embed="rId5"/>
        <a:stretch/>
      </xdr:blipFill>
      <xdr:spPr>
        <a:xfrm>
          <a:off x="0" y="9965520"/>
          <a:ext cx="4990680" cy="66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437040</xdr:colOff>
      <xdr:row>4</xdr:row>
      <xdr:rowOff>136800</xdr:rowOff>
    </xdr:to>
    <xdr:pic>
      <xdr:nvPicPr>
        <xdr:cNvPr id="5" name="image13.png" descr=""/>
        <xdr:cNvPicPr/>
      </xdr:nvPicPr>
      <xdr:blipFill>
        <a:blip r:embed="rId6"/>
        <a:stretch/>
      </xdr:blipFill>
      <xdr:spPr>
        <a:xfrm>
          <a:off x="0" y="0"/>
          <a:ext cx="2647440" cy="83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</xdr:col>
      <xdr:colOff>1008720</xdr:colOff>
      <xdr:row>60</xdr:row>
      <xdr:rowOff>47160</xdr:rowOff>
    </xdr:to>
    <xdr:pic>
      <xdr:nvPicPr>
        <xdr:cNvPr id="6" name="image9.png" descr=""/>
        <xdr:cNvPicPr/>
      </xdr:nvPicPr>
      <xdr:blipFill>
        <a:blip r:embed="rId7"/>
        <a:stretch/>
      </xdr:blipFill>
      <xdr:spPr>
        <a:xfrm>
          <a:off x="0" y="11365920"/>
          <a:ext cx="3219120" cy="64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11</xdr:col>
      <xdr:colOff>475920</xdr:colOff>
      <xdr:row>17</xdr:row>
      <xdr:rowOff>74160</xdr:rowOff>
    </xdr:to>
    <xdr:pic>
      <xdr:nvPicPr>
        <xdr:cNvPr id="7" name="image6.png" descr=""/>
        <xdr:cNvPicPr/>
      </xdr:nvPicPr>
      <xdr:blipFill>
        <a:blip r:embed="rId8"/>
        <a:stretch/>
      </xdr:blipFill>
      <xdr:spPr>
        <a:xfrm>
          <a:off x="9232920" y="2453760"/>
          <a:ext cx="2076120" cy="78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11</xdr:col>
      <xdr:colOff>914040</xdr:colOff>
      <xdr:row>25</xdr:row>
      <xdr:rowOff>152280</xdr:rowOff>
    </xdr:to>
    <xdr:pic>
      <xdr:nvPicPr>
        <xdr:cNvPr id="8" name="image3.png" descr=""/>
        <xdr:cNvPicPr/>
      </xdr:nvPicPr>
      <xdr:blipFill>
        <a:blip r:embed="rId9"/>
        <a:stretch/>
      </xdr:blipFill>
      <xdr:spPr>
        <a:xfrm>
          <a:off x="9232920" y="4565160"/>
          <a:ext cx="2514240" cy="55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104760</xdr:colOff>
      <xdr:row>33</xdr:row>
      <xdr:rowOff>19440</xdr:rowOff>
    </xdr:from>
    <xdr:to>
      <xdr:col>11</xdr:col>
      <xdr:colOff>456840</xdr:colOff>
      <xdr:row>36</xdr:row>
      <xdr:rowOff>123840</xdr:rowOff>
    </xdr:to>
    <xdr:pic>
      <xdr:nvPicPr>
        <xdr:cNvPr id="9" name="image15.png" descr=""/>
        <xdr:cNvPicPr/>
      </xdr:nvPicPr>
      <xdr:blipFill>
        <a:blip r:embed="rId10"/>
        <a:stretch/>
      </xdr:blipFill>
      <xdr:spPr>
        <a:xfrm>
          <a:off x="9337680" y="6584760"/>
          <a:ext cx="195228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11</xdr:col>
      <xdr:colOff>75960</xdr:colOff>
      <xdr:row>47</xdr:row>
      <xdr:rowOff>65880</xdr:rowOff>
    </xdr:to>
    <xdr:pic>
      <xdr:nvPicPr>
        <xdr:cNvPr id="10" name="image8.png" descr=""/>
        <xdr:cNvPicPr/>
      </xdr:nvPicPr>
      <xdr:blipFill>
        <a:blip r:embed="rId11"/>
        <a:stretch/>
      </xdr:blipFill>
      <xdr:spPr>
        <a:xfrm>
          <a:off x="9232920" y="8965440"/>
          <a:ext cx="1676160" cy="46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14</xdr:col>
      <xdr:colOff>266400</xdr:colOff>
      <xdr:row>53</xdr:row>
      <xdr:rowOff>75960</xdr:rowOff>
    </xdr:to>
    <xdr:pic>
      <xdr:nvPicPr>
        <xdr:cNvPr id="11" name="image11.png" descr=""/>
        <xdr:cNvPicPr/>
      </xdr:nvPicPr>
      <xdr:blipFill>
        <a:blip r:embed="rId12"/>
        <a:stretch/>
      </xdr:blipFill>
      <xdr:spPr>
        <a:xfrm>
          <a:off x="9232920" y="9965520"/>
          <a:ext cx="5028840" cy="67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12</xdr:col>
      <xdr:colOff>306720</xdr:colOff>
      <xdr:row>60</xdr:row>
      <xdr:rowOff>75960</xdr:rowOff>
    </xdr:to>
    <xdr:pic>
      <xdr:nvPicPr>
        <xdr:cNvPr id="12" name="image2.png" descr=""/>
        <xdr:cNvPicPr/>
      </xdr:nvPicPr>
      <xdr:blipFill>
        <a:blip r:embed="rId13"/>
        <a:stretch/>
      </xdr:blipFill>
      <xdr:spPr>
        <a:xfrm>
          <a:off x="9232920" y="11365920"/>
          <a:ext cx="3228480" cy="67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612360</xdr:colOff>
      <xdr:row>70</xdr:row>
      <xdr:rowOff>142560</xdr:rowOff>
    </xdr:to>
    <xdr:pic>
      <xdr:nvPicPr>
        <xdr:cNvPr id="13" name="image12.png" descr=""/>
        <xdr:cNvPicPr/>
      </xdr:nvPicPr>
      <xdr:blipFill>
        <a:blip r:embed="rId14"/>
        <a:stretch/>
      </xdr:blipFill>
      <xdr:spPr>
        <a:xfrm>
          <a:off x="0" y="13366080"/>
          <a:ext cx="1856880" cy="74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</xdr:col>
      <xdr:colOff>913320</xdr:colOff>
      <xdr:row>80</xdr:row>
      <xdr:rowOff>161640</xdr:rowOff>
    </xdr:to>
    <xdr:pic>
      <xdr:nvPicPr>
        <xdr:cNvPr id="14" name="image1.png" descr=""/>
        <xdr:cNvPicPr/>
      </xdr:nvPicPr>
      <xdr:blipFill>
        <a:blip r:embed="rId15"/>
        <a:stretch/>
      </xdr:blipFill>
      <xdr:spPr>
        <a:xfrm>
          <a:off x="0" y="15166440"/>
          <a:ext cx="3123720" cy="96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</xdr:col>
      <xdr:colOff>612360</xdr:colOff>
      <xdr:row>92</xdr:row>
      <xdr:rowOff>104400</xdr:rowOff>
    </xdr:to>
    <xdr:pic>
      <xdr:nvPicPr>
        <xdr:cNvPr id="15" name="image10.png" descr=""/>
        <xdr:cNvPicPr/>
      </xdr:nvPicPr>
      <xdr:blipFill>
        <a:blip r:embed="rId16"/>
        <a:stretch/>
      </xdr:blipFill>
      <xdr:spPr>
        <a:xfrm>
          <a:off x="0" y="17766720"/>
          <a:ext cx="18568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:E102" headerRowCount="1" totalsRowCount="0" totalsRowShown="0">
  <tableColumns count="5">
    <tableColumn id="1" name="X"/>
    <tableColumn id="2" name="lx"/>
    <tableColumn id="3" name="Dx"/>
    <tableColumn id="4" name="Nx"/>
    <tableColumn id="5" name="M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8.2109375" defaultRowHeight="15" zeroHeight="false" outlineLevelRow="0" outlineLevelCol="0"/>
  <cols>
    <col collapsed="false" customWidth="true" hidden="false" outlineLevel="0" max="5" min="1" style="0" width="16.02"/>
    <col collapsed="false" customWidth="true" hidden="false" outlineLevel="0" max="26" min="6" style="0" width="10.9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n">
        <v>0</v>
      </c>
      <c r="B2" s="1" t="s">
        <v>5</v>
      </c>
      <c r="C2" s="1" t="s">
        <v>5</v>
      </c>
      <c r="D2" s="1" t="n">
        <v>1811317.38</v>
      </c>
      <c r="E2" s="1" t="n">
        <v>14086.27</v>
      </c>
    </row>
    <row r="3" customFormat="false" ht="13.8" hidden="false" customHeight="false" outlineLevel="0" collapsed="false">
      <c r="A3" s="1" t="n">
        <v>1</v>
      </c>
      <c r="B3" s="1" t="s">
        <v>6</v>
      </c>
      <c r="C3" s="1" t="n">
        <v>87611.43</v>
      </c>
      <c r="D3" s="1" t="n">
        <v>1711317.38</v>
      </c>
      <c r="E3" s="1" t="n">
        <v>6271.26</v>
      </c>
    </row>
    <row r="4" customFormat="false" ht="13.8" hidden="false" customHeight="false" outlineLevel="0" collapsed="false">
      <c r="A4" s="1" t="n">
        <v>2</v>
      </c>
      <c r="B4" s="1" t="s">
        <v>7</v>
      </c>
      <c r="C4" s="1" t="n">
        <v>82539.68</v>
      </c>
      <c r="D4" s="1" t="n">
        <v>1623705.95</v>
      </c>
      <c r="E4" s="1" t="n">
        <v>5349.27</v>
      </c>
    </row>
    <row r="5" customFormat="false" ht="13.8" hidden="false" customHeight="false" outlineLevel="0" collapsed="false">
      <c r="A5" s="1" t="n">
        <v>3</v>
      </c>
      <c r="B5" s="1" t="s">
        <v>8</v>
      </c>
      <c r="C5" s="1" t="n">
        <v>78216.18</v>
      </c>
      <c r="D5" s="1" t="n">
        <v>1541166.27</v>
      </c>
      <c r="E5" s="1" t="n">
        <v>4946.52</v>
      </c>
    </row>
    <row r="6" customFormat="false" ht="13.8" hidden="false" customHeight="false" outlineLevel="0" collapsed="false">
      <c r="A6" s="1" t="n">
        <v>4</v>
      </c>
      <c r="B6" s="1" t="s">
        <v>9</v>
      </c>
      <c r="C6" s="1" t="n">
        <v>74278.52</v>
      </c>
      <c r="D6" s="1" t="n">
        <v>1462950.1</v>
      </c>
      <c r="E6" s="1" t="n">
        <v>4728.17</v>
      </c>
    </row>
    <row r="7" customFormat="false" ht="13.8" hidden="false" customHeight="false" outlineLevel="0" collapsed="false">
      <c r="A7" s="1" t="n">
        <v>5</v>
      </c>
      <c r="B7" s="1" t="s">
        <v>10</v>
      </c>
      <c r="C7" s="1" t="n">
        <v>70596.49</v>
      </c>
      <c r="D7" s="1" t="n">
        <v>1388671.58</v>
      </c>
      <c r="E7" s="1" t="n">
        <v>4579.64</v>
      </c>
    </row>
    <row r="8" customFormat="false" ht="13.8" hidden="false" customHeight="false" outlineLevel="0" collapsed="false">
      <c r="A8" s="1" t="n">
        <v>6</v>
      </c>
      <c r="B8" s="1" t="s">
        <v>11</v>
      </c>
      <c r="C8" s="1" t="n">
        <v>67122.82</v>
      </c>
      <c r="D8" s="1" t="n">
        <v>1318075.09</v>
      </c>
      <c r="E8" s="1" t="n">
        <v>4464.95</v>
      </c>
    </row>
    <row r="9" customFormat="false" ht="13.8" hidden="false" customHeight="false" outlineLevel="0" collapsed="false">
      <c r="A9" s="1" t="n">
        <v>7</v>
      </c>
      <c r="B9" s="1" t="s">
        <v>12</v>
      </c>
      <c r="C9" s="1" t="n">
        <v>63845.48</v>
      </c>
      <c r="D9" s="1" t="n">
        <v>1250952.27</v>
      </c>
      <c r="E9" s="1" t="n">
        <v>4381.93</v>
      </c>
    </row>
    <row r="10" customFormat="false" ht="13.8" hidden="false" customHeight="false" outlineLevel="0" collapsed="false">
      <c r="A10" s="1" t="n">
        <v>8</v>
      </c>
      <c r="B10" s="1" t="s">
        <v>13</v>
      </c>
      <c r="C10" s="1" t="n">
        <v>60736.18</v>
      </c>
      <c r="D10" s="1" t="n">
        <v>1187106.79</v>
      </c>
      <c r="E10" s="1" t="n">
        <v>4311.18</v>
      </c>
    </row>
    <row r="11" customFormat="false" ht="13.8" hidden="false" customHeight="false" outlineLevel="0" collapsed="false">
      <c r="A11" s="1" t="n">
        <v>9</v>
      </c>
      <c r="B11" s="1" t="s">
        <v>14</v>
      </c>
      <c r="C11" s="1" t="n">
        <v>57785.32</v>
      </c>
      <c r="D11" s="1" t="n">
        <v>1126370.61</v>
      </c>
      <c r="E11" s="1" t="n">
        <v>4251.08</v>
      </c>
    </row>
    <row r="12" customFormat="false" ht="13.8" hidden="false" customHeight="false" outlineLevel="0" collapsed="false">
      <c r="A12" s="1" t="n">
        <v>10</v>
      </c>
      <c r="B12" s="1" t="s">
        <v>15</v>
      </c>
      <c r="C12" s="1" t="n">
        <v>54983.3</v>
      </c>
      <c r="D12" s="1" t="n">
        <v>1068585.29</v>
      </c>
      <c r="E12" s="1" t="n">
        <v>4199.49</v>
      </c>
    </row>
    <row r="13" customFormat="false" ht="13.8" hidden="false" customHeight="false" outlineLevel="0" collapsed="false">
      <c r="A13" s="1" t="n">
        <v>11</v>
      </c>
      <c r="B13" s="1" t="s">
        <v>16</v>
      </c>
      <c r="C13" s="1" t="n">
        <v>52319.44</v>
      </c>
      <c r="D13" s="1" t="n">
        <v>1013601.99</v>
      </c>
      <c r="E13" s="1" t="n">
        <v>4152.76</v>
      </c>
    </row>
    <row r="14" customFormat="false" ht="13.8" hidden="false" customHeight="false" outlineLevel="0" collapsed="false">
      <c r="A14" s="1" t="n">
        <v>12</v>
      </c>
      <c r="B14" s="1" t="s">
        <v>17</v>
      </c>
      <c r="C14" s="1" t="n">
        <v>49785.16</v>
      </c>
      <c r="D14" s="1" t="n">
        <v>961282.55</v>
      </c>
      <c r="E14" s="1" t="n">
        <v>4108.83</v>
      </c>
    </row>
    <row r="15" customFormat="false" ht="13.8" hidden="false" customHeight="false" outlineLevel="0" collapsed="false">
      <c r="A15" s="1" t="n">
        <v>13</v>
      </c>
      <c r="B15" s="1" t="s">
        <v>18</v>
      </c>
      <c r="C15" s="1" t="n">
        <v>47373.61</v>
      </c>
      <c r="D15" s="1" t="n">
        <v>911497.38</v>
      </c>
      <c r="E15" s="1" t="n">
        <v>4066.98</v>
      </c>
    </row>
    <row r="16" customFormat="false" ht="13.8" hidden="false" customHeight="false" outlineLevel="0" collapsed="false">
      <c r="A16" s="1" t="n">
        <v>14</v>
      </c>
      <c r="B16" s="1" t="s">
        <v>19</v>
      </c>
      <c r="C16" s="1" t="n">
        <v>45077.31</v>
      </c>
      <c r="D16" s="1" t="n">
        <v>864123.78</v>
      </c>
      <c r="E16" s="1" t="n">
        <v>4025.58</v>
      </c>
    </row>
    <row r="17" customFormat="false" ht="13.8" hidden="false" customHeight="false" outlineLevel="0" collapsed="false">
      <c r="A17" s="1" t="n">
        <v>15</v>
      </c>
      <c r="B17" s="1" t="s">
        <v>20</v>
      </c>
      <c r="C17" s="1" t="n">
        <v>42889.89</v>
      </c>
      <c r="D17" s="1" t="n">
        <v>819046.46</v>
      </c>
      <c r="E17" s="1" t="n">
        <v>3983.68</v>
      </c>
    </row>
    <row r="18" customFormat="false" ht="13.8" hidden="false" customHeight="false" outlineLevel="0" collapsed="false">
      <c r="A18" s="1" t="n">
        <v>16</v>
      </c>
      <c r="B18" s="1" t="s">
        <v>21</v>
      </c>
      <c r="C18" s="1" t="n">
        <v>40803.99</v>
      </c>
      <c r="D18" s="1" t="n">
        <v>776156.57</v>
      </c>
      <c r="E18" s="1" t="n">
        <v>3939.09</v>
      </c>
    </row>
    <row r="19" customFormat="false" ht="13.8" hidden="false" customHeight="false" outlineLevel="0" collapsed="false">
      <c r="A19" s="1" t="n">
        <v>17</v>
      </c>
      <c r="B19" s="1" t="s">
        <v>22</v>
      </c>
      <c r="C19" s="1" t="n">
        <v>38816.01</v>
      </c>
      <c r="D19" s="1" t="n">
        <v>735352.58</v>
      </c>
      <c r="E19" s="1" t="n">
        <v>3893.04</v>
      </c>
    </row>
    <row r="20" customFormat="false" ht="13.8" hidden="false" customHeight="false" outlineLevel="0" collapsed="false">
      <c r="A20" s="1" t="n">
        <v>18</v>
      </c>
      <c r="B20" s="1" t="s">
        <v>23</v>
      </c>
      <c r="C20" s="1" t="n">
        <v>36921.5</v>
      </c>
      <c r="D20" s="1" t="n">
        <v>696536.57</v>
      </c>
      <c r="E20" s="1" t="n">
        <v>3845.78</v>
      </c>
    </row>
    <row r="21" customFormat="false" ht="15.75" hidden="false" customHeight="true" outlineLevel="0" collapsed="false">
      <c r="A21" s="1" t="n">
        <v>19</v>
      </c>
      <c r="B21" s="1" t="s">
        <v>24</v>
      </c>
      <c r="C21" s="1" t="n">
        <v>35116.24</v>
      </c>
      <c r="D21" s="1" t="n">
        <v>659615.07</v>
      </c>
      <c r="E21" s="1" t="n">
        <v>3797.52</v>
      </c>
    </row>
    <row r="22" customFormat="false" ht="15.75" hidden="false" customHeight="true" outlineLevel="0" collapsed="false">
      <c r="A22" s="1" t="n">
        <v>20</v>
      </c>
      <c r="B22" s="1" t="s">
        <v>25</v>
      </c>
      <c r="C22" s="1" t="n">
        <v>33395.05</v>
      </c>
      <c r="D22" s="1" t="n">
        <v>624498.83</v>
      </c>
      <c r="E22" s="1" t="n">
        <v>3747.32</v>
      </c>
    </row>
    <row r="23" customFormat="false" ht="15.75" hidden="false" customHeight="true" outlineLevel="0" collapsed="false">
      <c r="A23" s="1" t="n">
        <v>21</v>
      </c>
      <c r="B23" s="1" t="s">
        <v>26</v>
      </c>
      <c r="C23" s="1" t="n">
        <v>31755.63</v>
      </c>
      <c r="D23" s="1" t="n">
        <v>591103.78</v>
      </c>
      <c r="E23" s="1" t="n">
        <v>3696.93</v>
      </c>
    </row>
    <row r="24" customFormat="false" ht="15.75" hidden="false" customHeight="true" outlineLevel="0" collapsed="false">
      <c r="A24" s="1" t="n">
        <v>22</v>
      </c>
      <c r="B24" s="1" t="s">
        <v>27</v>
      </c>
      <c r="C24" s="1" t="n">
        <v>30192.86</v>
      </c>
      <c r="D24" s="1" t="n">
        <v>559348.15</v>
      </c>
      <c r="E24" s="1" t="n">
        <v>3645.08</v>
      </c>
    </row>
    <row r="25" customFormat="false" ht="15.75" hidden="false" customHeight="true" outlineLevel="0" collapsed="false">
      <c r="A25" s="1" t="n">
        <v>23</v>
      </c>
      <c r="B25" s="1" t="s">
        <v>28</v>
      </c>
      <c r="C25" s="1" t="n">
        <v>28704.65</v>
      </c>
      <c r="D25" s="1" t="n">
        <v>529155.28</v>
      </c>
      <c r="E25" s="1" t="n">
        <v>3593.37</v>
      </c>
    </row>
    <row r="26" customFormat="false" ht="15.75" hidden="false" customHeight="true" outlineLevel="0" collapsed="false">
      <c r="A26" s="1" t="n">
        <v>24</v>
      </c>
      <c r="B26" s="1" t="s">
        <v>29</v>
      </c>
      <c r="C26" s="1" t="n">
        <v>27289.08</v>
      </c>
      <c r="D26" s="1" t="n">
        <v>500450.64</v>
      </c>
      <c r="E26" s="1" t="n">
        <v>3543.49</v>
      </c>
    </row>
    <row r="27" customFormat="false" ht="15.75" hidden="false" customHeight="true" outlineLevel="0" collapsed="false">
      <c r="A27" s="1" t="n">
        <v>25</v>
      </c>
      <c r="B27" s="1" t="s">
        <v>30</v>
      </c>
      <c r="C27" s="1" t="n">
        <v>25940.58</v>
      </c>
      <c r="D27" s="1" t="n">
        <v>473161.56</v>
      </c>
      <c r="E27" s="1" t="n">
        <v>3493.26</v>
      </c>
    </row>
    <row r="28" customFormat="false" ht="15.75" hidden="false" customHeight="true" outlineLevel="0" collapsed="false">
      <c r="A28" s="1" t="n">
        <v>26</v>
      </c>
      <c r="B28" s="1" t="s">
        <v>31</v>
      </c>
      <c r="C28" s="1" t="n">
        <v>24660.88</v>
      </c>
      <c r="D28" s="1" t="n">
        <v>447220.98</v>
      </c>
      <c r="E28" s="1" t="n">
        <v>3447.73</v>
      </c>
    </row>
    <row r="29" customFormat="false" ht="15.75" hidden="false" customHeight="true" outlineLevel="0" collapsed="false">
      <c r="A29" s="1" t="n">
        <v>27</v>
      </c>
      <c r="B29" s="1" t="s">
        <v>32</v>
      </c>
      <c r="C29" s="1" t="n">
        <v>23443.96</v>
      </c>
      <c r="D29" s="1" t="n">
        <v>422560.11</v>
      </c>
      <c r="E29" s="1" t="n">
        <v>3404.09</v>
      </c>
    </row>
    <row r="30" customFormat="false" ht="15.75" hidden="false" customHeight="true" outlineLevel="0" collapsed="false">
      <c r="A30" s="1" t="n">
        <v>28</v>
      </c>
      <c r="B30" s="1" t="s">
        <v>33</v>
      </c>
      <c r="C30" s="1" t="n">
        <v>22287.02</v>
      </c>
      <c r="D30" s="1" t="n">
        <v>399116.15</v>
      </c>
      <c r="E30" s="1" t="n">
        <v>3362.53</v>
      </c>
    </row>
    <row r="31" customFormat="false" ht="15.75" hidden="false" customHeight="true" outlineLevel="0" collapsed="false">
      <c r="A31" s="1" t="n">
        <v>29</v>
      </c>
      <c r="B31" s="1" t="s">
        <v>34</v>
      </c>
      <c r="C31" s="1" t="n">
        <v>21186.13</v>
      </c>
      <c r="D31" s="1" t="n">
        <v>376829.13</v>
      </c>
      <c r="E31" s="1" t="n">
        <v>3321.95</v>
      </c>
    </row>
    <row r="32" customFormat="false" ht="15.75" hidden="false" customHeight="true" outlineLevel="0" collapsed="false">
      <c r="A32" s="1" t="n">
        <v>30</v>
      </c>
      <c r="B32" s="1" t="s">
        <v>35</v>
      </c>
      <c r="C32" s="1" t="n">
        <v>20138.17</v>
      </c>
      <c r="D32" s="1" t="n">
        <v>355643</v>
      </c>
      <c r="E32" s="1" t="n">
        <v>3281.88</v>
      </c>
    </row>
    <row r="33" customFormat="false" ht="15.75" hidden="false" customHeight="true" outlineLevel="0" collapsed="false">
      <c r="A33" s="1" t="n">
        <v>31</v>
      </c>
      <c r="B33" s="1" t="s">
        <v>36</v>
      </c>
      <c r="C33" s="1" t="n">
        <v>19140.42</v>
      </c>
      <c r="D33" s="1" t="n">
        <v>335504.83</v>
      </c>
      <c r="E33" s="1" t="n">
        <v>3242.14</v>
      </c>
    </row>
    <row r="34" customFormat="false" ht="15.75" hidden="false" customHeight="true" outlineLevel="0" collapsed="false">
      <c r="A34" s="1" t="n">
        <v>32</v>
      </c>
      <c r="B34" s="1" t="s">
        <v>37</v>
      </c>
      <c r="C34" s="1" t="n">
        <v>18190.78</v>
      </c>
      <c r="D34" s="1" t="n">
        <v>316364.4</v>
      </c>
      <c r="E34" s="1" t="n">
        <v>3203</v>
      </c>
    </row>
    <row r="35" customFormat="false" ht="15.75" hidden="false" customHeight="true" outlineLevel="0" collapsed="false">
      <c r="A35" s="1" t="n">
        <v>33</v>
      </c>
      <c r="B35" s="1" t="s">
        <v>38</v>
      </c>
      <c r="C35" s="1" t="n">
        <v>17286.58</v>
      </c>
      <c r="D35" s="1" t="n">
        <v>298173.62</v>
      </c>
      <c r="E35" s="1" t="n">
        <v>3164.09</v>
      </c>
    </row>
    <row r="36" customFormat="false" ht="15.75" hidden="false" customHeight="true" outlineLevel="0" collapsed="false">
      <c r="A36" s="1" t="n">
        <v>34</v>
      </c>
      <c r="B36" s="1" t="s">
        <v>39</v>
      </c>
      <c r="C36" s="1" t="n">
        <v>16426.67</v>
      </c>
      <c r="D36" s="1" t="n">
        <v>280887.05</v>
      </c>
      <c r="E36" s="1" t="n">
        <v>3126.44</v>
      </c>
    </row>
    <row r="37" customFormat="false" ht="15.75" hidden="false" customHeight="true" outlineLevel="0" collapsed="false">
      <c r="A37" s="1" t="n">
        <v>35</v>
      </c>
      <c r="B37" s="1" t="s">
        <v>40</v>
      </c>
      <c r="C37" s="1" t="n">
        <v>15607.64</v>
      </c>
      <c r="D37" s="1" t="n">
        <v>264460.38</v>
      </c>
      <c r="E37" s="1" t="n">
        <v>3088.73</v>
      </c>
    </row>
    <row r="38" customFormat="false" ht="15.75" hidden="false" customHeight="true" outlineLevel="0" collapsed="false">
      <c r="A38" s="1" t="n">
        <v>36</v>
      </c>
      <c r="B38" s="1" t="s">
        <v>41</v>
      </c>
      <c r="C38" s="1" t="n">
        <v>14827.3</v>
      </c>
      <c r="D38" s="1" t="n">
        <v>248852.74</v>
      </c>
      <c r="E38" s="1" t="n">
        <v>3050.69</v>
      </c>
    </row>
    <row r="39" customFormat="false" ht="15.75" hidden="false" customHeight="true" outlineLevel="0" collapsed="false">
      <c r="A39" s="1" t="n">
        <v>37</v>
      </c>
      <c r="B39" s="1" t="s">
        <v>42</v>
      </c>
      <c r="C39" s="1" t="n">
        <v>14083.42</v>
      </c>
      <c r="D39" s="1" t="n">
        <v>234025.44</v>
      </c>
      <c r="E39" s="1" t="n">
        <v>3011.94</v>
      </c>
    </row>
    <row r="40" customFormat="false" ht="15.75" hidden="false" customHeight="true" outlineLevel="0" collapsed="false">
      <c r="A40" s="1" t="n">
        <v>38</v>
      </c>
      <c r="B40" s="1" t="s">
        <v>43</v>
      </c>
      <c r="C40" s="1" t="n">
        <v>13373.94</v>
      </c>
      <c r="D40" s="1" t="n">
        <v>219942.02</v>
      </c>
      <c r="E40" s="1" t="n">
        <v>2972.14</v>
      </c>
    </row>
    <row r="41" customFormat="false" ht="15.75" hidden="false" customHeight="true" outlineLevel="0" collapsed="false">
      <c r="A41" s="1" t="n">
        <v>39</v>
      </c>
      <c r="B41" s="1" t="s">
        <v>44</v>
      </c>
      <c r="C41" s="1" t="n">
        <v>12697.26</v>
      </c>
      <c r="D41" s="1" t="n">
        <v>206568.08</v>
      </c>
      <c r="E41" s="1" t="n">
        <v>2931.33</v>
      </c>
    </row>
    <row r="42" customFormat="false" ht="15.75" hidden="false" customHeight="true" outlineLevel="0" collapsed="false">
      <c r="A42" s="1" t="n">
        <v>40</v>
      </c>
      <c r="B42" s="1" t="s">
        <v>45</v>
      </c>
      <c r="C42" s="1" t="n">
        <v>12053.29</v>
      </c>
      <c r="D42" s="1" t="n">
        <v>193870.81</v>
      </c>
      <c r="E42" s="1" t="n">
        <v>2891.02</v>
      </c>
    </row>
    <row r="43" customFormat="false" ht="15.75" hidden="false" customHeight="true" outlineLevel="0" collapsed="false">
      <c r="A43" s="1" t="n">
        <v>41</v>
      </c>
      <c r="B43" s="1" t="s">
        <v>46</v>
      </c>
      <c r="C43" s="1" t="n">
        <v>11440.9</v>
      </c>
      <c r="D43" s="1" t="n">
        <v>181817.52</v>
      </c>
      <c r="E43" s="1" t="n">
        <v>2851.65</v>
      </c>
    </row>
    <row r="44" customFormat="false" ht="15.75" hidden="false" customHeight="true" outlineLevel="0" collapsed="false">
      <c r="A44" s="1" t="n">
        <v>42</v>
      </c>
      <c r="B44" s="1" t="s">
        <v>47</v>
      </c>
      <c r="C44" s="1" t="n">
        <v>10858.35</v>
      </c>
      <c r="D44" s="1" t="n">
        <v>170376.62</v>
      </c>
      <c r="E44" s="1" t="n">
        <v>2812.97</v>
      </c>
    </row>
    <row r="45" customFormat="false" ht="15.75" hidden="false" customHeight="true" outlineLevel="0" collapsed="false">
      <c r="A45" s="1" t="n">
        <v>43</v>
      </c>
      <c r="B45" s="1" t="s">
        <v>48</v>
      </c>
      <c r="C45" s="1" t="n">
        <v>10304.22</v>
      </c>
      <c r="D45" s="1" t="n">
        <v>159518.28</v>
      </c>
      <c r="E45" s="1" t="n">
        <v>2774.99</v>
      </c>
    </row>
    <row r="46" customFormat="false" ht="15.75" hidden="false" customHeight="true" outlineLevel="0" collapsed="false">
      <c r="A46" s="1" t="n">
        <v>44</v>
      </c>
      <c r="B46" s="1" t="s">
        <v>49</v>
      </c>
      <c r="C46" s="1" t="n">
        <v>9777.2</v>
      </c>
      <c r="D46" s="1" t="n">
        <v>149214.05</v>
      </c>
      <c r="E46" s="1" t="n">
        <v>2737.75</v>
      </c>
    </row>
    <row r="47" customFormat="false" ht="15.75" hidden="false" customHeight="true" outlineLevel="0" collapsed="false">
      <c r="A47" s="1" t="n">
        <v>45</v>
      </c>
      <c r="B47" s="1" t="s">
        <v>50</v>
      </c>
      <c r="C47" s="1" t="n">
        <v>9274.34</v>
      </c>
      <c r="D47" s="1" t="n">
        <v>139436.85</v>
      </c>
      <c r="E47" s="1" t="n">
        <v>2699.55</v>
      </c>
    </row>
    <row r="48" customFormat="false" ht="15.75" hidden="false" customHeight="true" outlineLevel="0" collapsed="false">
      <c r="A48" s="1" t="n">
        <v>46</v>
      </c>
      <c r="B48" s="1" t="s">
        <v>51</v>
      </c>
      <c r="C48" s="1" t="n">
        <v>8792.53</v>
      </c>
      <c r="D48" s="1" t="n">
        <v>130162.51</v>
      </c>
      <c r="E48" s="1" t="n">
        <v>2658.38</v>
      </c>
    </row>
    <row r="49" customFormat="false" ht="15.75" hidden="false" customHeight="true" outlineLevel="0" collapsed="false">
      <c r="A49" s="1" t="n">
        <v>47</v>
      </c>
      <c r="B49" s="1" t="s">
        <v>52</v>
      </c>
      <c r="C49" s="1" t="n">
        <v>8331.94</v>
      </c>
      <c r="D49" s="1" t="n">
        <v>121369.98</v>
      </c>
      <c r="E49" s="1" t="n">
        <v>2615.45</v>
      </c>
    </row>
    <row r="50" customFormat="false" ht="15.75" hidden="false" customHeight="true" outlineLevel="0" collapsed="false">
      <c r="A50" s="1" t="n">
        <v>48</v>
      </c>
      <c r="B50" s="1" t="s">
        <v>53</v>
      </c>
      <c r="C50" s="1" t="n">
        <v>7892.11</v>
      </c>
      <c r="D50" s="1" t="n">
        <v>113038.04</v>
      </c>
      <c r="E50" s="1" t="n">
        <v>2571.32</v>
      </c>
    </row>
    <row r="51" customFormat="false" ht="15.75" hidden="false" customHeight="true" outlineLevel="0" collapsed="false">
      <c r="A51" s="1" t="n">
        <v>49</v>
      </c>
      <c r="B51" s="1" t="s">
        <v>54</v>
      </c>
      <c r="C51" s="1" t="n">
        <v>7471.89</v>
      </c>
      <c r="D51" s="1" t="n">
        <v>105145.92</v>
      </c>
      <c r="E51" s="1" t="n">
        <v>2525.81</v>
      </c>
    </row>
    <row r="52" customFormat="false" ht="15.75" hidden="false" customHeight="true" outlineLevel="0" collapsed="false">
      <c r="A52" s="1" t="n">
        <v>50</v>
      </c>
      <c r="B52" s="1" t="s">
        <v>55</v>
      </c>
      <c r="C52" s="1" t="n">
        <v>7070.22</v>
      </c>
      <c r="D52" s="1" t="n">
        <v>97674.03</v>
      </c>
      <c r="E52" s="1" t="n">
        <v>2478.81</v>
      </c>
    </row>
    <row r="53" customFormat="false" ht="15.75" hidden="false" customHeight="true" outlineLevel="0" collapsed="false">
      <c r="A53" s="1" t="n">
        <v>51</v>
      </c>
      <c r="B53" s="1" t="s">
        <v>56</v>
      </c>
      <c r="C53" s="1" t="n">
        <v>6685.7</v>
      </c>
      <c r="D53" s="1" t="n">
        <v>90603.82</v>
      </c>
      <c r="E53" s="1" t="n">
        <v>2429.79</v>
      </c>
    </row>
    <row r="54" customFormat="false" ht="15.75" hidden="false" customHeight="true" outlineLevel="0" collapsed="false">
      <c r="A54" s="1" t="n">
        <v>52</v>
      </c>
      <c r="B54" s="1" t="s">
        <v>57</v>
      </c>
      <c r="C54" s="1" t="n">
        <v>6317.19</v>
      </c>
      <c r="D54" s="1" t="n">
        <v>83918.12</v>
      </c>
      <c r="E54" s="1" t="n">
        <v>2378.41</v>
      </c>
    </row>
    <row r="55" customFormat="false" ht="15.75" hidden="false" customHeight="true" outlineLevel="0" collapsed="false">
      <c r="A55" s="1" t="n">
        <v>53</v>
      </c>
      <c r="B55" s="1" t="s">
        <v>58</v>
      </c>
      <c r="C55" s="1" t="n">
        <v>5964.02</v>
      </c>
      <c r="D55" s="1" t="n">
        <v>77600.93</v>
      </c>
      <c r="E55" s="1" t="n">
        <v>2324.76</v>
      </c>
    </row>
    <row r="56" customFormat="false" ht="15.75" hidden="false" customHeight="true" outlineLevel="0" collapsed="false">
      <c r="A56" s="1" t="n">
        <v>54</v>
      </c>
      <c r="B56" s="1" t="s">
        <v>59</v>
      </c>
      <c r="C56" s="1" t="n">
        <v>6525.92</v>
      </c>
      <c r="D56" s="1" t="n">
        <v>71636.91</v>
      </c>
      <c r="E56" s="1" t="n">
        <v>2269.33</v>
      </c>
    </row>
    <row r="57" customFormat="false" ht="15.75" hidden="false" customHeight="true" outlineLevel="0" collapsed="false">
      <c r="A57" s="1" t="n">
        <v>55</v>
      </c>
      <c r="B57" s="1" t="s">
        <v>60</v>
      </c>
      <c r="C57" s="1" t="n">
        <v>5302.33</v>
      </c>
      <c r="D57" s="1" t="n">
        <v>66010.99</v>
      </c>
      <c r="E57" s="1" t="n">
        <v>2212.27</v>
      </c>
    </row>
    <row r="58" customFormat="false" ht="15.75" hidden="false" customHeight="true" outlineLevel="0" collapsed="false">
      <c r="A58" s="1" t="n">
        <v>56</v>
      </c>
      <c r="B58" s="1" t="s">
        <v>61</v>
      </c>
      <c r="C58" s="1" t="n">
        <v>4993.36</v>
      </c>
      <c r="D58" s="1" t="n">
        <v>60708.66</v>
      </c>
      <c r="E58" s="1" t="n">
        <v>2154.39</v>
      </c>
    </row>
    <row r="59" customFormat="false" ht="15.75" hidden="false" customHeight="true" outlineLevel="0" collapsed="false">
      <c r="A59" s="1" t="n">
        <v>57</v>
      </c>
      <c r="B59" s="1" t="s">
        <v>62</v>
      </c>
      <c r="C59" s="1" t="n">
        <v>4698.25</v>
      </c>
      <c r="D59" s="1" t="n">
        <v>55715.3</v>
      </c>
      <c r="E59" s="1" t="n">
        <v>2095.65</v>
      </c>
    </row>
    <row r="60" customFormat="false" ht="15.75" hidden="false" customHeight="true" outlineLevel="0" collapsed="false">
      <c r="A60" s="1" t="n">
        <v>58</v>
      </c>
      <c r="B60" s="1" t="s">
        <v>63</v>
      </c>
      <c r="C60" s="1" t="n">
        <v>4415.8</v>
      </c>
      <c r="D60" s="1" t="n">
        <v>51017.05</v>
      </c>
      <c r="E60" s="1" t="n">
        <v>2035.47</v>
      </c>
    </row>
    <row r="61" customFormat="false" ht="15.75" hidden="false" customHeight="true" outlineLevel="0" collapsed="false">
      <c r="A61" s="1" t="n">
        <v>59</v>
      </c>
      <c r="B61" s="1" t="s">
        <v>64</v>
      </c>
      <c r="C61" s="1" t="n">
        <v>4145.15</v>
      </c>
      <c r="D61" s="1" t="n">
        <v>46601.25</v>
      </c>
      <c r="E61" s="1" t="n">
        <v>1973.61</v>
      </c>
    </row>
    <row r="62" customFormat="false" ht="15.75" hidden="false" customHeight="true" outlineLevel="0" collapsed="false">
      <c r="A62" s="1" t="n">
        <v>60</v>
      </c>
      <c r="B62" s="1" t="s">
        <v>65</v>
      </c>
      <c r="C62" s="1" t="n">
        <v>3885.66</v>
      </c>
      <c r="D62" s="1" t="n">
        <v>42456.09</v>
      </c>
      <c r="E62" s="1" t="n">
        <v>1909.97</v>
      </c>
    </row>
    <row r="63" customFormat="false" ht="15.75" hidden="false" customHeight="true" outlineLevel="0" collapsed="false">
      <c r="A63" s="1" t="n">
        <v>61</v>
      </c>
      <c r="B63" s="1" t="s">
        <v>66</v>
      </c>
      <c r="C63" s="1" t="n">
        <v>3636.34</v>
      </c>
      <c r="D63" s="1" t="n">
        <v>38570.43</v>
      </c>
      <c r="E63" s="1" t="n">
        <v>1844.09</v>
      </c>
    </row>
    <row r="64" customFormat="false" ht="15.75" hidden="false" customHeight="true" outlineLevel="0" collapsed="false">
      <c r="A64" s="1" t="n">
        <v>62</v>
      </c>
      <c r="B64" s="1" t="s">
        <v>67</v>
      </c>
      <c r="C64" s="1" t="n">
        <v>3396.02</v>
      </c>
      <c r="D64" s="1" t="n">
        <v>34934.1</v>
      </c>
      <c r="E64" s="1" t="n">
        <v>1775.28</v>
      </c>
    </row>
    <row r="65" customFormat="false" ht="15.75" hidden="false" customHeight="true" outlineLevel="0" collapsed="false">
      <c r="A65" s="1" t="n">
        <v>63</v>
      </c>
      <c r="B65" s="1" t="s">
        <v>68</v>
      </c>
      <c r="C65" s="1" t="n">
        <v>3164.98</v>
      </c>
      <c r="D65" s="1" t="n">
        <v>31538.07</v>
      </c>
      <c r="E65" s="1" t="n">
        <v>1704.24</v>
      </c>
    </row>
    <row r="66" customFormat="false" ht="15.75" hidden="false" customHeight="true" outlineLevel="0" collapsed="false">
      <c r="A66" s="1" t="n">
        <v>64</v>
      </c>
      <c r="B66" s="1" t="s">
        <v>69</v>
      </c>
      <c r="C66" s="1" t="n">
        <v>2942.88</v>
      </c>
      <c r="D66" s="1" t="n">
        <v>28373.09</v>
      </c>
      <c r="E66" s="1" t="n">
        <v>1631.08</v>
      </c>
    </row>
    <row r="67" customFormat="false" ht="15.75" hidden="false" customHeight="true" outlineLevel="0" collapsed="false">
      <c r="A67" s="1" t="n">
        <v>65</v>
      </c>
      <c r="B67" s="1" t="s">
        <v>70</v>
      </c>
      <c r="C67" s="1" t="n">
        <v>2729.37</v>
      </c>
      <c r="D67" s="1" t="n">
        <v>25430.22</v>
      </c>
      <c r="E67" s="1" t="n">
        <v>1555.91</v>
      </c>
    </row>
    <row r="68" customFormat="false" ht="15.75" hidden="false" customHeight="true" outlineLevel="0" collapsed="false">
      <c r="A68" s="1" t="n">
        <v>66</v>
      </c>
      <c r="B68" s="1" t="s">
        <v>71</v>
      </c>
      <c r="C68" s="1" t="n">
        <v>2521.26</v>
      </c>
      <c r="D68" s="1" t="n">
        <v>22700.84</v>
      </c>
      <c r="E68" s="1" t="n">
        <v>1475.84</v>
      </c>
    </row>
    <row r="69" customFormat="false" ht="15.75" hidden="false" customHeight="true" outlineLevel="0" collapsed="false">
      <c r="A69" s="1" t="n">
        <v>67</v>
      </c>
      <c r="B69" s="1" t="s">
        <v>72</v>
      </c>
      <c r="C69" s="1" t="n">
        <v>2322.22</v>
      </c>
      <c r="D69" s="1" t="n">
        <v>20179.58</v>
      </c>
      <c r="E69" s="1" t="n">
        <v>1394.9</v>
      </c>
    </row>
    <row r="70" customFormat="false" ht="15.75" hidden="false" customHeight="true" outlineLevel="0" collapsed="false">
      <c r="A70" s="1" t="n">
        <v>68</v>
      </c>
      <c r="B70" s="1" t="s">
        <v>73</v>
      </c>
      <c r="C70" s="1" t="n">
        <v>2131.92</v>
      </c>
      <c r="D70" s="1" t="n">
        <v>17857.36</v>
      </c>
      <c r="E70" s="1" t="n">
        <v>1313.22</v>
      </c>
    </row>
    <row r="71" customFormat="false" ht="15.75" hidden="false" customHeight="true" outlineLevel="0" collapsed="false">
      <c r="A71" s="1" t="n">
        <v>69</v>
      </c>
      <c r="B71" s="1" t="s">
        <v>74</v>
      </c>
      <c r="C71" s="1" t="n">
        <v>1950.06</v>
      </c>
      <c r="D71" s="1" t="n">
        <v>15725.44</v>
      </c>
      <c r="E71" s="1" t="n">
        <v>1230.9</v>
      </c>
    </row>
    <row r="72" customFormat="false" ht="15.75" hidden="false" customHeight="true" outlineLevel="0" collapsed="false">
      <c r="A72" s="1" t="n">
        <v>70</v>
      </c>
      <c r="B72" s="1" t="s">
        <v>75</v>
      </c>
      <c r="C72" s="1" t="n">
        <v>1776.45</v>
      </c>
      <c r="D72" s="1" t="n">
        <v>13775.38</v>
      </c>
      <c r="E72" s="1" t="n">
        <v>1148.15</v>
      </c>
    </row>
    <row r="73" customFormat="false" ht="15.75" hidden="false" customHeight="true" outlineLevel="0" collapsed="false">
      <c r="A73" s="1" t="n">
        <v>71</v>
      </c>
      <c r="B73" s="1" t="s">
        <v>76</v>
      </c>
      <c r="C73" s="1" t="n">
        <v>1607.72</v>
      </c>
      <c r="D73" s="1" t="n">
        <v>11998.93</v>
      </c>
      <c r="E73" s="1" t="n">
        <v>1061.93</v>
      </c>
    </row>
    <row r="74" customFormat="false" ht="15.75" hidden="false" customHeight="true" outlineLevel="0" collapsed="false">
      <c r="A74" s="1" t="n">
        <v>72</v>
      </c>
      <c r="B74" s="1" t="s">
        <v>77</v>
      </c>
      <c r="C74" s="1" t="n">
        <v>1449</v>
      </c>
      <c r="D74" s="1" t="n">
        <v>10391.21</v>
      </c>
      <c r="E74" s="1" t="n">
        <v>977.75</v>
      </c>
    </row>
    <row r="75" customFormat="false" ht="15.75" hidden="false" customHeight="true" outlineLevel="0" collapsed="false">
      <c r="A75" s="1" t="n">
        <v>73</v>
      </c>
      <c r="B75" s="1" t="s">
        <v>78</v>
      </c>
      <c r="C75" s="1" t="n">
        <v>1299.91</v>
      </c>
      <c r="D75" s="1" t="n">
        <v>8942.21</v>
      </c>
      <c r="E75" s="1" t="n">
        <v>895.68</v>
      </c>
    </row>
    <row r="76" customFormat="false" ht="15.75" hidden="false" customHeight="true" outlineLevel="0" collapsed="false">
      <c r="A76" s="1" t="n">
        <v>74</v>
      </c>
      <c r="B76" s="1" t="s">
        <v>79</v>
      </c>
      <c r="C76" s="1" t="n">
        <v>1160.52</v>
      </c>
      <c r="D76" s="1" t="n">
        <v>7642.3</v>
      </c>
      <c r="E76" s="1" t="n">
        <v>816.27</v>
      </c>
    </row>
    <row r="77" customFormat="false" ht="15.75" hidden="false" customHeight="true" outlineLevel="0" collapsed="false">
      <c r="A77" s="1" t="n">
        <v>75</v>
      </c>
      <c r="B77" s="1" t="s">
        <v>80</v>
      </c>
      <c r="C77" s="1" t="n">
        <v>1030.7</v>
      </c>
      <c r="D77" s="1" t="n">
        <v>6481.78</v>
      </c>
      <c r="E77" s="1" t="n">
        <v>739.88</v>
      </c>
    </row>
    <row r="78" customFormat="false" ht="15.75" hidden="false" customHeight="true" outlineLevel="0" collapsed="false">
      <c r="A78" s="1" t="n">
        <v>76</v>
      </c>
      <c r="B78" s="1" t="s">
        <v>81</v>
      </c>
      <c r="C78" s="1" t="n">
        <v>910.82</v>
      </c>
      <c r="D78" s="1" t="n">
        <v>5451.08</v>
      </c>
      <c r="E78" s="1" t="n">
        <v>667.33</v>
      </c>
    </row>
    <row r="79" customFormat="false" ht="15.75" hidden="false" customHeight="true" outlineLevel="0" collapsed="false">
      <c r="A79" s="1" t="n">
        <v>77</v>
      </c>
      <c r="B79" s="1" t="s">
        <v>82</v>
      </c>
      <c r="C79" s="1" t="n">
        <v>798.45</v>
      </c>
      <c r="D79" s="1" t="n">
        <v>4540.26</v>
      </c>
      <c r="E79" s="1" t="n">
        <v>596.62</v>
      </c>
    </row>
    <row r="80" customFormat="false" ht="15.75" hidden="false" customHeight="true" outlineLevel="0" collapsed="false">
      <c r="A80" s="1" t="n">
        <v>78</v>
      </c>
      <c r="B80" s="1" t="s">
        <v>83</v>
      </c>
      <c r="C80" s="1" t="n">
        <v>693.49</v>
      </c>
      <c r="D80" s="1" t="n">
        <v>3741.81</v>
      </c>
      <c r="E80" s="1" t="n">
        <v>528.04</v>
      </c>
    </row>
    <row r="81" customFormat="false" ht="15.75" hidden="false" customHeight="true" outlineLevel="0" collapsed="false">
      <c r="A81" s="1" t="n">
        <v>79</v>
      </c>
      <c r="B81" s="1" t="s">
        <v>84</v>
      </c>
      <c r="C81" s="1" t="n">
        <v>596.08</v>
      </c>
      <c r="D81" s="1" t="n">
        <v>3048.32</v>
      </c>
      <c r="E81" s="1" t="n">
        <v>462.06</v>
      </c>
    </row>
    <row r="82" customFormat="false" ht="15.75" hidden="false" customHeight="true" outlineLevel="0" collapsed="false">
      <c r="A82" s="1" t="n">
        <v>80</v>
      </c>
      <c r="B82" s="1" t="s">
        <v>85</v>
      </c>
      <c r="C82" s="1" t="n">
        <v>506.38</v>
      </c>
      <c r="D82" s="1" t="n">
        <v>2452.23</v>
      </c>
      <c r="E82" s="1" t="n">
        <v>399.23</v>
      </c>
    </row>
    <row r="83" customFormat="false" ht="15.75" hidden="false" customHeight="true" outlineLevel="0" collapsed="false">
      <c r="A83" s="1" t="n">
        <v>81</v>
      </c>
      <c r="B83" s="1" t="s">
        <v>86</v>
      </c>
      <c r="C83" s="1" t="n">
        <v>424.62</v>
      </c>
      <c r="D83" s="1" t="n">
        <v>1945.85</v>
      </c>
      <c r="E83" s="1" t="n">
        <v>340.16</v>
      </c>
    </row>
    <row r="84" customFormat="false" ht="15.75" hidden="false" customHeight="true" outlineLevel="0" collapsed="false">
      <c r="A84" s="1" t="n">
        <v>82</v>
      </c>
      <c r="B84" s="1" t="s">
        <v>87</v>
      </c>
      <c r="C84" s="1" t="n">
        <v>350.98</v>
      </c>
      <c r="D84" s="1" t="n">
        <v>1521.23</v>
      </c>
      <c r="E84" s="1" t="n">
        <v>285.42</v>
      </c>
    </row>
    <row r="85" customFormat="false" ht="15.75" hidden="false" customHeight="true" outlineLevel="0" collapsed="false">
      <c r="A85" s="1" t="n">
        <v>83</v>
      </c>
      <c r="B85" s="1" t="s">
        <v>88</v>
      </c>
      <c r="C85" s="1" t="n">
        <v>285.57</v>
      </c>
      <c r="D85" s="1" t="n">
        <v>1170.25</v>
      </c>
      <c r="E85" s="1" t="n">
        <v>235.52</v>
      </c>
    </row>
    <row r="86" customFormat="false" ht="15.75" hidden="false" customHeight="true" outlineLevel="0" collapsed="false">
      <c r="A86" s="1" t="n">
        <v>84</v>
      </c>
      <c r="B86" s="1" t="s">
        <v>89</v>
      </c>
      <c r="C86" s="1" t="n">
        <v>228.38</v>
      </c>
      <c r="D86" s="1" t="n">
        <v>884.69</v>
      </c>
      <c r="E86" s="1" t="n">
        <v>190.85</v>
      </c>
    </row>
    <row r="87" customFormat="false" ht="15.75" hidden="false" customHeight="true" outlineLevel="0" collapsed="false">
      <c r="A87" s="1" t="n">
        <v>85</v>
      </c>
      <c r="B87" s="1" t="s">
        <v>90</v>
      </c>
      <c r="C87" s="1" t="n">
        <v>179.24</v>
      </c>
      <c r="D87" s="1" t="n">
        <v>656.31</v>
      </c>
      <c r="E87" s="1" t="n">
        <v>151.65</v>
      </c>
    </row>
    <row r="88" customFormat="false" ht="15.75" hidden="false" customHeight="true" outlineLevel="0" collapsed="false">
      <c r="A88" s="1" t="n">
        <v>86</v>
      </c>
      <c r="B88" s="1" t="s">
        <v>91</v>
      </c>
      <c r="C88" s="1" t="n">
        <v>137.84</v>
      </c>
      <c r="D88" s="1" t="n">
        <v>477.06</v>
      </c>
      <c r="E88" s="1" t="n">
        <v>117.97</v>
      </c>
    </row>
    <row r="89" customFormat="false" ht="15.75" hidden="false" customHeight="true" outlineLevel="0" collapsed="false">
      <c r="A89" s="1" t="n">
        <v>87</v>
      </c>
      <c r="B89" s="1" t="s">
        <v>92</v>
      </c>
      <c r="C89" s="1" t="n">
        <v>103.67</v>
      </c>
      <c r="D89" s="1" t="n">
        <v>339.22</v>
      </c>
      <c r="E89" s="1" t="n">
        <v>89.68</v>
      </c>
    </row>
    <row r="90" customFormat="false" ht="15.75" hidden="false" customHeight="true" outlineLevel="0" collapsed="false">
      <c r="A90" s="1" t="n">
        <v>88</v>
      </c>
      <c r="B90" s="1" t="s">
        <v>93</v>
      </c>
      <c r="C90" s="1" t="n">
        <v>76.14</v>
      </c>
      <c r="D90" s="1" t="n">
        <v>3235.55</v>
      </c>
      <c r="E90" s="1" t="n">
        <v>66.52</v>
      </c>
    </row>
    <row r="91" customFormat="false" ht="15.75" hidden="false" customHeight="true" outlineLevel="0" collapsed="false">
      <c r="A91" s="1" t="n">
        <v>89</v>
      </c>
      <c r="B91" s="1" t="s">
        <v>94</v>
      </c>
      <c r="C91" s="1" t="n">
        <v>54.47</v>
      </c>
      <c r="D91" s="1" t="n">
        <v>159.41</v>
      </c>
      <c r="E91" s="1" t="n">
        <v>48.04</v>
      </c>
    </row>
    <row r="92" customFormat="false" ht="15.75" hidden="false" customHeight="true" outlineLevel="0" collapsed="false">
      <c r="A92" s="1" t="n">
        <v>90</v>
      </c>
      <c r="B92" s="1" t="s">
        <v>95</v>
      </c>
      <c r="C92" s="1" t="n">
        <v>37.89</v>
      </c>
      <c r="D92" s="1" t="n">
        <v>104.94</v>
      </c>
      <c r="E92" s="1" t="n">
        <v>33.71</v>
      </c>
    </row>
    <row r="93" customFormat="false" ht="15.75" hidden="false" customHeight="true" outlineLevel="0" collapsed="false">
      <c r="A93" s="1" t="n">
        <v>91</v>
      </c>
      <c r="B93" s="1" t="s">
        <v>96</v>
      </c>
      <c r="C93" s="1" t="n">
        <v>25.58</v>
      </c>
      <c r="D93" s="1" t="n">
        <v>67.05</v>
      </c>
      <c r="E93" s="1" t="n">
        <v>22.94</v>
      </c>
    </row>
    <row r="94" customFormat="false" ht="15.75" hidden="false" customHeight="true" outlineLevel="0" collapsed="false">
      <c r="A94" s="1" t="n">
        <v>92</v>
      </c>
      <c r="B94" s="1" t="s">
        <v>97</v>
      </c>
      <c r="C94" s="1" t="n">
        <v>16.71</v>
      </c>
      <c r="D94" s="1" t="n">
        <v>41.48</v>
      </c>
      <c r="E94" s="1" t="n">
        <v>15.1</v>
      </c>
    </row>
    <row r="95" customFormat="false" ht="15.75" hidden="false" customHeight="true" outlineLevel="0" collapsed="false">
      <c r="A95" s="1" t="n">
        <v>93</v>
      </c>
      <c r="B95" s="1" t="s">
        <v>98</v>
      </c>
      <c r="C95" s="1" t="n">
        <v>10.54</v>
      </c>
      <c r="D95" s="1" t="n">
        <v>24.77</v>
      </c>
      <c r="E95" s="1" t="n">
        <v>9.59</v>
      </c>
    </row>
    <row r="96" customFormat="false" ht="15.75" hidden="false" customHeight="true" outlineLevel="0" collapsed="false">
      <c r="A96" s="1" t="n">
        <v>94</v>
      </c>
      <c r="B96" s="1" t="s">
        <v>99</v>
      </c>
      <c r="C96" s="1" t="n">
        <v>6.4</v>
      </c>
      <c r="D96" s="1" t="n">
        <v>14.23</v>
      </c>
      <c r="E96" s="1" t="n">
        <v>5.86</v>
      </c>
    </row>
    <row r="97" customFormat="false" ht="15.75" hidden="false" customHeight="true" outlineLevel="0" collapsed="false">
      <c r="A97" s="1" t="n">
        <v>95</v>
      </c>
      <c r="B97" s="1" t="s">
        <v>100</v>
      </c>
      <c r="C97" s="1" t="n">
        <v>3.73</v>
      </c>
      <c r="D97" s="1" t="n">
        <v>7.83</v>
      </c>
      <c r="E97" s="1" t="n">
        <v>3.44</v>
      </c>
    </row>
    <row r="98" customFormat="false" ht="15.75" hidden="false" customHeight="true" outlineLevel="0" collapsed="false">
      <c r="A98" s="1" t="n">
        <v>96</v>
      </c>
      <c r="B98" s="1" t="s">
        <v>101</v>
      </c>
      <c r="C98" s="1" t="n">
        <v>2.07</v>
      </c>
      <c r="D98" s="1" t="n">
        <v>4.1</v>
      </c>
      <c r="E98" s="1" t="n">
        <v>1.92</v>
      </c>
    </row>
    <row r="99" customFormat="false" ht="15.75" hidden="false" customHeight="true" outlineLevel="0" collapsed="false">
      <c r="A99" s="1" t="n">
        <v>97</v>
      </c>
      <c r="B99" s="1" t="s">
        <v>102</v>
      </c>
      <c r="C99" s="1" t="n">
        <v>1.1</v>
      </c>
      <c r="D99" s="1" t="n">
        <v>2.03</v>
      </c>
      <c r="E99" s="1" t="n">
        <v>1.03</v>
      </c>
    </row>
    <row r="100" customFormat="false" ht="15.75" hidden="false" customHeight="true" outlineLevel="0" collapsed="false">
      <c r="A100" s="1" t="n">
        <v>98</v>
      </c>
      <c r="B100" s="1" t="s">
        <v>103</v>
      </c>
      <c r="C100" s="1" t="n">
        <v>0.55</v>
      </c>
      <c r="D100" s="1" t="n">
        <v>0.93</v>
      </c>
      <c r="E100" s="1" t="n">
        <v>0.52</v>
      </c>
    </row>
    <row r="101" customFormat="false" ht="15.75" hidden="false" customHeight="true" outlineLevel="0" collapsed="false">
      <c r="A101" s="1" t="n">
        <v>99</v>
      </c>
      <c r="B101" s="1" t="s">
        <v>104</v>
      </c>
      <c r="C101" s="1" t="n">
        <v>0.26</v>
      </c>
      <c r="D101" s="1" t="n">
        <v>0.38</v>
      </c>
      <c r="E101" s="1" t="n">
        <v>0.25</v>
      </c>
    </row>
    <row r="102" customFormat="false" ht="15.75" hidden="false" customHeight="true" outlineLevel="0" collapsed="false">
      <c r="A102" s="1" t="n">
        <v>100</v>
      </c>
      <c r="B102" s="1" t="s">
        <v>105</v>
      </c>
      <c r="C102" s="1" t="n">
        <v>0.11</v>
      </c>
      <c r="D102" s="1" t="n">
        <v>0.11</v>
      </c>
      <c r="E102" s="1" t="n">
        <v>0.11</v>
      </c>
    </row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8.2109375" defaultRowHeight="15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3.69"/>
    <col collapsed="false" customWidth="true" hidden="false" outlineLevel="0" max="3" min="3" style="0" width="20.71"/>
    <col collapsed="false" customWidth="true" hidden="false" outlineLevel="0" max="4" min="4" style="0" width="15.12"/>
    <col collapsed="false" customWidth="true" hidden="false" outlineLevel="0" max="5" min="5" style="0" width="19.27"/>
    <col collapsed="false" customWidth="true" hidden="false" outlineLevel="0" max="8" min="6" style="0" width="10.97"/>
    <col collapsed="false" customWidth="true" hidden="false" outlineLevel="0" max="9" min="9" style="0" width="11.52"/>
    <col collapsed="false" customWidth="true" hidden="false" outlineLevel="0" max="10" min="10" style="0" width="8.82"/>
    <col collapsed="false" customWidth="true" hidden="false" outlineLevel="0" max="11" min="11" style="0" width="13.86"/>
    <col collapsed="false" customWidth="true" hidden="false" outlineLevel="0" max="12" min="12" style="0" width="18.73"/>
    <col collapsed="false" customWidth="true" hidden="false" outlineLevel="0" max="13" min="13" style="0" width="15.12"/>
    <col collapsed="false" customWidth="true" hidden="false" outlineLevel="0" max="26" min="14" style="0" width="10.97"/>
  </cols>
  <sheetData>
    <row r="1" customFormat="false" ht="13.8" hidden="false" customHeight="false" outlineLevel="0" collapsed="false">
      <c r="I1" s="2"/>
    </row>
    <row r="2" customFormat="false" ht="13.8" hidden="false" customHeight="false" outlineLevel="0" collapsed="false">
      <c r="I2" s="2"/>
    </row>
    <row r="3" customFormat="false" ht="13.8" hidden="false" customHeight="false" outlineLevel="0" collapsed="false">
      <c r="I3" s="2"/>
    </row>
    <row r="4" customFormat="false" ht="13.8" hidden="false" customHeight="false" outlineLevel="0" collapsed="false">
      <c r="I4" s="2"/>
    </row>
    <row r="5" customFormat="false" ht="13.8" hidden="false" customHeight="false" outlineLevel="0" collapsed="false">
      <c r="I5" s="2"/>
    </row>
    <row r="6" customFormat="false" ht="13.8" hidden="false" customHeight="false" outlineLevel="0" collapsed="false">
      <c r="C6" s="1" t="s">
        <v>106</v>
      </c>
      <c r="D6" s="1" t="s">
        <v>107</v>
      </c>
      <c r="I6" s="2"/>
    </row>
    <row r="7" customFormat="false" ht="13.8" hidden="false" customHeight="false" outlineLevel="0" collapsed="false">
      <c r="A7" s="1" t="s">
        <v>108</v>
      </c>
      <c r="B7" s="3" t="n">
        <v>46</v>
      </c>
      <c r="D7" s="4" t="n">
        <f aca="false">C9/C10</f>
        <v>0.00430933986008578</v>
      </c>
      <c r="I7" s="2"/>
    </row>
    <row r="8" customFormat="false" ht="13.8" hidden="false" customHeight="false" outlineLevel="0" collapsed="false">
      <c r="A8" s="1" t="s">
        <v>109</v>
      </c>
      <c r="B8" s="3" t="n">
        <v>44</v>
      </c>
      <c r="I8" s="2"/>
    </row>
    <row r="9" customFormat="false" ht="13.8" hidden="false" customHeight="false" outlineLevel="0" collapsed="false">
      <c r="A9" s="1" t="s">
        <v>110</v>
      </c>
      <c r="B9" s="1" t="n">
        <f aca="false">B8+B7</f>
        <v>90</v>
      </c>
      <c r="C9" s="1" t="n">
        <f aca="false">VLOOKUP(B9,'Sheet1 (2)'!A:E,3,FALSE())</f>
        <v>37.89</v>
      </c>
      <c r="I9" s="2"/>
    </row>
    <row r="10" customFormat="false" ht="13.8" hidden="false" customHeight="false" outlineLevel="0" collapsed="false">
      <c r="A10" s="1" t="s">
        <v>111</v>
      </c>
      <c r="B10" s="1" t="n">
        <f aca="false">B7</f>
        <v>46</v>
      </c>
      <c r="C10" s="1" t="n">
        <f aca="false">VLOOKUP(B7,'Sheet1 (2)'!A:E,3,FALSE())</f>
        <v>8792.53</v>
      </c>
      <c r="I10" s="2"/>
    </row>
    <row r="11" customFormat="false" ht="13.8" hidden="false" customHeight="false" outlineLevel="0" collapsed="false">
      <c r="I11" s="2"/>
    </row>
    <row r="12" customFormat="false" ht="13.8" hidden="false" customHeight="false" outlineLevel="0" collapsed="false">
      <c r="I12" s="2"/>
    </row>
    <row r="13" customFormat="false" ht="13.8" hidden="false" customHeight="false" outlineLevel="0" collapsed="false">
      <c r="B13" s="1" t="s">
        <v>112</v>
      </c>
      <c r="C13" s="1" t="s">
        <v>113</v>
      </c>
      <c r="I13" s="2"/>
    </row>
    <row r="14" customFormat="false" ht="13.8" hidden="false" customHeight="false" outlineLevel="0" collapsed="false">
      <c r="I14" s="2"/>
    </row>
    <row r="15" customFormat="false" ht="18.55" hidden="false" customHeight="false" outlineLevel="0" collapsed="false">
      <c r="A15" s="5"/>
      <c r="I15" s="2"/>
    </row>
    <row r="16" customFormat="false" ht="18.55" hidden="false" customHeight="false" outlineLevel="0" collapsed="false">
      <c r="A16" s="5"/>
      <c r="I16" s="2"/>
    </row>
    <row r="17" customFormat="false" ht="18.55" hidden="false" customHeight="false" outlineLevel="0" collapsed="false">
      <c r="A17" s="5"/>
      <c r="I17" s="2"/>
    </row>
    <row r="18" customFormat="false" ht="18.55" hidden="false" customHeight="false" outlineLevel="0" collapsed="false">
      <c r="A18" s="5"/>
      <c r="I18" s="2"/>
    </row>
    <row r="19" customFormat="false" ht="18.55" hidden="false" customHeight="false" outlineLevel="0" collapsed="false">
      <c r="A19" s="5"/>
      <c r="I19" s="2"/>
    </row>
    <row r="20" customFormat="false" ht="26.25" hidden="false" customHeight="true" outlineLevel="0" collapsed="false">
      <c r="A20" s="5" t="s">
        <v>108</v>
      </c>
      <c r="B20" s="3" t="n">
        <v>49</v>
      </c>
      <c r="C20" s="1" t="s">
        <v>106</v>
      </c>
      <c r="E20" s="1" t="s">
        <v>114</v>
      </c>
      <c r="I20" s="2"/>
      <c r="J20" s="1" t="s">
        <v>0</v>
      </c>
      <c r="K20" s="1" t="n">
        <v>5</v>
      </c>
      <c r="M20" s="1" t="s">
        <v>107</v>
      </c>
    </row>
    <row r="21" customFormat="false" ht="15.75" hidden="false" customHeight="true" outlineLevel="0" collapsed="false">
      <c r="A21" s="5" t="s">
        <v>115</v>
      </c>
      <c r="B21" s="6" t="n">
        <f aca="false">B20+1</f>
        <v>50</v>
      </c>
      <c r="C21" s="1" t="n">
        <f aca="false">VLOOKUP(B21,'Sheet1 (2)'!A:E,4,FALSE())</f>
        <v>97674.03</v>
      </c>
      <c r="E21" s="4" t="n">
        <f aca="false">C21/C22</f>
        <v>13.0721986003541</v>
      </c>
      <c r="I21" s="2"/>
      <c r="J21" s="1" t="s">
        <v>116</v>
      </c>
      <c r="K21" s="1" t="n">
        <f aca="false">VLOOKUP(K20,'Sheet1 (2)'!A:E,4,FALSE())</f>
        <v>1388671.58</v>
      </c>
      <c r="M21" s="4" t="n">
        <f aca="false">K21/K22</f>
        <v>19.6705470767739</v>
      </c>
    </row>
    <row r="22" customFormat="false" ht="15.75" hidden="false" customHeight="true" outlineLevel="0" collapsed="false">
      <c r="A22" s="5" t="s">
        <v>117</v>
      </c>
      <c r="B22" s="1" t="n">
        <f aca="false">B20</f>
        <v>49</v>
      </c>
      <c r="C22" s="1" t="n">
        <f aca="false">VLOOKUP(B20,'Sheet1 (2)'!A:E,3,FALSE())</f>
        <v>7471.89</v>
      </c>
      <c r="I22" s="2"/>
      <c r="J22" s="1" t="s">
        <v>118</v>
      </c>
      <c r="K22" s="1" t="n">
        <f aca="false">VLOOKUP(K20,'Sheet1 (2)'!A:E,3,FALSE())</f>
        <v>70596.49</v>
      </c>
    </row>
    <row r="23" customFormat="false" ht="15.75" hidden="false" customHeight="true" outlineLevel="0" collapsed="false">
      <c r="A23" s="5"/>
      <c r="I23" s="2"/>
    </row>
    <row r="24" customFormat="false" ht="15.75" hidden="false" customHeight="true" outlineLevel="0" collapsed="false">
      <c r="A24" s="5"/>
      <c r="I24" s="2"/>
    </row>
    <row r="25" customFormat="false" ht="15.75" hidden="false" customHeight="true" outlineLevel="0" collapsed="false">
      <c r="A25" s="5"/>
      <c r="I25" s="2"/>
    </row>
    <row r="26" customFormat="false" ht="15.75" hidden="false" customHeight="true" outlineLevel="0" collapsed="false">
      <c r="A26" s="5"/>
      <c r="I26" s="2"/>
    </row>
    <row r="27" customFormat="false" ht="15.75" hidden="false" customHeight="true" outlineLevel="0" collapsed="false">
      <c r="A27" s="5"/>
      <c r="C27" s="1" t="s">
        <v>106</v>
      </c>
      <c r="I27" s="2"/>
      <c r="L27" s="1" t="s">
        <v>106</v>
      </c>
    </row>
    <row r="28" customFormat="false" ht="15.75" hidden="false" customHeight="true" outlineLevel="0" collapsed="false">
      <c r="A28" s="5" t="s">
        <v>0</v>
      </c>
      <c r="B28" s="3" t="n">
        <v>35</v>
      </c>
      <c r="E28" s="1" t="s">
        <v>107</v>
      </c>
      <c r="I28" s="2"/>
      <c r="J28" s="1" t="s">
        <v>0</v>
      </c>
      <c r="K28" s="7" t="n">
        <v>40</v>
      </c>
    </row>
    <row r="29" customFormat="false" ht="15.75" hidden="false" customHeight="true" outlineLevel="0" collapsed="false">
      <c r="A29" s="5" t="s">
        <v>119</v>
      </c>
      <c r="B29" s="3" t="n">
        <v>7</v>
      </c>
      <c r="E29" s="4" t="n">
        <f aca="false">(C30-C31)/C32</f>
        <v>65.8388141961245</v>
      </c>
      <c r="I29" s="2"/>
      <c r="J29" s="1" t="s">
        <v>119</v>
      </c>
      <c r="K29" s="7" t="n">
        <v>15</v>
      </c>
    </row>
    <row r="30" customFormat="false" ht="15.75" hidden="false" customHeight="true" outlineLevel="0" collapsed="false">
      <c r="A30" s="5" t="s">
        <v>115</v>
      </c>
      <c r="B30" s="6" t="n">
        <f aca="false">B29+1</f>
        <v>8</v>
      </c>
      <c r="C30" s="1" t="n">
        <f aca="false">VLOOKUP(B30,'Sheet1 (2)'!A:E,4,FALSE())</f>
        <v>1187106.79</v>
      </c>
      <c r="I30" s="2"/>
      <c r="J30" s="1" t="s">
        <v>116</v>
      </c>
      <c r="K30" s="1" t="n">
        <f aca="false">K28</f>
        <v>40</v>
      </c>
      <c r="L30" s="1" t="n">
        <f aca="false">VLOOKUP(K30,'Sheet1 (2)'!A:E,4,FALSE())</f>
        <v>193870.81</v>
      </c>
      <c r="N30" s="1" t="s">
        <v>107</v>
      </c>
    </row>
    <row r="31" customFormat="false" ht="15.75" hidden="false" customHeight="true" outlineLevel="0" collapsed="false">
      <c r="A31" s="5" t="s">
        <v>120</v>
      </c>
      <c r="B31" s="1" t="n">
        <f aca="false">B28+B29+1</f>
        <v>43</v>
      </c>
      <c r="C31" s="1" t="n">
        <f aca="false">VLOOKUP(B31,'Sheet1 (2)'!A:E,4,FALSE())</f>
        <v>159518.28</v>
      </c>
      <c r="I31" s="2"/>
      <c r="J31" s="1" t="s">
        <v>121</v>
      </c>
      <c r="K31" s="1" t="n">
        <f aca="false">K28+K29</f>
        <v>55</v>
      </c>
      <c r="L31" s="1" t="n">
        <f aca="false">VLOOKUP(K31,'Sheet1 (2)'!A:E,4,FALSE())</f>
        <v>66010.99</v>
      </c>
      <c r="N31" s="4" t="n">
        <f aca="false">(L30-L31)/L32</f>
        <v>10.6078771853992</v>
      </c>
    </row>
    <row r="32" customFormat="false" ht="15.75" hidden="false" customHeight="true" outlineLevel="0" collapsed="false">
      <c r="A32" s="5" t="s">
        <v>111</v>
      </c>
      <c r="B32" s="1" t="n">
        <f aca="false">B28</f>
        <v>35</v>
      </c>
      <c r="C32" s="1" t="n">
        <f aca="false">VLOOKUP(B32,'Sheet1 (2)'!A:E,3,FALSE())</f>
        <v>15607.64</v>
      </c>
      <c r="I32" s="2"/>
      <c r="J32" s="1" t="s">
        <v>122</v>
      </c>
      <c r="K32" s="1" t="n">
        <f aca="false">K28</f>
        <v>40</v>
      </c>
      <c r="L32" s="1" t="n">
        <f aca="false">VLOOKUP(K32,'Sheet1 (2)'!A:E,3,FALSE())</f>
        <v>12053.29</v>
      </c>
    </row>
    <row r="33" customFormat="false" ht="15.75" hidden="false" customHeight="true" outlineLevel="0" collapsed="false">
      <c r="A33" s="5"/>
      <c r="I33" s="2"/>
    </row>
    <row r="34" customFormat="false" ht="15.75" hidden="false" customHeight="true" outlineLevel="0" collapsed="false">
      <c r="A34" s="5"/>
      <c r="I34" s="2"/>
    </row>
    <row r="35" customFormat="false" ht="15.75" hidden="false" customHeight="true" outlineLevel="0" collapsed="false">
      <c r="A35" s="5"/>
      <c r="E35" s="8" t="s">
        <v>123</v>
      </c>
      <c r="I35" s="2"/>
    </row>
    <row r="36" customFormat="false" ht="15.75" hidden="false" customHeight="true" outlineLevel="0" collapsed="false">
      <c r="A36" s="5"/>
      <c r="I36" s="2"/>
    </row>
    <row r="37" customFormat="false" ht="15.75" hidden="false" customHeight="true" outlineLevel="0" collapsed="false">
      <c r="A37" s="5"/>
      <c r="I37" s="2"/>
    </row>
    <row r="38" customFormat="false" ht="15.75" hidden="false" customHeight="true" outlineLevel="0" collapsed="false">
      <c r="A38" s="5"/>
      <c r="C38" s="1" t="s">
        <v>106</v>
      </c>
      <c r="I38" s="2"/>
      <c r="L38" s="1" t="s">
        <v>106</v>
      </c>
      <c r="N38" s="1" t="s">
        <v>107</v>
      </c>
    </row>
    <row r="39" customFormat="false" ht="15.75" hidden="false" customHeight="true" outlineLevel="0" collapsed="false">
      <c r="A39" s="5" t="s">
        <v>0</v>
      </c>
      <c r="B39" s="7" t="n">
        <v>2</v>
      </c>
      <c r="E39" s="1" t="s">
        <v>107</v>
      </c>
      <c r="I39" s="2"/>
      <c r="J39" s="1" t="s">
        <v>108</v>
      </c>
      <c r="K39" s="7" t="n">
        <v>1</v>
      </c>
      <c r="N39" s="4" t="n">
        <f aca="false">L41/L42</f>
        <v>16.6981648399073</v>
      </c>
    </row>
    <row r="40" customFormat="false" ht="15.75" hidden="false" customHeight="true" outlineLevel="0" collapsed="false">
      <c r="A40" s="5" t="s">
        <v>119</v>
      </c>
      <c r="B40" s="7" t="n">
        <v>4</v>
      </c>
      <c r="E40" s="4" t="n">
        <f aca="false">C41/C42</f>
        <v>18.6718226918253</v>
      </c>
      <c r="I40" s="2"/>
      <c r="J40" s="1" t="s">
        <v>109</v>
      </c>
      <c r="K40" s="7" t="n">
        <v>3</v>
      </c>
    </row>
    <row r="41" customFormat="false" ht="15.75" hidden="false" customHeight="true" outlineLevel="0" collapsed="false">
      <c r="A41" s="5" t="s">
        <v>120</v>
      </c>
      <c r="B41" s="1" t="n">
        <f aca="false">B37+B39+1</f>
        <v>3</v>
      </c>
      <c r="C41" s="1" t="n">
        <f aca="false">VLOOKUP(B41,'Sheet1 (2)'!A:E,4,FALSE())</f>
        <v>1541166.27</v>
      </c>
      <c r="I41" s="2"/>
      <c r="J41" s="1" t="s">
        <v>121</v>
      </c>
      <c r="K41" s="1" t="n">
        <f aca="false">K39+K40</f>
        <v>4</v>
      </c>
      <c r="L41" s="1" t="n">
        <f aca="false">VLOOKUP(K41,'Sheet1 (2)'!A:E,4,FALSE())</f>
        <v>1462950.1</v>
      </c>
    </row>
    <row r="42" customFormat="false" ht="15.75" hidden="false" customHeight="true" outlineLevel="0" collapsed="false">
      <c r="A42" s="5" t="s">
        <v>111</v>
      </c>
      <c r="B42" s="1" t="n">
        <f aca="false">B39</f>
        <v>2</v>
      </c>
      <c r="C42" s="1" t="n">
        <f aca="false">VLOOKUP(B42,'Sheet1 (2)'!A:E,3,FALSE())</f>
        <v>82539.68</v>
      </c>
      <c r="I42" s="2"/>
      <c r="J42" s="1" t="s">
        <v>118</v>
      </c>
      <c r="K42" s="1" t="n">
        <f aca="false">K39</f>
        <v>1</v>
      </c>
      <c r="L42" s="1" t="n">
        <f aca="false">VLOOKUP(K42,'Sheet1 (2)'!A:E,3,FALSE())</f>
        <v>87611.43</v>
      </c>
    </row>
    <row r="43" customFormat="false" ht="15.75" hidden="false" customHeight="true" outlineLevel="0" collapsed="false">
      <c r="A43" s="5"/>
      <c r="I43" s="2"/>
    </row>
    <row r="44" customFormat="false" ht="15.75" hidden="false" customHeight="true" outlineLevel="0" collapsed="false">
      <c r="A44" s="5"/>
      <c r="B44" s="1" t="s">
        <v>124</v>
      </c>
      <c r="C44" s="1" t="s">
        <v>125</v>
      </c>
      <c r="I44" s="2"/>
    </row>
    <row r="45" customFormat="false" ht="15.75" hidden="false" customHeight="true" outlineLevel="0" collapsed="false">
      <c r="A45" s="5"/>
      <c r="I45" s="2"/>
      <c r="K45" s="1" t="s">
        <v>126</v>
      </c>
      <c r="L45" s="1" t="s">
        <v>127</v>
      </c>
    </row>
    <row r="46" customFormat="false" ht="15.75" hidden="false" customHeight="true" outlineLevel="0" collapsed="false">
      <c r="A46" s="5"/>
      <c r="I46" s="2"/>
    </row>
    <row r="47" customFormat="false" ht="15.75" hidden="false" customHeight="true" outlineLevel="0" collapsed="false">
      <c r="A47" s="5"/>
      <c r="I47" s="2"/>
    </row>
    <row r="48" customFormat="false" ht="15.75" hidden="false" customHeight="true" outlineLevel="0" collapsed="false">
      <c r="A48" s="5"/>
      <c r="D48" s="1" t="s">
        <v>107</v>
      </c>
      <c r="I48" s="2"/>
      <c r="N48" s="1" t="s">
        <v>114</v>
      </c>
    </row>
    <row r="49" customFormat="false" ht="15.75" hidden="false" customHeight="true" outlineLevel="0" collapsed="false">
      <c r="A49" s="5" t="s">
        <v>128</v>
      </c>
      <c r="B49" s="7" t="n">
        <v>10</v>
      </c>
      <c r="D49" s="4" t="n">
        <f aca="false">E21+((B49-1)/2*B49)</f>
        <v>58.0721986003541</v>
      </c>
      <c r="I49" s="2"/>
      <c r="J49" s="1" t="s">
        <v>129</v>
      </c>
      <c r="K49" s="7" t="n">
        <v>5</v>
      </c>
      <c r="N49" s="4" t="n">
        <f aca="false">M21-((K49-1)/(2*K49))</f>
        <v>19.2705470767739</v>
      </c>
    </row>
    <row r="50" customFormat="false" ht="15.75" hidden="false" customHeight="true" outlineLevel="0" collapsed="false">
      <c r="A50" s="5"/>
      <c r="I50" s="2"/>
    </row>
    <row r="51" customFormat="false" ht="15.75" hidden="false" customHeight="true" outlineLevel="0" collapsed="false">
      <c r="A51" s="5"/>
      <c r="I51" s="2"/>
    </row>
    <row r="52" customFormat="false" ht="15.75" hidden="false" customHeight="true" outlineLevel="0" collapsed="false">
      <c r="A52" s="5"/>
      <c r="I52" s="2"/>
    </row>
    <row r="53" customFormat="false" ht="15.75" hidden="false" customHeight="true" outlineLevel="0" collapsed="false">
      <c r="A53" s="5"/>
      <c r="I53" s="2"/>
    </row>
    <row r="54" customFormat="false" ht="15.75" hidden="false" customHeight="true" outlineLevel="0" collapsed="false">
      <c r="A54" s="5"/>
      <c r="I54" s="2"/>
    </row>
    <row r="55" customFormat="false" ht="15.75" hidden="false" customHeight="true" outlineLevel="0" collapsed="false">
      <c r="A55" s="5"/>
      <c r="D55" s="1" t="s">
        <v>107</v>
      </c>
      <c r="I55" s="2"/>
      <c r="N55" s="1" t="s">
        <v>114</v>
      </c>
    </row>
    <row r="56" customFormat="false" ht="15.75" hidden="false" customHeight="true" outlineLevel="0" collapsed="false">
      <c r="A56" s="5" t="s">
        <v>129</v>
      </c>
      <c r="B56" s="7" t="n">
        <v>1</v>
      </c>
      <c r="D56" s="4" t="n">
        <f aca="false">E29+(((B56-1)/(2*B56))*(1-D7))</f>
        <v>65.8388141961245</v>
      </c>
      <c r="I56" s="2"/>
      <c r="J56" s="1" t="s">
        <v>129</v>
      </c>
      <c r="K56" s="3" t="n">
        <v>4</v>
      </c>
      <c r="N56" s="4" t="n">
        <f aca="false">N31-((K56-1)/(2*K56))*(1-D7)</f>
        <v>10.2344931878467</v>
      </c>
    </row>
    <row r="57" customFormat="false" ht="15.75" hidden="false" customHeight="true" outlineLevel="0" collapsed="false">
      <c r="A57" s="5"/>
      <c r="I57" s="2"/>
    </row>
    <row r="58" customFormat="false" ht="15.75" hidden="false" customHeight="true" outlineLevel="0" collapsed="false">
      <c r="A58" s="5"/>
      <c r="I58" s="2"/>
    </row>
    <row r="59" customFormat="false" ht="15.75" hidden="false" customHeight="true" outlineLevel="0" collapsed="false">
      <c r="A59" s="5"/>
      <c r="I59" s="2"/>
    </row>
    <row r="60" customFormat="false" ht="15.75" hidden="false" customHeight="true" outlineLevel="0" collapsed="false">
      <c r="A60" s="5"/>
      <c r="I60" s="2"/>
    </row>
    <row r="61" customFormat="false" ht="15.75" hidden="false" customHeight="true" outlineLevel="0" collapsed="false">
      <c r="A61" s="5"/>
      <c r="I61" s="2"/>
    </row>
    <row r="62" customFormat="false" ht="15.75" hidden="false" customHeight="true" outlineLevel="0" collapsed="false">
      <c r="A62" s="5"/>
      <c r="D62" s="1" t="s">
        <v>107</v>
      </c>
      <c r="I62" s="2"/>
      <c r="N62" s="1" t="s">
        <v>114</v>
      </c>
    </row>
    <row r="63" customFormat="false" ht="15.75" hidden="false" customHeight="true" outlineLevel="0" collapsed="false">
      <c r="A63" s="5" t="s">
        <v>129</v>
      </c>
      <c r="B63" s="7" t="n">
        <v>5</v>
      </c>
      <c r="D63" s="4" t="n">
        <f aca="false">E40+(((B63-1)/(2*B63))*D7)</f>
        <v>18.6735464277694</v>
      </c>
      <c r="I63" s="2"/>
      <c r="J63" s="1" t="s">
        <v>129</v>
      </c>
      <c r="K63" s="3" t="n">
        <v>2</v>
      </c>
      <c r="N63" s="4" t="n">
        <f aca="false">N39-((K63-1)/(2*K63))*D7</f>
        <v>16.6970875049423</v>
      </c>
    </row>
    <row r="64" customFormat="false" ht="15.75" hidden="false" customHeight="true" outlineLevel="0" collapsed="false">
      <c r="A64" s="5"/>
      <c r="I64" s="2"/>
    </row>
    <row r="65" customFormat="false" ht="15.75" hidden="false" customHeight="true" outlineLevel="0" collapsed="false">
      <c r="A65" s="5"/>
      <c r="I65" s="2"/>
    </row>
    <row r="66" customFormat="false" ht="15.75" hidden="false" customHeight="true" outlineLevel="0" collapsed="false">
      <c r="A66" s="9" t="s">
        <v>130</v>
      </c>
      <c r="B66" s="1" t="s">
        <v>131</v>
      </c>
      <c r="C66" s="1" t="s">
        <v>132</v>
      </c>
      <c r="I66" s="2"/>
    </row>
    <row r="67" customFormat="false" ht="15.75" hidden="false" customHeight="true" outlineLevel="0" collapsed="false">
      <c r="A67" s="5"/>
      <c r="I67" s="2"/>
    </row>
    <row r="68" customFormat="false" ht="15.75" hidden="false" customHeight="true" outlineLevel="0" collapsed="false">
      <c r="A68" s="5"/>
      <c r="I68" s="2"/>
    </row>
    <row r="69" customFormat="false" ht="15.75" hidden="false" customHeight="true" outlineLevel="0" collapsed="false">
      <c r="A69" s="5"/>
      <c r="I69" s="2"/>
    </row>
    <row r="70" customFormat="false" ht="15.75" hidden="false" customHeight="true" outlineLevel="0" collapsed="false">
      <c r="A70" s="5"/>
      <c r="I70" s="2"/>
    </row>
    <row r="71" customFormat="false" ht="15.75" hidden="false" customHeight="true" outlineLevel="0" collapsed="false">
      <c r="A71" s="5"/>
      <c r="I71" s="2"/>
    </row>
    <row r="72" customFormat="false" ht="15.75" hidden="false" customHeight="true" outlineLevel="0" collapsed="false">
      <c r="A72" s="5"/>
      <c r="B72" s="1" t="s">
        <v>106</v>
      </c>
      <c r="C72" s="1" t="s">
        <v>106</v>
      </c>
      <c r="I72" s="2"/>
    </row>
    <row r="73" customFormat="false" ht="15.75" hidden="false" customHeight="true" outlineLevel="0" collapsed="false">
      <c r="A73" s="5" t="s">
        <v>108</v>
      </c>
      <c r="B73" s="7" t="n">
        <v>78</v>
      </c>
      <c r="D73" s="1" t="s">
        <v>114</v>
      </c>
      <c r="I73" s="2"/>
    </row>
    <row r="74" customFormat="false" ht="15.75" hidden="false" customHeight="true" outlineLevel="0" collapsed="false">
      <c r="A74" s="5" t="s">
        <v>133</v>
      </c>
      <c r="B74" s="1" t="n">
        <f aca="false">B73</f>
        <v>78</v>
      </c>
      <c r="C74" s="1" t="n">
        <f aca="false">VLOOKUP(B73,'Sheet1 (2)'!A:E,5,FALSE())</f>
        <v>528.04</v>
      </c>
      <c r="D74" s="4" t="n">
        <f aca="false">C74/C75</f>
        <v>0.761424101284806</v>
      </c>
      <c r="I74" s="2"/>
    </row>
    <row r="75" customFormat="false" ht="15.75" hidden="false" customHeight="true" outlineLevel="0" collapsed="false">
      <c r="A75" s="5" t="s">
        <v>118</v>
      </c>
      <c r="B75" s="1" t="n">
        <f aca="false">B73</f>
        <v>78</v>
      </c>
      <c r="C75" s="1" t="n">
        <f aca="false">VLOOKUP(B73,'Sheet1 (2)'!A:E,3,FALSE())</f>
        <v>693.49</v>
      </c>
      <c r="I75" s="2"/>
    </row>
    <row r="76" customFormat="false" ht="15.75" hidden="false" customHeight="true" outlineLevel="0" collapsed="false">
      <c r="A76" s="5"/>
      <c r="I76" s="2"/>
    </row>
    <row r="77" customFormat="false" ht="15.75" hidden="false" customHeight="true" outlineLevel="0" collapsed="false">
      <c r="A77" s="5"/>
      <c r="I77" s="2"/>
    </row>
    <row r="78" customFormat="false" ht="15.75" hidden="false" customHeight="true" outlineLevel="0" collapsed="false">
      <c r="A78" s="5"/>
      <c r="I78" s="2"/>
    </row>
    <row r="79" customFormat="false" ht="15.75" hidden="false" customHeight="true" outlineLevel="0" collapsed="false">
      <c r="A79" s="5"/>
      <c r="I79" s="2"/>
    </row>
    <row r="80" customFormat="false" ht="15.75" hidden="false" customHeight="true" outlineLevel="0" collapsed="false">
      <c r="A80" s="5"/>
      <c r="I80" s="2"/>
    </row>
    <row r="81" customFormat="false" ht="15.75" hidden="false" customHeight="true" outlineLevel="0" collapsed="false">
      <c r="A81" s="5"/>
      <c r="I81" s="2"/>
    </row>
    <row r="82" customFormat="false" ht="15.75" hidden="false" customHeight="true" outlineLevel="0" collapsed="false">
      <c r="A82" s="5"/>
      <c r="C82" s="1" t="s">
        <v>106</v>
      </c>
      <c r="I82" s="2"/>
    </row>
    <row r="83" customFormat="false" ht="15.75" hidden="false" customHeight="true" outlineLevel="0" collapsed="false">
      <c r="A83" s="5" t="s">
        <v>108</v>
      </c>
      <c r="B83" s="7" t="n">
        <v>5</v>
      </c>
      <c r="D83" s="1" t="s">
        <v>114</v>
      </c>
      <c r="I83" s="2"/>
    </row>
    <row r="84" customFormat="false" ht="15.75" hidden="false" customHeight="true" outlineLevel="0" collapsed="false">
      <c r="A84" s="5" t="s">
        <v>129</v>
      </c>
      <c r="B84" s="7" t="n">
        <v>9</v>
      </c>
      <c r="D84" s="4" t="n">
        <f aca="false">(C86-C87)/C88</f>
        <v>0.0132704897934727</v>
      </c>
      <c r="I84" s="2"/>
    </row>
    <row r="85" customFormat="false" ht="15.75" hidden="false" customHeight="true" outlineLevel="0" collapsed="false">
      <c r="A85" s="5" t="s">
        <v>109</v>
      </c>
      <c r="B85" s="7" t="n">
        <v>30</v>
      </c>
      <c r="I85" s="2"/>
    </row>
    <row r="86" customFormat="false" ht="15.75" hidden="false" customHeight="true" outlineLevel="0" collapsed="false">
      <c r="A86" s="5" t="s">
        <v>134</v>
      </c>
      <c r="B86" s="1" t="n">
        <f aca="false">B83+B84</f>
        <v>14</v>
      </c>
      <c r="C86" s="1" t="n">
        <f aca="false">VLOOKUP(B86,'Sheet1 (2)'!A:E,5,FALSE())</f>
        <v>4025.58</v>
      </c>
      <c r="I86" s="2"/>
    </row>
    <row r="87" customFormat="false" ht="15.75" hidden="false" customHeight="true" outlineLevel="0" collapsed="false">
      <c r="A87" s="5" t="s">
        <v>135</v>
      </c>
      <c r="B87" s="1" t="n">
        <f aca="false">B83+B85</f>
        <v>35</v>
      </c>
      <c r="C87" s="1" t="n">
        <f aca="false">VLOOKUP(B87,'Sheet1 (2)'!A:E,5,FALSE())</f>
        <v>3088.73</v>
      </c>
      <c r="I87" s="2"/>
    </row>
    <row r="88" customFormat="false" ht="15.75" hidden="false" customHeight="true" outlineLevel="0" collapsed="false">
      <c r="A88" s="5" t="s">
        <v>118</v>
      </c>
      <c r="B88" s="1" t="n">
        <f aca="false">B83</f>
        <v>5</v>
      </c>
      <c r="C88" s="1" t="n">
        <f aca="false">VLOOKUP(B88,'Sheet1 (2)'!A:E,3,FALSE())</f>
        <v>70596.49</v>
      </c>
      <c r="I88" s="2"/>
    </row>
    <row r="89" customFormat="false" ht="15.75" hidden="false" customHeight="true" outlineLevel="0" collapsed="false">
      <c r="A89" s="5"/>
      <c r="I89" s="2"/>
    </row>
    <row r="90" customFormat="false" ht="15.75" hidden="false" customHeight="true" outlineLevel="0" collapsed="false">
      <c r="A90" s="5"/>
      <c r="I90" s="2"/>
    </row>
    <row r="91" customFormat="false" ht="15.75" hidden="false" customHeight="true" outlineLevel="0" collapsed="false">
      <c r="A91" s="5"/>
      <c r="I91" s="2"/>
    </row>
    <row r="92" customFormat="false" ht="15.75" hidden="false" customHeight="true" outlineLevel="0" collapsed="false">
      <c r="A92" s="5"/>
      <c r="I92" s="2"/>
    </row>
    <row r="93" customFormat="false" ht="15.75" hidden="false" customHeight="true" outlineLevel="0" collapsed="false">
      <c r="A93" s="5"/>
      <c r="I93" s="2"/>
    </row>
    <row r="94" customFormat="false" ht="15.75" hidden="false" customHeight="true" outlineLevel="0" collapsed="false">
      <c r="A94" s="5"/>
      <c r="C94" s="1" t="s">
        <v>106</v>
      </c>
      <c r="D94" s="1" t="s">
        <v>114</v>
      </c>
      <c r="I94" s="2"/>
    </row>
    <row r="95" customFormat="false" ht="15.75" hidden="false" customHeight="true" outlineLevel="0" collapsed="false">
      <c r="A95" s="5" t="s">
        <v>108</v>
      </c>
      <c r="B95" s="7" t="n">
        <v>2</v>
      </c>
      <c r="D95" s="4" t="n">
        <f aca="false">C97/C98</f>
        <v>0.0554841017072031</v>
      </c>
      <c r="I95" s="2"/>
    </row>
    <row r="96" customFormat="false" ht="15.75" hidden="false" customHeight="true" outlineLevel="0" collapsed="false">
      <c r="A96" s="5" t="s">
        <v>109</v>
      </c>
      <c r="B96" s="7" t="n">
        <v>3</v>
      </c>
      <c r="I96" s="2"/>
    </row>
    <row r="97" customFormat="false" ht="15.75" hidden="false" customHeight="true" outlineLevel="0" collapsed="false">
      <c r="A97" s="5" t="s">
        <v>135</v>
      </c>
      <c r="B97" s="1" t="n">
        <f aca="false">B95+B96</f>
        <v>5</v>
      </c>
      <c r="C97" s="1" t="n">
        <f aca="false">VLOOKUP(B97,'Sheet1 (2)'!A:E,5,FALSE())</f>
        <v>4579.64</v>
      </c>
      <c r="I97" s="2"/>
    </row>
    <row r="98" customFormat="false" ht="15.75" hidden="false" customHeight="true" outlineLevel="0" collapsed="false">
      <c r="A98" s="5" t="s">
        <v>118</v>
      </c>
      <c r="B98" s="1" t="n">
        <f aca="false">B95</f>
        <v>2</v>
      </c>
      <c r="C98" s="1" t="n">
        <f aca="false">VLOOKUP(B98,'Sheet1 (2)'!A:E,3,FALSE())</f>
        <v>82539.68</v>
      </c>
      <c r="I98" s="2"/>
    </row>
    <row r="99" customFormat="false" ht="15.75" hidden="false" customHeight="true" outlineLevel="0" collapsed="false">
      <c r="A99" s="5"/>
      <c r="I99" s="2"/>
    </row>
    <row r="100" customFormat="false" ht="15.75" hidden="false" customHeight="true" outlineLevel="0" collapsed="false">
      <c r="A100" s="5"/>
      <c r="I100" s="2"/>
    </row>
    <row r="101" customFormat="false" ht="15.75" hidden="false" customHeight="true" outlineLevel="0" collapsed="false">
      <c r="A101" s="5"/>
      <c r="I101" s="2"/>
    </row>
    <row r="102" customFormat="false" ht="15.75" hidden="false" customHeight="true" outlineLevel="0" collapsed="false">
      <c r="A102" s="5"/>
      <c r="I102" s="2"/>
    </row>
    <row r="103" customFormat="false" ht="15.75" hidden="false" customHeight="true" outlineLevel="0" collapsed="false">
      <c r="A103" s="5"/>
      <c r="I103" s="2"/>
    </row>
    <row r="104" customFormat="false" ht="15.75" hidden="false" customHeight="true" outlineLevel="0" collapsed="false">
      <c r="A104" s="5"/>
      <c r="I104" s="2"/>
    </row>
    <row r="105" customFormat="false" ht="15.75" hidden="false" customHeight="true" outlineLevel="0" collapsed="false">
      <c r="A105" s="5"/>
      <c r="I105" s="2"/>
    </row>
    <row r="106" customFormat="false" ht="15.75" hidden="false" customHeight="true" outlineLevel="0" collapsed="false">
      <c r="A106" s="5"/>
      <c r="I106" s="2"/>
    </row>
    <row r="107" customFormat="false" ht="15.75" hidden="false" customHeight="true" outlineLevel="0" collapsed="false">
      <c r="A107" s="5"/>
      <c r="I107" s="2"/>
    </row>
    <row r="108" customFormat="false" ht="15.75" hidden="false" customHeight="true" outlineLevel="0" collapsed="false">
      <c r="A108" s="5"/>
      <c r="I108" s="2"/>
    </row>
    <row r="109" customFormat="false" ht="15.75" hidden="false" customHeight="true" outlineLevel="0" collapsed="false">
      <c r="A109" s="5"/>
      <c r="I109" s="2"/>
    </row>
    <row r="110" customFormat="false" ht="15.75" hidden="false" customHeight="true" outlineLevel="0" collapsed="false">
      <c r="A110" s="5"/>
      <c r="I110" s="2"/>
    </row>
    <row r="111" customFormat="false" ht="15.75" hidden="false" customHeight="true" outlineLevel="0" collapsed="false">
      <c r="A111" s="5"/>
      <c r="I111" s="2"/>
    </row>
    <row r="112" customFormat="false" ht="15.75" hidden="false" customHeight="true" outlineLevel="0" collapsed="false">
      <c r="A112" s="5"/>
      <c r="I112" s="2"/>
    </row>
    <row r="113" customFormat="false" ht="15.75" hidden="false" customHeight="true" outlineLevel="0" collapsed="false">
      <c r="A113" s="5"/>
      <c r="I113" s="2"/>
    </row>
    <row r="114" customFormat="false" ht="15.75" hidden="false" customHeight="true" outlineLevel="0" collapsed="false">
      <c r="A114" s="5"/>
      <c r="I114" s="2"/>
    </row>
    <row r="115" customFormat="false" ht="15.75" hidden="false" customHeight="true" outlineLevel="0" collapsed="false">
      <c r="A115" s="5"/>
      <c r="I115" s="2"/>
    </row>
    <row r="116" customFormat="false" ht="15.75" hidden="false" customHeight="true" outlineLevel="0" collapsed="false">
      <c r="A116" s="5"/>
      <c r="I116" s="2"/>
    </row>
    <row r="117" customFormat="false" ht="15.75" hidden="false" customHeight="true" outlineLevel="0" collapsed="false">
      <c r="A117" s="5"/>
      <c r="I117" s="2"/>
    </row>
    <row r="118" customFormat="false" ht="15.75" hidden="false" customHeight="true" outlineLevel="0" collapsed="false">
      <c r="A118" s="5"/>
      <c r="I118" s="2"/>
    </row>
    <row r="119" customFormat="false" ht="15.75" hidden="false" customHeight="true" outlineLevel="0" collapsed="false">
      <c r="A119" s="5"/>
      <c r="I119" s="2"/>
    </row>
    <row r="120" customFormat="false" ht="15.75" hidden="false" customHeight="true" outlineLevel="0" collapsed="false">
      <c r="A120" s="5"/>
      <c r="I120" s="2"/>
    </row>
    <row r="121" customFormat="false" ht="15.75" hidden="false" customHeight="true" outlineLevel="0" collapsed="false">
      <c r="A121" s="5"/>
      <c r="I121" s="2"/>
    </row>
    <row r="122" customFormat="false" ht="15.75" hidden="false" customHeight="true" outlineLevel="0" collapsed="false">
      <c r="A122" s="5"/>
      <c r="I122" s="2"/>
    </row>
    <row r="123" customFormat="false" ht="15.75" hidden="false" customHeight="true" outlineLevel="0" collapsed="false">
      <c r="I123" s="2"/>
    </row>
    <row r="124" customFormat="false" ht="15.75" hidden="false" customHeight="true" outlineLevel="0" collapsed="false">
      <c r="I124" s="2"/>
    </row>
    <row r="125" customFormat="false" ht="15.75" hidden="false" customHeight="true" outlineLevel="0" collapsed="false">
      <c r="I125" s="2"/>
    </row>
    <row r="126" customFormat="false" ht="15.75" hidden="false" customHeight="true" outlineLevel="0" collapsed="false">
      <c r="I126" s="2"/>
    </row>
    <row r="127" customFormat="false" ht="15.75" hidden="false" customHeight="true" outlineLevel="0" collapsed="false">
      <c r="I127" s="2"/>
    </row>
    <row r="128" customFormat="false" ht="15.75" hidden="false" customHeight="true" outlineLevel="0" collapsed="false">
      <c r="I128" s="2"/>
    </row>
    <row r="129" customFormat="false" ht="15.75" hidden="false" customHeight="true" outlineLevel="0" collapsed="false">
      <c r="I129" s="2"/>
    </row>
    <row r="130" customFormat="false" ht="15.75" hidden="false" customHeight="true" outlineLevel="0" collapsed="false">
      <c r="I130" s="2"/>
    </row>
    <row r="131" customFormat="false" ht="15.75" hidden="false" customHeight="true" outlineLevel="0" collapsed="false">
      <c r="I131" s="2"/>
    </row>
    <row r="132" customFormat="false" ht="15.75" hidden="false" customHeight="true" outlineLevel="0" collapsed="false">
      <c r="I132" s="2"/>
    </row>
    <row r="133" customFormat="false" ht="15.75" hidden="false" customHeight="true" outlineLevel="0" collapsed="false">
      <c r="I133" s="2"/>
    </row>
    <row r="134" customFormat="false" ht="15.75" hidden="false" customHeight="true" outlineLevel="0" collapsed="false">
      <c r="I134" s="2"/>
    </row>
    <row r="135" customFormat="false" ht="15.75" hidden="false" customHeight="true" outlineLevel="0" collapsed="false">
      <c r="I135" s="2"/>
    </row>
    <row r="136" customFormat="false" ht="15.75" hidden="false" customHeight="true" outlineLevel="0" collapsed="false">
      <c r="I136" s="2"/>
    </row>
    <row r="137" customFormat="false" ht="15.75" hidden="false" customHeight="true" outlineLevel="0" collapsed="false">
      <c r="I137" s="2"/>
    </row>
    <row r="138" customFormat="false" ht="15.75" hidden="false" customHeight="true" outlineLevel="0" collapsed="false">
      <c r="I138" s="2"/>
    </row>
    <row r="139" customFormat="false" ht="15.75" hidden="false" customHeight="true" outlineLevel="0" collapsed="false">
      <c r="I139" s="2"/>
    </row>
    <row r="140" customFormat="false" ht="15.75" hidden="false" customHeight="true" outlineLevel="0" collapsed="false">
      <c r="I140" s="2"/>
    </row>
    <row r="141" customFormat="false" ht="15.75" hidden="false" customHeight="true" outlineLevel="0" collapsed="false">
      <c r="I141" s="2"/>
    </row>
    <row r="142" customFormat="false" ht="15.75" hidden="false" customHeight="true" outlineLevel="0" collapsed="false">
      <c r="I142" s="2"/>
    </row>
    <row r="143" customFormat="false" ht="15.75" hidden="false" customHeight="true" outlineLevel="0" collapsed="false">
      <c r="I143" s="2"/>
    </row>
    <row r="144" customFormat="false" ht="15.75" hidden="false" customHeight="true" outlineLevel="0" collapsed="false">
      <c r="I144" s="2"/>
    </row>
    <row r="145" customFormat="false" ht="15.75" hidden="false" customHeight="true" outlineLevel="0" collapsed="false">
      <c r="I145" s="2"/>
    </row>
    <row r="146" customFormat="false" ht="15.75" hidden="false" customHeight="true" outlineLevel="0" collapsed="false">
      <c r="I146" s="2"/>
    </row>
    <row r="147" customFormat="false" ht="15.75" hidden="false" customHeight="true" outlineLevel="0" collapsed="false">
      <c r="I147" s="2"/>
    </row>
    <row r="148" customFormat="false" ht="15.75" hidden="false" customHeight="true" outlineLevel="0" collapsed="false">
      <c r="I148" s="2"/>
    </row>
    <row r="149" customFormat="false" ht="15.75" hidden="false" customHeight="true" outlineLevel="0" collapsed="false">
      <c r="I149" s="2"/>
    </row>
    <row r="150" customFormat="false" ht="15.75" hidden="false" customHeight="true" outlineLevel="0" collapsed="false">
      <c r="I150" s="2"/>
    </row>
    <row r="151" customFormat="false" ht="15.75" hidden="false" customHeight="true" outlineLevel="0" collapsed="false">
      <c r="I151" s="2"/>
    </row>
    <row r="152" customFormat="false" ht="15.75" hidden="false" customHeight="true" outlineLevel="0" collapsed="false">
      <c r="I152" s="2"/>
    </row>
    <row r="153" customFormat="false" ht="15.75" hidden="false" customHeight="true" outlineLevel="0" collapsed="false">
      <c r="I153" s="2"/>
    </row>
    <row r="154" customFormat="false" ht="15.75" hidden="false" customHeight="true" outlineLevel="0" collapsed="false">
      <c r="I154" s="2"/>
    </row>
    <row r="155" customFormat="false" ht="15.75" hidden="false" customHeight="true" outlineLevel="0" collapsed="false">
      <c r="I155" s="2"/>
    </row>
    <row r="156" customFormat="false" ht="15.75" hidden="false" customHeight="true" outlineLevel="0" collapsed="false">
      <c r="I156" s="2"/>
    </row>
    <row r="157" customFormat="false" ht="15.75" hidden="false" customHeight="true" outlineLevel="0" collapsed="false">
      <c r="I157" s="2"/>
    </row>
    <row r="158" customFormat="false" ht="15.75" hidden="false" customHeight="true" outlineLevel="0" collapsed="false">
      <c r="I158" s="2"/>
    </row>
    <row r="159" customFormat="false" ht="15.75" hidden="false" customHeight="true" outlineLevel="0" collapsed="false">
      <c r="I159" s="2"/>
    </row>
    <row r="160" customFormat="false" ht="15.75" hidden="false" customHeight="true" outlineLevel="0" collapsed="false">
      <c r="I160" s="2"/>
    </row>
    <row r="161" customFormat="false" ht="15.75" hidden="false" customHeight="true" outlineLevel="0" collapsed="false">
      <c r="I161" s="2"/>
    </row>
    <row r="162" customFormat="false" ht="15.75" hidden="false" customHeight="true" outlineLevel="0" collapsed="false">
      <c r="I162" s="2"/>
    </row>
    <row r="163" customFormat="false" ht="15.75" hidden="false" customHeight="true" outlineLevel="0" collapsed="false">
      <c r="I163" s="2"/>
    </row>
    <row r="164" customFormat="false" ht="15.75" hidden="false" customHeight="true" outlineLevel="0" collapsed="false">
      <c r="I164" s="2"/>
    </row>
    <row r="165" customFormat="false" ht="15.75" hidden="false" customHeight="true" outlineLevel="0" collapsed="false">
      <c r="I165" s="2"/>
    </row>
    <row r="166" customFormat="false" ht="15.75" hidden="false" customHeight="true" outlineLevel="0" collapsed="false">
      <c r="I166" s="2"/>
    </row>
    <row r="167" customFormat="false" ht="15.75" hidden="false" customHeight="true" outlineLevel="0" collapsed="false">
      <c r="I167" s="2"/>
    </row>
    <row r="168" customFormat="false" ht="15.75" hidden="false" customHeight="true" outlineLevel="0" collapsed="false">
      <c r="I168" s="2"/>
    </row>
    <row r="169" customFormat="false" ht="15.75" hidden="false" customHeight="true" outlineLevel="0" collapsed="false">
      <c r="I169" s="2"/>
    </row>
    <row r="170" customFormat="false" ht="15.75" hidden="false" customHeight="true" outlineLevel="0" collapsed="false">
      <c r="I170" s="2"/>
    </row>
    <row r="171" customFormat="false" ht="15.75" hidden="false" customHeight="true" outlineLevel="0" collapsed="false">
      <c r="I171" s="2"/>
    </row>
    <row r="172" customFormat="false" ht="15.75" hidden="false" customHeight="true" outlineLevel="0" collapsed="false">
      <c r="I172" s="2"/>
    </row>
    <row r="173" customFormat="false" ht="15.75" hidden="false" customHeight="true" outlineLevel="0" collapsed="false">
      <c r="I173" s="2"/>
    </row>
    <row r="174" customFormat="false" ht="15.75" hidden="false" customHeight="true" outlineLevel="0" collapsed="false">
      <c r="I174" s="2"/>
    </row>
    <row r="175" customFormat="false" ht="15.75" hidden="false" customHeight="true" outlineLevel="0" collapsed="false">
      <c r="I175" s="2"/>
    </row>
    <row r="176" customFormat="false" ht="15.75" hidden="false" customHeight="true" outlineLevel="0" collapsed="false">
      <c r="I176" s="2"/>
    </row>
    <row r="177" customFormat="false" ht="15.75" hidden="false" customHeight="true" outlineLevel="0" collapsed="false">
      <c r="I177" s="2"/>
    </row>
    <row r="178" customFormat="false" ht="15.75" hidden="false" customHeight="true" outlineLevel="0" collapsed="false">
      <c r="I178" s="2"/>
    </row>
    <row r="179" customFormat="false" ht="15.75" hidden="false" customHeight="true" outlineLevel="0" collapsed="false">
      <c r="I179" s="2"/>
    </row>
    <row r="180" customFormat="false" ht="15.75" hidden="false" customHeight="true" outlineLevel="0" collapsed="false">
      <c r="I180" s="2"/>
    </row>
    <row r="181" customFormat="false" ht="15.75" hidden="false" customHeight="true" outlineLevel="0" collapsed="false">
      <c r="I181" s="2"/>
    </row>
    <row r="182" customFormat="false" ht="15.75" hidden="false" customHeight="true" outlineLevel="0" collapsed="false">
      <c r="I182" s="2"/>
    </row>
    <row r="183" customFormat="false" ht="15.75" hidden="false" customHeight="true" outlineLevel="0" collapsed="false">
      <c r="I183" s="2"/>
    </row>
    <row r="184" customFormat="false" ht="15.75" hidden="false" customHeight="true" outlineLevel="0" collapsed="false">
      <c r="I184" s="2"/>
    </row>
    <row r="185" customFormat="false" ht="15.75" hidden="false" customHeight="true" outlineLevel="0" collapsed="false">
      <c r="I185" s="2"/>
    </row>
    <row r="186" customFormat="false" ht="15.75" hidden="false" customHeight="true" outlineLevel="0" collapsed="false">
      <c r="I186" s="2"/>
    </row>
    <row r="187" customFormat="false" ht="15.75" hidden="false" customHeight="true" outlineLevel="0" collapsed="false">
      <c r="I187" s="2"/>
    </row>
    <row r="188" customFormat="false" ht="15.75" hidden="false" customHeight="true" outlineLevel="0" collapsed="false">
      <c r="I188" s="2"/>
    </row>
    <row r="189" customFormat="false" ht="15.75" hidden="false" customHeight="true" outlineLevel="0" collapsed="false">
      <c r="I189" s="2"/>
    </row>
    <row r="190" customFormat="false" ht="15.75" hidden="false" customHeight="true" outlineLevel="0" collapsed="false">
      <c r="I190" s="2"/>
    </row>
    <row r="191" customFormat="false" ht="15.75" hidden="false" customHeight="true" outlineLevel="0" collapsed="false">
      <c r="I191" s="2"/>
    </row>
    <row r="192" customFormat="false" ht="15.75" hidden="false" customHeight="true" outlineLevel="0" collapsed="false">
      <c r="I192" s="2"/>
    </row>
    <row r="193" customFormat="false" ht="15.75" hidden="false" customHeight="true" outlineLevel="0" collapsed="false">
      <c r="I193" s="2"/>
    </row>
    <row r="194" customFormat="false" ht="15.75" hidden="false" customHeight="true" outlineLevel="0" collapsed="false">
      <c r="I194" s="2"/>
    </row>
    <row r="195" customFormat="false" ht="15.75" hidden="false" customHeight="true" outlineLevel="0" collapsed="false">
      <c r="I195" s="2"/>
    </row>
    <row r="196" customFormat="false" ht="15.75" hidden="false" customHeight="true" outlineLevel="0" collapsed="false">
      <c r="I196" s="2"/>
    </row>
    <row r="197" customFormat="false" ht="15.75" hidden="false" customHeight="true" outlineLevel="0" collapsed="false">
      <c r="I197" s="2"/>
    </row>
    <row r="198" customFormat="false" ht="15.75" hidden="false" customHeight="true" outlineLevel="0" collapsed="false">
      <c r="I198" s="2"/>
    </row>
    <row r="199" customFormat="false" ht="15.75" hidden="false" customHeight="true" outlineLevel="0" collapsed="false">
      <c r="I199" s="2"/>
    </row>
    <row r="200" customFormat="false" ht="15.75" hidden="false" customHeight="true" outlineLevel="0" collapsed="false">
      <c r="I200" s="2"/>
    </row>
    <row r="201" customFormat="false" ht="15.75" hidden="false" customHeight="true" outlineLevel="0" collapsed="false">
      <c r="I201" s="2"/>
    </row>
    <row r="202" customFormat="false" ht="15.75" hidden="false" customHeight="true" outlineLevel="0" collapsed="false">
      <c r="I202" s="2"/>
    </row>
    <row r="203" customFormat="false" ht="15.75" hidden="false" customHeight="true" outlineLevel="0" collapsed="false">
      <c r="I203" s="2"/>
    </row>
    <row r="204" customFormat="false" ht="15.75" hidden="false" customHeight="true" outlineLevel="0" collapsed="false">
      <c r="I204" s="2"/>
    </row>
    <row r="205" customFormat="false" ht="15.75" hidden="false" customHeight="true" outlineLevel="0" collapsed="false">
      <c r="I205" s="2"/>
    </row>
    <row r="206" customFormat="false" ht="15.75" hidden="false" customHeight="true" outlineLevel="0" collapsed="false">
      <c r="I206" s="2"/>
    </row>
    <row r="207" customFormat="false" ht="15.75" hidden="false" customHeight="true" outlineLevel="0" collapsed="false">
      <c r="I207" s="2"/>
    </row>
    <row r="208" customFormat="false" ht="15.75" hidden="false" customHeight="true" outlineLevel="0" collapsed="false">
      <c r="I208" s="2"/>
    </row>
    <row r="209" customFormat="false" ht="15.75" hidden="false" customHeight="true" outlineLevel="0" collapsed="false">
      <c r="I209" s="2"/>
    </row>
    <row r="210" customFormat="false" ht="15.75" hidden="false" customHeight="true" outlineLevel="0" collapsed="false">
      <c r="I210" s="2"/>
    </row>
    <row r="211" customFormat="false" ht="15.75" hidden="false" customHeight="true" outlineLevel="0" collapsed="false">
      <c r="I211" s="2"/>
    </row>
    <row r="212" customFormat="false" ht="15.75" hidden="false" customHeight="true" outlineLevel="0" collapsed="false">
      <c r="I212" s="2"/>
    </row>
    <row r="213" customFormat="false" ht="15.75" hidden="false" customHeight="true" outlineLevel="0" collapsed="false">
      <c r="I213" s="2"/>
    </row>
    <row r="214" customFormat="false" ht="15.75" hidden="false" customHeight="true" outlineLevel="0" collapsed="false">
      <c r="I214" s="2"/>
    </row>
    <row r="215" customFormat="false" ht="15.75" hidden="false" customHeight="true" outlineLevel="0" collapsed="false">
      <c r="I215" s="2"/>
    </row>
    <row r="216" customFormat="false" ht="15.75" hidden="false" customHeight="true" outlineLevel="0" collapsed="false">
      <c r="I216" s="2"/>
    </row>
    <row r="217" customFormat="false" ht="15.75" hidden="false" customHeight="true" outlineLevel="0" collapsed="false">
      <c r="I217" s="2"/>
    </row>
    <row r="218" customFormat="false" ht="15.75" hidden="false" customHeight="true" outlineLevel="0" collapsed="false">
      <c r="I218" s="2"/>
    </row>
    <row r="219" customFormat="false" ht="15.75" hidden="false" customHeight="true" outlineLevel="0" collapsed="false">
      <c r="I219" s="2"/>
    </row>
    <row r="220" customFormat="false" ht="15.75" hidden="false" customHeight="true" outlineLevel="0" collapsed="false">
      <c r="I220" s="2"/>
    </row>
    <row r="221" customFormat="false" ht="15.75" hidden="false" customHeight="true" outlineLevel="0" collapsed="false">
      <c r="I221" s="2"/>
    </row>
    <row r="222" customFormat="false" ht="15.75" hidden="false" customHeight="true" outlineLevel="0" collapsed="false">
      <c r="I222" s="2"/>
    </row>
    <row r="223" customFormat="false" ht="15.75" hidden="false" customHeight="true" outlineLevel="0" collapsed="false">
      <c r="I223" s="2"/>
    </row>
    <row r="224" customFormat="false" ht="15.75" hidden="false" customHeight="true" outlineLevel="0" collapsed="false">
      <c r="I224" s="2"/>
    </row>
    <row r="225" customFormat="false" ht="15.75" hidden="false" customHeight="true" outlineLevel="0" collapsed="false">
      <c r="I225" s="2"/>
    </row>
    <row r="226" customFormat="false" ht="15.75" hidden="false" customHeight="true" outlineLevel="0" collapsed="false">
      <c r="I226" s="2"/>
    </row>
    <row r="227" customFormat="false" ht="15.75" hidden="false" customHeight="true" outlineLevel="0" collapsed="false">
      <c r="I227" s="2"/>
    </row>
    <row r="228" customFormat="false" ht="15.75" hidden="false" customHeight="true" outlineLevel="0" collapsed="false">
      <c r="I228" s="2"/>
    </row>
    <row r="229" customFormat="false" ht="15.75" hidden="false" customHeight="true" outlineLevel="0" collapsed="false">
      <c r="I229" s="2"/>
    </row>
    <row r="230" customFormat="false" ht="15.75" hidden="false" customHeight="true" outlineLevel="0" collapsed="false">
      <c r="I230" s="2"/>
    </row>
    <row r="231" customFormat="false" ht="15.75" hidden="false" customHeight="true" outlineLevel="0" collapsed="false">
      <c r="I231" s="2"/>
    </row>
    <row r="232" customFormat="false" ht="15.75" hidden="false" customHeight="true" outlineLevel="0" collapsed="false">
      <c r="I232" s="2"/>
    </row>
    <row r="233" customFormat="false" ht="15.75" hidden="false" customHeight="true" outlineLevel="0" collapsed="false">
      <c r="I233" s="2"/>
    </row>
    <row r="234" customFormat="false" ht="15.75" hidden="false" customHeight="true" outlineLevel="0" collapsed="false">
      <c r="I234" s="2"/>
    </row>
    <row r="235" customFormat="false" ht="15.75" hidden="false" customHeight="true" outlineLevel="0" collapsed="false">
      <c r="I235" s="2"/>
    </row>
    <row r="236" customFormat="false" ht="15.75" hidden="false" customHeight="true" outlineLevel="0" collapsed="false">
      <c r="I236" s="2"/>
    </row>
    <row r="237" customFormat="false" ht="15.75" hidden="false" customHeight="true" outlineLevel="0" collapsed="false">
      <c r="I237" s="2"/>
    </row>
    <row r="238" customFormat="false" ht="15.75" hidden="false" customHeight="true" outlineLevel="0" collapsed="false">
      <c r="I238" s="2"/>
    </row>
    <row r="239" customFormat="false" ht="15.75" hidden="false" customHeight="true" outlineLevel="0" collapsed="false">
      <c r="I239" s="2"/>
    </row>
    <row r="240" customFormat="false" ht="15.75" hidden="false" customHeight="true" outlineLevel="0" collapsed="false">
      <c r="I240" s="2"/>
    </row>
    <row r="241" customFormat="false" ht="15.75" hidden="false" customHeight="true" outlineLevel="0" collapsed="false">
      <c r="I241" s="2"/>
    </row>
    <row r="242" customFormat="false" ht="15.75" hidden="false" customHeight="true" outlineLevel="0" collapsed="false">
      <c r="I242" s="2"/>
    </row>
    <row r="243" customFormat="false" ht="15.75" hidden="false" customHeight="true" outlineLevel="0" collapsed="false">
      <c r="I243" s="2"/>
    </row>
    <row r="244" customFormat="false" ht="15.75" hidden="false" customHeight="true" outlineLevel="0" collapsed="false">
      <c r="I244" s="2"/>
    </row>
    <row r="245" customFormat="false" ht="15.75" hidden="false" customHeight="true" outlineLevel="0" collapsed="false">
      <c r="I245" s="2"/>
    </row>
    <row r="246" customFormat="false" ht="15.75" hidden="false" customHeight="true" outlineLevel="0" collapsed="false">
      <c r="I246" s="2"/>
    </row>
    <row r="247" customFormat="false" ht="15.75" hidden="false" customHeight="true" outlineLevel="0" collapsed="false">
      <c r="I247" s="2"/>
    </row>
    <row r="248" customFormat="false" ht="15.75" hidden="false" customHeight="true" outlineLevel="0" collapsed="false">
      <c r="I248" s="2"/>
    </row>
    <row r="249" customFormat="false" ht="15.75" hidden="false" customHeight="true" outlineLevel="0" collapsed="false">
      <c r="I249" s="2"/>
    </row>
    <row r="250" customFormat="false" ht="15.75" hidden="false" customHeight="true" outlineLevel="0" collapsed="false">
      <c r="I250" s="2"/>
    </row>
    <row r="251" customFormat="false" ht="15.75" hidden="false" customHeight="true" outlineLevel="0" collapsed="false">
      <c r="I251" s="2"/>
    </row>
    <row r="252" customFormat="false" ht="15.75" hidden="false" customHeight="true" outlineLevel="0" collapsed="false">
      <c r="I252" s="2"/>
    </row>
    <row r="253" customFormat="false" ht="15.75" hidden="false" customHeight="true" outlineLevel="0" collapsed="false">
      <c r="I253" s="2"/>
    </row>
    <row r="254" customFormat="false" ht="15.75" hidden="false" customHeight="true" outlineLevel="0" collapsed="false">
      <c r="I254" s="2"/>
    </row>
    <row r="255" customFormat="false" ht="15.75" hidden="false" customHeight="true" outlineLevel="0" collapsed="false">
      <c r="I255" s="2"/>
    </row>
    <row r="256" customFormat="false" ht="15.75" hidden="false" customHeight="true" outlineLevel="0" collapsed="false">
      <c r="I256" s="2"/>
    </row>
    <row r="257" customFormat="false" ht="15.75" hidden="false" customHeight="true" outlineLevel="0" collapsed="false">
      <c r="I257" s="2"/>
    </row>
    <row r="258" customFormat="false" ht="15.75" hidden="false" customHeight="true" outlineLevel="0" collapsed="false">
      <c r="I258" s="2"/>
    </row>
    <row r="259" customFormat="false" ht="15.75" hidden="false" customHeight="true" outlineLevel="0" collapsed="false">
      <c r="I259" s="2"/>
    </row>
    <row r="260" customFormat="false" ht="15.75" hidden="false" customHeight="true" outlineLevel="0" collapsed="false">
      <c r="I260" s="2"/>
    </row>
    <row r="261" customFormat="false" ht="15.75" hidden="false" customHeight="true" outlineLevel="0" collapsed="false">
      <c r="I261" s="2"/>
    </row>
    <row r="262" customFormat="false" ht="15.75" hidden="false" customHeight="true" outlineLevel="0" collapsed="false">
      <c r="I262" s="2"/>
    </row>
    <row r="263" customFormat="false" ht="15.75" hidden="false" customHeight="true" outlineLevel="0" collapsed="false">
      <c r="I263" s="2"/>
    </row>
    <row r="264" customFormat="false" ht="15.75" hidden="false" customHeight="true" outlineLevel="0" collapsed="false">
      <c r="I264" s="2"/>
    </row>
    <row r="265" customFormat="false" ht="15.75" hidden="false" customHeight="true" outlineLevel="0" collapsed="false">
      <c r="I265" s="2"/>
    </row>
    <row r="266" customFormat="false" ht="15.75" hidden="false" customHeight="true" outlineLevel="0" collapsed="false">
      <c r="I266" s="2"/>
    </row>
    <row r="267" customFormat="false" ht="15.75" hidden="false" customHeight="true" outlineLevel="0" collapsed="false">
      <c r="I267" s="2"/>
    </row>
    <row r="268" customFormat="false" ht="15.75" hidden="false" customHeight="true" outlineLevel="0" collapsed="false">
      <c r="I268" s="2"/>
    </row>
    <row r="269" customFormat="false" ht="15.75" hidden="false" customHeight="true" outlineLevel="0" collapsed="false">
      <c r="I269" s="2"/>
    </row>
    <row r="270" customFormat="false" ht="15.75" hidden="false" customHeight="true" outlineLevel="0" collapsed="false">
      <c r="I270" s="2"/>
    </row>
    <row r="271" customFormat="false" ht="15.75" hidden="false" customHeight="true" outlineLevel="0" collapsed="false">
      <c r="I271" s="2"/>
    </row>
    <row r="272" customFormat="false" ht="15.75" hidden="false" customHeight="true" outlineLevel="0" collapsed="false">
      <c r="I272" s="2"/>
    </row>
    <row r="273" customFormat="false" ht="15.75" hidden="false" customHeight="true" outlineLevel="0" collapsed="false">
      <c r="I273" s="2"/>
    </row>
    <row r="274" customFormat="false" ht="15.75" hidden="false" customHeight="true" outlineLevel="0" collapsed="false">
      <c r="I274" s="2"/>
    </row>
    <row r="275" customFormat="false" ht="15.75" hidden="false" customHeight="true" outlineLevel="0" collapsed="false">
      <c r="I275" s="2"/>
    </row>
    <row r="276" customFormat="false" ht="15.75" hidden="false" customHeight="true" outlineLevel="0" collapsed="false">
      <c r="I276" s="2"/>
    </row>
    <row r="277" customFormat="false" ht="15.75" hidden="false" customHeight="true" outlineLevel="0" collapsed="false">
      <c r="I277" s="2"/>
    </row>
    <row r="278" customFormat="false" ht="15.75" hidden="false" customHeight="true" outlineLevel="0" collapsed="false">
      <c r="I278" s="2"/>
    </row>
    <row r="279" customFormat="false" ht="15.75" hidden="false" customHeight="true" outlineLevel="0" collapsed="false">
      <c r="I279" s="2"/>
    </row>
    <row r="280" customFormat="false" ht="15.75" hidden="false" customHeight="true" outlineLevel="0" collapsed="false">
      <c r="I280" s="2"/>
    </row>
    <row r="281" customFormat="false" ht="15.75" hidden="false" customHeight="true" outlineLevel="0" collapsed="false">
      <c r="I281" s="2"/>
    </row>
    <row r="282" customFormat="false" ht="15.75" hidden="false" customHeight="true" outlineLevel="0" collapsed="false">
      <c r="I282" s="2"/>
    </row>
    <row r="283" customFormat="false" ht="15.75" hidden="false" customHeight="true" outlineLevel="0" collapsed="false">
      <c r="I283" s="2"/>
    </row>
    <row r="284" customFormat="false" ht="15.75" hidden="false" customHeight="true" outlineLevel="0" collapsed="false">
      <c r="I284" s="2"/>
    </row>
    <row r="285" customFormat="false" ht="15.75" hidden="false" customHeight="true" outlineLevel="0" collapsed="false">
      <c r="I285" s="2"/>
    </row>
    <row r="286" customFormat="false" ht="15.75" hidden="false" customHeight="true" outlineLevel="0" collapsed="false">
      <c r="I286" s="2"/>
    </row>
    <row r="287" customFormat="false" ht="15.75" hidden="false" customHeight="true" outlineLevel="0" collapsed="false">
      <c r="I287" s="2"/>
    </row>
    <row r="288" customFormat="false" ht="15.75" hidden="false" customHeight="true" outlineLevel="0" collapsed="false">
      <c r="I288" s="2"/>
    </row>
    <row r="289" customFormat="false" ht="15.75" hidden="false" customHeight="true" outlineLevel="0" collapsed="false">
      <c r="I289" s="2"/>
    </row>
    <row r="290" customFormat="false" ht="15.75" hidden="false" customHeight="true" outlineLevel="0" collapsed="false">
      <c r="I290" s="2"/>
    </row>
    <row r="291" customFormat="false" ht="15.75" hidden="false" customHeight="true" outlineLevel="0" collapsed="false">
      <c r="I291" s="2"/>
    </row>
    <row r="292" customFormat="false" ht="15.75" hidden="false" customHeight="true" outlineLevel="0" collapsed="false">
      <c r="I292" s="2"/>
    </row>
    <row r="293" customFormat="false" ht="15.75" hidden="false" customHeight="true" outlineLevel="0" collapsed="false">
      <c r="I293" s="2"/>
    </row>
    <row r="294" customFormat="false" ht="15.75" hidden="false" customHeight="true" outlineLevel="0" collapsed="false">
      <c r="I294" s="2"/>
    </row>
    <row r="295" customFormat="false" ht="15.75" hidden="false" customHeight="true" outlineLevel="0" collapsed="false">
      <c r="I295" s="2"/>
    </row>
    <row r="296" customFormat="false" ht="15.75" hidden="false" customHeight="true" outlineLevel="0" collapsed="false">
      <c r="I296" s="2"/>
    </row>
    <row r="297" customFormat="false" ht="15.75" hidden="false" customHeight="true" outlineLevel="0" collapsed="false">
      <c r="I297" s="2"/>
    </row>
    <row r="298" customFormat="false" ht="15.75" hidden="false" customHeight="true" outlineLevel="0" collapsed="false">
      <c r="I298" s="2"/>
    </row>
    <row r="299" customFormat="false" ht="15.75" hidden="false" customHeight="true" outlineLevel="0" collapsed="false">
      <c r="I299" s="2"/>
    </row>
    <row r="300" customFormat="false" ht="15.75" hidden="false" customHeight="true" outlineLevel="0" collapsed="false">
      <c r="I300" s="2"/>
    </row>
    <row r="301" customFormat="false" ht="15.75" hidden="false" customHeight="true" outlineLevel="0" collapsed="false">
      <c r="I301" s="2"/>
    </row>
    <row r="302" customFormat="false" ht="15.75" hidden="false" customHeight="true" outlineLevel="0" collapsed="false">
      <c r="I302" s="2"/>
    </row>
    <row r="303" customFormat="false" ht="15.75" hidden="false" customHeight="true" outlineLevel="0" collapsed="false">
      <c r="I303" s="2"/>
    </row>
    <row r="304" customFormat="false" ht="15.75" hidden="false" customHeight="true" outlineLevel="0" collapsed="false">
      <c r="I304" s="2"/>
    </row>
    <row r="305" customFormat="false" ht="15.75" hidden="false" customHeight="true" outlineLevel="0" collapsed="false">
      <c r="I305" s="2"/>
    </row>
    <row r="306" customFormat="false" ht="15.75" hidden="false" customHeight="true" outlineLevel="0" collapsed="false">
      <c r="I306" s="2"/>
    </row>
    <row r="307" customFormat="false" ht="15.75" hidden="false" customHeight="true" outlineLevel="0" collapsed="false">
      <c r="I307" s="2"/>
    </row>
    <row r="308" customFormat="false" ht="15.75" hidden="false" customHeight="true" outlineLevel="0" collapsed="false">
      <c r="I308" s="2"/>
    </row>
    <row r="309" customFormat="false" ht="15.75" hidden="false" customHeight="true" outlineLevel="0" collapsed="false">
      <c r="I309" s="2"/>
    </row>
    <row r="310" customFormat="false" ht="15.75" hidden="false" customHeight="true" outlineLevel="0" collapsed="false">
      <c r="I310" s="2"/>
    </row>
    <row r="311" customFormat="false" ht="15.75" hidden="false" customHeight="true" outlineLevel="0" collapsed="false">
      <c r="I311" s="2"/>
    </row>
    <row r="312" customFormat="false" ht="15.75" hidden="false" customHeight="true" outlineLevel="0" collapsed="false">
      <c r="I312" s="2"/>
    </row>
    <row r="313" customFormat="false" ht="15.75" hidden="false" customHeight="true" outlineLevel="0" collapsed="false">
      <c r="I313" s="2"/>
    </row>
    <row r="314" customFormat="false" ht="15.75" hidden="false" customHeight="true" outlineLevel="0" collapsed="false">
      <c r="I314" s="2"/>
    </row>
    <row r="315" customFormat="false" ht="15.75" hidden="false" customHeight="true" outlineLevel="0" collapsed="false">
      <c r="I315" s="2"/>
    </row>
    <row r="316" customFormat="false" ht="15.75" hidden="false" customHeight="true" outlineLevel="0" collapsed="false">
      <c r="I316" s="2"/>
    </row>
    <row r="317" customFormat="false" ht="15.75" hidden="false" customHeight="true" outlineLevel="0" collapsed="false">
      <c r="I317" s="2"/>
    </row>
    <row r="318" customFormat="false" ht="15.75" hidden="false" customHeight="true" outlineLevel="0" collapsed="false">
      <c r="I318" s="2"/>
    </row>
    <row r="319" customFormat="false" ht="15.75" hidden="false" customHeight="true" outlineLevel="0" collapsed="false">
      <c r="I319" s="2"/>
    </row>
    <row r="320" customFormat="false" ht="15.75" hidden="false" customHeight="true" outlineLevel="0" collapsed="false">
      <c r="I320" s="2"/>
    </row>
    <row r="321" customFormat="false" ht="15.75" hidden="false" customHeight="true" outlineLevel="0" collapsed="false">
      <c r="I321" s="2"/>
    </row>
    <row r="322" customFormat="false" ht="15.75" hidden="false" customHeight="true" outlineLevel="0" collapsed="false">
      <c r="I322" s="2"/>
    </row>
    <row r="323" customFormat="false" ht="15.75" hidden="false" customHeight="true" outlineLevel="0" collapsed="false">
      <c r="I323" s="2"/>
    </row>
    <row r="324" customFormat="false" ht="15.75" hidden="false" customHeight="true" outlineLevel="0" collapsed="false">
      <c r="I324" s="2"/>
    </row>
    <row r="325" customFormat="false" ht="15.75" hidden="false" customHeight="true" outlineLevel="0" collapsed="false">
      <c r="I325" s="2"/>
    </row>
    <row r="326" customFormat="false" ht="15.75" hidden="false" customHeight="true" outlineLevel="0" collapsed="false">
      <c r="I326" s="2"/>
    </row>
    <row r="327" customFormat="false" ht="15.75" hidden="false" customHeight="true" outlineLevel="0" collapsed="false">
      <c r="I327" s="2"/>
    </row>
    <row r="328" customFormat="false" ht="15.75" hidden="false" customHeight="true" outlineLevel="0" collapsed="false">
      <c r="I328" s="2"/>
    </row>
    <row r="329" customFormat="false" ht="15.75" hidden="false" customHeight="true" outlineLevel="0" collapsed="false">
      <c r="I329" s="2"/>
    </row>
    <row r="330" customFormat="false" ht="15.75" hidden="false" customHeight="true" outlineLevel="0" collapsed="false">
      <c r="I330" s="2"/>
    </row>
    <row r="331" customFormat="false" ht="15.75" hidden="false" customHeight="true" outlineLevel="0" collapsed="false">
      <c r="I331" s="2"/>
    </row>
    <row r="332" customFormat="false" ht="15.75" hidden="false" customHeight="true" outlineLevel="0" collapsed="false">
      <c r="I332" s="2"/>
    </row>
    <row r="333" customFormat="false" ht="15.75" hidden="false" customHeight="true" outlineLevel="0" collapsed="false">
      <c r="I333" s="2"/>
    </row>
    <row r="334" customFormat="false" ht="15.75" hidden="false" customHeight="true" outlineLevel="0" collapsed="false">
      <c r="I334" s="2"/>
    </row>
    <row r="335" customFormat="false" ht="15.75" hidden="false" customHeight="true" outlineLevel="0" collapsed="false">
      <c r="I335" s="2"/>
    </row>
    <row r="336" customFormat="false" ht="15.75" hidden="false" customHeight="true" outlineLevel="0" collapsed="false">
      <c r="I336" s="2"/>
    </row>
    <row r="337" customFormat="false" ht="15.75" hidden="false" customHeight="true" outlineLevel="0" collapsed="false">
      <c r="I337" s="2"/>
    </row>
    <row r="338" customFormat="false" ht="15.75" hidden="false" customHeight="true" outlineLevel="0" collapsed="false">
      <c r="I338" s="2"/>
    </row>
    <row r="339" customFormat="false" ht="15.75" hidden="false" customHeight="true" outlineLevel="0" collapsed="false">
      <c r="I339" s="2"/>
    </row>
    <row r="340" customFormat="false" ht="15.75" hidden="false" customHeight="true" outlineLevel="0" collapsed="false">
      <c r="I340" s="2"/>
    </row>
    <row r="341" customFormat="false" ht="15.75" hidden="false" customHeight="true" outlineLevel="0" collapsed="false">
      <c r="I341" s="2"/>
    </row>
    <row r="342" customFormat="false" ht="15.75" hidden="false" customHeight="true" outlineLevel="0" collapsed="false">
      <c r="I342" s="2"/>
    </row>
    <row r="343" customFormat="false" ht="15.75" hidden="false" customHeight="true" outlineLevel="0" collapsed="false">
      <c r="I343" s="2"/>
    </row>
    <row r="344" customFormat="false" ht="15.75" hidden="false" customHeight="true" outlineLevel="0" collapsed="false">
      <c r="I344" s="2"/>
    </row>
    <row r="345" customFormat="false" ht="15.75" hidden="false" customHeight="true" outlineLevel="0" collapsed="false">
      <c r="I345" s="2"/>
    </row>
    <row r="346" customFormat="false" ht="15.75" hidden="false" customHeight="true" outlineLevel="0" collapsed="false">
      <c r="I346" s="2"/>
    </row>
    <row r="347" customFormat="false" ht="15.75" hidden="false" customHeight="true" outlineLevel="0" collapsed="false">
      <c r="I347" s="2"/>
    </row>
    <row r="348" customFormat="false" ht="15.75" hidden="false" customHeight="true" outlineLevel="0" collapsed="false">
      <c r="I348" s="2"/>
    </row>
    <row r="349" customFormat="false" ht="15.75" hidden="false" customHeight="true" outlineLevel="0" collapsed="false">
      <c r="I349" s="2"/>
    </row>
    <row r="350" customFormat="false" ht="15.75" hidden="false" customHeight="true" outlineLevel="0" collapsed="false">
      <c r="I350" s="2"/>
    </row>
    <row r="351" customFormat="false" ht="15.75" hidden="false" customHeight="true" outlineLevel="0" collapsed="false">
      <c r="I351" s="2"/>
    </row>
    <row r="352" customFormat="false" ht="15.75" hidden="false" customHeight="true" outlineLevel="0" collapsed="false">
      <c r="I352" s="2"/>
    </row>
    <row r="353" customFormat="false" ht="15.75" hidden="false" customHeight="true" outlineLevel="0" collapsed="false">
      <c r="I353" s="2"/>
    </row>
    <row r="354" customFormat="false" ht="15.75" hidden="false" customHeight="true" outlineLevel="0" collapsed="false">
      <c r="I354" s="2"/>
    </row>
    <row r="355" customFormat="false" ht="15.75" hidden="false" customHeight="true" outlineLevel="0" collapsed="false">
      <c r="I355" s="2"/>
    </row>
    <row r="356" customFormat="false" ht="15.75" hidden="false" customHeight="true" outlineLevel="0" collapsed="false">
      <c r="I356" s="2"/>
    </row>
    <row r="357" customFormat="false" ht="15.75" hidden="false" customHeight="true" outlineLevel="0" collapsed="false">
      <c r="I357" s="2"/>
    </row>
    <row r="358" customFormat="false" ht="15.75" hidden="false" customHeight="true" outlineLevel="0" collapsed="false">
      <c r="I358" s="2"/>
    </row>
    <row r="359" customFormat="false" ht="15.75" hidden="false" customHeight="true" outlineLevel="0" collapsed="false">
      <c r="I359" s="2"/>
    </row>
    <row r="360" customFormat="false" ht="15.75" hidden="false" customHeight="true" outlineLevel="0" collapsed="false">
      <c r="I360" s="2"/>
    </row>
    <row r="361" customFormat="false" ht="15.75" hidden="false" customHeight="true" outlineLevel="0" collapsed="false">
      <c r="I361" s="2"/>
    </row>
    <row r="362" customFormat="false" ht="15.75" hidden="false" customHeight="true" outlineLevel="0" collapsed="false">
      <c r="I362" s="2"/>
    </row>
    <row r="363" customFormat="false" ht="15.75" hidden="false" customHeight="true" outlineLevel="0" collapsed="false">
      <c r="I363" s="2"/>
    </row>
    <row r="364" customFormat="false" ht="15.75" hidden="false" customHeight="true" outlineLevel="0" collapsed="false">
      <c r="I364" s="2"/>
    </row>
    <row r="365" customFormat="false" ht="15.75" hidden="false" customHeight="true" outlineLevel="0" collapsed="false">
      <c r="I365" s="2"/>
    </row>
    <row r="366" customFormat="false" ht="15.75" hidden="false" customHeight="true" outlineLevel="0" collapsed="false">
      <c r="I366" s="2"/>
    </row>
    <row r="367" customFormat="false" ht="15.75" hidden="false" customHeight="true" outlineLevel="0" collapsed="false">
      <c r="I367" s="2"/>
    </row>
    <row r="368" customFormat="false" ht="15.75" hidden="false" customHeight="true" outlineLevel="0" collapsed="false">
      <c r="I368" s="2"/>
    </row>
    <row r="369" customFormat="false" ht="15.75" hidden="false" customHeight="true" outlineLevel="0" collapsed="false">
      <c r="I369" s="2"/>
    </row>
    <row r="370" customFormat="false" ht="15.75" hidden="false" customHeight="true" outlineLevel="0" collapsed="false">
      <c r="I370" s="2"/>
    </row>
    <row r="371" customFormat="false" ht="15.75" hidden="false" customHeight="true" outlineLevel="0" collapsed="false">
      <c r="I371" s="2"/>
    </row>
    <row r="372" customFormat="false" ht="15.75" hidden="false" customHeight="true" outlineLevel="0" collapsed="false">
      <c r="I372" s="2"/>
    </row>
    <row r="373" customFormat="false" ht="15.75" hidden="false" customHeight="true" outlineLevel="0" collapsed="false">
      <c r="I373" s="2"/>
    </row>
    <row r="374" customFormat="false" ht="15.75" hidden="false" customHeight="true" outlineLevel="0" collapsed="false">
      <c r="I374" s="2"/>
    </row>
    <row r="375" customFormat="false" ht="15.75" hidden="false" customHeight="true" outlineLevel="0" collapsed="false">
      <c r="I375" s="2"/>
    </row>
    <row r="376" customFormat="false" ht="15.75" hidden="false" customHeight="true" outlineLevel="0" collapsed="false">
      <c r="I376" s="2"/>
    </row>
    <row r="377" customFormat="false" ht="15.75" hidden="false" customHeight="true" outlineLevel="0" collapsed="false">
      <c r="I377" s="2"/>
    </row>
    <row r="378" customFormat="false" ht="15.75" hidden="false" customHeight="true" outlineLevel="0" collapsed="false">
      <c r="I378" s="2"/>
    </row>
    <row r="379" customFormat="false" ht="15.75" hidden="false" customHeight="true" outlineLevel="0" collapsed="false">
      <c r="I379" s="2"/>
    </row>
    <row r="380" customFormat="false" ht="15.75" hidden="false" customHeight="true" outlineLevel="0" collapsed="false">
      <c r="I380" s="2"/>
    </row>
    <row r="381" customFormat="false" ht="15.75" hidden="false" customHeight="true" outlineLevel="0" collapsed="false">
      <c r="I381" s="2"/>
    </row>
    <row r="382" customFormat="false" ht="15.75" hidden="false" customHeight="true" outlineLevel="0" collapsed="false">
      <c r="I382" s="2"/>
    </row>
    <row r="383" customFormat="false" ht="15.75" hidden="false" customHeight="true" outlineLevel="0" collapsed="false">
      <c r="I383" s="2"/>
    </row>
    <row r="384" customFormat="false" ht="15.75" hidden="false" customHeight="true" outlineLevel="0" collapsed="false">
      <c r="I384" s="2"/>
    </row>
    <row r="385" customFormat="false" ht="15.75" hidden="false" customHeight="true" outlineLevel="0" collapsed="false">
      <c r="I385" s="2"/>
    </row>
    <row r="386" customFormat="false" ht="15.75" hidden="false" customHeight="true" outlineLevel="0" collapsed="false">
      <c r="I386" s="2"/>
    </row>
    <row r="387" customFormat="false" ht="15.75" hidden="false" customHeight="true" outlineLevel="0" collapsed="false">
      <c r="I387" s="2"/>
    </row>
    <row r="388" customFormat="false" ht="15.75" hidden="false" customHeight="true" outlineLevel="0" collapsed="false">
      <c r="I388" s="2"/>
    </row>
    <row r="389" customFormat="false" ht="15.75" hidden="false" customHeight="true" outlineLevel="0" collapsed="false">
      <c r="I389" s="2"/>
    </row>
    <row r="390" customFormat="false" ht="15.75" hidden="false" customHeight="true" outlineLevel="0" collapsed="false">
      <c r="I390" s="2"/>
    </row>
    <row r="391" customFormat="false" ht="15.75" hidden="false" customHeight="true" outlineLevel="0" collapsed="false">
      <c r="I391" s="2"/>
    </row>
    <row r="392" customFormat="false" ht="15.75" hidden="false" customHeight="true" outlineLevel="0" collapsed="false">
      <c r="I392" s="2"/>
    </row>
    <row r="393" customFormat="false" ht="15.75" hidden="false" customHeight="true" outlineLevel="0" collapsed="false">
      <c r="I393" s="2"/>
    </row>
    <row r="394" customFormat="false" ht="15.75" hidden="false" customHeight="true" outlineLevel="0" collapsed="false">
      <c r="I394" s="2"/>
    </row>
    <row r="395" customFormat="false" ht="15.75" hidden="false" customHeight="true" outlineLevel="0" collapsed="false">
      <c r="I395" s="2"/>
    </row>
    <row r="396" customFormat="false" ht="15.75" hidden="false" customHeight="true" outlineLevel="0" collapsed="false">
      <c r="I396" s="2"/>
    </row>
    <row r="397" customFormat="false" ht="15.75" hidden="false" customHeight="true" outlineLevel="0" collapsed="false">
      <c r="I397" s="2"/>
    </row>
    <row r="398" customFormat="false" ht="15.75" hidden="false" customHeight="true" outlineLevel="0" collapsed="false">
      <c r="I398" s="2"/>
    </row>
    <row r="399" customFormat="false" ht="15.75" hidden="false" customHeight="true" outlineLevel="0" collapsed="false">
      <c r="I399" s="2"/>
    </row>
    <row r="400" customFormat="false" ht="15.75" hidden="false" customHeight="true" outlineLevel="0" collapsed="false">
      <c r="I400" s="2"/>
    </row>
    <row r="401" customFormat="false" ht="15.75" hidden="false" customHeight="true" outlineLevel="0" collapsed="false">
      <c r="I401" s="2"/>
    </row>
    <row r="402" customFormat="false" ht="15.75" hidden="false" customHeight="true" outlineLevel="0" collapsed="false">
      <c r="I402" s="2"/>
    </row>
    <row r="403" customFormat="false" ht="15.75" hidden="false" customHeight="true" outlineLevel="0" collapsed="false">
      <c r="I403" s="2"/>
    </row>
    <row r="404" customFormat="false" ht="15.75" hidden="false" customHeight="true" outlineLevel="0" collapsed="false">
      <c r="I404" s="2"/>
    </row>
    <row r="405" customFormat="false" ht="15.75" hidden="false" customHeight="true" outlineLevel="0" collapsed="false">
      <c r="I405" s="2"/>
    </row>
    <row r="406" customFormat="false" ht="15.75" hidden="false" customHeight="true" outlineLevel="0" collapsed="false">
      <c r="I406" s="2"/>
    </row>
    <row r="407" customFormat="false" ht="15.75" hidden="false" customHeight="true" outlineLevel="0" collapsed="false">
      <c r="I407" s="2"/>
    </row>
    <row r="408" customFormat="false" ht="15.75" hidden="false" customHeight="true" outlineLevel="0" collapsed="false">
      <c r="I408" s="2"/>
    </row>
    <row r="409" customFormat="false" ht="15.75" hidden="false" customHeight="true" outlineLevel="0" collapsed="false">
      <c r="I409" s="2"/>
    </row>
    <row r="410" customFormat="false" ht="15.75" hidden="false" customHeight="true" outlineLevel="0" collapsed="false">
      <c r="I410" s="2"/>
    </row>
    <row r="411" customFormat="false" ht="15.75" hidden="false" customHeight="true" outlineLevel="0" collapsed="false">
      <c r="I411" s="2"/>
    </row>
    <row r="412" customFormat="false" ht="15.75" hidden="false" customHeight="true" outlineLevel="0" collapsed="false">
      <c r="I412" s="2"/>
    </row>
    <row r="413" customFormat="false" ht="15.75" hidden="false" customHeight="true" outlineLevel="0" collapsed="false">
      <c r="I413" s="2"/>
    </row>
    <row r="414" customFormat="false" ht="15.75" hidden="false" customHeight="true" outlineLevel="0" collapsed="false">
      <c r="I414" s="2"/>
    </row>
    <row r="415" customFormat="false" ht="15.75" hidden="false" customHeight="true" outlineLevel="0" collapsed="false">
      <c r="I415" s="2"/>
    </row>
    <row r="416" customFormat="false" ht="15.75" hidden="false" customHeight="true" outlineLevel="0" collapsed="false">
      <c r="I416" s="2"/>
    </row>
    <row r="417" customFormat="false" ht="15.75" hidden="false" customHeight="true" outlineLevel="0" collapsed="false">
      <c r="I417" s="2"/>
    </row>
    <row r="418" customFormat="false" ht="15.75" hidden="false" customHeight="true" outlineLevel="0" collapsed="false">
      <c r="I418" s="2"/>
    </row>
    <row r="419" customFormat="false" ht="15.75" hidden="false" customHeight="true" outlineLevel="0" collapsed="false">
      <c r="I419" s="2"/>
    </row>
    <row r="420" customFormat="false" ht="15.75" hidden="false" customHeight="true" outlineLevel="0" collapsed="false">
      <c r="I420" s="2"/>
    </row>
    <row r="421" customFormat="false" ht="15.75" hidden="false" customHeight="true" outlineLevel="0" collapsed="false">
      <c r="I421" s="2"/>
    </row>
    <row r="422" customFormat="false" ht="15.75" hidden="false" customHeight="true" outlineLevel="0" collapsed="false">
      <c r="I422" s="2"/>
    </row>
    <row r="423" customFormat="false" ht="15.75" hidden="false" customHeight="true" outlineLevel="0" collapsed="false">
      <c r="I423" s="2"/>
    </row>
    <row r="424" customFormat="false" ht="15.75" hidden="false" customHeight="true" outlineLevel="0" collapsed="false">
      <c r="I424" s="2"/>
    </row>
    <row r="425" customFormat="false" ht="15.75" hidden="false" customHeight="true" outlineLevel="0" collapsed="false">
      <c r="I425" s="2"/>
    </row>
    <row r="426" customFormat="false" ht="15.75" hidden="false" customHeight="true" outlineLevel="0" collapsed="false">
      <c r="I426" s="2"/>
    </row>
    <row r="427" customFormat="false" ht="15.75" hidden="false" customHeight="true" outlineLevel="0" collapsed="false">
      <c r="I427" s="2"/>
    </row>
    <row r="428" customFormat="false" ht="15.75" hidden="false" customHeight="true" outlineLevel="0" collapsed="false">
      <c r="I428" s="2"/>
    </row>
    <row r="429" customFormat="false" ht="15.75" hidden="false" customHeight="true" outlineLevel="0" collapsed="false">
      <c r="I429" s="2"/>
    </row>
    <row r="430" customFormat="false" ht="15.75" hidden="false" customHeight="true" outlineLevel="0" collapsed="false">
      <c r="I430" s="2"/>
    </row>
    <row r="431" customFormat="false" ht="15.75" hidden="false" customHeight="true" outlineLevel="0" collapsed="false">
      <c r="I431" s="2"/>
    </row>
    <row r="432" customFormat="false" ht="15.75" hidden="false" customHeight="true" outlineLevel="0" collapsed="false">
      <c r="I432" s="2"/>
    </row>
    <row r="433" customFormat="false" ht="15.75" hidden="false" customHeight="true" outlineLevel="0" collapsed="false">
      <c r="I433" s="2"/>
    </row>
    <row r="434" customFormat="false" ht="15.75" hidden="false" customHeight="true" outlineLevel="0" collapsed="false">
      <c r="I434" s="2"/>
    </row>
    <row r="435" customFormat="false" ht="15.75" hidden="false" customHeight="true" outlineLevel="0" collapsed="false">
      <c r="I435" s="2"/>
    </row>
    <row r="436" customFormat="false" ht="15.75" hidden="false" customHeight="true" outlineLevel="0" collapsed="false">
      <c r="I436" s="2"/>
    </row>
    <row r="437" customFormat="false" ht="15.75" hidden="false" customHeight="true" outlineLevel="0" collapsed="false">
      <c r="I437" s="2"/>
    </row>
    <row r="438" customFormat="false" ht="15.75" hidden="false" customHeight="true" outlineLevel="0" collapsed="false">
      <c r="I438" s="2"/>
    </row>
    <row r="439" customFormat="false" ht="15.75" hidden="false" customHeight="true" outlineLevel="0" collapsed="false">
      <c r="I439" s="2"/>
    </row>
    <row r="440" customFormat="false" ht="15.75" hidden="false" customHeight="true" outlineLevel="0" collapsed="false">
      <c r="I440" s="2"/>
    </row>
    <row r="441" customFormat="false" ht="15.75" hidden="false" customHeight="true" outlineLevel="0" collapsed="false">
      <c r="I441" s="2"/>
    </row>
    <row r="442" customFormat="false" ht="15.75" hidden="false" customHeight="true" outlineLevel="0" collapsed="false">
      <c r="I442" s="2"/>
    </row>
    <row r="443" customFormat="false" ht="15.75" hidden="false" customHeight="true" outlineLevel="0" collapsed="false">
      <c r="I443" s="2"/>
    </row>
    <row r="444" customFormat="false" ht="15.75" hidden="false" customHeight="true" outlineLevel="0" collapsed="false">
      <c r="I444" s="2"/>
    </row>
    <row r="445" customFormat="false" ht="15.75" hidden="false" customHeight="true" outlineLevel="0" collapsed="false">
      <c r="I445" s="2"/>
    </row>
    <row r="446" customFormat="false" ht="15.75" hidden="false" customHeight="true" outlineLevel="0" collapsed="false">
      <c r="I446" s="2"/>
    </row>
    <row r="447" customFormat="false" ht="15.75" hidden="false" customHeight="true" outlineLevel="0" collapsed="false">
      <c r="I447" s="2"/>
    </row>
    <row r="448" customFormat="false" ht="15.75" hidden="false" customHeight="true" outlineLevel="0" collapsed="false">
      <c r="I448" s="2"/>
    </row>
    <row r="449" customFormat="false" ht="15.75" hidden="false" customHeight="true" outlineLevel="0" collapsed="false">
      <c r="I449" s="2"/>
    </row>
    <row r="450" customFormat="false" ht="15.75" hidden="false" customHeight="true" outlineLevel="0" collapsed="false">
      <c r="I450" s="2"/>
    </row>
    <row r="451" customFormat="false" ht="15.75" hidden="false" customHeight="true" outlineLevel="0" collapsed="false">
      <c r="I451" s="2"/>
    </row>
    <row r="452" customFormat="false" ht="15.75" hidden="false" customHeight="true" outlineLevel="0" collapsed="false">
      <c r="I452" s="2"/>
    </row>
    <row r="453" customFormat="false" ht="15.75" hidden="false" customHeight="true" outlineLevel="0" collapsed="false">
      <c r="I453" s="2"/>
    </row>
    <row r="454" customFormat="false" ht="15.75" hidden="false" customHeight="true" outlineLevel="0" collapsed="false">
      <c r="I454" s="2"/>
    </row>
    <row r="455" customFormat="false" ht="15.75" hidden="false" customHeight="true" outlineLevel="0" collapsed="false">
      <c r="I455" s="2"/>
    </row>
    <row r="456" customFormat="false" ht="15.75" hidden="false" customHeight="true" outlineLevel="0" collapsed="false">
      <c r="I456" s="2"/>
    </row>
    <row r="457" customFormat="false" ht="15.75" hidden="false" customHeight="true" outlineLevel="0" collapsed="false">
      <c r="I457" s="2"/>
    </row>
    <row r="458" customFormat="false" ht="15.75" hidden="false" customHeight="true" outlineLevel="0" collapsed="false">
      <c r="I458" s="2"/>
    </row>
    <row r="459" customFormat="false" ht="15.75" hidden="false" customHeight="true" outlineLevel="0" collapsed="false">
      <c r="I459" s="2"/>
    </row>
    <row r="460" customFormat="false" ht="15.75" hidden="false" customHeight="true" outlineLevel="0" collapsed="false">
      <c r="I460" s="2"/>
    </row>
    <row r="461" customFormat="false" ht="15.75" hidden="false" customHeight="true" outlineLevel="0" collapsed="false">
      <c r="I461" s="2"/>
    </row>
    <row r="462" customFormat="false" ht="15.75" hidden="false" customHeight="true" outlineLevel="0" collapsed="false">
      <c r="I462" s="2"/>
    </row>
    <row r="463" customFormat="false" ht="15.75" hidden="false" customHeight="true" outlineLevel="0" collapsed="false">
      <c r="I463" s="2"/>
    </row>
    <row r="464" customFormat="false" ht="15.75" hidden="false" customHeight="true" outlineLevel="0" collapsed="false">
      <c r="I464" s="2"/>
    </row>
    <row r="465" customFormat="false" ht="15.75" hidden="false" customHeight="true" outlineLevel="0" collapsed="false">
      <c r="I465" s="2"/>
    </row>
    <row r="466" customFormat="false" ht="15.75" hidden="false" customHeight="true" outlineLevel="0" collapsed="false">
      <c r="I466" s="2"/>
    </row>
    <row r="467" customFormat="false" ht="15.75" hidden="false" customHeight="true" outlineLevel="0" collapsed="false">
      <c r="I467" s="2"/>
    </row>
    <row r="468" customFormat="false" ht="15.75" hidden="false" customHeight="true" outlineLevel="0" collapsed="false">
      <c r="I468" s="2"/>
    </row>
    <row r="469" customFormat="false" ht="15.75" hidden="false" customHeight="true" outlineLevel="0" collapsed="false">
      <c r="I469" s="2"/>
    </row>
    <row r="470" customFormat="false" ht="15.75" hidden="false" customHeight="true" outlineLevel="0" collapsed="false">
      <c r="I470" s="2"/>
    </row>
    <row r="471" customFormat="false" ht="15.75" hidden="false" customHeight="true" outlineLevel="0" collapsed="false">
      <c r="I471" s="2"/>
    </row>
    <row r="472" customFormat="false" ht="15.75" hidden="false" customHeight="true" outlineLevel="0" collapsed="false">
      <c r="I472" s="2"/>
    </row>
    <row r="473" customFormat="false" ht="15.75" hidden="false" customHeight="true" outlineLevel="0" collapsed="false">
      <c r="I473" s="2"/>
    </row>
    <row r="474" customFormat="false" ht="15.75" hidden="false" customHeight="true" outlineLevel="0" collapsed="false">
      <c r="I474" s="2"/>
    </row>
    <row r="475" customFormat="false" ht="15.75" hidden="false" customHeight="true" outlineLevel="0" collapsed="false">
      <c r="I475" s="2"/>
    </row>
    <row r="476" customFormat="false" ht="15.75" hidden="false" customHeight="true" outlineLevel="0" collapsed="false">
      <c r="I476" s="2"/>
    </row>
    <row r="477" customFormat="false" ht="15.75" hidden="false" customHeight="true" outlineLevel="0" collapsed="false">
      <c r="I477" s="2"/>
    </row>
    <row r="478" customFormat="false" ht="15.75" hidden="false" customHeight="true" outlineLevel="0" collapsed="false">
      <c r="I478" s="2"/>
    </row>
    <row r="479" customFormat="false" ht="15.75" hidden="false" customHeight="true" outlineLevel="0" collapsed="false">
      <c r="I479" s="2"/>
    </row>
    <row r="480" customFormat="false" ht="15.75" hidden="false" customHeight="true" outlineLevel="0" collapsed="false">
      <c r="I480" s="2"/>
    </row>
    <row r="481" customFormat="false" ht="15.75" hidden="false" customHeight="true" outlineLevel="0" collapsed="false">
      <c r="I481" s="2"/>
    </row>
    <row r="482" customFormat="false" ht="15.75" hidden="false" customHeight="true" outlineLevel="0" collapsed="false">
      <c r="I482" s="2"/>
    </row>
    <row r="483" customFormat="false" ht="15.75" hidden="false" customHeight="true" outlineLevel="0" collapsed="false">
      <c r="I483" s="2"/>
    </row>
    <row r="484" customFormat="false" ht="15.75" hidden="false" customHeight="true" outlineLevel="0" collapsed="false">
      <c r="I484" s="2"/>
    </row>
    <row r="485" customFormat="false" ht="15.75" hidden="false" customHeight="true" outlineLevel="0" collapsed="false">
      <c r="I485" s="2"/>
    </row>
    <row r="486" customFormat="false" ht="15.75" hidden="false" customHeight="true" outlineLevel="0" collapsed="false">
      <c r="I486" s="2"/>
    </row>
    <row r="487" customFormat="false" ht="15.75" hidden="false" customHeight="true" outlineLevel="0" collapsed="false">
      <c r="I487" s="2"/>
    </row>
    <row r="488" customFormat="false" ht="15.75" hidden="false" customHeight="true" outlineLevel="0" collapsed="false">
      <c r="I488" s="2"/>
    </row>
    <row r="489" customFormat="false" ht="15.75" hidden="false" customHeight="true" outlineLevel="0" collapsed="false">
      <c r="I489" s="2"/>
    </row>
    <row r="490" customFormat="false" ht="15.75" hidden="false" customHeight="true" outlineLevel="0" collapsed="false">
      <c r="I490" s="2"/>
    </row>
    <row r="491" customFormat="false" ht="15.75" hidden="false" customHeight="true" outlineLevel="0" collapsed="false">
      <c r="I491" s="2"/>
    </row>
    <row r="492" customFormat="false" ht="15.75" hidden="false" customHeight="true" outlineLevel="0" collapsed="false">
      <c r="I492" s="2"/>
    </row>
    <row r="493" customFormat="false" ht="15.75" hidden="false" customHeight="true" outlineLevel="0" collapsed="false">
      <c r="I493" s="2"/>
    </row>
    <row r="494" customFormat="false" ht="15.75" hidden="false" customHeight="true" outlineLevel="0" collapsed="false">
      <c r="I494" s="2"/>
    </row>
    <row r="495" customFormat="false" ht="15.75" hidden="false" customHeight="true" outlineLevel="0" collapsed="false">
      <c r="I495" s="2"/>
    </row>
    <row r="496" customFormat="false" ht="15.75" hidden="false" customHeight="true" outlineLevel="0" collapsed="false">
      <c r="I496" s="2"/>
    </row>
    <row r="497" customFormat="false" ht="15.75" hidden="false" customHeight="true" outlineLevel="0" collapsed="false">
      <c r="I497" s="2"/>
    </row>
    <row r="498" customFormat="false" ht="15.75" hidden="false" customHeight="true" outlineLevel="0" collapsed="false">
      <c r="I498" s="2"/>
    </row>
    <row r="499" customFormat="false" ht="15.75" hidden="false" customHeight="true" outlineLevel="0" collapsed="false">
      <c r="I499" s="2"/>
    </row>
    <row r="500" customFormat="false" ht="15.75" hidden="false" customHeight="true" outlineLevel="0" collapsed="false">
      <c r="I500" s="2"/>
    </row>
    <row r="501" customFormat="false" ht="15.75" hidden="false" customHeight="true" outlineLevel="0" collapsed="false">
      <c r="I501" s="2"/>
    </row>
    <row r="502" customFormat="false" ht="15.75" hidden="false" customHeight="true" outlineLevel="0" collapsed="false">
      <c r="I502" s="2"/>
    </row>
    <row r="503" customFormat="false" ht="15.75" hidden="false" customHeight="true" outlineLevel="0" collapsed="false">
      <c r="I503" s="2"/>
    </row>
    <row r="504" customFormat="false" ht="15.75" hidden="false" customHeight="true" outlineLevel="0" collapsed="false">
      <c r="I504" s="2"/>
    </row>
    <row r="505" customFormat="false" ht="15.75" hidden="false" customHeight="true" outlineLevel="0" collapsed="false">
      <c r="I505" s="2"/>
    </row>
    <row r="506" customFormat="false" ht="15.75" hidden="false" customHeight="true" outlineLevel="0" collapsed="false">
      <c r="I506" s="2"/>
    </row>
    <row r="507" customFormat="false" ht="15.75" hidden="false" customHeight="true" outlineLevel="0" collapsed="false">
      <c r="I507" s="2"/>
    </row>
    <row r="508" customFormat="false" ht="15.75" hidden="false" customHeight="true" outlineLevel="0" collapsed="false">
      <c r="I508" s="2"/>
    </row>
    <row r="509" customFormat="false" ht="15.75" hidden="false" customHeight="true" outlineLevel="0" collapsed="false">
      <c r="I509" s="2"/>
    </row>
    <row r="510" customFormat="false" ht="15.75" hidden="false" customHeight="true" outlineLevel="0" collapsed="false">
      <c r="I510" s="2"/>
    </row>
    <row r="511" customFormat="false" ht="15.75" hidden="false" customHeight="true" outlineLevel="0" collapsed="false">
      <c r="I511" s="2"/>
    </row>
    <row r="512" customFormat="false" ht="15.75" hidden="false" customHeight="true" outlineLevel="0" collapsed="false">
      <c r="I512" s="2"/>
    </row>
    <row r="513" customFormat="false" ht="15.75" hidden="false" customHeight="true" outlineLevel="0" collapsed="false">
      <c r="I513" s="2"/>
    </row>
    <row r="514" customFormat="false" ht="15.75" hidden="false" customHeight="true" outlineLevel="0" collapsed="false">
      <c r="I514" s="2"/>
    </row>
    <row r="515" customFormat="false" ht="15.75" hidden="false" customHeight="true" outlineLevel="0" collapsed="false">
      <c r="I515" s="2"/>
    </row>
    <row r="516" customFormat="false" ht="15.75" hidden="false" customHeight="true" outlineLevel="0" collapsed="false">
      <c r="I516" s="2"/>
    </row>
    <row r="517" customFormat="false" ht="15.75" hidden="false" customHeight="true" outlineLevel="0" collapsed="false">
      <c r="I517" s="2"/>
    </row>
    <row r="518" customFormat="false" ht="15.75" hidden="false" customHeight="true" outlineLevel="0" collapsed="false">
      <c r="I518" s="2"/>
    </row>
    <row r="519" customFormat="false" ht="15.75" hidden="false" customHeight="true" outlineLevel="0" collapsed="false">
      <c r="I519" s="2"/>
    </row>
    <row r="520" customFormat="false" ht="15.75" hidden="false" customHeight="true" outlineLevel="0" collapsed="false">
      <c r="I520" s="2"/>
    </row>
    <row r="521" customFormat="false" ht="15.75" hidden="false" customHeight="true" outlineLevel="0" collapsed="false">
      <c r="I521" s="2"/>
    </row>
    <row r="522" customFormat="false" ht="15.75" hidden="false" customHeight="true" outlineLevel="0" collapsed="false">
      <c r="I522" s="2"/>
    </row>
    <row r="523" customFormat="false" ht="15.75" hidden="false" customHeight="true" outlineLevel="0" collapsed="false">
      <c r="I523" s="2"/>
    </row>
    <row r="524" customFormat="false" ht="15.75" hidden="false" customHeight="true" outlineLevel="0" collapsed="false">
      <c r="I524" s="2"/>
    </row>
    <row r="525" customFormat="false" ht="15.75" hidden="false" customHeight="true" outlineLevel="0" collapsed="false">
      <c r="I525" s="2"/>
    </row>
    <row r="526" customFormat="false" ht="15.75" hidden="false" customHeight="true" outlineLevel="0" collapsed="false">
      <c r="I526" s="2"/>
    </row>
    <row r="527" customFormat="false" ht="15.75" hidden="false" customHeight="true" outlineLevel="0" collapsed="false">
      <c r="I527" s="2"/>
    </row>
    <row r="528" customFormat="false" ht="15.75" hidden="false" customHeight="true" outlineLevel="0" collapsed="false">
      <c r="I528" s="2"/>
    </row>
    <row r="529" customFormat="false" ht="15.75" hidden="false" customHeight="true" outlineLevel="0" collapsed="false">
      <c r="I529" s="2"/>
    </row>
    <row r="530" customFormat="false" ht="15.75" hidden="false" customHeight="true" outlineLevel="0" collapsed="false">
      <c r="I530" s="2"/>
    </row>
    <row r="531" customFormat="false" ht="15.75" hidden="false" customHeight="true" outlineLevel="0" collapsed="false">
      <c r="I531" s="2"/>
    </row>
    <row r="532" customFormat="false" ht="15.75" hidden="false" customHeight="true" outlineLevel="0" collapsed="false">
      <c r="I532" s="2"/>
    </row>
    <row r="533" customFormat="false" ht="15.75" hidden="false" customHeight="true" outlineLevel="0" collapsed="false">
      <c r="I533" s="2"/>
    </row>
    <row r="534" customFormat="false" ht="15.75" hidden="false" customHeight="true" outlineLevel="0" collapsed="false">
      <c r="I534" s="2"/>
    </row>
    <row r="535" customFormat="false" ht="15.75" hidden="false" customHeight="true" outlineLevel="0" collapsed="false">
      <c r="I535" s="2"/>
    </row>
    <row r="536" customFormat="false" ht="15.75" hidden="false" customHeight="true" outlineLevel="0" collapsed="false">
      <c r="I536" s="2"/>
    </row>
    <row r="537" customFormat="false" ht="15.75" hidden="false" customHeight="true" outlineLevel="0" collapsed="false">
      <c r="I537" s="2"/>
    </row>
    <row r="538" customFormat="false" ht="15.75" hidden="false" customHeight="true" outlineLevel="0" collapsed="false">
      <c r="I538" s="2"/>
    </row>
    <row r="539" customFormat="false" ht="15.75" hidden="false" customHeight="true" outlineLevel="0" collapsed="false">
      <c r="I539" s="2"/>
    </row>
    <row r="540" customFormat="false" ht="15.75" hidden="false" customHeight="true" outlineLevel="0" collapsed="false">
      <c r="I540" s="2"/>
    </row>
    <row r="541" customFormat="false" ht="15.75" hidden="false" customHeight="true" outlineLevel="0" collapsed="false">
      <c r="I541" s="2"/>
    </row>
    <row r="542" customFormat="false" ht="15.75" hidden="false" customHeight="true" outlineLevel="0" collapsed="false">
      <c r="I542" s="2"/>
    </row>
    <row r="543" customFormat="false" ht="15.75" hidden="false" customHeight="true" outlineLevel="0" collapsed="false">
      <c r="I543" s="2"/>
    </row>
    <row r="544" customFormat="false" ht="15.75" hidden="false" customHeight="true" outlineLevel="0" collapsed="false">
      <c r="I544" s="2"/>
    </row>
    <row r="545" customFormat="false" ht="15.75" hidden="false" customHeight="true" outlineLevel="0" collapsed="false">
      <c r="I545" s="2"/>
    </row>
    <row r="546" customFormat="false" ht="15.75" hidden="false" customHeight="true" outlineLevel="0" collapsed="false">
      <c r="I546" s="2"/>
    </row>
    <row r="547" customFormat="false" ht="15.75" hidden="false" customHeight="true" outlineLevel="0" collapsed="false">
      <c r="I547" s="2"/>
    </row>
    <row r="548" customFormat="false" ht="15.75" hidden="false" customHeight="true" outlineLevel="0" collapsed="false">
      <c r="I548" s="2"/>
    </row>
    <row r="549" customFormat="false" ht="15.75" hidden="false" customHeight="true" outlineLevel="0" collapsed="false">
      <c r="I549" s="2"/>
    </row>
    <row r="550" customFormat="false" ht="15.75" hidden="false" customHeight="true" outlineLevel="0" collapsed="false">
      <c r="I550" s="2"/>
    </row>
    <row r="551" customFormat="false" ht="15.75" hidden="false" customHeight="true" outlineLevel="0" collapsed="false">
      <c r="I551" s="2"/>
    </row>
    <row r="552" customFormat="false" ht="15.75" hidden="false" customHeight="true" outlineLevel="0" collapsed="false">
      <c r="I552" s="2"/>
    </row>
    <row r="553" customFormat="false" ht="15.75" hidden="false" customHeight="true" outlineLevel="0" collapsed="false">
      <c r="I553" s="2"/>
    </row>
    <row r="554" customFormat="false" ht="15.75" hidden="false" customHeight="true" outlineLevel="0" collapsed="false">
      <c r="I554" s="2"/>
    </row>
    <row r="555" customFormat="false" ht="15.75" hidden="false" customHeight="true" outlineLevel="0" collapsed="false">
      <c r="I555" s="2"/>
    </row>
    <row r="556" customFormat="false" ht="15.75" hidden="false" customHeight="true" outlineLevel="0" collapsed="false">
      <c r="I556" s="2"/>
    </row>
    <row r="557" customFormat="false" ht="15.75" hidden="false" customHeight="true" outlineLevel="0" collapsed="false">
      <c r="I557" s="2"/>
    </row>
    <row r="558" customFormat="false" ht="15.75" hidden="false" customHeight="true" outlineLevel="0" collapsed="false">
      <c r="I558" s="2"/>
    </row>
    <row r="559" customFormat="false" ht="15.75" hidden="false" customHeight="true" outlineLevel="0" collapsed="false">
      <c r="I559" s="2"/>
    </row>
    <row r="560" customFormat="false" ht="15.75" hidden="false" customHeight="true" outlineLevel="0" collapsed="false">
      <c r="I560" s="2"/>
    </row>
    <row r="561" customFormat="false" ht="15.75" hidden="false" customHeight="true" outlineLevel="0" collapsed="false">
      <c r="I561" s="2"/>
    </row>
    <row r="562" customFormat="false" ht="15.75" hidden="false" customHeight="true" outlineLevel="0" collapsed="false">
      <c r="I562" s="2"/>
    </row>
    <row r="563" customFormat="false" ht="15.75" hidden="false" customHeight="true" outlineLevel="0" collapsed="false">
      <c r="I563" s="2"/>
    </row>
    <row r="564" customFormat="false" ht="15.75" hidden="false" customHeight="true" outlineLevel="0" collapsed="false">
      <c r="I564" s="2"/>
    </row>
    <row r="565" customFormat="false" ht="15.75" hidden="false" customHeight="true" outlineLevel="0" collapsed="false">
      <c r="I565" s="2"/>
    </row>
    <row r="566" customFormat="false" ht="15.75" hidden="false" customHeight="true" outlineLevel="0" collapsed="false">
      <c r="I566" s="2"/>
    </row>
    <row r="567" customFormat="false" ht="15.75" hidden="false" customHeight="true" outlineLevel="0" collapsed="false">
      <c r="I567" s="2"/>
    </row>
    <row r="568" customFormat="false" ht="15.75" hidden="false" customHeight="true" outlineLevel="0" collapsed="false">
      <c r="I568" s="2"/>
    </row>
    <row r="569" customFormat="false" ht="15.75" hidden="false" customHeight="true" outlineLevel="0" collapsed="false">
      <c r="I569" s="2"/>
    </row>
    <row r="570" customFormat="false" ht="15.75" hidden="false" customHeight="true" outlineLevel="0" collapsed="false">
      <c r="I570" s="2"/>
    </row>
    <row r="571" customFormat="false" ht="15.75" hidden="false" customHeight="true" outlineLevel="0" collapsed="false">
      <c r="I571" s="2"/>
    </row>
    <row r="572" customFormat="false" ht="15.75" hidden="false" customHeight="true" outlineLevel="0" collapsed="false">
      <c r="I572" s="2"/>
    </row>
    <row r="573" customFormat="false" ht="15.75" hidden="false" customHeight="true" outlineLevel="0" collapsed="false">
      <c r="I573" s="2"/>
    </row>
    <row r="574" customFormat="false" ht="15.75" hidden="false" customHeight="true" outlineLevel="0" collapsed="false">
      <c r="I574" s="2"/>
    </row>
    <row r="575" customFormat="false" ht="15.75" hidden="false" customHeight="true" outlineLevel="0" collapsed="false">
      <c r="I575" s="2"/>
    </row>
    <row r="576" customFormat="false" ht="15.75" hidden="false" customHeight="true" outlineLevel="0" collapsed="false">
      <c r="I576" s="2"/>
    </row>
    <row r="577" customFormat="false" ht="15.75" hidden="false" customHeight="true" outlineLevel="0" collapsed="false">
      <c r="I577" s="2"/>
    </row>
    <row r="578" customFormat="false" ht="15.75" hidden="false" customHeight="true" outlineLevel="0" collapsed="false">
      <c r="I578" s="2"/>
    </row>
    <row r="579" customFormat="false" ht="15.75" hidden="false" customHeight="true" outlineLevel="0" collapsed="false">
      <c r="I579" s="2"/>
    </row>
    <row r="580" customFormat="false" ht="15.75" hidden="false" customHeight="true" outlineLevel="0" collapsed="false">
      <c r="I580" s="2"/>
    </row>
    <row r="581" customFormat="false" ht="15.75" hidden="false" customHeight="true" outlineLevel="0" collapsed="false">
      <c r="I581" s="2"/>
    </row>
    <row r="582" customFormat="false" ht="15.75" hidden="false" customHeight="true" outlineLevel="0" collapsed="false">
      <c r="I582" s="2"/>
    </row>
    <row r="583" customFormat="false" ht="15.75" hidden="false" customHeight="true" outlineLevel="0" collapsed="false">
      <c r="I583" s="2"/>
    </row>
    <row r="584" customFormat="false" ht="15.75" hidden="false" customHeight="true" outlineLevel="0" collapsed="false">
      <c r="I584" s="2"/>
    </row>
    <row r="585" customFormat="false" ht="15.75" hidden="false" customHeight="true" outlineLevel="0" collapsed="false">
      <c r="I585" s="2"/>
    </row>
    <row r="586" customFormat="false" ht="15.75" hidden="false" customHeight="true" outlineLevel="0" collapsed="false">
      <c r="I586" s="2"/>
    </row>
    <row r="587" customFormat="false" ht="15.75" hidden="false" customHeight="true" outlineLevel="0" collapsed="false">
      <c r="I587" s="2"/>
    </row>
    <row r="588" customFormat="false" ht="15.75" hidden="false" customHeight="true" outlineLevel="0" collapsed="false">
      <c r="I588" s="2"/>
    </row>
    <row r="589" customFormat="false" ht="15.75" hidden="false" customHeight="true" outlineLevel="0" collapsed="false">
      <c r="I589" s="2"/>
    </row>
    <row r="590" customFormat="false" ht="15.75" hidden="false" customHeight="true" outlineLevel="0" collapsed="false">
      <c r="I590" s="2"/>
    </row>
    <row r="591" customFormat="false" ht="15.75" hidden="false" customHeight="true" outlineLevel="0" collapsed="false">
      <c r="I591" s="2"/>
    </row>
    <row r="592" customFormat="false" ht="15.75" hidden="false" customHeight="true" outlineLevel="0" collapsed="false">
      <c r="I592" s="2"/>
    </row>
    <row r="593" customFormat="false" ht="15.75" hidden="false" customHeight="true" outlineLevel="0" collapsed="false">
      <c r="I593" s="2"/>
    </row>
    <row r="594" customFormat="false" ht="15.75" hidden="false" customHeight="true" outlineLevel="0" collapsed="false">
      <c r="I594" s="2"/>
    </row>
    <row r="595" customFormat="false" ht="15.75" hidden="false" customHeight="true" outlineLevel="0" collapsed="false">
      <c r="I595" s="2"/>
    </row>
    <row r="596" customFormat="false" ht="15.75" hidden="false" customHeight="true" outlineLevel="0" collapsed="false">
      <c r="I596" s="2"/>
    </row>
    <row r="597" customFormat="false" ht="15.75" hidden="false" customHeight="true" outlineLevel="0" collapsed="false">
      <c r="I597" s="2"/>
    </row>
    <row r="598" customFormat="false" ht="15.75" hidden="false" customHeight="true" outlineLevel="0" collapsed="false">
      <c r="I598" s="2"/>
    </row>
    <row r="599" customFormat="false" ht="15.75" hidden="false" customHeight="true" outlineLevel="0" collapsed="false">
      <c r="I599" s="2"/>
    </row>
    <row r="600" customFormat="false" ht="15.75" hidden="false" customHeight="true" outlineLevel="0" collapsed="false">
      <c r="I600" s="2"/>
    </row>
    <row r="601" customFormat="false" ht="15.75" hidden="false" customHeight="true" outlineLevel="0" collapsed="false">
      <c r="I601" s="2"/>
    </row>
    <row r="602" customFormat="false" ht="15.75" hidden="false" customHeight="true" outlineLevel="0" collapsed="false">
      <c r="I602" s="2"/>
    </row>
    <row r="603" customFormat="false" ht="15.75" hidden="false" customHeight="true" outlineLevel="0" collapsed="false">
      <c r="I603" s="2"/>
    </row>
    <row r="604" customFormat="false" ht="15.75" hidden="false" customHeight="true" outlineLevel="0" collapsed="false">
      <c r="I604" s="2"/>
    </row>
    <row r="605" customFormat="false" ht="15.75" hidden="false" customHeight="true" outlineLevel="0" collapsed="false">
      <c r="I605" s="2"/>
    </row>
    <row r="606" customFormat="false" ht="15.75" hidden="false" customHeight="true" outlineLevel="0" collapsed="false">
      <c r="I606" s="2"/>
    </row>
    <row r="607" customFormat="false" ht="15.75" hidden="false" customHeight="true" outlineLevel="0" collapsed="false">
      <c r="I607" s="2"/>
    </row>
    <row r="608" customFormat="false" ht="15.75" hidden="false" customHeight="true" outlineLevel="0" collapsed="false">
      <c r="I608" s="2"/>
    </row>
    <row r="609" customFormat="false" ht="15.75" hidden="false" customHeight="true" outlineLevel="0" collapsed="false">
      <c r="I609" s="2"/>
    </row>
    <row r="610" customFormat="false" ht="15.75" hidden="false" customHeight="true" outlineLevel="0" collapsed="false">
      <c r="I610" s="2"/>
    </row>
    <row r="611" customFormat="false" ht="15.75" hidden="false" customHeight="true" outlineLevel="0" collapsed="false">
      <c r="I611" s="2"/>
    </row>
    <row r="612" customFormat="false" ht="15.75" hidden="false" customHeight="true" outlineLevel="0" collapsed="false">
      <c r="I612" s="2"/>
    </row>
    <row r="613" customFormat="false" ht="15.75" hidden="false" customHeight="true" outlineLevel="0" collapsed="false">
      <c r="I613" s="2"/>
    </row>
    <row r="614" customFormat="false" ht="15.75" hidden="false" customHeight="true" outlineLevel="0" collapsed="false">
      <c r="I614" s="2"/>
    </row>
    <row r="615" customFormat="false" ht="15.75" hidden="false" customHeight="true" outlineLevel="0" collapsed="false">
      <c r="I615" s="2"/>
    </row>
    <row r="616" customFormat="false" ht="15.75" hidden="false" customHeight="true" outlineLevel="0" collapsed="false">
      <c r="I616" s="2"/>
    </row>
    <row r="617" customFormat="false" ht="15.75" hidden="false" customHeight="true" outlineLevel="0" collapsed="false">
      <c r="I617" s="2"/>
    </row>
    <row r="618" customFormat="false" ht="15.75" hidden="false" customHeight="true" outlineLevel="0" collapsed="false">
      <c r="I618" s="2"/>
    </row>
    <row r="619" customFormat="false" ht="15.75" hidden="false" customHeight="true" outlineLevel="0" collapsed="false">
      <c r="I619" s="2"/>
    </row>
    <row r="620" customFormat="false" ht="15.75" hidden="false" customHeight="true" outlineLevel="0" collapsed="false">
      <c r="I620" s="2"/>
    </row>
    <row r="621" customFormat="false" ht="15.75" hidden="false" customHeight="true" outlineLevel="0" collapsed="false">
      <c r="I621" s="2"/>
    </row>
    <row r="622" customFormat="false" ht="15.75" hidden="false" customHeight="true" outlineLevel="0" collapsed="false">
      <c r="I622" s="2"/>
    </row>
    <row r="623" customFormat="false" ht="15.75" hidden="false" customHeight="true" outlineLevel="0" collapsed="false">
      <c r="I623" s="2"/>
    </row>
    <row r="624" customFormat="false" ht="15.75" hidden="false" customHeight="true" outlineLevel="0" collapsed="false">
      <c r="I624" s="2"/>
    </row>
    <row r="625" customFormat="false" ht="15.75" hidden="false" customHeight="true" outlineLevel="0" collapsed="false">
      <c r="I625" s="2"/>
    </row>
    <row r="626" customFormat="false" ht="15.75" hidden="false" customHeight="true" outlineLevel="0" collapsed="false">
      <c r="I626" s="2"/>
    </row>
    <row r="627" customFormat="false" ht="15.75" hidden="false" customHeight="true" outlineLevel="0" collapsed="false">
      <c r="I627" s="2"/>
    </row>
    <row r="628" customFormat="false" ht="15.75" hidden="false" customHeight="true" outlineLevel="0" collapsed="false">
      <c r="I628" s="2"/>
    </row>
    <row r="629" customFormat="false" ht="15.75" hidden="false" customHeight="true" outlineLevel="0" collapsed="false">
      <c r="I629" s="2"/>
    </row>
    <row r="630" customFormat="false" ht="15.75" hidden="false" customHeight="true" outlineLevel="0" collapsed="false">
      <c r="I630" s="2"/>
    </row>
    <row r="631" customFormat="false" ht="15.75" hidden="false" customHeight="true" outlineLevel="0" collapsed="false">
      <c r="I631" s="2"/>
    </row>
    <row r="632" customFormat="false" ht="15.75" hidden="false" customHeight="true" outlineLevel="0" collapsed="false">
      <c r="I632" s="2"/>
    </row>
    <row r="633" customFormat="false" ht="15.75" hidden="false" customHeight="true" outlineLevel="0" collapsed="false">
      <c r="I633" s="2"/>
    </row>
    <row r="634" customFormat="false" ht="15.75" hidden="false" customHeight="true" outlineLevel="0" collapsed="false">
      <c r="I634" s="2"/>
    </row>
    <row r="635" customFormat="false" ht="15.75" hidden="false" customHeight="true" outlineLevel="0" collapsed="false">
      <c r="I635" s="2"/>
    </row>
    <row r="636" customFormat="false" ht="15.75" hidden="false" customHeight="true" outlineLevel="0" collapsed="false">
      <c r="I636" s="2"/>
    </row>
    <row r="637" customFormat="false" ht="15.75" hidden="false" customHeight="true" outlineLevel="0" collapsed="false">
      <c r="I637" s="2"/>
    </row>
    <row r="638" customFormat="false" ht="15.75" hidden="false" customHeight="true" outlineLevel="0" collapsed="false">
      <c r="I638" s="2"/>
    </row>
    <row r="639" customFormat="false" ht="15.75" hidden="false" customHeight="true" outlineLevel="0" collapsed="false">
      <c r="I639" s="2"/>
    </row>
    <row r="640" customFormat="false" ht="15.75" hidden="false" customHeight="true" outlineLevel="0" collapsed="false">
      <c r="I640" s="2"/>
    </row>
    <row r="641" customFormat="false" ht="15.75" hidden="false" customHeight="true" outlineLevel="0" collapsed="false">
      <c r="I641" s="2"/>
    </row>
    <row r="642" customFormat="false" ht="15.75" hidden="false" customHeight="true" outlineLevel="0" collapsed="false">
      <c r="I642" s="2"/>
    </row>
    <row r="643" customFormat="false" ht="15.75" hidden="false" customHeight="true" outlineLevel="0" collapsed="false">
      <c r="I643" s="2"/>
    </row>
    <row r="644" customFormat="false" ht="15.75" hidden="false" customHeight="true" outlineLevel="0" collapsed="false">
      <c r="I644" s="2"/>
    </row>
    <row r="645" customFormat="false" ht="15.75" hidden="false" customHeight="true" outlineLevel="0" collapsed="false">
      <c r="I645" s="2"/>
    </row>
    <row r="646" customFormat="false" ht="15.75" hidden="false" customHeight="true" outlineLevel="0" collapsed="false">
      <c r="I646" s="2"/>
    </row>
    <row r="647" customFormat="false" ht="15.75" hidden="false" customHeight="true" outlineLevel="0" collapsed="false">
      <c r="I647" s="2"/>
    </row>
    <row r="648" customFormat="false" ht="15.75" hidden="false" customHeight="true" outlineLevel="0" collapsed="false">
      <c r="I648" s="2"/>
    </row>
    <row r="649" customFormat="false" ht="15.75" hidden="false" customHeight="true" outlineLevel="0" collapsed="false">
      <c r="I649" s="2"/>
    </row>
    <row r="650" customFormat="false" ht="15.75" hidden="false" customHeight="true" outlineLevel="0" collapsed="false">
      <c r="I650" s="2"/>
    </row>
    <row r="651" customFormat="false" ht="15.75" hidden="false" customHeight="true" outlineLevel="0" collapsed="false">
      <c r="I651" s="2"/>
    </row>
    <row r="652" customFormat="false" ht="15.75" hidden="false" customHeight="true" outlineLevel="0" collapsed="false">
      <c r="I652" s="2"/>
    </row>
    <row r="653" customFormat="false" ht="15.75" hidden="false" customHeight="true" outlineLevel="0" collapsed="false">
      <c r="I653" s="2"/>
    </row>
    <row r="654" customFormat="false" ht="15.75" hidden="false" customHeight="true" outlineLevel="0" collapsed="false">
      <c r="I654" s="2"/>
    </row>
    <row r="655" customFormat="false" ht="15.75" hidden="false" customHeight="true" outlineLevel="0" collapsed="false">
      <c r="I655" s="2"/>
    </row>
    <row r="656" customFormat="false" ht="15.75" hidden="false" customHeight="true" outlineLevel="0" collapsed="false">
      <c r="I656" s="2"/>
    </row>
    <row r="657" customFormat="false" ht="15.75" hidden="false" customHeight="true" outlineLevel="0" collapsed="false">
      <c r="I657" s="2"/>
    </row>
    <row r="658" customFormat="false" ht="15.75" hidden="false" customHeight="true" outlineLevel="0" collapsed="false">
      <c r="I658" s="2"/>
    </row>
    <row r="659" customFormat="false" ht="15.75" hidden="false" customHeight="true" outlineLevel="0" collapsed="false">
      <c r="I659" s="2"/>
    </row>
    <row r="660" customFormat="false" ht="15.75" hidden="false" customHeight="true" outlineLevel="0" collapsed="false">
      <c r="I660" s="2"/>
    </row>
    <row r="661" customFormat="false" ht="15.75" hidden="false" customHeight="true" outlineLevel="0" collapsed="false">
      <c r="I661" s="2"/>
    </row>
    <row r="662" customFormat="false" ht="15.75" hidden="false" customHeight="true" outlineLevel="0" collapsed="false">
      <c r="I662" s="2"/>
    </row>
    <row r="663" customFormat="false" ht="15.75" hidden="false" customHeight="true" outlineLevel="0" collapsed="false">
      <c r="I663" s="2"/>
    </row>
    <row r="664" customFormat="false" ht="15.75" hidden="false" customHeight="true" outlineLevel="0" collapsed="false">
      <c r="I664" s="2"/>
    </row>
    <row r="665" customFormat="false" ht="15.75" hidden="false" customHeight="true" outlineLevel="0" collapsed="false">
      <c r="I665" s="2"/>
    </row>
    <row r="666" customFormat="false" ht="15.75" hidden="false" customHeight="true" outlineLevel="0" collapsed="false">
      <c r="I666" s="2"/>
    </row>
    <row r="667" customFormat="false" ht="15.75" hidden="false" customHeight="true" outlineLevel="0" collapsed="false">
      <c r="I667" s="2"/>
    </row>
    <row r="668" customFormat="false" ht="15.75" hidden="false" customHeight="true" outlineLevel="0" collapsed="false">
      <c r="I668" s="2"/>
    </row>
    <row r="669" customFormat="false" ht="15.75" hidden="false" customHeight="true" outlineLevel="0" collapsed="false">
      <c r="I669" s="2"/>
    </row>
    <row r="670" customFormat="false" ht="15.75" hidden="false" customHeight="true" outlineLevel="0" collapsed="false">
      <c r="I670" s="2"/>
    </row>
    <row r="671" customFormat="false" ht="15.75" hidden="false" customHeight="true" outlineLevel="0" collapsed="false">
      <c r="I671" s="2"/>
    </row>
    <row r="672" customFormat="false" ht="15.75" hidden="false" customHeight="true" outlineLevel="0" collapsed="false">
      <c r="I672" s="2"/>
    </row>
    <row r="673" customFormat="false" ht="15.75" hidden="false" customHeight="true" outlineLevel="0" collapsed="false">
      <c r="I673" s="2"/>
    </row>
    <row r="674" customFormat="false" ht="15.75" hidden="false" customHeight="true" outlineLevel="0" collapsed="false">
      <c r="I674" s="2"/>
    </row>
    <row r="675" customFormat="false" ht="15.75" hidden="false" customHeight="true" outlineLevel="0" collapsed="false">
      <c r="I675" s="2"/>
    </row>
    <row r="676" customFormat="false" ht="15.75" hidden="false" customHeight="true" outlineLevel="0" collapsed="false">
      <c r="I676" s="2"/>
    </row>
    <row r="677" customFormat="false" ht="15.75" hidden="false" customHeight="true" outlineLevel="0" collapsed="false">
      <c r="I677" s="2"/>
    </row>
    <row r="678" customFormat="false" ht="15.75" hidden="false" customHeight="true" outlineLevel="0" collapsed="false">
      <c r="I678" s="2"/>
    </row>
    <row r="679" customFormat="false" ht="15.75" hidden="false" customHeight="true" outlineLevel="0" collapsed="false">
      <c r="I679" s="2"/>
    </row>
    <row r="680" customFormat="false" ht="15.75" hidden="false" customHeight="true" outlineLevel="0" collapsed="false">
      <c r="I680" s="2"/>
    </row>
    <row r="681" customFormat="false" ht="15.75" hidden="false" customHeight="true" outlineLevel="0" collapsed="false">
      <c r="I681" s="2"/>
    </row>
    <row r="682" customFormat="false" ht="15.75" hidden="false" customHeight="true" outlineLevel="0" collapsed="false">
      <c r="I682" s="2"/>
    </row>
    <row r="683" customFormat="false" ht="15.75" hidden="false" customHeight="true" outlineLevel="0" collapsed="false">
      <c r="I683" s="2"/>
    </row>
    <row r="684" customFormat="false" ht="15.75" hidden="false" customHeight="true" outlineLevel="0" collapsed="false">
      <c r="I684" s="2"/>
    </row>
    <row r="685" customFormat="false" ht="15.75" hidden="false" customHeight="true" outlineLevel="0" collapsed="false">
      <c r="I685" s="2"/>
    </row>
    <row r="686" customFormat="false" ht="15.75" hidden="false" customHeight="true" outlineLevel="0" collapsed="false">
      <c r="I686" s="2"/>
    </row>
    <row r="687" customFormat="false" ht="15.75" hidden="false" customHeight="true" outlineLevel="0" collapsed="false">
      <c r="I687" s="2"/>
    </row>
    <row r="688" customFormat="false" ht="15.75" hidden="false" customHeight="true" outlineLevel="0" collapsed="false">
      <c r="I688" s="2"/>
    </row>
    <row r="689" customFormat="false" ht="15.75" hidden="false" customHeight="true" outlineLevel="0" collapsed="false">
      <c r="I689" s="2"/>
    </row>
    <row r="690" customFormat="false" ht="15.75" hidden="false" customHeight="true" outlineLevel="0" collapsed="false">
      <c r="I690" s="2"/>
    </row>
    <row r="691" customFormat="false" ht="15.75" hidden="false" customHeight="true" outlineLevel="0" collapsed="false">
      <c r="I691" s="2"/>
    </row>
    <row r="692" customFormat="false" ht="15.75" hidden="false" customHeight="true" outlineLevel="0" collapsed="false">
      <c r="I692" s="2"/>
    </row>
    <row r="693" customFormat="false" ht="15.75" hidden="false" customHeight="true" outlineLevel="0" collapsed="false">
      <c r="I693" s="2"/>
    </row>
    <row r="694" customFormat="false" ht="15.75" hidden="false" customHeight="true" outlineLevel="0" collapsed="false">
      <c r="I694" s="2"/>
    </row>
    <row r="695" customFormat="false" ht="15.75" hidden="false" customHeight="true" outlineLevel="0" collapsed="false">
      <c r="I695" s="2"/>
    </row>
    <row r="696" customFormat="false" ht="15.75" hidden="false" customHeight="true" outlineLevel="0" collapsed="false">
      <c r="I696" s="2"/>
    </row>
    <row r="697" customFormat="false" ht="15.75" hidden="false" customHeight="true" outlineLevel="0" collapsed="false">
      <c r="I697" s="2"/>
    </row>
    <row r="698" customFormat="false" ht="15.75" hidden="false" customHeight="true" outlineLevel="0" collapsed="false">
      <c r="I698" s="2"/>
    </row>
    <row r="699" customFormat="false" ht="15.75" hidden="false" customHeight="true" outlineLevel="0" collapsed="false">
      <c r="I699" s="2"/>
    </row>
    <row r="700" customFormat="false" ht="15.75" hidden="false" customHeight="true" outlineLevel="0" collapsed="false">
      <c r="I700" s="2"/>
    </row>
    <row r="701" customFormat="false" ht="15.75" hidden="false" customHeight="true" outlineLevel="0" collapsed="false">
      <c r="I701" s="2"/>
    </row>
    <row r="702" customFormat="false" ht="15.75" hidden="false" customHeight="true" outlineLevel="0" collapsed="false">
      <c r="I702" s="2"/>
    </row>
    <row r="703" customFormat="false" ht="15.75" hidden="false" customHeight="true" outlineLevel="0" collapsed="false">
      <c r="I703" s="2"/>
    </row>
    <row r="704" customFormat="false" ht="15.75" hidden="false" customHeight="true" outlineLevel="0" collapsed="false">
      <c r="I704" s="2"/>
    </row>
    <row r="705" customFormat="false" ht="15.75" hidden="false" customHeight="true" outlineLevel="0" collapsed="false">
      <c r="I705" s="2"/>
    </row>
    <row r="706" customFormat="false" ht="15.75" hidden="false" customHeight="true" outlineLevel="0" collapsed="false">
      <c r="I706" s="2"/>
    </row>
    <row r="707" customFormat="false" ht="15.75" hidden="false" customHeight="true" outlineLevel="0" collapsed="false">
      <c r="I707" s="2"/>
    </row>
    <row r="708" customFormat="false" ht="15.75" hidden="false" customHeight="true" outlineLevel="0" collapsed="false">
      <c r="I708" s="2"/>
    </row>
    <row r="709" customFormat="false" ht="15.75" hidden="false" customHeight="true" outlineLevel="0" collapsed="false">
      <c r="I709" s="2"/>
    </row>
    <row r="710" customFormat="false" ht="15.75" hidden="false" customHeight="true" outlineLevel="0" collapsed="false">
      <c r="I710" s="2"/>
    </row>
    <row r="711" customFormat="false" ht="15.75" hidden="false" customHeight="true" outlineLevel="0" collapsed="false">
      <c r="I711" s="2"/>
    </row>
    <row r="712" customFormat="false" ht="15.75" hidden="false" customHeight="true" outlineLevel="0" collapsed="false">
      <c r="I712" s="2"/>
    </row>
    <row r="713" customFormat="false" ht="15.75" hidden="false" customHeight="true" outlineLevel="0" collapsed="false">
      <c r="I713" s="2"/>
    </row>
    <row r="714" customFormat="false" ht="15.75" hidden="false" customHeight="true" outlineLevel="0" collapsed="false">
      <c r="I714" s="2"/>
    </row>
    <row r="715" customFormat="false" ht="15.75" hidden="false" customHeight="true" outlineLevel="0" collapsed="false">
      <c r="I715" s="2"/>
    </row>
    <row r="716" customFormat="false" ht="15.75" hidden="false" customHeight="true" outlineLevel="0" collapsed="false">
      <c r="I716" s="2"/>
    </row>
    <row r="717" customFormat="false" ht="15.75" hidden="false" customHeight="true" outlineLevel="0" collapsed="false">
      <c r="I717" s="2"/>
    </row>
    <row r="718" customFormat="false" ht="15.75" hidden="false" customHeight="true" outlineLevel="0" collapsed="false">
      <c r="I718" s="2"/>
    </row>
    <row r="719" customFormat="false" ht="15.75" hidden="false" customHeight="true" outlineLevel="0" collapsed="false">
      <c r="I719" s="2"/>
    </row>
    <row r="720" customFormat="false" ht="15.75" hidden="false" customHeight="true" outlineLevel="0" collapsed="false">
      <c r="I720" s="2"/>
    </row>
    <row r="721" customFormat="false" ht="15.75" hidden="false" customHeight="true" outlineLevel="0" collapsed="false">
      <c r="I721" s="2"/>
    </row>
    <row r="722" customFormat="false" ht="15.75" hidden="false" customHeight="true" outlineLevel="0" collapsed="false">
      <c r="I722" s="2"/>
    </row>
    <row r="723" customFormat="false" ht="15.75" hidden="false" customHeight="true" outlineLevel="0" collapsed="false">
      <c r="I723" s="2"/>
    </row>
    <row r="724" customFormat="false" ht="15.75" hidden="false" customHeight="true" outlineLevel="0" collapsed="false">
      <c r="I724" s="2"/>
    </row>
    <row r="725" customFormat="false" ht="15.75" hidden="false" customHeight="true" outlineLevel="0" collapsed="false">
      <c r="I725" s="2"/>
    </row>
    <row r="726" customFormat="false" ht="15.75" hidden="false" customHeight="true" outlineLevel="0" collapsed="false">
      <c r="I726" s="2"/>
    </row>
    <row r="727" customFormat="false" ht="15.75" hidden="false" customHeight="true" outlineLevel="0" collapsed="false">
      <c r="I727" s="2"/>
    </row>
    <row r="728" customFormat="false" ht="15.75" hidden="false" customHeight="true" outlineLevel="0" collapsed="false">
      <c r="I728" s="2"/>
    </row>
    <row r="729" customFormat="false" ht="15.75" hidden="false" customHeight="true" outlineLevel="0" collapsed="false">
      <c r="I729" s="2"/>
    </row>
    <row r="730" customFormat="false" ht="15.75" hidden="false" customHeight="true" outlineLevel="0" collapsed="false">
      <c r="I730" s="2"/>
    </row>
    <row r="731" customFormat="false" ht="15.75" hidden="false" customHeight="true" outlineLevel="0" collapsed="false">
      <c r="I731" s="2"/>
    </row>
    <row r="732" customFormat="false" ht="15.75" hidden="false" customHeight="true" outlineLevel="0" collapsed="false">
      <c r="I732" s="2"/>
    </row>
    <row r="733" customFormat="false" ht="15.75" hidden="false" customHeight="true" outlineLevel="0" collapsed="false">
      <c r="I733" s="2"/>
    </row>
    <row r="734" customFormat="false" ht="15.75" hidden="false" customHeight="true" outlineLevel="0" collapsed="false">
      <c r="I734" s="2"/>
    </row>
    <row r="735" customFormat="false" ht="15.75" hidden="false" customHeight="true" outlineLevel="0" collapsed="false">
      <c r="I735" s="2"/>
    </row>
    <row r="736" customFormat="false" ht="15.75" hidden="false" customHeight="true" outlineLevel="0" collapsed="false">
      <c r="I736" s="2"/>
    </row>
    <row r="737" customFormat="false" ht="15.75" hidden="false" customHeight="true" outlineLevel="0" collapsed="false">
      <c r="I737" s="2"/>
    </row>
    <row r="738" customFormat="false" ht="15.75" hidden="false" customHeight="true" outlineLevel="0" collapsed="false">
      <c r="I738" s="2"/>
    </row>
    <row r="739" customFormat="false" ht="15.75" hidden="false" customHeight="true" outlineLevel="0" collapsed="false">
      <c r="I739" s="2"/>
    </row>
    <row r="740" customFormat="false" ht="15.75" hidden="false" customHeight="true" outlineLevel="0" collapsed="false">
      <c r="I740" s="2"/>
    </row>
    <row r="741" customFormat="false" ht="15.75" hidden="false" customHeight="true" outlineLevel="0" collapsed="false">
      <c r="I741" s="2"/>
    </row>
    <row r="742" customFormat="false" ht="15.75" hidden="false" customHeight="true" outlineLevel="0" collapsed="false">
      <c r="I742" s="2"/>
    </row>
    <row r="743" customFormat="false" ht="15.75" hidden="false" customHeight="true" outlineLevel="0" collapsed="false">
      <c r="I743" s="2"/>
    </row>
    <row r="744" customFormat="false" ht="15.75" hidden="false" customHeight="true" outlineLevel="0" collapsed="false">
      <c r="I744" s="2"/>
    </row>
    <row r="745" customFormat="false" ht="15.75" hidden="false" customHeight="true" outlineLevel="0" collapsed="false">
      <c r="I745" s="2"/>
    </row>
    <row r="746" customFormat="false" ht="15.75" hidden="false" customHeight="true" outlineLevel="0" collapsed="false">
      <c r="I746" s="2"/>
    </row>
    <row r="747" customFormat="false" ht="15.75" hidden="false" customHeight="true" outlineLevel="0" collapsed="false">
      <c r="I747" s="2"/>
    </row>
    <row r="748" customFormat="false" ht="15.75" hidden="false" customHeight="true" outlineLevel="0" collapsed="false">
      <c r="I748" s="2"/>
    </row>
    <row r="749" customFormat="false" ht="15.75" hidden="false" customHeight="true" outlineLevel="0" collapsed="false">
      <c r="I749" s="2"/>
    </row>
    <row r="750" customFormat="false" ht="15.75" hidden="false" customHeight="true" outlineLevel="0" collapsed="false">
      <c r="I750" s="2"/>
    </row>
    <row r="751" customFormat="false" ht="15.75" hidden="false" customHeight="true" outlineLevel="0" collapsed="false">
      <c r="I751" s="2"/>
    </row>
    <row r="752" customFormat="false" ht="15.75" hidden="false" customHeight="true" outlineLevel="0" collapsed="false">
      <c r="I752" s="2"/>
    </row>
    <row r="753" customFormat="false" ht="15.75" hidden="false" customHeight="true" outlineLevel="0" collapsed="false">
      <c r="I753" s="2"/>
    </row>
    <row r="754" customFormat="false" ht="15.75" hidden="false" customHeight="true" outlineLevel="0" collapsed="false">
      <c r="I754" s="2"/>
    </row>
    <row r="755" customFormat="false" ht="15.75" hidden="false" customHeight="true" outlineLevel="0" collapsed="false">
      <c r="I755" s="2"/>
    </row>
    <row r="756" customFormat="false" ht="15.75" hidden="false" customHeight="true" outlineLevel="0" collapsed="false">
      <c r="I756" s="2"/>
    </row>
    <row r="757" customFormat="false" ht="15.75" hidden="false" customHeight="true" outlineLevel="0" collapsed="false">
      <c r="I757" s="2"/>
    </row>
    <row r="758" customFormat="false" ht="15.75" hidden="false" customHeight="true" outlineLevel="0" collapsed="false">
      <c r="I758" s="2"/>
    </row>
    <row r="759" customFormat="false" ht="15.75" hidden="false" customHeight="true" outlineLevel="0" collapsed="false">
      <c r="I759" s="2"/>
    </row>
    <row r="760" customFormat="false" ht="15.75" hidden="false" customHeight="true" outlineLevel="0" collapsed="false">
      <c r="I760" s="2"/>
    </row>
    <row r="761" customFormat="false" ht="15.75" hidden="false" customHeight="true" outlineLevel="0" collapsed="false">
      <c r="I761" s="2"/>
    </row>
    <row r="762" customFormat="false" ht="15.75" hidden="false" customHeight="true" outlineLevel="0" collapsed="false">
      <c r="I762" s="2"/>
    </row>
    <row r="763" customFormat="false" ht="15.75" hidden="false" customHeight="true" outlineLevel="0" collapsed="false">
      <c r="I763" s="2"/>
    </row>
    <row r="764" customFormat="false" ht="15.75" hidden="false" customHeight="true" outlineLevel="0" collapsed="false">
      <c r="I764" s="2"/>
    </row>
    <row r="765" customFormat="false" ht="15.75" hidden="false" customHeight="true" outlineLevel="0" collapsed="false">
      <c r="I765" s="2"/>
    </row>
    <row r="766" customFormat="false" ht="15.75" hidden="false" customHeight="true" outlineLevel="0" collapsed="false">
      <c r="I766" s="2"/>
    </row>
    <row r="767" customFormat="false" ht="15.75" hidden="false" customHeight="true" outlineLevel="0" collapsed="false">
      <c r="I767" s="2"/>
    </row>
    <row r="768" customFormat="false" ht="15.75" hidden="false" customHeight="true" outlineLevel="0" collapsed="false">
      <c r="I768" s="2"/>
    </row>
    <row r="769" customFormat="false" ht="15.75" hidden="false" customHeight="true" outlineLevel="0" collapsed="false">
      <c r="I769" s="2"/>
    </row>
    <row r="770" customFormat="false" ht="15.75" hidden="false" customHeight="true" outlineLevel="0" collapsed="false">
      <c r="I770" s="2"/>
    </row>
    <row r="771" customFormat="false" ht="15.75" hidden="false" customHeight="true" outlineLevel="0" collapsed="false">
      <c r="I771" s="2"/>
    </row>
    <row r="772" customFormat="false" ht="15.75" hidden="false" customHeight="true" outlineLevel="0" collapsed="false">
      <c r="I772" s="2"/>
    </row>
    <row r="773" customFormat="false" ht="15.75" hidden="false" customHeight="true" outlineLevel="0" collapsed="false">
      <c r="I773" s="2"/>
    </row>
    <row r="774" customFormat="false" ht="15.75" hidden="false" customHeight="true" outlineLevel="0" collapsed="false">
      <c r="I774" s="2"/>
    </row>
    <row r="775" customFormat="false" ht="15.75" hidden="false" customHeight="true" outlineLevel="0" collapsed="false">
      <c r="I775" s="2"/>
    </row>
    <row r="776" customFormat="false" ht="15.75" hidden="false" customHeight="true" outlineLevel="0" collapsed="false">
      <c r="I776" s="2"/>
    </row>
    <row r="777" customFormat="false" ht="15.75" hidden="false" customHeight="true" outlineLevel="0" collapsed="false">
      <c r="I777" s="2"/>
    </row>
    <row r="778" customFormat="false" ht="15.75" hidden="false" customHeight="true" outlineLevel="0" collapsed="false">
      <c r="I778" s="2"/>
    </row>
    <row r="779" customFormat="false" ht="15.75" hidden="false" customHeight="true" outlineLevel="0" collapsed="false">
      <c r="I779" s="2"/>
    </row>
    <row r="780" customFormat="false" ht="15.75" hidden="false" customHeight="true" outlineLevel="0" collapsed="false">
      <c r="I780" s="2"/>
    </row>
    <row r="781" customFormat="false" ht="15.75" hidden="false" customHeight="true" outlineLevel="0" collapsed="false">
      <c r="I781" s="2"/>
    </row>
    <row r="782" customFormat="false" ht="15.75" hidden="false" customHeight="true" outlineLevel="0" collapsed="false">
      <c r="I782" s="2"/>
    </row>
    <row r="783" customFormat="false" ht="15.75" hidden="false" customHeight="true" outlineLevel="0" collapsed="false">
      <c r="I783" s="2"/>
    </row>
    <row r="784" customFormat="false" ht="15.75" hidden="false" customHeight="true" outlineLevel="0" collapsed="false">
      <c r="I784" s="2"/>
    </row>
    <row r="785" customFormat="false" ht="15.75" hidden="false" customHeight="true" outlineLevel="0" collapsed="false">
      <c r="I785" s="2"/>
    </row>
    <row r="786" customFormat="false" ht="15.75" hidden="false" customHeight="true" outlineLevel="0" collapsed="false">
      <c r="I786" s="2"/>
    </row>
    <row r="787" customFormat="false" ht="15.75" hidden="false" customHeight="true" outlineLevel="0" collapsed="false">
      <c r="I787" s="2"/>
    </row>
    <row r="788" customFormat="false" ht="15.75" hidden="false" customHeight="true" outlineLevel="0" collapsed="false">
      <c r="I788" s="2"/>
    </row>
    <row r="789" customFormat="false" ht="15.75" hidden="false" customHeight="true" outlineLevel="0" collapsed="false">
      <c r="I789" s="2"/>
    </row>
    <row r="790" customFormat="false" ht="15.75" hidden="false" customHeight="true" outlineLevel="0" collapsed="false">
      <c r="I790" s="2"/>
    </row>
    <row r="791" customFormat="false" ht="15.75" hidden="false" customHeight="true" outlineLevel="0" collapsed="false">
      <c r="I791" s="2"/>
    </row>
    <row r="792" customFormat="false" ht="15.75" hidden="false" customHeight="true" outlineLevel="0" collapsed="false">
      <c r="I792" s="2"/>
    </row>
    <row r="793" customFormat="false" ht="15.75" hidden="false" customHeight="true" outlineLevel="0" collapsed="false">
      <c r="I793" s="2"/>
    </row>
    <row r="794" customFormat="false" ht="15.75" hidden="false" customHeight="true" outlineLevel="0" collapsed="false">
      <c r="I794" s="2"/>
    </row>
    <row r="795" customFormat="false" ht="15.75" hidden="false" customHeight="true" outlineLevel="0" collapsed="false">
      <c r="I795" s="2"/>
    </row>
    <row r="796" customFormat="false" ht="15.75" hidden="false" customHeight="true" outlineLevel="0" collapsed="false">
      <c r="I796" s="2"/>
    </row>
    <row r="797" customFormat="false" ht="15.75" hidden="false" customHeight="true" outlineLevel="0" collapsed="false">
      <c r="I797" s="2"/>
    </row>
    <row r="798" customFormat="false" ht="15.75" hidden="false" customHeight="true" outlineLevel="0" collapsed="false">
      <c r="I798" s="2"/>
    </row>
    <row r="799" customFormat="false" ht="15.75" hidden="false" customHeight="true" outlineLevel="0" collapsed="false">
      <c r="I799" s="2"/>
    </row>
    <row r="800" customFormat="false" ht="15.75" hidden="false" customHeight="true" outlineLevel="0" collapsed="false">
      <c r="I800" s="2"/>
    </row>
    <row r="801" customFormat="false" ht="15.75" hidden="false" customHeight="true" outlineLevel="0" collapsed="false">
      <c r="I801" s="2"/>
    </row>
    <row r="802" customFormat="false" ht="15.75" hidden="false" customHeight="true" outlineLevel="0" collapsed="false">
      <c r="I802" s="2"/>
    </row>
    <row r="803" customFormat="false" ht="15.75" hidden="false" customHeight="true" outlineLevel="0" collapsed="false">
      <c r="I803" s="2"/>
    </row>
    <row r="804" customFormat="false" ht="15.75" hidden="false" customHeight="true" outlineLevel="0" collapsed="false">
      <c r="I804" s="2"/>
    </row>
    <row r="805" customFormat="false" ht="15.75" hidden="false" customHeight="true" outlineLevel="0" collapsed="false">
      <c r="I805" s="2"/>
    </row>
    <row r="806" customFormat="false" ht="15.75" hidden="false" customHeight="true" outlineLevel="0" collapsed="false">
      <c r="I806" s="2"/>
    </row>
    <row r="807" customFormat="false" ht="15.75" hidden="false" customHeight="true" outlineLevel="0" collapsed="false">
      <c r="I807" s="2"/>
    </row>
    <row r="808" customFormat="false" ht="15.75" hidden="false" customHeight="true" outlineLevel="0" collapsed="false">
      <c r="I808" s="2"/>
    </row>
    <row r="809" customFormat="false" ht="15.75" hidden="false" customHeight="true" outlineLevel="0" collapsed="false">
      <c r="I809" s="2"/>
    </row>
    <row r="810" customFormat="false" ht="15.75" hidden="false" customHeight="true" outlineLevel="0" collapsed="false">
      <c r="I810" s="2"/>
    </row>
    <row r="811" customFormat="false" ht="15.75" hidden="false" customHeight="true" outlineLevel="0" collapsed="false">
      <c r="I811" s="2"/>
    </row>
    <row r="812" customFormat="false" ht="15.75" hidden="false" customHeight="true" outlineLevel="0" collapsed="false">
      <c r="I812" s="2"/>
    </row>
    <row r="813" customFormat="false" ht="15.75" hidden="false" customHeight="true" outlineLevel="0" collapsed="false">
      <c r="I813" s="2"/>
    </row>
    <row r="814" customFormat="false" ht="15.75" hidden="false" customHeight="true" outlineLevel="0" collapsed="false">
      <c r="I814" s="2"/>
    </row>
    <row r="815" customFormat="false" ht="15.75" hidden="false" customHeight="true" outlineLevel="0" collapsed="false">
      <c r="I815" s="2"/>
    </row>
    <row r="816" customFormat="false" ht="15.75" hidden="false" customHeight="true" outlineLevel="0" collapsed="false">
      <c r="I816" s="2"/>
    </row>
    <row r="817" customFormat="false" ht="15.75" hidden="false" customHeight="true" outlineLevel="0" collapsed="false">
      <c r="I817" s="2"/>
    </row>
    <row r="818" customFormat="false" ht="15.75" hidden="false" customHeight="true" outlineLevel="0" collapsed="false">
      <c r="I818" s="2"/>
    </row>
    <row r="819" customFormat="false" ht="15.75" hidden="false" customHeight="true" outlineLevel="0" collapsed="false">
      <c r="I819" s="2"/>
    </row>
    <row r="820" customFormat="false" ht="15.75" hidden="false" customHeight="true" outlineLevel="0" collapsed="false">
      <c r="I820" s="2"/>
    </row>
    <row r="821" customFormat="false" ht="15.75" hidden="false" customHeight="true" outlineLevel="0" collapsed="false">
      <c r="I821" s="2"/>
    </row>
    <row r="822" customFormat="false" ht="15.75" hidden="false" customHeight="true" outlineLevel="0" collapsed="false">
      <c r="I822" s="2"/>
    </row>
    <row r="823" customFormat="false" ht="15.75" hidden="false" customHeight="true" outlineLevel="0" collapsed="false">
      <c r="I823" s="2"/>
    </row>
    <row r="824" customFormat="false" ht="15.75" hidden="false" customHeight="true" outlineLevel="0" collapsed="false">
      <c r="I824" s="2"/>
    </row>
    <row r="825" customFormat="false" ht="15.75" hidden="false" customHeight="true" outlineLevel="0" collapsed="false">
      <c r="I825" s="2"/>
    </row>
    <row r="826" customFormat="false" ht="15.75" hidden="false" customHeight="true" outlineLevel="0" collapsed="false">
      <c r="I826" s="2"/>
    </row>
    <row r="827" customFormat="false" ht="15.75" hidden="false" customHeight="true" outlineLevel="0" collapsed="false">
      <c r="I827" s="2"/>
    </row>
    <row r="828" customFormat="false" ht="15.75" hidden="false" customHeight="true" outlineLevel="0" collapsed="false">
      <c r="I828" s="2"/>
    </row>
    <row r="829" customFormat="false" ht="15.75" hidden="false" customHeight="true" outlineLevel="0" collapsed="false">
      <c r="I829" s="2"/>
    </row>
    <row r="830" customFormat="false" ht="15.75" hidden="false" customHeight="true" outlineLevel="0" collapsed="false">
      <c r="I830" s="2"/>
    </row>
    <row r="831" customFormat="false" ht="15.75" hidden="false" customHeight="true" outlineLevel="0" collapsed="false">
      <c r="I831" s="2"/>
    </row>
    <row r="832" customFormat="false" ht="15.75" hidden="false" customHeight="true" outlineLevel="0" collapsed="false">
      <c r="I832" s="2"/>
    </row>
    <row r="833" customFormat="false" ht="15.75" hidden="false" customHeight="true" outlineLevel="0" collapsed="false">
      <c r="I833" s="2"/>
    </row>
    <row r="834" customFormat="false" ht="15.75" hidden="false" customHeight="true" outlineLevel="0" collapsed="false">
      <c r="I834" s="2"/>
    </row>
    <row r="835" customFormat="false" ht="15.75" hidden="false" customHeight="true" outlineLevel="0" collapsed="false">
      <c r="I835" s="2"/>
    </row>
    <row r="836" customFormat="false" ht="15.75" hidden="false" customHeight="true" outlineLevel="0" collapsed="false">
      <c r="I836" s="2"/>
    </row>
    <row r="837" customFormat="false" ht="15.75" hidden="false" customHeight="true" outlineLevel="0" collapsed="false">
      <c r="I837" s="2"/>
    </row>
    <row r="838" customFormat="false" ht="15.75" hidden="false" customHeight="true" outlineLevel="0" collapsed="false">
      <c r="I838" s="2"/>
    </row>
    <row r="839" customFormat="false" ht="15.75" hidden="false" customHeight="true" outlineLevel="0" collapsed="false">
      <c r="I839" s="2"/>
    </row>
    <row r="840" customFormat="false" ht="15.75" hidden="false" customHeight="true" outlineLevel="0" collapsed="false">
      <c r="I840" s="2"/>
    </row>
    <row r="841" customFormat="false" ht="15.75" hidden="false" customHeight="true" outlineLevel="0" collapsed="false">
      <c r="I841" s="2"/>
    </row>
    <row r="842" customFormat="false" ht="15.75" hidden="false" customHeight="true" outlineLevel="0" collapsed="false">
      <c r="I842" s="2"/>
    </row>
    <row r="843" customFormat="false" ht="15.75" hidden="false" customHeight="true" outlineLevel="0" collapsed="false">
      <c r="I843" s="2"/>
    </row>
    <row r="844" customFormat="false" ht="15.75" hidden="false" customHeight="true" outlineLevel="0" collapsed="false">
      <c r="I844" s="2"/>
    </row>
    <row r="845" customFormat="false" ht="15.75" hidden="false" customHeight="true" outlineLevel="0" collapsed="false">
      <c r="I845" s="2"/>
    </row>
    <row r="846" customFormat="false" ht="15.75" hidden="false" customHeight="true" outlineLevel="0" collapsed="false">
      <c r="I846" s="2"/>
    </row>
    <row r="847" customFormat="false" ht="15.75" hidden="false" customHeight="true" outlineLevel="0" collapsed="false">
      <c r="I847" s="2"/>
    </row>
    <row r="848" customFormat="false" ht="15.75" hidden="false" customHeight="true" outlineLevel="0" collapsed="false">
      <c r="I848" s="2"/>
    </row>
    <row r="849" customFormat="false" ht="15.75" hidden="false" customHeight="true" outlineLevel="0" collapsed="false">
      <c r="I849" s="2"/>
    </row>
    <row r="850" customFormat="false" ht="15.75" hidden="false" customHeight="true" outlineLevel="0" collapsed="false">
      <c r="I850" s="2"/>
    </row>
    <row r="851" customFormat="false" ht="15.75" hidden="false" customHeight="true" outlineLevel="0" collapsed="false">
      <c r="I851" s="2"/>
    </row>
    <row r="852" customFormat="false" ht="15.75" hidden="false" customHeight="true" outlineLevel="0" collapsed="false">
      <c r="I852" s="2"/>
    </row>
    <row r="853" customFormat="false" ht="15.75" hidden="false" customHeight="true" outlineLevel="0" collapsed="false">
      <c r="I853" s="2"/>
    </row>
    <row r="854" customFormat="false" ht="15.75" hidden="false" customHeight="true" outlineLevel="0" collapsed="false">
      <c r="I854" s="2"/>
    </row>
    <row r="855" customFormat="false" ht="15.75" hidden="false" customHeight="true" outlineLevel="0" collapsed="false">
      <c r="I855" s="2"/>
    </row>
    <row r="856" customFormat="false" ht="15.75" hidden="false" customHeight="true" outlineLevel="0" collapsed="false">
      <c r="I856" s="2"/>
    </row>
    <row r="857" customFormat="false" ht="15.75" hidden="false" customHeight="true" outlineLevel="0" collapsed="false">
      <c r="I857" s="2"/>
    </row>
    <row r="858" customFormat="false" ht="15.75" hidden="false" customHeight="true" outlineLevel="0" collapsed="false">
      <c r="I858" s="2"/>
    </row>
    <row r="859" customFormat="false" ht="15.75" hidden="false" customHeight="true" outlineLevel="0" collapsed="false">
      <c r="I859" s="2"/>
    </row>
    <row r="860" customFormat="false" ht="15.75" hidden="false" customHeight="true" outlineLevel="0" collapsed="false">
      <c r="I860" s="2"/>
    </row>
    <row r="861" customFormat="false" ht="15.75" hidden="false" customHeight="true" outlineLevel="0" collapsed="false">
      <c r="I861" s="2"/>
    </row>
    <row r="862" customFormat="false" ht="15.75" hidden="false" customHeight="true" outlineLevel="0" collapsed="false">
      <c r="I862" s="2"/>
    </row>
    <row r="863" customFormat="false" ht="15.75" hidden="false" customHeight="true" outlineLevel="0" collapsed="false">
      <c r="I863" s="2"/>
    </row>
    <row r="864" customFormat="false" ht="15.75" hidden="false" customHeight="true" outlineLevel="0" collapsed="false">
      <c r="I864" s="2"/>
    </row>
    <row r="865" customFormat="false" ht="15.75" hidden="false" customHeight="true" outlineLevel="0" collapsed="false">
      <c r="I865" s="2"/>
    </row>
    <row r="866" customFormat="false" ht="15.75" hidden="false" customHeight="true" outlineLevel="0" collapsed="false">
      <c r="I866" s="2"/>
    </row>
    <row r="867" customFormat="false" ht="15.75" hidden="false" customHeight="true" outlineLevel="0" collapsed="false">
      <c r="I867" s="2"/>
    </row>
    <row r="868" customFormat="false" ht="15.75" hidden="false" customHeight="true" outlineLevel="0" collapsed="false">
      <c r="I868" s="2"/>
    </row>
    <row r="869" customFormat="false" ht="15.75" hidden="false" customHeight="true" outlineLevel="0" collapsed="false">
      <c r="I869" s="2"/>
    </row>
    <row r="870" customFormat="false" ht="15.75" hidden="false" customHeight="true" outlineLevel="0" collapsed="false">
      <c r="I870" s="2"/>
    </row>
    <row r="871" customFormat="false" ht="15.75" hidden="false" customHeight="true" outlineLevel="0" collapsed="false">
      <c r="I871" s="2"/>
    </row>
    <row r="872" customFormat="false" ht="15.75" hidden="false" customHeight="true" outlineLevel="0" collapsed="false">
      <c r="I872" s="2"/>
    </row>
    <row r="873" customFormat="false" ht="15.75" hidden="false" customHeight="true" outlineLevel="0" collapsed="false">
      <c r="I873" s="2"/>
    </row>
    <row r="874" customFormat="false" ht="15.75" hidden="false" customHeight="true" outlineLevel="0" collapsed="false">
      <c r="I874" s="2"/>
    </row>
    <row r="875" customFormat="false" ht="15.75" hidden="false" customHeight="true" outlineLevel="0" collapsed="false">
      <c r="I875" s="2"/>
    </row>
    <row r="876" customFormat="false" ht="15.75" hidden="false" customHeight="true" outlineLevel="0" collapsed="false">
      <c r="I876" s="2"/>
    </row>
    <row r="877" customFormat="false" ht="15.75" hidden="false" customHeight="true" outlineLevel="0" collapsed="false">
      <c r="I877" s="2"/>
    </row>
    <row r="878" customFormat="false" ht="15.75" hidden="false" customHeight="true" outlineLevel="0" collapsed="false">
      <c r="I878" s="2"/>
    </row>
    <row r="879" customFormat="false" ht="15.75" hidden="false" customHeight="true" outlineLevel="0" collapsed="false">
      <c r="I879" s="2"/>
    </row>
    <row r="880" customFormat="false" ht="15.75" hidden="false" customHeight="true" outlineLevel="0" collapsed="false">
      <c r="I880" s="2"/>
    </row>
    <row r="881" customFormat="false" ht="15.75" hidden="false" customHeight="true" outlineLevel="0" collapsed="false">
      <c r="I881" s="2"/>
    </row>
    <row r="882" customFormat="false" ht="15.75" hidden="false" customHeight="true" outlineLevel="0" collapsed="false">
      <c r="I882" s="2"/>
    </row>
    <row r="883" customFormat="false" ht="15.75" hidden="false" customHeight="true" outlineLevel="0" collapsed="false">
      <c r="I883" s="2"/>
    </row>
    <row r="884" customFormat="false" ht="15.75" hidden="false" customHeight="true" outlineLevel="0" collapsed="false">
      <c r="I884" s="2"/>
    </row>
    <row r="885" customFormat="false" ht="15.75" hidden="false" customHeight="true" outlineLevel="0" collapsed="false">
      <c r="I885" s="2"/>
    </row>
    <row r="886" customFormat="false" ht="15.75" hidden="false" customHeight="true" outlineLevel="0" collapsed="false">
      <c r="I886" s="2"/>
    </row>
    <row r="887" customFormat="false" ht="15.75" hidden="false" customHeight="true" outlineLevel="0" collapsed="false">
      <c r="I887" s="2"/>
    </row>
    <row r="888" customFormat="false" ht="15.75" hidden="false" customHeight="true" outlineLevel="0" collapsed="false">
      <c r="I888" s="2"/>
    </row>
    <row r="889" customFormat="false" ht="15.75" hidden="false" customHeight="true" outlineLevel="0" collapsed="false">
      <c r="I889" s="2"/>
    </row>
    <row r="890" customFormat="false" ht="15.75" hidden="false" customHeight="true" outlineLevel="0" collapsed="false">
      <c r="I890" s="2"/>
    </row>
    <row r="891" customFormat="false" ht="15.75" hidden="false" customHeight="true" outlineLevel="0" collapsed="false">
      <c r="I891" s="2"/>
    </row>
    <row r="892" customFormat="false" ht="15.75" hidden="false" customHeight="true" outlineLevel="0" collapsed="false">
      <c r="I892" s="2"/>
    </row>
    <row r="893" customFormat="false" ht="15.75" hidden="false" customHeight="true" outlineLevel="0" collapsed="false">
      <c r="I893" s="2"/>
    </row>
    <row r="894" customFormat="false" ht="15.75" hidden="false" customHeight="true" outlineLevel="0" collapsed="false">
      <c r="I894" s="2"/>
    </row>
    <row r="895" customFormat="false" ht="15.75" hidden="false" customHeight="true" outlineLevel="0" collapsed="false">
      <c r="I895" s="2"/>
    </row>
    <row r="896" customFormat="false" ht="15.75" hidden="false" customHeight="true" outlineLevel="0" collapsed="false">
      <c r="I896" s="2"/>
    </row>
    <row r="897" customFormat="false" ht="15.75" hidden="false" customHeight="true" outlineLevel="0" collapsed="false">
      <c r="I897" s="2"/>
    </row>
    <row r="898" customFormat="false" ht="15.75" hidden="false" customHeight="true" outlineLevel="0" collapsed="false">
      <c r="I898" s="2"/>
    </row>
    <row r="899" customFormat="false" ht="15.75" hidden="false" customHeight="true" outlineLevel="0" collapsed="false">
      <c r="I899" s="2"/>
    </row>
    <row r="900" customFormat="false" ht="15.75" hidden="false" customHeight="true" outlineLevel="0" collapsed="false">
      <c r="I900" s="2"/>
    </row>
    <row r="901" customFormat="false" ht="15.75" hidden="false" customHeight="true" outlineLevel="0" collapsed="false">
      <c r="I901" s="2"/>
    </row>
    <row r="902" customFormat="false" ht="15.75" hidden="false" customHeight="true" outlineLevel="0" collapsed="false">
      <c r="I902" s="2"/>
    </row>
    <row r="903" customFormat="false" ht="15.75" hidden="false" customHeight="true" outlineLevel="0" collapsed="false">
      <c r="I903" s="2"/>
    </row>
    <row r="904" customFormat="false" ht="15.75" hidden="false" customHeight="true" outlineLevel="0" collapsed="false">
      <c r="I904" s="2"/>
    </row>
    <row r="905" customFormat="false" ht="15.75" hidden="false" customHeight="true" outlineLevel="0" collapsed="false">
      <c r="I905" s="2"/>
    </row>
    <row r="906" customFormat="false" ht="15.75" hidden="false" customHeight="true" outlineLevel="0" collapsed="false">
      <c r="I906" s="2"/>
    </row>
    <row r="907" customFormat="false" ht="15.75" hidden="false" customHeight="true" outlineLevel="0" collapsed="false">
      <c r="I907" s="2"/>
    </row>
    <row r="908" customFormat="false" ht="15.75" hidden="false" customHeight="true" outlineLevel="0" collapsed="false">
      <c r="I908" s="2"/>
    </row>
    <row r="909" customFormat="false" ht="15.75" hidden="false" customHeight="true" outlineLevel="0" collapsed="false">
      <c r="I909" s="2"/>
    </row>
    <row r="910" customFormat="false" ht="15.75" hidden="false" customHeight="true" outlineLevel="0" collapsed="false">
      <c r="I910" s="2"/>
    </row>
    <row r="911" customFormat="false" ht="15.75" hidden="false" customHeight="true" outlineLevel="0" collapsed="false">
      <c r="I911" s="2"/>
    </row>
    <row r="912" customFormat="false" ht="15.75" hidden="false" customHeight="true" outlineLevel="0" collapsed="false">
      <c r="I912" s="2"/>
    </row>
    <row r="913" customFormat="false" ht="15.75" hidden="false" customHeight="true" outlineLevel="0" collapsed="false">
      <c r="I913" s="2"/>
    </row>
    <row r="914" customFormat="false" ht="15.75" hidden="false" customHeight="true" outlineLevel="0" collapsed="false">
      <c r="I914" s="2"/>
    </row>
    <row r="915" customFormat="false" ht="15.75" hidden="false" customHeight="true" outlineLevel="0" collapsed="false">
      <c r="I915" s="2"/>
    </row>
    <row r="916" customFormat="false" ht="15.75" hidden="false" customHeight="true" outlineLevel="0" collapsed="false">
      <c r="I916" s="2"/>
    </row>
    <row r="917" customFormat="false" ht="15.75" hidden="false" customHeight="true" outlineLevel="0" collapsed="false">
      <c r="I917" s="2"/>
    </row>
    <row r="918" customFormat="false" ht="15.75" hidden="false" customHeight="true" outlineLevel="0" collapsed="false">
      <c r="I918" s="2"/>
    </row>
    <row r="919" customFormat="false" ht="15.75" hidden="false" customHeight="true" outlineLevel="0" collapsed="false">
      <c r="I919" s="2"/>
    </row>
    <row r="920" customFormat="false" ht="15.75" hidden="false" customHeight="true" outlineLevel="0" collapsed="false">
      <c r="I920" s="2"/>
    </row>
    <row r="921" customFormat="false" ht="15.75" hidden="false" customHeight="true" outlineLevel="0" collapsed="false">
      <c r="I921" s="2"/>
    </row>
    <row r="922" customFormat="false" ht="15.75" hidden="false" customHeight="true" outlineLevel="0" collapsed="false">
      <c r="I922" s="2"/>
    </row>
    <row r="923" customFormat="false" ht="15.75" hidden="false" customHeight="true" outlineLevel="0" collapsed="false">
      <c r="I923" s="2"/>
    </row>
    <row r="924" customFormat="false" ht="15.75" hidden="false" customHeight="true" outlineLevel="0" collapsed="false">
      <c r="I924" s="2"/>
    </row>
    <row r="925" customFormat="false" ht="15.75" hidden="false" customHeight="true" outlineLevel="0" collapsed="false">
      <c r="I925" s="2"/>
    </row>
    <row r="926" customFormat="false" ht="15.75" hidden="false" customHeight="true" outlineLevel="0" collapsed="false">
      <c r="I926" s="2"/>
    </row>
    <row r="927" customFormat="false" ht="15.75" hidden="false" customHeight="true" outlineLevel="0" collapsed="false">
      <c r="I927" s="2"/>
    </row>
    <row r="928" customFormat="false" ht="15.75" hidden="false" customHeight="true" outlineLevel="0" collapsed="false">
      <c r="I928" s="2"/>
    </row>
    <row r="929" customFormat="false" ht="15.75" hidden="false" customHeight="true" outlineLevel="0" collapsed="false">
      <c r="I929" s="2"/>
    </row>
    <row r="930" customFormat="false" ht="15.75" hidden="false" customHeight="true" outlineLevel="0" collapsed="false">
      <c r="I930" s="2"/>
    </row>
    <row r="931" customFormat="false" ht="15.75" hidden="false" customHeight="true" outlineLevel="0" collapsed="false">
      <c r="I931" s="2"/>
    </row>
    <row r="932" customFormat="false" ht="15.75" hidden="false" customHeight="true" outlineLevel="0" collapsed="false">
      <c r="I932" s="2"/>
    </row>
    <row r="933" customFormat="false" ht="15.75" hidden="false" customHeight="true" outlineLevel="0" collapsed="false">
      <c r="I933" s="2"/>
    </row>
    <row r="934" customFormat="false" ht="15.75" hidden="false" customHeight="true" outlineLevel="0" collapsed="false">
      <c r="I934" s="2"/>
    </row>
    <row r="935" customFormat="false" ht="15.75" hidden="false" customHeight="true" outlineLevel="0" collapsed="false">
      <c r="I935" s="2"/>
    </row>
    <row r="936" customFormat="false" ht="15.75" hidden="false" customHeight="true" outlineLevel="0" collapsed="false">
      <c r="I936" s="2"/>
    </row>
    <row r="937" customFormat="false" ht="15.75" hidden="false" customHeight="true" outlineLevel="0" collapsed="false">
      <c r="I937" s="2"/>
    </row>
    <row r="938" customFormat="false" ht="15.75" hidden="false" customHeight="true" outlineLevel="0" collapsed="false">
      <c r="I938" s="2"/>
    </row>
    <row r="939" customFormat="false" ht="15.75" hidden="false" customHeight="true" outlineLevel="0" collapsed="false">
      <c r="I939" s="2"/>
    </row>
    <row r="940" customFormat="false" ht="15.75" hidden="false" customHeight="true" outlineLevel="0" collapsed="false">
      <c r="I940" s="2"/>
    </row>
    <row r="941" customFormat="false" ht="15.75" hidden="false" customHeight="true" outlineLevel="0" collapsed="false">
      <c r="I941" s="2"/>
    </row>
    <row r="942" customFormat="false" ht="15.75" hidden="false" customHeight="true" outlineLevel="0" collapsed="false">
      <c r="I942" s="2"/>
    </row>
    <row r="943" customFormat="false" ht="15.75" hidden="false" customHeight="true" outlineLevel="0" collapsed="false">
      <c r="I943" s="2"/>
    </row>
    <row r="944" customFormat="false" ht="15.75" hidden="false" customHeight="true" outlineLevel="0" collapsed="false">
      <c r="I944" s="2"/>
    </row>
    <row r="945" customFormat="false" ht="15.75" hidden="false" customHeight="true" outlineLevel="0" collapsed="false">
      <c r="I945" s="2"/>
    </row>
    <row r="946" customFormat="false" ht="15.75" hidden="false" customHeight="true" outlineLevel="0" collapsed="false">
      <c r="I946" s="2"/>
    </row>
    <row r="947" customFormat="false" ht="15.75" hidden="false" customHeight="true" outlineLevel="0" collapsed="false">
      <c r="I947" s="2"/>
    </row>
    <row r="948" customFormat="false" ht="15.75" hidden="false" customHeight="true" outlineLevel="0" collapsed="false">
      <c r="I948" s="2"/>
    </row>
    <row r="949" customFormat="false" ht="15.75" hidden="false" customHeight="true" outlineLevel="0" collapsed="false">
      <c r="I949" s="2"/>
    </row>
    <row r="950" customFormat="false" ht="15.75" hidden="false" customHeight="true" outlineLevel="0" collapsed="false">
      <c r="I950" s="2"/>
    </row>
    <row r="951" customFormat="false" ht="15.75" hidden="false" customHeight="true" outlineLevel="0" collapsed="false">
      <c r="I951" s="2"/>
    </row>
    <row r="952" customFormat="false" ht="15.75" hidden="false" customHeight="true" outlineLevel="0" collapsed="false">
      <c r="I952" s="2"/>
    </row>
    <row r="953" customFormat="false" ht="15.75" hidden="false" customHeight="true" outlineLevel="0" collapsed="false">
      <c r="I953" s="2"/>
    </row>
    <row r="954" customFormat="false" ht="15.75" hidden="false" customHeight="true" outlineLevel="0" collapsed="false">
      <c r="I954" s="2"/>
    </row>
    <row r="955" customFormat="false" ht="15.75" hidden="false" customHeight="true" outlineLevel="0" collapsed="false">
      <c r="I955" s="2"/>
    </row>
    <row r="956" customFormat="false" ht="15.75" hidden="false" customHeight="true" outlineLevel="0" collapsed="false">
      <c r="I956" s="2"/>
    </row>
    <row r="957" customFormat="false" ht="15.75" hidden="false" customHeight="true" outlineLevel="0" collapsed="false">
      <c r="I957" s="2"/>
    </row>
    <row r="958" customFormat="false" ht="15.75" hidden="false" customHeight="true" outlineLevel="0" collapsed="false">
      <c r="I958" s="2"/>
    </row>
    <row r="959" customFormat="false" ht="15.75" hidden="false" customHeight="true" outlineLevel="0" collapsed="false">
      <c r="I959" s="2"/>
    </row>
    <row r="960" customFormat="false" ht="15.75" hidden="false" customHeight="true" outlineLevel="0" collapsed="false">
      <c r="I960" s="2"/>
    </row>
    <row r="961" customFormat="false" ht="15.75" hidden="false" customHeight="true" outlineLevel="0" collapsed="false">
      <c r="I961" s="2"/>
    </row>
    <row r="962" customFormat="false" ht="15.75" hidden="false" customHeight="true" outlineLevel="0" collapsed="false">
      <c r="I962" s="2"/>
    </row>
    <row r="963" customFormat="false" ht="15.75" hidden="false" customHeight="true" outlineLevel="0" collapsed="false">
      <c r="I963" s="2"/>
    </row>
    <row r="964" customFormat="false" ht="15.75" hidden="false" customHeight="true" outlineLevel="0" collapsed="false">
      <c r="I964" s="2"/>
    </row>
    <row r="965" customFormat="false" ht="15.75" hidden="false" customHeight="true" outlineLevel="0" collapsed="false">
      <c r="I965" s="2"/>
    </row>
    <row r="966" customFormat="false" ht="15.75" hidden="false" customHeight="true" outlineLevel="0" collapsed="false">
      <c r="I966" s="2"/>
    </row>
    <row r="967" customFormat="false" ht="15.75" hidden="false" customHeight="true" outlineLevel="0" collapsed="false">
      <c r="I967" s="2"/>
    </row>
    <row r="968" customFormat="false" ht="15.75" hidden="false" customHeight="true" outlineLevel="0" collapsed="false">
      <c r="I968" s="2"/>
    </row>
    <row r="969" customFormat="false" ht="15.75" hidden="false" customHeight="true" outlineLevel="0" collapsed="false">
      <c r="I969" s="2"/>
    </row>
    <row r="970" customFormat="false" ht="15.75" hidden="false" customHeight="true" outlineLevel="0" collapsed="false">
      <c r="I970" s="2"/>
    </row>
    <row r="971" customFormat="false" ht="15.75" hidden="false" customHeight="true" outlineLevel="0" collapsed="false">
      <c r="I971" s="2"/>
    </row>
    <row r="972" customFormat="false" ht="15.75" hidden="false" customHeight="true" outlineLevel="0" collapsed="false">
      <c r="I972" s="2"/>
    </row>
    <row r="973" customFormat="false" ht="15.75" hidden="false" customHeight="true" outlineLevel="0" collapsed="false">
      <c r="I973" s="2"/>
    </row>
    <row r="974" customFormat="false" ht="15.75" hidden="false" customHeight="true" outlineLevel="0" collapsed="false">
      <c r="I974" s="2"/>
    </row>
    <row r="975" customFormat="false" ht="15.75" hidden="false" customHeight="true" outlineLevel="0" collapsed="false">
      <c r="I975" s="2"/>
    </row>
    <row r="976" customFormat="false" ht="15.75" hidden="false" customHeight="true" outlineLevel="0" collapsed="false">
      <c r="I976" s="2"/>
    </row>
    <row r="977" customFormat="false" ht="15.75" hidden="false" customHeight="true" outlineLevel="0" collapsed="false">
      <c r="I977" s="2"/>
    </row>
    <row r="978" customFormat="false" ht="15.75" hidden="false" customHeight="true" outlineLevel="0" collapsed="false">
      <c r="I978" s="2"/>
    </row>
    <row r="979" customFormat="false" ht="15.75" hidden="false" customHeight="true" outlineLevel="0" collapsed="false">
      <c r="I979" s="2"/>
    </row>
    <row r="980" customFormat="false" ht="15.75" hidden="false" customHeight="true" outlineLevel="0" collapsed="false">
      <c r="I980" s="2"/>
    </row>
    <row r="981" customFormat="false" ht="15.75" hidden="false" customHeight="true" outlineLevel="0" collapsed="false">
      <c r="I981" s="2"/>
    </row>
    <row r="982" customFormat="false" ht="15.75" hidden="false" customHeight="true" outlineLevel="0" collapsed="false">
      <c r="I982" s="2"/>
    </row>
    <row r="983" customFormat="false" ht="15.75" hidden="false" customHeight="true" outlineLevel="0" collapsed="false">
      <c r="I983" s="2"/>
    </row>
    <row r="984" customFormat="false" ht="15.75" hidden="false" customHeight="true" outlineLevel="0" collapsed="false">
      <c r="I984" s="2"/>
    </row>
    <row r="985" customFormat="false" ht="15.75" hidden="false" customHeight="true" outlineLevel="0" collapsed="false">
      <c r="I985" s="2"/>
    </row>
    <row r="986" customFormat="false" ht="15.75" hidden="false" customHeight="true" outlineLevel="0" collapsed="false">
      <c r="I986" s="2"/>
    </row>
    <row r="987" customFormat="false" ht="15.75" hidden="false" customHeight="true" outlineLevel="0" collapsed="false">
      <c r="I987" s="2"/>
    </row>
    <row r="988" customFormat="false" ht="15.75" hidden="false" customHeight="true" outlineLevel="0" collapsed="false">
      <c r="I988" s="2"/>
    </row>
    <row r="989" customFormat="false" ht="15.75" hidden="false" customHeight="true" outlineLevel="0" collapsed="false">
      <c r="I989" s="2"/>
    </row>
    <row r="990" customFormat="false" ht="15.75" hidden="false" customHeight="true" outlineLevel="0" collapsed="false">
      <c r="I990" s="2"/>
    </row>
    <row r="991" customFormat="false" ht="15.75" hidden="false" customHeight="true" outlineLevel="0" collapsed="false">
      <c r="I991" s="2"/>
    </row>
    <row r="992" customFormat="false" ht="15.75" hidden="false" customHeight="true" outlineLevel="0" collapsed="false">
      <c r="I992" s="2"/>
    </row>
    <row r="993" customFormat="false" ht="15.75" hidden="false" customHeight="true" outlineLevel="0" collapsed="false">
      <c r="I993" s="2"/>
    </row>
    <row r="994" customFormat="false" ht="15.75" hidden="false" customHeight="true" outlineLevel="0" collapsed="false">
      <c r="I994" s="2"/>
    </row>
    <row r="995" customFormat="false" ht="15.75" hidden="false" customHeight="true" outlineLevel="0" collapsed="false">
      <c r="I995" s="2"/>
    </row>
    <row r="996" customFormat="false" ht="15.75" hidden="false" customHeight="true" outlineLevel="0" collapsed="false">
      <c r="I996" s="2"/>
    </row>
    <row r="997" customFormat="false" ht="15.75" hidden="false" customHeight="true" outlineLevel="0" collapsed="false">
      <c r="I997" s="2"/>
    </row>
    <row r="998" customFormat="false" ht="15.75" hidden="false" customHeight="true" outlineLevel="0" collapsed="false">
      <c r="I998" s="2"/>
    </row>
    <row r="999" customFormat="false" ht="15.75" hidden="false" customHeight="true" outlineLevel="0" collapsed="false">
      <c r="I999" s="2"/>
    </row>
    <row r="1000" customFormat="false" ht="15.75" hidden="false" customHeight="true" outlineLevel="0" collapsed="false">
      <c r="I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8.210937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9.07"/>
    <col collapsed="false" customWidth="true" hidden="false" outlineLevel="0" max="3" min="3" style="0" width="10.88"/>
    <col collapsed="false" customWidth="true" hidden="false" outlineLevel="0" max="4" min="4" style="0" width="12.13"/>
    <col collapsed="false" customWidth="true" hidden="false" outlineLevel="0" max="5" min="5" style="0" width="10.88"/>
    <col collapsed="false" customWidth="true" hidden="false" outlineLevel="0" max="6" min="6" style="0" width="1.98"/>
    <col collapsed="false" customWidth="true" hidden="false" outlineLevel="0" max="7" min="7" style="0" width="12.22"/>
    <col collapsed="false" customWidth="true" hidden="false" outlineLevel="0" max="8" min="8" style="0" width="16.53"/>
    <col collapsed="false" customWidth="true" hidden="false" outlineLevel="0" max="9" min="9" style="0" width="15"/>
    <col collapsed="false" customWidth="true" hidden="false" outlineLevel="0" max="11" min="11" style="0" width="12.91"/>
    <col collapsed="false" customWidth="true" hidden="false" outlineLevel="0" max="12" min="12" style="0" width="26.25"/>
    <col collapsed="false" customWidth="true" hidden="false" outlineLevel="0" max="13" min="13" style="0" width="10.18"/>
    <col collapsed="false" customWidth="true" hidden="false" outlineLevel="0" max="14" min="14" style="0" width="20.88"/>
    <col collapsed="false" customWidth="true" hidden="false" outlineLevel="0" max="15" min="15" style="0" width="10.18"/>
    <col collapsed="false" customWidth="true" hidden="false" outlineLevel="0" max="16" min="16" style="0" width="30.15"/>
  </cols>
  <sheetData>
    <row r="1" customFormat="false" ht="15" hidden="false" customHeight="false" outlineLevel="0" collapsed="false">
      <c r="A1" s="10"/>
      <c r="B1" s="11" t="s">
        <v>136</v>
      </c>
      <c r="C1" s="11" t="s">
        <v>2</v>
      </c>
      <c r="D1" s="11" t="s">
        <v>3</v>
      </c>
      <c r="E1" s="12" t="s">
        <v>4</v>
      </c>
      <c r="F1" s="13"/>
      <c r="G1" s="14" t="s">
        <v>137</v>
      </c>
      <c r="H1" s="14"/>
      <c r="I1" s="15" t="s">
        <v>138</v>
      </c>
      <c r="J1" s="15"/>
      <c r="K1" s="16" t="s">
        <v>139</v>
      </c>
      <c r="L1" s="16"/>
      <c r="M1" s="15" t="s">
        <v>140</v>
      </c>
      <c r="N1" s="15"/>
      <c r="O1" s="16" t="s">
        <v>141</v>
      </c>
      <c r="P1" s="16"/>
    </row>
    <row r="2" customFormat="false" ht="15" hidden="false" customHeight="false" outlineLevel="0" collapsed="false">
      <c r="A2" s="17" t="n">
        <v>0</v>
      </c>
      <c r="B2" s="18" t="n">
        <v>100000</v>
      </c>
      <c r="C2" s="18" t="n">
        <v>100000</v>
      </c>
      <c r="D2" s="18" t="n">
        <v>994613.18</v>
      </c>
      <c r="E2" s="19" t="n">
        <v>10048.24</v>
      </c>
      <c r="F2" s="13"/>
      <c r="G2" s="20" t="s">
        <v>108</v>
      </c>
      <c r="H2" s="18" t="n">
        <v>97</v>
      </c>
      <c r="I2" s="21" t="s">
        <v>108</v>
      </c>
      <c r="J2" s="22" t="n">
        <v>90</v>
      </c>
      <c r="K2" s="18" t="s">
        <v>108</v>
      </c>
      <c r="L2" s="18" t="n">
        <v>27</v>
      </c>
      <c r="M2" s="21" t="s">
        <v>108</v>
      </c>
      <c r="N2" s="22" t="n">
        <v>80</v>
      </c>
      <c r="O2" s="18" t="s">
        <v>108</v>
      </c>
      <c r="P2" s="19" t="n">
        <v>41</v>
      </c>
    </row>
    <row r="3" customFormat="false" ht="15" hidden="false" customHeight="false" outlineLevel="0" collapsed="false">
      <c r="A3" s="23" t="n">
        <v>1</v>
      </c>
      <c r="B3" s="24" t="n">
        <v>91992</v>
      </c>
      <c r="C3" s="24" t="n">
        <v>83629.09</v>
      </c>
      <c r="D3" s="24" t="n">
        <v>894613.18</v>
      </c>
      <c r="E3" s="25" t="n">
        <v>2412.91</v>
      </c>
      <c r="F3" s="13"/>
      <c r="G3" s="26" t="s">
        <v>142</v>
      </c>
      <c r="H3" s="27" t="n">
        <f aca="false">VLOOKUP(H2,nr_comutatie_10!A:E,2,FALSE())</f>
        <v>125</v>
      </c>
      <c r="I3" s="28" t="s">
        <v>109</v>
      </c>
      <c r="J3" s="29" t="n">
        <v>92</v>
      </c>
      <c r="K3" s="24" t="s">
        <v>109</v>
      </c>
      <c r="L3" s="24" t="n">
        <v>80</v>
      </c>
      <c r="M3" s="28" t="s">
        <v>109</v>
      </c>
      <c r="N3" s="29" t="n">
        <v>100</v>
      </c>
      <c r="O3" s="24" t="s">
        <v>109</v>
      </c>
      <c r="P3" s="25" t="n">
        <v>22</v>
      </c>
    </row>
    <row r="4" customFormat="false" ht="15" hidden="false" customHeight="false" outlineLevel="0" collapsed="false">
      <c r="A4" s="17" t="n">
        <v>2</v>
      </c>
      <c r="B4" s="18" t="n">
        <v>91000</v>
      </c>
      <c r="C4" s="18" t="n">
        <v>75206.61</v>
      </c>
      <c r="D4" s="18" t="n">
        <v>810984.09</v>
      </c>
      <c r="E4" s="19" t="n">
        <v>1553.06</v>
      </c>
      <c r="F4" s="13"/>
      <c r="G4" s="20" t="s">
        <v>108</v>
      </c>
      <c r="H4" s="18" t="n">
        <v>43</v>
      </c>
      <c r="I4" s="21"/>
      <c r="J4" s="22"/>
      <c r="K4" s="18" t="s">
        <v>129</v>
      </c>
      <c r="L4" s="18" t="n">
        <v>90</v>
      </c>
      <c r="M4" s="21"/>
      <c r="N4" s="22"/>
      <c r="O4" s="18" t="s">
        <v>129</v>
      </c>
      <c r="P4" s="19" t="n">
        <v>50</v>
      </c>
    </row>
    <row r="5" customFormat="false" ht="15" hidden="false" customHeight="false" outlineLevel="0" collapsed="false">
      <c r="A5" s="23" t="n">
        <v>3</v>
      </c>
      <c r="B5" s="24" t="n">
        <v>90545</v>
      </c>
      <c r="C5" s="24" t="n">
        <v>68027.8</v>
      </c>
      <c r="D5" s="24" t="n">
        <v>735777.48</v>
      </c>
      <c r="E5" s="25" t="n">
        <v>1194.53</v>
      </c>
      <c r="F5" s="13"/>
      <c r="G5" s="26" t="s">
        <v>143</v>
      </c>
      <c r="H5" s="27" t="n">
        <f aca="false">VLOOKUP(H4,nr_comutatie_10!A:E,3,FALSE())</f>
        <v>1394.02</v>
      </c>
      <c r="I5" s="28"/>
      <c r="J5" s="29"/>
      <c r="K5" s="24"/>
      <c r="L5" s="24"/>
      <c r="M5" s="28"/>
      <c r="N5" s="29"/>
      <c r="O5" s="24"/>
      <c r="P5" s="25"/>
    </row>
    <row r="6" customFormat="false" ht="15" hidden="false" customHeight="false" outlineLevel="0" collapsed="false">
      <c r="A6" s="17" t="n">
        <v>4</v>
      </c>
      <c r="B6" s="18" t="n">
        <v>90286</v>
      </c>
      <c r="C6" s="18" t="n">
        <v>61666.55</v>
      </c>
      <c r="D6" s="18" t="n">
        <v>667749.68</v>
      </c>
      <c r="E6" s="19" t="n">
        <v>1008.98</v>
      </c>
      <c r="F6" s="13"/>
      <c r="G6" s="20" t="s">
        <v>108</v>
      </c>
      <c r="H6" s="18" t="n">
        <v>0</v>
      </c>
      <c r="I6" s="21"/>
      <c r="J6" s="22"/>
      <c r="K6" s="18"/>
      <c r="L6" s="18"/>
      <c r="M6" s="21"/>
      <c r="N6" s="22"/>
      <c r="O6" s="18"/>
      <c r="P6" s="19"/>
    </row>
    <row r="7" customFormat="false" ht="15" hidden="false" customHeight="false" outlineLevel="0" collapsed="false">
      <c r="A7" s="23" t="n">
        <v>5</v>
      </c>
      <c r="B7" s="24" t="n">
        <v>90101</v>
      </c>
      <c r="C7" s="24" t="n">
        <v>55945.63</v>
      </c>
      <c r="D7" s="24" t="n">
        <v>606083.13</v>
      </c>
      <c r="E7" s="25" t="n">
        <v>888.52</v>
      </c>
      <c r="F7" s="13"/>
      <c r="G7" s="26" t="s">
        <v>119</v>
      </c>
      <c r="H7" s="27" t="n">
        <f aca="false">VLOOKUP(H6,nr_comutatie_10!A:E,4,FALSE())</f>
        <v>994613.18</v>
      </c>
      <c r="I7" s="28"/>
      <c r="J7" s="29"/>
      <c r="K7" s="24"/>
      <c r="L7" s="24"/>
      <c r="M7" s="28"/>
      <c r="N7" s="29"/>
      <c r="O7" s="24"/>
      <c r="P7" s="25"/>
    </row>
    <row r="8" customFormat="false" ht="15" hidden="false" customHeight="false" outlineLevel="0" collapsed="false">
      <c r="A8" s="17" t="n">
        <v>6</v>
      </c>
      <c r="B8" s="18" t="n">
        <v>89951</v>
      </c>
      <c r="C8" s="18" t="n">
        <v>50774.99</v>
      </c>
      <c r="D8" s="18" t="n">
        <v>550137.49</v>
      </c>
      <c r="E8" s="19" t="n">
        <v>799.71</v>
      </c>
      <c r="F8" s="13"/>
      <c r="G8" s="20" t="s">
        <v>108</v>
      </c>
      <c r="H8" s="18" t="n">
        <v>0</v>
      </c>
      <c r="I8" s="21"/>
      <c r="J8" s="22"/>
      <c r="K8" s="18"/>
      <c r="L8" s="18"/>
      <c r="M8" s="21"/>
      <c r="N8" s="22"/>
      <c r="O8" s="18"/>
      <c r="P8" s="19"/>
    </row>
    <row r="9" customFormat="false" ht="15" hidden="false" customHeight="false" outlineLevel="0" collapsed="false">
      <c r="A9" s="23" t="n">
        <v>7</v>
      </c>
      <c r="B9" s="24" t="n">
        <v>89837</v>
      </c>
      <c r="C9" s="24" t="n">
        <v>46100.59</v>
      </c>
      <c r="D9" s="24" t="n">
        <v>499362.5</v>
      </c>
      <c r="E9" s="25" t="n">
        <v>738.36</v>
      </c>
      <c r="F9" s="13"/>
      <c r="G9" s="30" t="s">
        <v>128</v>
      </c>
      <c r="H9" s="31" t="n">
        <f aca="false">VLOOKUP(H8,nr_comutatie_10!A:E,5,FALSE())</f>
        <v>10048.24</v>
      </c>
      <c r="I9" s="32" t="s">
        <v>114</v>
      </c>
      <c r="J9" s="33" t="n">
        <f aca="false">VLOOKUP(J3,nr_comutatie_10!A:E,2,FALSE())/VLOOKUP(J2,nr_comutatie_10!A:E,2,FALSE())</f>
        <v>0.486106570774763</v>
      </c>
      <c r="K9" s="34" t="s">
        <v>114</v>
      </c>
      <c r="L9" s="34" t="n">
        <f aca="false">((VLOOKUP(L3,nr_comutatie_10!A:E,2,FALSE())/VLOOKUP(L2,nr_comutatie_10!A:E,2,FALSE()))*(1-(VLOOKUP(L4,nr_comutatie_10!A:E,2,FALSE())/VLOOKUP(L3,nr_comutatie_10!A:E,2,FALSE()))))*100</f>
        <v>25.1785163435283</v>
      </c>
      <c r="M9" s="32" t="s">
        <v>114</v>
      </c>
      <c r="N9" s="33" t="n">
        <f aca="false">(1-(VLOOKUP(N3,nr_comutatie_10!A:E,2,FALSE())/VLOOKUP(N2,nr_comutatie_10!A:E,2,FALSE())))*100</f>
        <v>99.9402319002271</v>
      </c>
      <c r="O9" s="34" t="s">
        <v>114</v>
      </c>
      <c r="P9" s="35" t="n">
        <f aca="false">((VLOOKUP((P2+P3),nr_comutatie_10!A:E,2,FALSE())/VLOOKUP(P2,nr_comutatie_10!A:E,2,FALSE()))*(1-(VLOOKUP((P2+P4),nr_comutatie_10!A:E,2,FALSE())/VLOOKUP((P2+P3),nr_comutatie_10!A:E,2,FALSE()))))*100</f>
        <v>78.360194392877</v>
      </c>
    </row>
    <row r="10" customFormat="false" ht="15" hidden="false" customHeight="false" outlineLevel="0" collapsed="false">
      <c r="A10" s="17" t="n">
        <v>8</v>
      </c>
      <c r="B10" s="18" t="n">
        <v>89735</v>
      </c>
      <c r="C10" s="18" t="n">
        <v>41862.04</v>
      </c>
      <c r="D10" s="18" t="n">
        <v>453261.91</v>
      </c>
      <c r="E10" s="19" t="n">
        <v>688.45</v>
      </c>
      <c r="F10" s="13"/>
    </row>
    <row r="11" customFormat="false" ht="15" hidden="false" customHeight="false" outlineLevel="0" collapsed="false">
      <c r="A11" s="23" t="n">
        <v>9</v>
      </c>
      <c r="B11" s="24" t="n">
        <v>89644</v>
      </c>
      <c r="C11" s="24" t="n">
        <v>38017.81</v>
      </c>
      <c r="D11" s="24" t="n">
        <v>411399.87</v>
      </c>
      <c r="E11" s="25" t="n">
        <v>647.97</v>
      </c>
      <c r="F11" s="13"/>
    </row>
    <row r="12" customFormat="false" ht="15" hidden="false" customHeight="false" outlineLevel="0" collapsed="false">
      <c r="A12" s="17" t="n">
        <v>10</v>
      </c>
      <c r="B12" s="18" t="n">
        <v>89562</v>
      </c>
      <c r="C12" s="18" t="n">
        <v>34530.03</v>
      </c>
      <c r="D12" s="18" t="n">
        <v>373382.07</v>
      </c>
      <c r="E12" s="19" t="n">
        <v>614.82</v>
      </c>
      <c r="F12" s="13"/>
    </row>
    <row r="13" customFormat="false" ht="15" hidden="false" customHeight="false" outlineLevel="0" collapsed="false">
      <c r="A13" s="23" t="n">
        <v>11</v>
      </c>
      <c r="B13" s="24" t="n">
        <v>89484</v>
      </c>
      <c r="C13" s="24" t="n">
        <v>31363.6</v>
      </c>
      <c r="D13" s="24" t="n">
        <v>338852.04</v>
      </c>
      <c r="E13" s="25" t="n">
        <v>586.14</v>
      </c>
      <c r="F13" s="13"/>
    </row>
    <row r="14" customFormat="false" ht="15" hidden="false" customHeight="false" outlineLevel="0" collapsed="false">
      <c r="A14" s="17" t="n">
        <v>12</v>
      </c>
      <c r="B14" s="18" t="n">
        <v>89407</v>
      </c>
      <c r="C14" s="18" t="n">
        <v>28487.83</v>
      </c>
      <c r="D14" s="18" t="n">
        <v>307488.44</v>
      </c>
      <c r="E14" s="19" t="n">
        <v>560.41</v>
      </c>
      <c r="F14" s="13"/>
    </row>
    <row r="15" customFormat="false" ht="15" hidden="false" customHeight="false" outlineLevel="0" collapsed="false">
      <c r="A15" s="23" t="n">
        <v>13</v>
      </c>
      <c r="B15" s="24" t="n">
        <v>89330</v>
      </c>
      <c r="C15" s="24" t="n">
        <v>25875.72</v>
      </c>
      <c r="D15" s="24" t="n">
        <v>279000.62</v>
      </c>
      <c r="E15" s="25" t="n">
        <v>537.02</v>
      </c>
      <c r="F15" s="13"/>
    </row>
    <row r="16" customFormat="false" ht="15" hidden="false" customHeight="false" outlineLevel="0" collapsed="false">
      <c r="A16" s="17" t="n">
        <v>14</v>
      </c>
      <c r="B16" s="18" t="n">
        <v>89250</v>
      </c>
      <c r="C16" s="18" t="n">
        <v>23502.31</v>
      </c>
      <c r="D16" s="18" t="n">
        <v>253124.9</v>
      </c>
      <c r="E16" s="19" t="n">
        <v>514.92</v>
      </c>
      <c r="F16" s="13"/>
    </row>
    <row r="17" customFormat="false" ht="15" hidden="false" customHeight="false" outlineLevel="0" collapsed="false">
      <c r="A17" s="23" t="n">
        <v>15</v>
      </c>
      <c r="B17" s="24" t="n">
        <v>89165</v>
      </c>
      <c r="C17" s="24" t="n">
        <v>21345.39</v>
      </c>
      <c r="D17" s="24" t="n">
        <v>229622.58</v>
      </c>
      <c r="E17" s="25" t="n">
        <v>493.58</v>
      </c>
      <c r="F17" s="13"/>
    </row>
    <row r="18" customFormat="false" ht="15" hidden="false" customHeight="false" outlineLevel="0" collapsed="false">
      <c r="A18" s="17" t="n">
        <v>16</v>
      </c>
      <c r="B18" s="18" t="n">
        <v>89070</v>
      </c>
      <c r="C18" s="18" t="n">
        <v>19384.23</v>
      </c>
      <c r="D18" s="18" t="n">
        <v>208277.19</v>
      </c>
      <c r="E18" s="19" t="n">
        <v>471.9</v>
      </c>
      <c r="F18" s="13"/>
    </row>
    <row r="19" customFormat="false" ht="15" hidden="false" customHeight="false" outlineLevel="0" collapsed="false">
      <c r="A19" s="23" t="n">
        <v>17</v>
      </c>
      <c r="B19" s="24" t="n">
        <v>88967</v>
      </c>
      <c r="C19" s="24" t="n">
        <v>17601.65</v>
      </c>
      <c r="D19" s="24" t="n">
        <v>188892.96</v>
      </c>
      <c r="E19" s="25" t="n">
        <v>450.53</v>
      </c>
      <c r="F19" s="13"/>
    </row>
    <row r="20" customFormat="false" ht="15" hidden="false" customHeight="false" outlineLevel="0" collapsed="false">
      <c r="A20" s="17" t="n">
        <v>18</v>
      </c>
      <c r="B20" s="18" t="n">
        <v>88856</v>
      </c>
      <c r="C20" s="18" t="n">
        <v>15981.53</v>
      </c>
      <c r="D20" s="18" t="n">
        <v>171291.32</v>
      </c>
      <c r="E20" s="19" t="n">
        <v>429.59</v>
      </c>
      <c r="F20" s="13"/>
    </row>
    <row r="21" customFormat="false" ht="15" hidden="false" customHeight="false" outlineLevel="0" collapsed="false">
      <c r="A21" s="23" t="n">
        <v>19</v>
      </c>
      <c r="B21" s="24" t="n">
        <v>88737</v>
      </c>
      <c r="C21" s="24" t="n">
        <v>14509.21</v>
      </c>
      <c r="D21" s="24" t="n">
        <v>155309.78</v>
      </c>
      <c r="E21" s="25" t="n">
        <v>409.18</v>
      </c>
      <c r="F21" s="13"/>
    </row>
    <row r="22" customFormat="false" ht="15" hidden="false" customHeight="false" outlineLevel="0" collapsed="false">
      <c r="A22" s="17" t="n">
        <v>20</v>
      </c>
      <c r="B22" s="18" t="n">
        <v>88607</v>
      </c>
      <c r="C22" s="18" t="n">
        <v>13170.87</v>
      </c>
      <c r="D22" s="18" t="n">
        <v>140800.58</v>
      </c>
      <c r="E22" s="19" t="n">
        <v>388.91</v>
      </c>
      <c r="F22" s="13"/>
    </row>
    <row r="23" customFormat="false" ht="15" hidden="false" customHeight="false" outlineLevel="0" collapsed="false">
      <c r="A23" s="23" t="n">
        <v>21</v>
      </c>
      <c r="B23" s="24" t="n">
        <v>88470</v>
      </c>
      <c r="C23" s="24" t="n">
        <v>11955</v>
      </c>
      <c r="D23" s="24" t="n">
        <v>127629.71</v>
      </c>
      <c r="E23" s="25" t="n">
        <v>369.5</v>
      </c>
      <c r="F23" s="13"/>
    </row>
    <row r="24" customFormat="false" ht="15" hidden="false" customHeight="false" outlineLevel="0" collapsed="false">
      <c r="A24" s="17" t="n">
        <v>22</v>
      </c>
      <c r="B24" s="18" t="n">
        <v>88322</v>
      </c>
      <c r="C24" s="18" t="n">
        <v>10850</v>
      </c>
      <c r="D24" s="18" t="n">
        <v>115674.71</v>
      </c>
      <c r="E24" s="19" t="n">
        <v>350.43</v>
      </c>
      <c r="F24" s="13"/>
    </row>
    <row r="25" customFormat="false" ht="15" hidden="false" customHeight="false" outlineLevel="0" collapsed="false">
      <c r="A25" s="23" t="n">
        <v>23</v>
      </c>
      <c r="B25" s="24" t="n">
        <v>88167</v>
      </c>
      <c r="C25" s="24" t="n">
        <v>9846.33</v>
      </c>
      <c r="D25" s="24" t="n">
        <v>104824.71</v>
      </c>
      <c r="E25" s="25" t="n">
        <v>332.27</v>
      </c>
      <c r="F25" s="13"/>
    </row>
    <row r="26" customFormat="false" ht="15" hidden="false" customHeight="false" outlineLevel="0" collapsed="false">
      <c r="A26" s="17" t="n">
        <v>24</v>
      </c>
      <c r="B26" s="18" t="n">
        <v>88010</v>
      </c>
      <c r="C26" s="18" t="n">
        <v>8935.27</v>
      </c>
      <c r="D26" s="18" t="n">
        <v>94978.38</v>
      </c>
      <c r="E26" s="19" t="n">
        <v>315.55</v>
      </c>
      <c r="F26" s="13"/>
    </row>
    <row r="27" customFormat="false" ht="15" hidden="false" customHeight="false" outlineLevel="0" collapsed="false">
      <c r="A27" s="23" t="n">
        <v>25</v>
      </c>
      <c r="B27" s="24" t="n">
        <v>87844</v>
      </c>
      <c r="C27" s="24" t="n">
        <v>8107.65</v>
      </c>
      <c r="D27" s="24" t="n">
        <v>86043.11</v>
      </c>
      <c r="E27" s="25" t="n">
        <v>299.49</v>
      </c>
      <c r="F27" s="13"/>
    </row>
    <row r="28" customFormat="false" ht="15" hidden="false" customHeight="false" outlineLevel="0" collapsed="false">
      <c r="A28" s="17" t="n">
        <v>26</v>
      </c>
      <c r="B28" s="18" t="n">
        <v>87686</v>
      </c>
      <c r="C28" s="18" t="n">
        <v>7357.33</v>
      </c>
      <c r="D28" s="18" t="n">
        <v>77935.46</v>
      </c>
      <c r="E28" s="19" t="n">
        <v>285.58</v>
      </c>
      <c r="F28" s="13"/>
    </row>
    <row r="29" customFormat="false" ht="15" hidden="false" customHeight="false" outlineLevel="0" collapsed="false">
      <c r="A29" s="23" t="n">
        <v>27</v>
      </c>
      <c r="B29" s="24" t="n">
        <v>87527</v>
      </c>
      <c r="C29" s="24" t="n">
        <v>6676.36</v>
      </c>
      <c r="D29" s="24" t="n">
        <v>70578.13</v>
      </c>
      <c r="E29" s="25" t="n">
        <v>272.86</v>
      </c>
      <c r="F29" s="13"/>
    </row>
    <row r="30" customFormat="false" ht="15" hidden="false" customHeight="false" outlineLevel="0" collapsed="false">
      <c r="A30" s="17" t="n">
        <v>28</v>
      </c>
      <c r="B30" s="18" t="n">
        <v>87368</v>
      </c>
      <c r="C30" s="18" t="n">
        <v>6058.39</v>
      </c>
      <c r="D30" s="18" t="n">
        <v>63901.77</v>
      </c>
      <c r="E30" s="19" t="n">
        <v>261.3</v>
      </c>
      <c r="F30" s="13"/>
    </row>
    <row r="31" customFormat="false" ht="15" hidden="false" customHeight="false" outlineLevel="0" collapsed="false">
      <c r="A31" s="23" t="n">
        <v>29</v>
      </c>
      <c r="B31" s="24" t="n">
        <v>87205</v>
      </c>
      <c r="C31" s="24" t="n">
        <v>5497.35</v>
      </c>
      <c r="D31" s="24" t="n">
        <v>57843.38</v>
      </c>
      <c r="E31" s="25" t="n">
        <v>250.52</v>
      </c>
      <c r="F31" s="13"/>
    </row>
    <row r="32" customFormat="false" ht="15" hidden="false" customHeight="false" outlineLevel="0" collapsed="false">
      <c r="A32" s="17" t="n">
        <v>30</v>
      </c>
      <c r="B32" s="18" t="n">
        <v>87036</v>
      </c>
      <c r="C32" s="18" t="n">
        <v>4987.91</v>
      </c>
      <c r="D32" s="18" t="n">
        <v>52346.03</v>
      </c>
      <c r="E32" s="19" t="n">
        <v>240.36</v>
      </c>
      <c r="F32" s="13"/>
    </row>
    <row r="33" customFormat="false" ht="15" hidden="false" customHeight="false" outlineLevel="0" collapsed="false">
      <c r="A33" s="23" t="n">
        <v>31</v>
      </c>
      <c r="B33" s="24" t="n">
        <v>86860</v>
      </c>
      <c r="C33" s="24" t="n">
        <v>4525.29</v>
      </c>
      <c r="D33" s="24" t="n">
        <v>47358.12</v>
      </c>
      <c r="E33" s="25" t="n">
        <v>230.75</v>
      </c>
      <c r="F33" s="13"/>
    </row>
    <row r="34" customFormat="false" ht="15" hidden="false" customHeight="false" outlineLevel="0" collapsed="false">
      <c r="A34" s="17" t="n">
        <v>32</v>
      </c>
      <c r="B34" s="18" t="n">
        <v>86678</v>
      </c>
      <c r="C34" s="18" t="n">
        <v>4105.28</v>
      </c>
      <c r="D34" s="18" t="n">
        <v>42832.83</v>
      </c>
      <c r="E34" s="19" t="n">
        <v>221.71</v>
      </c>
      <c r="F34" s="13"/>
    </row>
    <row r="35" customFormat="false" ht="15" hidden="false" customHeight="false" outlineLevel="0" collapsed="false">
      <c r="A35" s="23" t="n">
        <v>33</v>
      </c>
      <c r="B35" s="24" t="n">
        <v>86488</v>
      </c>
      <c r="C35" s="24" t="n">
        <v>3723.89</v>
      </c>
      <c r="D35" s="24" t="n">
        <v>38727.55</v>
      </c>
      <c r="E35" s="25" t="n">
        <v>213.13</v>
      </c>
      <c r="F35" s="13"/>
    </row>
    <row r="36" customFormat="false" ht="15" hidden="false" customHeight="false" outlineLevel="0" collapsed="false">
      <c r="A36" s="17" t="n">
        <v>34</v>
      </c>
      <c r="B36" s="18" t="n">
        <v>86295</v>
      </c>
      <c r="C36" s="18" t="n">
        <v>3377.8</v>
      </c>
      <c r="D36" s="18" t="n">
        <v>35003.65</v>
      </c>
      <c r="E36" s="19" t="n">
        <v>205.2</v>
      </c>
      <c r="F36" s="13"/>
    </row>
    <row r="37" customFormat="false" ht="15" hidden="false" customHeight="false" outlineLevel="0" collapsed="false">
      <c r="A37" s="23" t="n">
        <v>35</v>
      </c>
      <c r="B37" s="24" t="n">
        <v>86092</v>
      </c>
      <c r="C37" s="24" t="n">
        <v>3063.51</v>
      </c>
      <c r="D37" s="24" t="n">
        <v>31625.85</v>
      </c>
      <c r="E37" s="25" t="n">
        <v>197.63</v>
      </c>
      <c r="F37" s="13"/>
    </row>
    <row r="38" customFormat="false" ht="15" hidden="false" customHeight="false" outlineLevel="0" collapsed="false">
      <c r="A38" s="17" t="n">
        <v>36</v>
      </c>
      <c r="B38" s="18" t="n">
        <v>85877</v>
      </c>
      <c r="C38" s="18" t="n">
        <v>2778.05</v>
      </c>
      <c r="D38" s="18" t="n">
        <v>28562.35</v>
      </c>
      <c r="E38" s="19" t="n">
        <v>190.33</v>
      </c>
      <c r="F38" s="13"/>
    </row>
    <row r="39" customFormat="false" ht="15" hidden="false" customHeight="false" outlineLevel="0" collapsed="false">
      <c r="A39" s="23" t="n">
        <v>37</v>
      </c>
      <c r="B39" s="24" t="n">
        <v>85647</v>
      </c>
      <c r="C39" s="24" t="n">
        <v>2518.74</v>
      </c>
      <c r="D39" s="24" t="n">
        <v>25784.29</v>
      </c>
      <c r="E39" s="25" t="n">
        <v>183.24</v>
      </c>
      <c r="F39" s="13"/>
    </row>
    <row r="40" customFormat="false" ht="15" hidden="false" customHeight="false" outlineLevel="0" collapsed="false">
      <c r="A40" s="17" t="n">
        <v>38</v>
      </c>
      <c r="B40" s="18" t="n">
        <v>85399</v>
      </c>
      <c r="C40" s="18" t="n">
        <v>2283.13</v>
      </c>
      <c r="D40" s="18" t="n">
        <v>23265.56</v>
      </c>
      <c r="E40" s="19" t="n">
        <v>176.28</v>
      </c>
      <c r="F40" s="13"/>
    </row>
    <row r="41" customFormat="false" ht="15" hidden="false" customHeight="false" outlineLevel="0" collapsed="false">
      <c r="A41" s="23" t="n">
        <v>39</v>
      </c>
      <c r="B41" s="24" t="n">
        <v>85132</v>
      </c>
      <c r="C41" s="24" t="n">
        <v>2069.08</v>
      </c>
      <c r="D41" s="24" t="n">
        <v>20982.43</v>
      </c>
      <c r="E41" s="25" t="n">
        <v>169.48</v>
      </c>
      <c r="F41" s="13"/>
    </row>
    <row r="42" customFormat="false" ht="15" hidden="false" customHeight="false" outlineLevel="0" collapsed="false">
      <c r="A42" s="17" t="n">
        <v>40</v>
      </c>
      <c r="B42" s="18" t="n">
        <v>84855</v>
      </c>
      <c r="C42" s="18" t="n">
        <v>1874.87</v>
      </c>
      <c r="D42" s="18" t="n">
        <v>18913.34</v>
      </c>
      <c r="E42" s="19" t="n">
        <v>163.06</v>
      </c>
      <c r="F42" s="13"/>
    </row>
    <row r="43" customFormat="false" ht="15" hidden="false" customHeight="false" outlineLevel="0" collapsed="false">
      <c r="A43" s="23" t="n">
        <v>41</v>
      </c>
      <c r="B43" s="24" t="n">
        <v>84571</v>
      </c>
      <c r="C43" s="24" t="n">
        <v>1698.72</v>
      </c>
      <c r="D43" s="24" t="n">
        <v>17038.48</v>
      </c>
      <c r="E43" s="25" t="n">
        <v>157.08</v>
      </c>
      <c r="F43" s="13"/>
    </row>
    <row r="44" customFormat="false" ht="15" hidden="false" customHeight="false" outlineLevel="0" collapsed="false">
      <c r="A44" s="17" t="n">
        <v>42</v>
      </c>
      <c r="B44" s="18" t="n">
        <v>84278</v>
      </c>
      <c r="C44" s="18" t="n">
        <v>1538.94</v>
      </c>
      <c r="D44" s="18" t="n">
        <v>15339.76</v>
      </c>
      <c r="E44" s="19" t="n">
        <v>151.46</v>
      </c>
      <c r="F44" s="13"/>
    </row>
    <row r="45" customFormat="false" ht="15" hidden="false" customHeight="false" outlineLevel="0" collapsed="false">
      <c r="A45" s="23" t="n">
        <v>43</v>
      </c>
      <c r="B45" s="24" t="n">
        <v>83976</v>
      </c>
      <c r="C45" s="24" t="n">
        <v>1394.02</v>
      </c>
      <c r="D45" s="24" t="n">
        <v>13800.62</v>
      </c>
      <c r="E45" s="25" t="n">
        <v>146.21</v>
      </c>
      <c r="F45" s="13"/>
    </row>
    <row r="46" customFormat="false" ht="15" hidden="false" customHeight="false" outlineLevel="0" collapsed="false">
      <c r="A46" s="17" t="n">
        <v>44</v>
      </c>
      <c r="B46" s="18" t="n">
        <v>83665</v>
      </c>
      <c r="C46" s="18" t="n">
        <v>1262.6</v>
      </c>
      <c r="D46" s="18" t="n">
        <v>12406.8</v>
      </c>
      <c r="E46" s="19" t="n">
        <v>141.28</v>
      </c>
      <c r="F46" s="13"/>
    </row>
    <row r="47" customFormat="false" ht="15" hidden="false" customHeight="false" outlineLevel="0" collapsed="false">
      <c r="A47" s="23" t="n">
        <v>45</v>
      </c>
      <c r="B47" s="24" t="n">
        <v>83330</v>
      </c>
      <c r="C47" s="24" t="n">
        <v>1143.22</v>
      </c>
      <c r="D47" s="24" t="n">
        <v>11144.2</v>
      </c>
      <c r="E47" s="25" t="n">
        <v>136.46</v>
      </c>
      <c r="F47" s="13"/>
    </row>
    <row r="48" customFormat="false" ht="15" hidden="false" customHeight="false" outlineLevel="0" collapsed="false">
      <c r="A48" s="17" t="n">
        <v>46</v>
      </c>
      <c r="B48" s="18" t="n">
        <v>82951</v>
      </c>
      <c r="C48" s="18" t="n">
        <v>1034.57</v>
      </c>
      <c r="D48" s="18" t="n">
        <v>10000.98</v>
      </c>
      <c r="E48" s="19" t="n">
        <v>131.51</v>
      </c>
      <c r="F48" s="13"/>
    </row>
    <row r="49" customFormat="false" ht="15" hidden="false" customHeight="false" outlineLevel="0" collapsed="false">
      <c r="A49" s="23" t="n">
        <v>47</v>
      </c>
      <c r="B49" s="24" t="n">
        <v>82536</v>
      </c>
      <c r="C49" s="24" t="n">
        <v>935.81</v>
      </c>
      <c r="D49" s="24" t="n">
        <v>8966.41</v>
      </c>
      <c r="E49" s="25" t="n">
        <v>126.57</v>
      </c>
      <c r="F49" s="13"/>
    </row>
    <row r="50" customFormat="false" ht="15" hidden="false" customHeight="false" outlineLevel="0" collapsed="false">
      <c r="A50" s="17" t="n">
        <v>48</v>
      </c>
      <c r="B50" s="18" t="n">
        <v>82088</v>
      </c>
      <c r="C50" s="18" t="n">
        <v>846.12</v>
      </c>
      <c r="D50" s="18" t="n">
        <v>8030.6</v>
      </c>
      <c r="E50" s="19" t="n">
        <v>121.73</v>
      </c>
      <c r="F50" s="13"/>
    </row>
    <row r="51" customFormat="false" ht="15" hidden="false" customHeight="false" outlineLevel="0" collapsed="false">
      <c r="A51" s="23" t="n">
        <v>49</v>
      </c>
      <c r="B51" s="24" t="n">
        <v>81603</v>
      </c>
      <c r="C51" s="24" t="n">
        <v>764.65</v>
      </c>
      <c r="D51" s="24" t="n">
        <v>7184.48</v>
      </c>
      <c r="E51" s="25" t="n">
        <v>116.96</v>
      </c>
      <c r="F51" s="13"/>
    </row>
    <row r="52" customFormat="false" ht="15" hidden="false" customHeight="false" outlineLevel="0" collapsed="false">
      <c r="A52" s="17" t="n">
        <v>50</v>
      </c>
      <c r="B52" s="18" t="n">
        <v>81077</v>
      </c>
      <c r="C52" s="18" t="n">
        <v>690.66</v>
      </c>
      <c r="D52" s="18" t="n">
        <v>6419.88</v>
      </c>
      <c r="E52" s="19" t="n">
        <v>112.26</v>
      </c>
      <c r="F52" s="13"/>
    </row>
    <row r="53" customFormat="false" ht="15" hidden="false" customHeight="false" outlineLevel="0" collapsed="false">
      <c r="A53" s="23" t="n">
        <v>51</v>
      </c>
      <c r="B53" s="24" t="n">
        <v>80501</v>
      </c>
      <c r="C53" s="24" t="n">
        <v>623.41</v>
      </c>
      <c r="D53" s="24" t="n">
        <v>5729.17</v>
      </c>
      <c r="E53" s="25" t="n">
        <v>107.58</v>
      </c>
      <c r="F53" s="13"/>
    </row>
    <row r="54" customFormat="false" ht="15" hidden="false" customHeight="false" outlineLevel="0" collapsed="false">
      <c r="A54" s="17" t="n">
        <v>52</v>
      </c>
      <c r="B54" s="18" t="n">
        <v>79867</v>
      </c>
      <c r="C54" s="18" t="n">
        <v>562.27</v>
      </c>
      <c r="D54" s="18" t="n">
        <v>5105.76</v>
      </c>
      <c r="E54" s="19" t="n">
        <v>102.9</v>
      </c>
      <c r="F54" s="13"/>
    </row>
    <row r="55" customFormat="false" ht="15" hidden="false" customHeight="false" outlineLevel="0" collapsed="false">
      <c r="A55" s="23" t="n">
        <v>53</v>
      </c>
      <c r="B55" s="24" t="n">
        <v>79172</v>
      </c>
      <c r="C55" s="24" t="n">
        <v>506.71</v>
      </c>
      <c r="D55" s="24" t="n">
        <v>4543.49</v>
      </c>
      <c r="E55" s="25" t="n">
        <v>98.24</v>
      </c>
      <c r="F55" s="13"/>
    </row>
    <row r="56" customFormat="false" ht="15" hidden="false" customHeight="false" outlineLevel="0" collapsed="false">
      <c r="A56" s="17" t="n">
        <v>54</v>
      </c>
      <c r="B56" s="18" t="n">
        <v>78418</v>
      </c>
      <c r="C56" s="18" t="n">
        <v>456.26</v>
      </c>
      <c r="D56" s="18" t="n">
        <v>4036.73</v>
      </c>
      <c r="E56" s="19" t="n">
        <v>93.64</v>
      </c>
      <c r="F56" s="13"/>
    </row>
    <row r="57" customFormat="false" ht="15" hidden="false" customHeight="false" outlineLevel="0" collapsed="false">
      <c r="A57" s="23" t="n">
        <v>55</v>
      </c>
      <c r="B57" s="24" t="n">
        <v>77603</v>
      </c>
      <c r="C57" s="24" t="n">
        <v>410.47</v>
      </c>
      <c r="D57" s="24" t="n">
        <v>3580.52</v>
      </c>
      <c r="E57" s="25" t="n">
        <v>89.11</v>
      </c>
      <c r="F57" s="13"/>
    </row>
    <row r="58" customFormat="false" ht="15" hidden="false" customHeight="false" outlineLevel="0" collapsed="false">
      <c r="A58" s="17" t="n">
        <v>56</v>
      </c>
      <c r="B58" s="18" t="n">
        <v>76735</v>
      </c>
      <c r="C58" s="18" t="n">
        <v>368.98</v>
      </c>
      <c r="D58" s="18" t="n">
        <v>3170.05</v>
      </c>
      <c r="E58" s="19" t="n">
        <v>84.74</v>
      </c>
      <c r="F58" s="13"/>
    </row>
    <row r="59" customFormat="false" ht="15" hidden="false" customHeight="false" outlineLevel="0" collapsed="false">
      <c r="A59" s="23" t="n">
        <v>57</v>
      </c>
      <c r="B59" s="24" t="n">
        <v>75810</v>
      </c>
      <c r="C59" s="24" t="n">
        <v>331.39</v>
      </c>
      <c r="D59" s="24" t="n">
        <v>2801.07</v>
      </c>
      <c r="E59" s="25" t="n">
        <v>80.5</v>
      </c>
      <c r="F59" s="13"/>
    </row>
    <row r="60" customFormat="false" ht="15" hidden="false" customHeight="false" outlineLevel="0" collapsed="false">
      <c r="A60" s="17" t="n">
        <v>58</v>
      </c>
      <c r="B60" s="18" t="n">
        <v>74815</v>
      </c>
      <c r="C60" s="18" t="n">
        <v>297.31</v>
      </c>
      <c r="D60" s="18" t="n">
        <v>2469.68</v>
      </c>
      <c r="E60" s="19" t="n">
        <v>76.35</v>
      </c>
      <c r="F60" s="13"/>
    </row>
    <row r="61" customFormat="false" ht="15" hidden="false" customHeight="false" outlineLevel="0" collapsed="false">
      <c r="A61" s="23" t="n">
        <v>59</v>
      </c>
      <c r="B61" s="24" t="n">
        <v>73741</v>
      </c>
      <c r="C61" s="24" t="n">
        <v>266.4</v>
      </c>
      <c r="D61" s="24" t="n">
        <v>2172.36</v>
      </c>
      <c r="E61" s="25" t="n">
        <v>72.28</v>
      </c>
      <c r="F61" s="13"/>
    </row>
    <row r="62" customFormat="false" ht="15" hidden="false" customHeight="false" outlineLevel="0" collapsed="false">
      <c r="A62" s="17" t="n">
        <v>60</v>
      </c>
      <c r="B62" s="18" t="n">
        <v>72581</v>
      </c>
      <c r="C62" s="18" t="n">
        <v>238.38</v>
      </c>
      <c r="D62" s="18" t="n">
        <v>1905.96</v>
      </c>
      <c r="E62" s="19" t="n">
        <v>68.28</v>
      </c>
      <c r="F62" s="13"/>
    </row>
    <row r="63" customFormat="false" ht="15" hidden="false" customHeight="false" outlineLevel="0" collapsed="false">
      <c r="A63" s="23" t="n">
        <v>61</v>
      </c>
      <c r="B63" s="24" t="n">
        <v>71320</v>
      </c>
      <c r="C63" s="24" t="n">
        <v>212.94</v>
      </c>
      <c r="D63" s="24" t="n">
        <v>1667.58</v>
      </c>
      <c r="E63" s="25" t="n">
        <v>64.34</v>
      </c>
      <c r="F63" s="13"/>
    </row>
    <row r="64" customFormat="false" ht="15" hidden="false" customHeight="false" outlineLevel="0" collapsed="false">
      <c r="A64" s="17" t="n">
        <v>62</v>
      </c>
      <c r="B64" s="18" t="n">
        <v>69937</v>
      </c>
      <c r="C64" s="18" t="n">
        <v>189.83</v>
      </c>
      <c r="D64" s="18" t="n">
        <v>1454.64</v>
      </c>
      <c r="E64" s="19" t="n">
        <v>60.4</v>
      </c>
      <c r="F64" s="13"/>
    </row>
    <row r="65" customFormat="false" ht="15" hidden="false" customHeight="false" outlineLevel="0" collapsed="false">
      <c r="A65" s="23" t="n">
        <v>63</v>
      </c>
      <c r="B65" s="24" t="n">
        <v>68438</v>
      </c>
      <c r="C65" s="24" t="n">
        <v>168.87</v>
      </c>
      <c r="D65" s="24" t="n">
        <v>1264.82</v>
      </c>
      <c r="E65" s="25" t="n">
        <v>56.52</v>
      </c>
      <c r="F65" s="13"/>
    </row>
    <row r="66" customFormat="false" ht="15" hidden="false" customHeight="false" outlineLevel="0" collapsed="false">
      <c r="A66" s="17" t="n">
        <v>64</v>
      </c>
      <c r="B66" s="18" t="n">
        <v>66817</v>
      </c>
      <c r="C66" s="18" t="n">
        <v>148.88</v>
      </c>
      <c r="D66" s="18" t="n">
        <v>1095.94</v>
      </c>
      <c r="E66" s="19" t="n">
        <v>52.71</v>
      </c>
      <c r="F66" s="13"/>
    </row>
    <row r="67" customFormat="false" ht="15" hidden="false" customHeight="false" outlineLevel="0" collapsed="false">
      <c r="A67" s="23" t="n">
        <v>65</v>
      </c>
      <c r="B67" s="24" t="n">
        <v>65068</v>
      </c>
      <c r="C67" s="24" t="n">
        <v>132.69</v>
      </c>
      <c r="D67" s="24" t="n">
        <v>946.06</v>
      </c>
      <c r="E67" s="25" t="n">
        <v>48.96</v>
      </c>
      <c r="F67" s="13"/>
    </row>
    <row r="68" customFormat="false" ht="15" hidden="false" customHeight="false" outlineLevel="0" collapsed="false">
      <c r="A68" s="17" t="n">
        <v>66</v>
      </c>
      <c r="B68" s="18" t="n">
        <v>63112</v>
      </c>
      <c r="C68" s="18" t="n">
        <v>117</v>
      </c>
      <c r="D68" s="18" t="n">
        <v>813.37</v>
      </c>
      <c r="E68" s="19" t="n">
        <v>45.16</v>
      </c>
      <c r="F68" s="13"/>
    </row>
    <row r="69" customFormat="false" ht="15" hidden="false" customHeight="false" outlineLevel="0" collapsed="false">
      <c r="A69" s="23" t="n">
        <v>67</v>
      </c>
      <c r="B69" s="24" t="n">
        <v>61036</v>
      </c>
      <c r="C69" s="24" t="n">
        <v>102.87</v>
      </c>
      <c r="D69" s="24" t="n">
        <v>696.37</v>
      </c>
      <c r="E69" s="25" t="n">
        <v>41.19</v>
      </c>
      <c r="F69" s="13"/>
    </row>
    <row r="70" customFormat="false" ht="15" hidden="false" customHeight="false" outlineLevel="0" collapsed="false">
      <c r="A70" s="17" t="n">
        <v>68</v>
      </c>
      <c r="B70" s="18" t="n">
        <v>58836</v>
      </c>
      <c r="C70" s="18" t="n">
        <v>90.14</v>
      </c>
      <c r="D70" s="18" t="n">
        <v>593.5</v>
      </c>
      <c r="E70" s="19" t="n">
        <v>37.96</v>
      </c>
      <c r="F70" s="13"/>
    </row>
    <row r="71" customFormat="false" ht="15" hidden="false" customHeight="false" outlineLevel="0" collapsed="false">
      <c r="A71" s="23" t="n">
        <v>69</v>
      </c>
      <c r="B71" s="24" t="n">
        <v>56508</v>
      </c>
      <c r="C71" s="24" t="n">
        <v>78.71</v>
      </c>
      <c r="D71" s="24" t="n">
        <v>503.35</v>
      </c>
      <c r="E71" s="25" t="n">
        <v>34.56</v>
      </c>
      <c r="F71" s="13"/>
    </row>
    <row r="72" customFormat="false" ht="15" hidden="false" customHeight="false" outlineLevel="0" collapsed="false">
      <c r="A72" s="17" t="n">
        <v>70</v>
      </c>
      <c r="B72" s="18" t="n">
        <v>54051</v>
      </c>
      <c r="C72" s="18" t="n">
        <v>68.44</v>
      </c>
      <c r="D72" s="18" t="n">
        <v>424.65</v>
      </c>
      <c r="E72" s="19" t="n">
        <v>31.29</v>
      </c>
      <c r="F72" s="13"/>
    </row>
    <row r="73" customFormat="false" ht="15" hidden="false" customHeight="false" outlineLevel="0" collapsed="false">
      <c r="A73" s="23" t="n">
        <v>71</v>
      </c>
      <c r="B73" s="24" t="n">
        <v>51363</v>
      </c>
      <c r="C73" s="24" t="n">
        <v>59.12</v>
      </c>
      <c r="D73" s="24" t="n">
        <v>356.21</v>
      </c>
      <c r="E73" s="25" t="n">
        <v>28.05</v>
      </c>
      <c r="F73" s="13"/>
    </row>
    <row r="74" customFormat="false" ht="15" hidden="false" customHeight="false" outlineLevel="0" collapsed="false">
      <c r="A74" s="17" t="n">
        <v>72</v>
      </c>
      <c r="B74" s="18" t="n">
        <v>48607</v>
      </c>
      <c r="C74" s="18" t="n">
        <v>50.87</v>
      </c>
      <c r="D74" s="18" t="n">
        <v>297.08</v>
      </c>
      <c r="E74" s="19" t="n">
        <v>25.02</v>
      </c>
      <c r="F74" s="13"/>
    </row>
    <row r="75" customFormat="false" ht="15" hidden="false" customHeight="false" outlineLevel="0" collapsed="false">
      <c r="A75" s="23" t="n">
        <v>73</v>
      </c>
      <c r="B75" s="24" t="n">
        <v>45786</v>
      </c>
      <c r="C75" s="24" t="n">
        <v>43.56</v>
      </c>
      <c r="D75" s="24" t="n">
        <v>246.22</v>
      </c>
      <c r="E75" s="25" t="n">
        <v>22.21</v>
      </c>
      <c r="F75" s="13"/>
    </row>
    <row r="76" customFormat="false" ht="15" hidden="false" customHeight="false" outlineLevel="0" collapsed="false">
      <c r="A76" s="17" t="n">
        <v>74</v>
      </c>
      <c r="B76" s="18" t="n">
        <v>42920</v>
      </c>
      <c r="C76" s="18" t="n">
        <v>37.12</v>
      </c>
      <c r="D76" s="18" t="n">
        <v>202.66</v>
      </c>
      <c r="E76" s="19" t="n">
        <v>19.61</v>
      </c>
      <c r="F76" s="13"/>
    </row>
    <row r="77" customFormat="false" ht="15" hidden="false" customHeight="false" outlineLevel="0" collapsed="false">
      <c r="A77" s="23" t="n">
        <v>75</v>
      </c>
      <c r="B77" s="24" t="n">
        <v>40025</v>
      </c>
      <c r="C77" s="24" t="n">
        <v>31.47</v>
      </c>
      <c r="D77" s="24" t="n">
        <v>165.54</v>
      </c>
      <c r="E77" s="25" t="n">
        <v>17.22</v>
      </c>
      <c r="F77" s="13"/>
    </row>
    <row r="78" customFormat="false" ht="15" hidden="false" customHeight="false" outlineLevel="0" collapsed="false">
      <c r="A78" s="17" t="n">
        <v>76</v>
      </c>
      <c r="B78" s="18" t="n">
        <v>37138</v>
      </c>
      <c r="C78" s="18" t="n">
        <v>26.54</v>
      </c>
      <c r="D78" s="18" t="n">
        <v>134.07</v>
      </c>
      <c r="E78" s="19" t="n">
        <v>15.06</v>
      </c>
      <c r="F78" s="13"/>
    </row>
    <row r="79" customFormat="false" ht="15" hidden="false" customHeight="false" outlineLevel="0" collapsed="false">
      <c r="A79" s="23" t="n">
        <v>77</v>
      </c>
      <c r="B79" s="24" t="n">
        <v>34184</v>
      </c>
      <c r="C79" s="24" t="n">
        <v>22.21</v>
      </c>
      <c r="D79" s="24" t="n">
        <v>107.53</v>
      </c>
      <c r="E79" s="25" t="n">
        <v>13.04</v>
      </c>
      <c r="F79" s="13"/>
    </row>
    <row r="80" customFormat="false" ht="15" hidden="false" customHeight="false" outlineLevel="0" collapsed="false">
      <c r="A80" s="17" t="n">
        <v>78</v>
      </c>
      <c r="B80" s="18" t="n">
        <v>31175</v>
      </c>
      <c r="C80" s="18" t="n">
        <v>18.42</v>
      </c>
      <c r="D80" s="18" t="n">
        <v>85.31</v>
      </c>
      <c r="E80" s="19" t="n">
        <v>11.18</v>
      </c>
      <c r="F80" s="13"/>
    </row>
    <row r="81" customFormat="false" ht="15" hidden="false" customHeight="false" outlineLevel="0" collapsed="false">
      <c r="A81" s="23" t="n">
        <v>79</v>
      </c>
      <c r="B81" s="24" t="n">
        <v>28136</v>
      </c>
      <c r="C81" s="24" t="n">
        <v>15.11</v>
      </c>
      <c r="D81" s="24" t="n">
        <v>66.9</v>
      </c>
      <c r="E81" s="25" t="n">
        <v>9.47</v>
      </c>
      <c r="F81" s="13"/>
    </row>
    <row r="82" customFormat="false" ht="15" hidden="false" customHeight="false" outlineLevel="0" collapsed="false">
      <c r="A82" s="17" t="n">
        <v>80</v>
      </c>
      <c r="B82" s="18" t="n">
        <v>25097</v>
      </c>
      <c r="C82" s="18" t="n">
        <v>12.25</v>
      </c>
      <c r="D82" s="18" t="n">
        <v>51.79</v>
      </c>
      <c r="E82" s="19" t="n">
        <v>7.91</v>
      </c>
      <c r="F82" s="13"/>
    </row>
    <row r="83" customFormat="false" ht="15" hidden="false" customHeight="false" outlineLevel="0" collapsed="false">
      <c r="A83" s="23" t="n">
        <v>81</v>
      </c>
      <c r="B83" s="24" t="n">
        <v>22097</v>
      </c>
      <c r="C83" s="24" t="n">
        <v>9.81</v>
      </c>
      <c r="D83" s="24" t="n">
        <v>39.54</v>
      </c>
      <c r="E83" s="25" t="n">
        <v>6.52</v>
      </c>
      <c r="F83" s="13"/>
    </row>
    <row r="84" customFormat="false" ht="15" hidden="false" customHeight="false" outlineLevel="0" collapsed="false">
      <c r="A84" s="17" t="n">
        <v>82</v>
      </c>
      <c r="B84" s="18" t="n">
        <v>19178</v>
      </c>
      <c r="C84" s="18" t="n">
        <v>7.74</v>
      </c>
      <c r="D84" s="18" t="n">
        <v>29.73</v>
      </c>
      <c r="E84" s="19" t="n">
        <v>5.28</v>
      </c>
      <c r="F84" s="13"/>
    </row>
    <row r="85" customFormat="false" ht="15" hidden="false" customHeight="false" outlineLevel="0" collapsed="false">
      <c r="A85" s="23" t="n">
        <v>83</v>
      </c>
      <c r="B85" s="24" t="n">
        <v>16384</v>
      </c>
      <c r="C85" s="24" t="n">
        <v>6.01</v>
      </c>
      <c r="D85" s="24" t="n">
        <v>21.99</v>
      </c>
      <c r="E85" s="25" t="n">
        <v>4.21</v>
      </c>
      <c r="F85" s="13"/>
    </row>
    <row r="86" customFormat="false" ht="15" hidden="false" customHeight="false" outlineLevel="0" collapsed="false">
      <c r="A86" s="17" t="n">
        <v>84</v>
      </c>
      <c r="B86" s="18" t="n">
        <v>13758</v>
      </c>
      <c r="C86" s="18" t="n">
        <v>4.59</v>
      </c>
      <c r="D86" s="18" t="n">
        <v>15.98</v>
      </c>
      <c r="E86" s="19" t="n">
        <v>3.29</v>
      </c>
      <c r="F86" s="13"/>
    </row>
    <row r="87" customFormat="false" ht="15" hidden="false" customHeight="false" outlineLevel="0" collapsed="false">
      <c r="A87" s="23" t="n">
        <v>85</v>
      </c>
      <c r="B87" s="24" t="n">
        <v>11338</v>
      </c>
      <c r="C87" s="24" t="n">
        <v>3.44</v>
      </c>
      <c r="D87" s="24" t="n">
        <v>11.4</v>
      </c>
      <c r="E87" s="25" t="n">
        <v>2.52</v>
      </c>
      <c r="F87" s="13"/>
    </row>
    <row r="88" customFormat="false" ht="15" hidden="false" customHeight="false" outlineLevel="0" collapsed="false">
      <c r="A88" s="17" t="n">
        <v>86</v>
      </c>
      <c r="B88" s="18" t="n">
        <v>9155</v>
      </c>
      <c r="C88" s="18" t="n">
        <v>2.52</v>
      </c>
      <c r="D88" s="18" t="n">
        <v>7.96</v>
      </c>
      <c r="E88" s="19" t="n">
        <v>1.89</v>
      </c>
      <c r="F88" s="13"/>
    </row>
    <row r="89" customFormat="false" ht="15" hidden="false" customHeight="false" outlineLevel="0" collapsed="false">
      <c r="A89" s="23" t="n">
        <v>87</v>
      </c>
      <c r="B89" s="24" t="n">
        <v>7230</v>
      </c>
      <c r="C89" s="24" t="n">
        <v>1.81</v>
      </c>
      <c r="D89" s="24" t="n">
        <v>5.44</v>
      </c>
      <c r="E89" s="25" t="n">
        <v>1.38</v>
      </c>
      <c r="F89" s="13"/>
    </row>
    <row r="90" customFormat="false" ht="15" hidden="false" customHeight="false" outlineLevel="0" collapsed="false">
      <c r="A90" s="17" t="n">
        <v>88</v>
      </c>
      <c r="B90" s="18" t="n">
        <v>5575</v>
      </c>
      <c r="C90" s="18" t="n">
        <v>1.27</v>
      </c>
      <c r="D90" s="18" t="n">
        <v>3.63</v>
      </c>
      <c r="E90" s="19" t="n">
        <v>0.99</v>
      </c>
      <c r="F90" s="13"/>
    </row>
    <row r="91" customFormat="false" ht="15" hidden="false" customHeight="false" outlineLevel="0" collapsed="false">
      <c r="A91" s="23" t="n">
        <v>89</v>
      </c>
      <c r="B91" s="24" t="n">
        <v>4188</v>
      </c>
      <c r="C91" s="24" t="n">
        <v>0.87</v>
      </c>
      <c r="D91" s="24" t="n">
        <v>2.36</v>
      </c>
      <c r="E91" s="25" t="n">
        <v>0.68</v>
      </c>
      <c r="F91" s="13"/>
    </row>
    <row r="92" customFormat="false" ht="15" hidden="false" customHeight="false" outlineLevel="0" collapsed="false">
      <c r="A92" s="17" t="n">
        <v>90</v>
      </c>
      <c r="B92" s="18" t="n">
        <v>3059</v>
      </c>
      <c r="C92" s="18" t="n">
        <v>0.58</v>
      </c>
      <c r="D92" s="18" t="n">
        <v>1.49</v>
      </c>
      <c r="E92" s="19" t="n">
        <v>0.46</v>
      </c>
      <c r="F92" s="13"/>
    </row>
    <row r="93" customFormat="false" ht="15" hidden="false" customHeight="false" outlineLevel="0" collapsed="false">
      <c r="A93" s="23" t="n">
        <v>91</v>
      </c>
      <c r="B93" s="24" t="n">
        <v>2168</v>
      </c>
      <c r="C93" s="24" t="n">
        <v>0.37</v>
      </c>
      <c r="D93" s="24" t="n">
        <v>0.91</v>
      </c>
      <c r="E93" s="25" t="n">
        <v>0.3</v>
      </c>
      <c r="F93" s="13"/>
    </row>
    <row r="94" customFormat="false" ht="15" hidden="false" customHeight="false" outlineLevel="0" collapsed="false">
      <c r="A94" s="17" t="n">
        <v>92</v>
      </c>
      <c r="B94" s="18" t="n">
        <v>1487</v>
      </c>
      <c r="C94" s="18" t="n">
        <v>0.22</v>
      </c>
      <c r="D94" s="18" t="n">
        <v>0.54</v>
      </c>
      <c r="E94" s="19" t="n">
        <v>0.19</v>
      </c>
      <c r="F94" s="13"/>
    </row>
    <row r="95" customFormat="false" ht="15" hidden="false" customHeight="false" outlineLevel="0" collapsed="false">
      <c r="A95" s="23" t="n">
        <v>93</v>
      </c>
      <c r="B95" s="24" t="n">
        <v>985</v>
      </c>
      <c r="C95" s="24" t="n">
        <v>0.14</v>
      </c>
      <c r="D95" s="24" t="n">
        <v>0.31</v>
      </c>
      <c r="E95" s="25" t="n">
        <v>0.12</v>
      </c>
      <c r="F95" s="13"/>
    </row>
    <row r="96" customFormat="false" ht="15" hidden="false" customHeight="false" outlineLevel="0" collapsed="false">
      <c r="A96" s="17" t="n">
        <v>94</v>
      </c>
      <c r="B96" s="18" t="n">
        <v>628</v>
      </c>
      <c r="C96" s="18" t="n">
        <v>0.08</v>
      </c>
      <c r="D96" s="18" t="n">
        <v>0.17</v>
      </c>
      <c r="E96" s="19" t="n">
        <v>0.07</v>
      </c>
      <c r="F96" s="13"/>
    </row>
    <row r="97" customFormat="false" ht="15" hidden="false" customHeight="false" outlineLevel="0" collapsed="false">
      <c r="A97" s="23" t="n">
        <v>95</v>
      </c>
      <c r="B97" s="24" t="n">
        <v>384</v>
      </c>
      <c r="C97" s="24" t="n">
        <v>0.04</v>
      </c>
      <c r="D97" s="24" t="n">
        <v>0.09</v>
      </c>
      <c r="E97" s="25" t="n">
        <v>0.04</v>
      </c>
      <c r="F97" s="13"/>
    </row>
    <row r="98" customFormat="false" ht="15" hidden="false" customHeight="false" outlineLevel="0" collapsed="false">
      <c r="A98" s="17" t="n">
        <v>96</v>
      </c>
      <c r="B98" s="18" t="n">
        <v>224</v>
      </c>
      <c r="C98" s="18" t="n">
        <v>0.02</v>
      </c>
      <c r="D98" s="18" t="n">
        <v>0.05</v>
      </c>
      <c r="E98" s="19" t="n">
        <v>0.02</v>
      </c>
      <c r="F98" s="13"/>
    </row>
    <row r="99" customFormat="false" ht="15" hidden="false" customHeight="false" outlineLevel="0" collapsed="false">
      <c r="A99" s="23" t="n">
        <v>97</v>
      </c>
      <c r="B99" s="24" t="n">
        <v>125</v>
      </c>
      <c r="C99" s="24" t="n">
        <v>0.01</v>
      </c>
      <c r="D99" s="24" t="n">
        <v>0.02</v>
      </c>
      <c r="E99" s="25" t="n">
        <v>0.01</v>
      </c>
      <c r="F99" s="13"/>
    </row>
    <row r="100" customFormat="false" ht="15" hidden="false" customHeight="false" outlineLevel="0" collapsed="false">
      <c r="A100" s="17" t="n">
        <v>98</v>
      </c>
      <c r="B100" s="18" t="n">
        <v>66</v>
      </c>
      <c r="C100" s="18" t="n">
        <v>0.01</v>
      </c>
      <c r="D100" s="18" t="n">
        <v>0.01</v>
      </c>
      <c r="E100" s="19" t="n">
        <v>0.01</v>
      </c>
      <c r="F100" s="13"/>
    </row>
    <row r="101" customFormat="false" ht="15" hidden="false" customHeight="false" outlineLevel="0" collapsed="false">
      <c r="A101" s="23" t="n">
        <v>99</v>
      </c>
      <c r="B101" s="24" t="n">
        <v>33</v>
      </c>
      <c r="C101" s="24" t="n">
        <v>0</v>
      </c>
      <c r="D101" s="24" t="n">
        <v>0</v>
      </c>
      <c r="E101" s="25" t="n">
        <v>0</v>
      </c>
      <c r="F101" s="13"/>
    </row>
    <row r="102" customFormat="false" ht="15" hidden="false" customHeight="false" outlineLevel="0" collapsed="false">
      <c r="A102" s="36" t="n">
        <v>100</v>
      </c>
      <c r="B102" s="34" t="n">
        <v>15</v>
      </c>
      <c r="C102" s="34" t="n">
        <v>0</v>
      </c>
      <c r="D102" s="34" t="n">
        <v>0</v>
      </c>
      <c r="E102" s="35" t="n">
        <v>0</v>
      </c>
      <c r="F102" s="13"/>
    </row>
    <row r="103" customFormat="false" ht="18.55" hidden="false" customHeight="false" outlineLevel="0" collapsed="false">
      <c r="F103" s="37"/>
    </row>
    <row r="104" customFormat="false" ht="18.55" hidden="false" customHeight="false" outlineLevel="0" collapsed="false">
      <c r="F104" s="37"/>
    </row>
    <row r="105" customFormat="false" ht="18.55" hidden="false" customHeight="false" outlineLevel="0" collapsed="false">
      <c r="F105" s="37"/>
    </row>
  </sheetData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8.2109375" defaultRowHeight="15" zeroHeight="false" outlineLevelRow="0" outlineLevelCol="0"/>
  <cols>
    <col collapsed="false" customWidth="true" hidden="false" outlineLevel="0" max="2" min="2" style="0" width="24.49"/>
    <col collapsed="false" customWidth="true" hidden="false" outlineLevel="0" max="3" min="3" style="0" width="2.7"/>
    <col collapsed="false" customWidth="true" hidden="false" outlineLevel="0" max="4" min="4" style="0" width="22.69"/>
    <col collapsed="false" customWidth="true" hidden="false" outlineLevel="0" max="5" min="5" style="0" width="21.97"/>
    <col collapsed="false" customWidth="true" hidden="false" outlineLevel="0" max="6" min="6" style="0" width="2.52"/>
    <col collapsed="false" customWidth="true" hidden="false" outlineLevel="0" max="7" min="7" style="0" width="22.32"/>
    <col collapsed="false" customWidth="true" hidden="false" outlineLevel="0" max="8" min="8" style="0" width="21.6"/>
    <col collapsed="false" customWidth="true" hidden="false" outlineLevel="0" max="9" min="9" style="0" width="2.15"/>
    <col collapsed="false" customWidth="true" hidden="false" outlineLevel="0" max="10" min="10" style="0" width="23.58"/>
    <col collapsed="false" customWidth="true" hidden="false" outlineLevel="0" max="11" min="11" style="0" width="27.91"/>
    <col collapsed="false" customWidth="true" hidden="false" outlineLevel="0" max="12" min="12" style="0" width="2.34"/>
  </cols>
  <sheetData>
    <row r="1" customFormat="false" ht="24.6" hidden="false" customHeight="true" outlineLevel="0" collapsed="false">
      <c r="A1" s="38" t="s">
        <v>144</v>
      </c>
      <c r="B1" s="38"/>
      <c r="C1" s="39"/>
      <c r="D1" s="40" t="s">
        <v>145</v>
      </c>
      <c r="E1" s="40"/>
      <c r="F1" s="40"/>
      <c r="G1" s="40"/>
      <c r="H1" s="40"/>
      <c r="I1" s="40"/>
      <c r="J1" s="40"/>
      <c r="K1" s="40"/>
      <c r="L1" s="39"/>
    </row>
    <row r="2" customFormat="false" ht="17.35" hidden="false" customHeight="false" outlineLevel="0" collapsed="false">
      <c r="A2" s="41" t="s">
        <v>146</v>
      </c>
      <c r="B2" s="41"/>
      <c r="C2" s="39"/>
      <c r="D2" s="41" t="s">
        <v>147</v>
      </c>
      <c r="E2" s="41"/>
      <c r="F2" s="42"/>
      <c r="G2" s="41" t="s">
        <v>148</v>
      </c>
      <c r="H2" s="41"/>
      <c r="I2" s="42"/>
      <c r="J2" s="41" t="s">
        <v>149</v>
      </c>
      <c r="K2" s="41"/>
      <c r="L2" s="39"/>
    </row>
    <row r="3" customFormat="false" ht="17.35" hidden="false" customHeight="false" outlineLevel="0" collapsed="false">
      <c r="A3" s="43" t="s">
        <v>108</v>
      </c>
      <c r="B3" s="43" t="n">
        <v>43</v>
      </c>
      <c r="C3" s="39"/>
      <c r="D3" s="43" t="s">
        <v>108</v>
      </c>
      <c r="E3" s="43" t="n">
        <v>90</v>
      </c>
      <c r="F3" s="42"/>
      <c r="G3" s="43" t="s">
        <v>108</v>
      </c>
      <c r="H3" s="43" t="n">
        <v>45</v>
      </c>
      <c r="I3" s="42"/>
      <c r="J3" s="43" t="s">
        <v>108</v>
      </c>
      <c r="K3" s="43" t="n">
        <v>45</v>
      </c>
      <c r="L3" s="39"/>
    </row>
    <row r="4" customFormat="false" ht="17.35" hidden="false" customHeight="false" outlineLevel="0" collapsed="false">
      <c r="A4" s="43" t="s">
        <v>109</v>
      </c>
      <c r="B4" s="43" t="n">
        <v>22</v>
      </c>
      <c r="C4" s="39"/>
      <c r="F4" s="42"/>
      <c r="G4" s="43" t="s">
        <v>109</v>
      </c>
      <c r="H4" s="43" t="n">
        <v>35</v>
      </c>
      <c r="I4" s="42"/>
      <c r="J4" s="43" t="s">
        <v>109</v>
      </c>
      <c r="K4" s="43" t="n">
        <v>30</v>
      </c>
      <c r="L4" s="39"/>
    </row>
    <row r="5" customFormat="false" ht="17.35" hidden="false" customHeight="false" outlineLevel="0" collapsed="false">
      <c r="A5" s="44" t="s">
        <v>114</v>
      </c>
      <c r="B5" s="45" t="n">
        <f aca="false">VLOOKUP((B3+B4),nr_comutatie_10!A:E,3,FALSE())/VLOOKUP(B4,nr_comutatie_10!A:E,3,FALSE())</f>
        <v>0.0122294930875576</v>
      </c>
      <c r="C5" s="39"/>
      <c r="D5" s="44" t="s">
        <v>114</v>
      </c>
      <c r="E5" s="46" t="n">
        <f aca="false">VLOOKUP((E3+1),nr_comutatie_10!A:E,4,FALSE())/VLOOKUP(E3,nr_comutatie_10!A:E,3,FALSE())</f>
        <v>1.56896551724138</v>
      </c>
      <c r="F5" s="42"/>
      <c r="G5" s="44" t="s">
        <v>114</v>
      </c>
      <c r="H5" s="46" t="n">
        <f aca="false">(VLOOKUP((H3+1),nr_comutatie_10!A:E,4,FALSE())+VLOOKUP((H3+H4+1),nr_comutatie_10!A:E,4,FALSE()))/VLOOKUP(H3,nr_comutatie_10!A:E,3,FALSE())</f>
        <v>8.78266650338518</v>
      </c>
      <c r="I5" s="42"/>
      <c r="J5" s="44" t="s">
        <v>114</v>
      </c>
      <c r="K5" s="46" t="n">
        <f aca="false">(VLOOKUP((K3+K4+1),nr_comutatie_10!A:E,4,FALSE()))</f>
        <v>134.07</v>
      </c>
      <c r="L5" s="39"/>
    </row>
    <row r="6" customFormat="false" ht="9" hidden="false" customHeight="true" outlineLevel="0" collapsed="false">
      <c r="C6" s="39"/>
      <c r="D6" s="42"/>
      <c r="E6" s="42"/>
      <c r="F6" s="42"/>
      <c r="G6" s="42"/>
      <c r="H6" s="42"/>
      <c r="I6" s="42"/>
      <c r="J6" s="42"/>
      <c r="K6" s="42"/>
      <c r="L6" s="39"/>
    </row>
    <row r="7" customFormat="false" ht="23.85" hidden="false" customHeight="true" outlineLevel="0" collapsed="false">
      <c r="C7" s="39"/>
      <c r="D7" s="40" t="s">
        <v>150</v>
      </c>
      <c r="E7" s="40"/>
      <c r="F7" s="40"/>
      <c r="G7" s="40"/>
      <c r="H7" s="40"/>
      <c r="I7" s="40"/>
      <c r="J7" s="40"/>
      <c r="K7" s="40"/>
      <c r="L7" s="39"/>
    </row>
    <row r="8" customFormat="false" ht="17.35" hidden="false" customHeight="false" outlineLevel="0" collapsed="false">
      <c r="C8" s="39"/>
      <c r="D8" s="41" t="s">
        <v>147</v>
      </c>
      <c r="E8" s="41"/>
      <c r="F8" s="42"/>
      <c r="G8" s="41" t="s">
        <v>148</v>
      </c>
      <c r="H8" s="41"/>
      <c r="I8" s="42"/>
      <c r="J8" s="41" t="s">
        <v>149</v>
      </c>
      <c r="K8" s="41"/>
      <c r="L8" s="39"/>
    </row>
    <row r="9" customFormat="false" ht="17.35" hidden="false" customHeight="false" outlineLevel="0" collapsed="false">
      <c r="C9" s="39"/>
      <c r="D9" s="43" t="s">
        <v>108</v>
      </c>
      <c r="E9" s="43" t="n">
        <v>45</v>
      </c>
      <c r="F9" s="42"/>
      <c r="G9" s="43" t="s">
        <v>108</v>
      </c>
      <c r="H9" s="43" t="n">
        <v>45</v>
      </c>
      <c r="I9" s="42"/>
      <c r="J9" s="43" t="s">
        <v>108</v>
      </c>
      <c r="K9" s="43" t="n">
        <v>45</v>
      </c>
      <c r="L9" s="39"/>
    </row>
    <row r="10" customFormat="false" ht="17.35" hidden="false" customHeight="false" outlineLevel="0" collapsed="false">
      <c r="C10" s="39"/>
      <c r="D10" s="43"/>
      <c r="E10" s="43"/>
      <c r="F10" s="42"/>
      <c r="G10" s="43" t="s">
        <v>109</v>
      </c>
      <c r="H10" s="43" t="n">
        <v>30</v>
      </c>
      <c r="I10" s="42"/>
      <c r="J10" s="43" t="s">
        <v>109</v>
      </c>
      <c r="K10" s="43" t="n">
        <v>30</v>
      </c>
      <c r="L10" s="39"/>
    </row>
    <row r="11" customFormat="false" ht="17.35" hidden="false" customHeight="false" outlineLevel="0" collapsed="false">
      <c r="C11" s="39"/>
      <c r="D11" s="44" t="s">
        <v>114</v>
      </c>
      <c r="E11" s="46" t="n">
        <f aca="false">VLOOKUP(E9,nr_comutatie_10!A:E,4,FALSE())/VLOOKUP(E9,nr_comutatie_10!A:E,3,FALSE())</f>
        <v>9.74807998460489</v>
      </c>
      <c r="F11" s="42"/>
      <c r="G11" s="44" t="s">
        <v>114</v>
      </c>
      <c r="H11" s="46" t="n">
        <f aca="false">(VLOOKUP(H10,nr_comutatie_10!A:E,4,FALSE())-VLOOKUP((H10+H9),nr_comutatie_10!A:E,4,FALSE()))/VLOOKUP(H10,nr_comutatie_10!A:E,3,FALSE())</f>
        <v>10.4613936498453</v>
      </c>
      <c r="I11" s="42"/>
      <c r="J11" s="44" t="s">
        <v>114</v>
      </c>
      <c r="K11" s="46" t="n">
        <f aca="false">VLOOKUP((K9+K10),nr_comutatie_10!A:E,4,FALSE())/VLOOKUP(K9,nr_comutatie_10!A:E,3,FALSE())</f>
        <v>0.144801525515649</v>
      </c>
      <c r="L11" s="39"/>
    </row>
    <row r="12" customFormat="false" ht="9.75" hidden="false" customHeight="true" outlineLevel="0" collapsed="false">
      <c r="C12" s="39"/>
      <c r="D12" s="42"/>
      <c r="E12" s="42"/>
      <c r="F12" s="42"/>
      <c r="G12" s="42"/>
      <c r="H12" s="42"/>
      <c r="I12" s="42"/>
      <c r="J12" s="42"/>
      <c r="K12" s="42"/>
      <c r="L12" s="39"/>
    </row>
    <row r="13" customFormat="false" ht="22.05" hidden="false" customHeight="false" outlineLevel="0" collapsed="false">
      <c r="C13" s="39"/>
      <c r="D13" s="40" t="s">
        <v>151</v>
      </c>
      <c r="E13" s="40"/>
      <c r="F13" s="40"/>
      <c r="G13" s="40"/>
      <c r="H13" s="40"/>
      <c r="I13" s="40"/>
      <c r="J13" s="40"/>
      <c r="K13" s="40"/>
      <c r="L13" s="39"/>
    </row>
    <row r="14" customFormat="false" ht="17.35" hidden="false" customHeight="false" outlineLevel="0" collapsed="false">
      <c r="C14" s="39"/>
      <c r="D14" s="41" t="s">
        <v>147</v>
      </c>
      <c r="E14" s="41"/>
      <c r="F14" s="42"/>
      <c r="G14" s="41" t="s">
        <v>148</v>
      </c>
      <c r="H14" s="41"/>
      <c r="I14" s="42"/>
      <c r="J14" s="41" t="s">
        <v>149</v>
      </c>
      <c r="K14" s="41"/>
      <c r="L14" s="39"/>
    </row>
    <row r="15" customFormat="false" ht="18.55" hidden="false" customHeight="false" outlineLevel="0" collapsed="false">
      <c r="C15" s="39"/>
      <c r="D15" s="43" t="s">
        <v>108</v>
      </c>
      <c r="E15" s="43" t="n">
        <v>45</v>
      </c>
      <c r="F15" s="42"/>
      <c r="G15" s="43" t="s">
        <v>108</v>
      </c>
      <c r="H15" s="43" t="n">
        <v>43</v>
      </c>
      <c r="I15" s="42"/>
      <c r="J15" s="43" t="s">
        <v>108</v>
      </c>
      <c r="K15" s="43" t="n">
        <v>43</v>
      </c>
      <c r="L15" s="39"/>
    </row>
    <row r="16" customFormat="false" ht="18.55" hidden="false" customHeight="false" outlineLevel="0" collapsed="false">
      <c r="C16" s="39"/>
      <c r="D16" s="47"/>
      <c r="E16" s="47"/>
      <c r="F16" s="42"/>
      <c r="G16" s="43" t="s">
        <v>109</v>
      </c>
      <c r="H16" s="43" t="n">
        <v>2</v>
      </c>
      <c r="I16" s="42"/>
      <c r="J16" s="43" t="s">
        <v>109</v>
      </c>
      <c r="K16" s="43" t="n">
        <v>2</v>
      </c>
      <c r="L16" s="39"/>
    </row>
    <row r="17" customFormat="false" ht="18.55" hidden="false" customHeight="false" outlineLevel="0" collapsed="false">
      <c r="C17" s="39"/>
      <c r="D17" s="43" t="s">
        <v>152</v>
      </c>
      <c r="E17" s="43" t="n">
        <v>12</v>
      </c>
      <c r="F17" s="42"/>
      <c r="G17" s="48" t="s">
        <v>152</v>
      </c>
      <c r="H17" s="43" t="n">
        <v>12</v>
      </c>
      <c r="I17" s="42"/>
      <c r="J17" s="48" t="s">
        <v>152</v>
      </c>
      <c r="K17" s="43" t="n">
        <v>12</v>
      </c>
      <c r="L17" s="39"/>
    </row>
    <row r="18" customFormat="false" ht="18.55" hidden="false" customHeight="false" outlineLevel="0" collapsed="false">
      <c r="C18" s="39"/>
      <c r="D18" s="44" t="s">
        <v>114</v>
      </c>
      <c r="E18" s="46" t="n">
        <f aca="false">(VLOOKUP((E15+1),nr_comutatie_10!A:E,4,FALSE())/VLOOKUP(E15,nr_comutatie_10!A:E,3,FALSE()))+((E17-1)/(2*E17))</f>
        <v>9.20641331793822</v>
      </c>
      <c r="F18" s="42"/>
      <c r="G18" s="44" t="s">
        <v>114</v>
      </c>
      <c r="H18" s="46" t="n">
        <f aca="false">((VLOOKUP((H15+1),nr_comutatie_10!A:E,4,FALSE())-VLOOKUP((H15+H16+1),nr_comutatie_10!A:E,4,FALSE()))/VLOOKUP(H15,nr_comutatie_10!A:E,3,FALSE()))+((H17-1)/(2*H17))*(1-(VLOOKUP((H15+H16),nr_comutatie_10!A:E,3,FALSE()))/VLOOKUP(H15,nr_comutatie_10!A:E,3,FALSE()))</f>
        <v>1.80827391285634</v>
      </c>
      <c r="I18" s="42"/>
      <c r="J18" s="44" t="s">
        <v>114</v>
      </c>
      <c r="K18" s="46" t="n">
        <f aca="false">(VLOOKUP((K15+K16+1),nr_comutatie_10!A:E,4,FALSE())/VLOOKUP(K15,nr_comutatie_10!A:E,3,FALSE()))+((K17-1)/(2*K17))*(1-(VLOOKUP((K15+K16),nr_comutatie_10!A:E,3,FALSE())/VLOOKUP(K15,nr_comutatie_10!A:E,3,FALSE())))</f>
        <v>7.25666059310483</v>
      </c>
      <c r="L18" s="39"/>
    </row>
    <row r="19" customFormat="false" ht="10.5" hidden="false" customHeight="true" outlineLevel="0" collapsed="false">
      <c r="C19" s="39"/>
      <c r="D19" s="42"/>
      <c r="E19" s="42"/>
      <c r="F19" s="42"/>
      <c r="G19" s="42"/>
      <c r="H19" s="42"/>
      <c r="I19" s="42"/>
      <c r="J19" s="42"/>
      <c r="K19" s="42"/>
      <c r="L19" s="39"/>
    </row>
    <row r="20" customFormat="false" ht="22.05" hidden="false" customHeight="false" outlineLevel="0" collapsed="false">
      <c r="C20" s="39"/>
      <c r="D20" s="40" t="s">
        <v>153</v>
      </c>
      <c r="E20" s="40"/>
      <c r="F20" s="40"/>
      <c r="G20" s="40"/>
      <c r="H20" s="40"/>
      <c r="I20" s="40"/>
      <c r="J20" s="40"/>
      <c r="K20" s="40"/>
      <c r="L20" s="39"/>
    </row>
    <row r="21" customFormat="false" ht="18.55" hidden="false" customHeight="false" outlineLevel="0" collapsed="false">
      <c r="C21" s="39"/>
      <c r="D21" s="41" t="s">
        <v>147</v>
      </c>
      <c r="E21" s="41"/>
      <c r="F21" s="42"/>
      <c r="G21" s="41" t="s">
        <v>148</v>
      </c>
      <c r="H21" s="41"/>
      <c r="I21" s="42"/>
      <c r="J21" s="41" t="s">
        <v>149</v>
      </c>
      <c r="K21" s="41"/>
      <c r="L21" s="39"/>
    </row>
    <row r="22" customFormat="false" ht="18.55" hidden="false" customHeight="false" outlineLevel="0" collapsed="false">
      <c r="C22" s="39"/>
      <c r="D22" s="43" t="s">
        <v>108</v>
      </c>
      <c r="E22" s="43" t="n">
        <v>45</v>
      </c>
      <c r="F22" s="42"/>
      <c r="G22" s="43" t="s">
        <v>108</v>
      </c>
      <c r="H22" s="43" t="n">
        <v>45</v>
      </c>
      <c r="I22" s="42"/>
      <c r="J22" s="43" t="s">
        <v>108</v>
      </c>
      <c r="K22" s="43" t="n">
        <v>45</v>
      </c>
      <c r="L22" s="39"/>
    </row>
    <row r="23" customFormat="false" ht="18.55" hidden="false" customHeight="false" outlineLevel="0" collapsed="false">
      <c r="C23" s="39"/>
      <c r="D23" s="47"/>
      <c r="E23" s="47"/>
      <c r="F23" s="42"/>
      <c r="G23" s="43" t="s">
        <v>109</v>
      </c>
      <c r="H23" s="43" t="n">
        <v>25</v>
      </c>
      <c r="I23" s="42"/>
      <c r="J23" s="43" t="s">
        <v>109</v>
      </c>
      <c r="K23" s="43" t="n">
        <v>25</v>
      </c>
      <c r="L23" s="39"/>
    </row>
    <row r="24" customFormat="false" ht="18.55" hidden="false" customHeight="false" outlineLevel="0" collapsed="false">
      <c r="C24" s="39"/>
      <c r="D24" s="48" t="s">
        <v>152</v>
      </c>
      <c r="E24" s="43" t="n">
        <v>12</v>
      </c>
      <c r="F24" s="42"/>
      <c r="G24" s="48" t="s">
        <v>152</v>
      </c>
      <c r="H24" s="43" t="n">
        <v>4</v>
      </c>
      <c r="I24" s="42"/>
      <c r="J24" s="48" t="s">
        <v>152</v>
      </c>
      <c r="K24" s="43" t="n">
        <v>2</v>
      </c>
      <c r="L24" s="39"/>
    </row>
    <row r="25" customFormat="false" ht="18.55" hidden="false" customHeight="false" outlineLevel="0" collapsed="false">
      <c r="C25" s="39"/>
      <c r="D25" s="44" t="s">
        <v>114</v>
      </c>
      <c r="E25" s="46" t="n">
        <f aca="false">(VLOOKUP(E22,nr_comutatie_10!A:E,4,FALSE())/VLOOKUP(E22,nr_comutatie_10!A:E,3,FALSE()))-((E24-1)/(2*(E24)))</f>
        <v>9.28974665127156</v>
      </c>
      <c r="F25" s="42"/>
      <c r="G25" s="44" t="s">
        <v>114</v>
      </c>
      <c r="H25" s="46" t="n">
        <f aca="false">((VLOOKUP(H22,nr_comutatie_10!A:E,4,FALSE())-VLOOKUP((H22+H23),nr_comutatie_10!A:E,4,FALSE()))/VLOOKUP(H22,nr_comutatie_10!A:E,3,FALSE()))-((H24-1)/(2*H24))*(1-(VLOOKUP((H22+H23),nr_comutatie_10!A:E,3,FALSE())/VLOOKUP(H22,nr_comutatie_10!A:E,3,FALSE())))</f>
        <v>9.02407891744371</v>
      </c>
      <c r="I25" s="42"/>
      <c r="J25" s="44" t="s">
        <v>114</v>
      </c>
      <c r="K25" s="46" t="n">
        <f aca="false">(VLOOKUP((K22+K23),nr_comutatie_10!A:E,4,FALSE())/VLOOKUP(K22,nr_comutatie_10!A:E,3,FALSE()))-((K24-1)/(2*K24))*(VLOOKUP((K22+K23),nr_comutatie_10!A:E,4,FALSE())/VLOOKUP(K22,nr_comutatie_10!A:E,3,FALSE()))</f>
        <v>0.278588110774829</v>
      </c>
      <c r="L25" s="39"/>
    </row>
    <row r="26" customFormat="false" ht="18.55" hidden="false" customHeight="false" outlineLevel="0" collapsed="false">
      <c r="C26" s="39"/>
      <c r="D26" s="39"/>
      <c r="E26" s="39"/>
      <c r="F26" s="39"/>
      <c r="G26" s="39"/>
      <c r="H26" s="39"/>
      <c r="I26" s="39"/>
      <c r="J26" s="39"/>
      <c r="K26" s="39"/>
      <c r="L26" s="39"/>
    </row>
    <row r="28" customFormat="false" ht="22.05" hidden="false" customHeight="false" outlineLevel="0" collapsed="false">
      <c r="A28" s="40" t="s">
        <v>154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39"/>
    </row>
    <row r="29" customFormat="false" ht="18.55" hidden="false" customHeight="false" outlineLevel="0" collapsed="false">
      <c r="A29" s="41" t="s">
        <v>147</v>
      </c>
      <c r="B29" s="41"/>
      <c r="C29" s="42"/>
      <c r="D29" s="41" t="s">
        <v>155</v>
      </c>
      <c r="E29" s="41"/>
      <c r="F29" s="42"/>
      <c r="G29" s="41" t="s">
        <v>148</v>
      </c>
      <c r="H29" s="41"/>
      <c r="I29" s="42"/>
      <c r="J29" s="41" t="s">
        <v>149</v>
      </c>
      <c r="K29" s="41"/>
      <c r="L29" s="39"/>
    </row>
    <row r="30" customFormat="false" ht="18.55" hidden="false" customHeight="false" outlineLevel="0" collapsed="false">
      <c r="A30" s="43" t="s">
        <v>108</v>
      </c>
      <c r="B30" s="43" t="n">
        <v>90</v>
      </c>
      <c r="C30" s="42"/>
      <c r="D30" s="43" t="s">
        <v>108</v>
      </c>
      <c r="E30" s="43" t="n">
        <v>45</v>
      </c>
      <c r="F30" s="42"/>
      <c r="G30" s="43" t="s">
        <v>108</v>
      </c>
      <c r="H30" s="43" t="n">
        <v>45</v>
      </c>
      <c r="I30" s="42"/>
      <c r="J30" s="43" t="s">
        <v>108</v>
      </c>
      <c r="K30" s="43" t="n">
        <v>55</v>
      </c>
      <c r="L30" s="39"/>
    </row>
    <row r="31" customFormat="false" ht="18.55" hidden="false" customHeight="false" outlineLevel="0" collapsed="false">
      <c r="A31" s="47"/>
      <c r="B31" s="47"/>
      <c r="C31" s="42"/>
      <c r="D31" s="43" t="s">
        <v>129</v>
      </c>
      <c r="E31" s="43" t="n">
        <v>25</v>
      </c>
      <c r="F31" s="42"/>
      <c r="G31" s="43" t="s">
        <v>109</v>
      </c>
      <c r="H31" s="43" t="n">
        <v>45</v>
      </c>
      <c r="I31" s="42"/>
      <c r="J31" s="43" t="s">
        <v>109</v>
      </c>
      <c r="K31" s="43" t="n">
        <v>25</v>
      </c>
      <c r="L31" s="39"/>
    </row>
    <row r="32" customFormat="false" ht="18.55" hidden="false" customHeight="false" outlineLevel="0" collapsed="false">
      <c r="A32" s="47"/>
      <c r="B32" s="47"/>
      <c r="C32" s="42"/>
      <c r="D32" s="43" t="s">
        <v>109</v>
      </c>
      <c r="E32" s="43" t="n">
        <v>35</v>
      </c>
      <c r="F32" s="42"/>
      <c r="G32" s="47"/>
      <c r="H32" s="47"/>
      <c r="I32" s="42"/>
      <c r="J32" s="47"/>
      <c r="K32" s="47"/>
      <c r="L32" s="39"/>
    </row>
    <row r="33" customFormat="false" ht="18.55" hidden="false" customHeight="false" outlineLevel="0" collapsed="false">
      <c r="A33" s="44" t="s">
        <v>114</v>
      </c>
      <c r="B33" s="46" t="n">
        <f aca="false">VLOOKUP(B30,nr_comutatie_10!A:E,5,FALSE())/VLOOKUP(B30,nr_comutatie_10!A:E,3,FALSE())</f>
        <v>0.793103448275862</v>
      </c>
      <c r="C33" s="42"/>
      <c r="D33" s="44" t="s">
        <v>114</v>
      </c>
      <c r="E33" s="46" t="n">
        <f aca="false">(VLOOKUP((E30+E31),nr_comutatie_10!A:E,5,FALSE())-VLOOKUP((E30+E32),nr_comutatie_10!A:E,5,FALSE()))/VLOOKUP(E30,nr_comutatie_10!A:E,3,FALSE())</f>
        <v>0.0204510068053393</v>
      </c>
      <c r="F33" s="42"/>
      <c r="G33" s="44" t="s">
        <v>114</v>
      </c>
      <c r="H33" s="46" t="n">
        <f aca="false">(VLOOKUP(H30,nr_comutatie_10!A:E,5,FALSE())-VLOOKUP((H30+H31),nr_comutatie_10!A:E,5,FALSE()))/VLOOKUP(H30,nr_comutatie_10!A:E,3,FALSE())</f>
        <v>0.118962229492136</v>
      </c>
      <c r="I33" s="42"/>
      <c r="J33" s="44" t="s">
        <v>114</v>
      </c>
      <c r="K33" s="46" t="n">
        <f aca="false">VLOOKUP((K30+K31),nr_comutatie_10!A:E,5,FALSE())/VLOOKUP(K30,nr_comutatie_10!A:E,3,FALSE())</f>
        <v>0.0192705922479109</v>
      </c>
      <c r="L33" s="39"/>
    </row>
    <row r="34" customFormat="false" ht="18.55" hidden="false" customHeight="false" outlineLevel="0" collapsed="false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</row>
    <row r="35" customFormat="false" ht="18.55" hidden="false" customHeight="false" outlineLevel="0" collapsed="false">
      <c r="A35" s="49" t="s">
        <v>156</v>
      </c>
      <c r="B35" s="49"/>
      <c r="C35" s="47"/>
      <c r="D35" s="49" t="s">
        <v>157</v>
      </c>
      <c r="E35" s="49"/>
      <c r="F35" s="47"/>
      <c r="G35" s="49" t="s">
        <v>158</v>
      </c>
      <c r="H35" s="49"/>
      <c r="I35" s="47"/>
      <c r="J35" s="49" t="s">
        <v>159</v>
      </c>
      <c r="K35" s="49"/>
    </row>
  </sheetData>
  <mergeCells count="27">
    <mergeCell ref="A1:B1"/>
    <mergeCell ref="D1:K1"/>
    <mergeCell ref="A2:B2"/>
    <mergeCell ref="D2:E2"/>
    <mergeCell ref="G2:H2"/>
    <mergeCell ref="J2:K2"/>
    <mergeCell ref="D7:K7"/>
    <mergeCell ref="D8:E8"/>
    <mergeCell ref="G8:H8"/>
    <mergeCell ref="J8:K8"/>
    <mergeCell ref="D13:K13"/>
    <mergeCell ref="D14:E14"/>
    <mergeCell ref="G14:H14"/>
    <mergeCell ref="J14:K14"/>
    <mergeCell ref="D20:K20"/>
    <mergeCell ref="D21:E21"/>
    <mergeCell ref="G21:H21"/>
    <mergeCell ref="J21:K21"/>
    <mergeCell ref="A28:K28"/>
    <mergeCell ref="A29:B29"/>
    <mergeCell ref="D29:E29"/>
    <mergeCell ref="G29:H29"/>
    <mergeCell ref="J29:K29"/>
    <mergeCell ref="A35:B35"/>
    <mergeCell ref="D35:E35"/>
    <mergeCell ref="G35:H35"/>
    <mergeCell ref="J35:K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2022-05-30T21:38:28Z</dcterms:created>
  <dc:creator>Razor Catalin-Vasile (CljP/MFO2.2)</dc:creator>
  <dc:description/>
  <dc:language>en-US</dc:language>
  <cp:lastModifiedBy/>
  <dcterms:modified xsi:type="dcterms:W3CDTF">2022-06-18T14:32:00Z</dcterms:modified>
  <cp:revision>3</cp:revision>
  <dc:subject/>
  <dc:title/>
</cp:coreProperties>
</file>