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ocuments\Arquivos Cocatrel\Marco Valério\"/>
    </mc:Choice>
  </mc:AlternateContent>
  <bookViews>
    <workbookView xWindow="0" yWindow="0" windowWidth="15375" windowHeight="5895" tabRatio="830" activeTab="6"/>
  </bookViews>
  <sheets>
    <sheet name="Painel Geral" sheetId="7" r:id="rId1"/>
    <sheet name="Painel Diário" sheetId="4" r:id="rId2"/>
    <sheet name="Totos os Armazéns Diário" sheetId="5" r:id="rId3"/>
    <sheet name="Planilhas de Dados" sheetId="1" r:id="rId4"/>
    <sheet name="Parcial e Total Mês" sheetId="6" r:id="rId5"/>
    <sheet name="Dados Hora" sheetId="14" r:id="rId6"/>
    <sheet name="Gráfico Data Hora" sheetId="13" r:id="rId7"/>
    <sheet name="Planilha2" sheetId="15" r:id="rId8"/>
    <sheet name="Graf Progress Hr 0707" sheetId="12" r:id="rId9"/>
  </sheets>
  <definedNames>
    <definedName name="_xlnm.Print_Titles" localSheetId="1">'Painel Diário'!$1:$3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3" l="1"/>
  <c r="K8" i="13"/>
  <c r="K7" i="13"/>
  <c r="K5" i="13"/>
  <c r="K6" i="13"/>
  <c r="K4" i="13"/>
  <c r="I15" i="1" l="1"/>
  <c r="V16" i="6"/>
  <c r="U16" i="6"/>
  <c r="T16" i="6"/>
  <c r="S16" i="6"/>
  <c r="R16" i="6"/>
  <c r="Q16" i="6"/>
  <c r="P16" i="6"/>
  <c r="O16" i="6"/>
  <c r="N16" i="6"/>
  <c r="V15" i="6"/>
  <c r="U15" i="6"/>
  <c r="T15" i="6"/>
  <c r="S15" i="6"/>
  <c r="R15" i="6"/>
  <c r="Q15" i="6"/>
  <c r="P15" i="6"/>
  <c r="O15" i="6"/>
  <c r="N15" i="6"/>
  <c r="V14" i="6"/>
  <c r="U14" i="6"/>
  <c r="T14" i="6"/>
  <c r="S14" i="6"/>
  <c r="R14" i="6"/>
  <c r="Q14" i="6"/>
  <c r="P14" i="6"/>
  <c r="O14" i="6"/>
  <c r="N14" i="6"/>
  <c r="V13" i="6"/>
  <c r="U13" i="6"/>
  <c r="T13" i="6"/>
  <c r="S13" i="6"/>
  <c r="R13" i="6"/>
  <c r="Q13" i="6"/>
  <c r="P13" i="6"/>
  <c r="O13" i="6"/>
  <c r="N13" i="6"/>
  <c r="V12" i="6"/>
  <c r="U12" i="6"/>
  <c r="T12" i="6"/>
  <c r="S12" i="6"/>
  <c r="R12" i="6"/>
  <c r="Q12" i="6"/>
  <c r="P12" i="6"/>
  <c r="O12" i="6"/>
  <c r="N12" i="6"/>
  <c r="V11" i="6"/>
  <c r="U11" i="6"/>
  <c r="T11" i="6"/>
  <c r="S11" i="6"/>
  <c r="R11" i="6"/>
  <c r="Q11" i="6"/>
  <c r="P11" i="6"/>
  <c r="O11" i="6"/>
  <c r="N11" i="6"/>
  <c r="V45" i="6" l="1"/>
  <c r="V46" i="6"/>
  <c r="V47" i="6"/>
  <c r="V48" i="6"/>
  <c r="V49" i="6"/>
  <c r="V50" i="6"/>
  <c r="E12" i="13" l="1"/>
  <c r="E11" i="13"/>
  <c r="E10" i="13"/>
  <c r="E9" i="13"/>
  <c r="E8" i="13"/>
  <c r="E7" i="13"/>
  <c r="E6" i="13"/>
  <c r="E5" i="13"/>
  <c r="E4" i="13"/>
  <c r="T45" i="6"/>
  <c r="S50" i="6"/>
  <c r="S49" i="6"/>
  <c r="S48" i="6"/>
  <c r="S47" i="6"/>
  <c r="S46" i="6"/>
  <c r="S45" i="6"/>
  <c r="R45" i="6"/>
  <c r="Q45" i="6"/>
  <c r="U45" i="6"/>
  <c r="Q46" i="6"/>
  <c r="R46" i="6"/>
  <c r="T46" i="6"/>
  <c r="U46" i="6"/>
  <c r="Q47" i="6"/>
  <c r="R47" i="6"/>
  <c r="T47" i="6"/>
  <c r="U47" i="6"/>
  <c r="Q48" i="6"/>
  <c r="R48" i="6"/>
  <c r="T48" i="6"/>
  <c r="U48" i="6"/>
  <c r="Q49" i="6"/>
  <c r="R49" i="6"/>
  <c r="T49" i="6"/>
  <c r="U49" i="6"/>
  <c r="Q50" i="6"/>
  <c r="R50" i="6"/>
  <c r="T50" i="6"/>
  <c r="U50" i="6"/>
  <c r="P45" i="6"/>
  <c r="P46" i="6" l="1"/>
  <c r="O46" i="6"/>
  <c r="N46" i="6"/>
  <c r="O45" i="6"/>
  <c r="N45" i="6"/>
  <c r="P50" i="6"/>
  <c r="O50" i="6"/>
  <c r="N50" i="6"/>
  <c r="P49" i="6"/>
  <c r="O49" i="6"/>
  <c r="N49" i="6"/>
  <c r="P48" i="6"/>
  <c r="O48" i="6"/>
  <c r="N48" i="6"/>
  <c r="P47" i="6"/>
  <c r="O47" i="6"/>
  <c r="N47" i="6"/>
  <c r="N30" i="6" l="1"/>
  <c r="O30" i="6"/>
  <c r="P30" i="6"/>
  <c r="Q30" i="6"/>
  <c r="R30" i="6"/>
  <c r="S30" i="6"/>
  <c r="T30" i="6"/>
  <c r="U30" i="6"/>
  <c r="N31" i="6"/>
  <c r="O31" i="6"/>
  <c r="P31" i="6"/>
  <c r="Q31" i="6"/>
  <c r="R31" i="6"/>
  <c r="S31" i="6"/>
  <c r="T31" i="6"/>
  <c r="U31" i="6"/>
  <c r="N32" i="6"/>
  <c r="O32" i="6"/>
  <c r="P32" i="6"/>
  <c r="Q32" i="6"/>
  <c r="R32" i="6"/>
  <c r="S32" i="6"/>
  <c r="T32" i="6"/>
  <c r="U32" i="6"/>
  <c r="N33" i="6"/>
  <c r="O33" i="6"/>
  <c r="P33" i="6"/>
  <c r="Q33" i="6"/>
  <c r="R33" i="6"/>
  <c r="S33" i="6"/>
  <c r="T33" i="6"/>
  <c r="U33" i="6"/>
  <c r="O29" i="6"/>
  <c r="P29" i="6"/>
  <c r="Q29" i="6"/>
  <c r="R29" i="6"/>
  <c r="S29" i="6"/>
  <c r="T29" i="6"/>
  <c r="U29" i="6"/>
  <c r="N29" i="6"/>
  <c r="O28" i="6"/>
  <c r="P28" i="6"/>
  <c r="Q28" i="6"/>
  <c r="R28" i="6"/>
  <c r="S28" i="6"/>
  <c r="T28" i="6"/>
  <c r="U28" i="6"/>
  <c r="N28" i="6"/>
  <c r="K10" i="1" l="1"/>
  <c r="F15" i="1" s="1"/>
  <c r="E4" i="1" l="1"/>
  <c r="E5" i="1"/>
  <c r="E6" i="1"/>
  <c r="E7" i="1"/>
  <c r="E8" i="1"/>
  <c r="E3" i="1"/>
  <c r="E21" i="6"/>
  <c r="D21" i="6"/>
  <c r="C21" i="6"/>
  <c r="D15" i="1" l="1"/>
  <c r="C15" i="1"/>
  <c r="F14" i="6" l="1"/>
  <c r="F19" i="6"/>
  <c r="F18" i="6"/>
  <c r="F17" i="6"/>
  <c r="F16" i="6"/>
  <c r="F15" i="6"/>
  <c r="H10" i="1"/>
  <c r="I10" i="1"/>
  <c r="J10" i="1"/>
  <c r="E15" i="1" s="1"/>
  <c r="L10" i="1"/>
  <c r="G15" i="1" s="1"/>
  <c r="M10" i="1"/>
  <c r="H15" i="1" s="1"/>
  <c r="N10" i="1"/>
  <c r="O10" i="1"/>
  <c r="P10" i="1"/>
  <c r="J15" i="1" s="1"/>
  <c r="Q10" i="1"/>
  <c r="K15" i="1" s="1"/>
  <c r="R10" i="1"/>
  <c r="L15" i="1" s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F4" i="1"/>
  <c r="F5" i="1"/>
  <c r="F6" i="1"/>
  <c r="F7" i="1"/>
  <c r="F8" i="1"/>
  <c r="F3" i="1"/>
  <c r="F21" i="6" l="1"/>
  <c r="F10" i="1"/>
  <c r="E10" i="1"/>
  <c r="G2" i="1" l="1"/>
  <c r="C10" i="6" l="1"/>
  <c r="G10" i="1" l="1"/>
</calcChain>
</file>

<file path=xl/sharedStrings.xml><?xml version="1.0" encoding="utf-8"?>
<sst xmlns="http://schemas.openxmlformats.org/spreadsheetml/2006/main" count="233" uniqueCount="25">
  <si>
    <t>Armazém Três Pontas</t>
  </si>
  <si>
    <t>Armazém Nepomuceno</t>
  </si>
  <si>
    <t>Armazém Ilicínea</t>
  </si>
  <si>
    <t>Armazém Carmo da Cachoeira</t>
  </si>
  <si>
    <t>Armazém Coqueiral</t>
  </si>
  <si>
    <t>Armazém Três Pontas - Paraíso</t>
  </si>
  <si>
    <t>Organização</t>
  </si>
  <si>
    <t>Nome Organização</t>
  </si>
  <si>
    <t>Total de Sacas Recebidas</t>
  </si>
  <si>
    <t>CAPTAÇÃO DE CAFÉ POR DIA / ARMAZÉM - Total de Sacas</t>
  </si>
  <si>
    <t>NR. SACAS</t>
  </si>
  <si>
    <t>Maio/17</t>
  </si>
  <si>
    <t>Junho/17</t>
  </si>
  <si>
    <t>Julho/17</t>
  </si>
  <si>
    <t>TOTAL</t>
  </si>
  <si>
    <t>Dia</t>
  </si>
  <si>
    <t>Total</t>
  </si>
  <si>
    <t>CASOL</t>
  </si>
  <si>
    <t>CANOME</t>
  </si>
  <si>
    <t>SomaDeSACAS_MT</t>
  </si>
  <si>
    <t>DATA_MT</t>
  </si>
  <si>
    <t>WHR</t>
  </si>
  <si>
    <t>Período: JULHO / 2017</t>
  </si>
  <si>
    <t>12/07/2017</t>
  </si>
  <si>
    <r>
      <t>Posição de 12/07/2017 às</t>
    </r>
    <r>
      <rPr>
        <b/>
        <sz val="11"/>
        <color rgb="FFFF0000"/>
        <rFont val="Calibri"/>
        <family val="2"/>
        <scheme val="minor"/>
      </rPr>
      <t xml:space="preserve"> 14:00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</si>
</sst>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[$-F400]h:mm:ss\ AM/PM"/>
    <numFmt numFmtId="166" formatCode="dd/mm/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7" tint="0.79998168889431442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2" fillId="0" borderId="0"/>
    <xf numFmtId="0" fontId="12" fillId="0" borderId="0"/>
  </cellStyleXfs>
  <cellXfs count="9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4" fillId="0" borderId="0" xfId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2" fillId="2" borderId="1" xfId="1" applyNumberFormat="1" applyFont="1" applyFill="1" applyBorder="1" applyAlignment="1">
      <alignment horizontal="center"/>
    </xf>
    <xf numFmtId="3" fontId="2" fillId="0" borderId="2" xfId="2" applyNumberFormat="1" applyFont="1" applyFill="1" applyBorder="1" applyAlignment="1">
      <alignment horizontal="right" wrapText="1"/>
    </xf>
    <xf numFmtId="3" fontId="0" fillId="0" borderId="0" xfId="0" applyNumberForma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7" fillId="2" borderId="3" xfId="1" applyFont="1" applyFill="1" applyBorder="1" applyAlignment="1">
      <alignment horizontal="center"/>
    </xf>
    <xf numFmtId="14" fontId="7" fillId="2" borderId="3" xfId="1" applyNumberFormat="1" applyFont="1" applyFill="1" applyBorder="1" applyAlignment="1">
      <alignment horizontal="center"/>
    </xf>
    <xf numFmtId="0" fontId="7" fillId="0" borderId="2" xfId="1" applyFont="1" applyFill="1" applyBorder="1" applyAlignment="1">
      <alignment horizontal="right" wrapText="1"/>
    </xf>
    <xf numFmtId="0" fontId="7" fillId="0" borderId="2" xfId="1" applyFont="1" applyFill="1" applyBorder="1" applyAlignment="1">
      <alignment wrapText="1"/>
    </xf>
    <xf numFmtId="0" fontId="9" fillId="0" borderId="0" xfId="1" applyFont="1" applyFill="1" applyBorder="1" applyAlignment="1">
      <alignment wrapText="1"/>
    </xf>
    <xf numFmtId="1" fontId="2" fillId="2" borderId="1" xfId="1" applyNumberFormat="1" applyFont="1" applyFill="1" applyBorder="1" applyAlignment="1">
      <alignment horizontal="center"/>
    </xf>
    <xf numFmtId="0" fontId="2" fillId="2" borderId="1" xfId="1" quotePrefix="1" applyFont="1" applyFill="1" applyBorder="1" applyAlignment="1">
      <alignment horizontal="center"/>
    </xf>
    <xf numFmtId="3" fontId="2" fillId="0" borderId="2" xfId="1" applyNumberFormat="1" applyFont="1" applyFill="1" applyBorder="1" applyAlignment="1">
      <alignment wrapText="1"/>
    </xf>
    <xf numFmtId="3" fontId="4" fillId="0" borderId="0" xfId="1" applyNumberFormat="1" applyFont="1" applyFill="1" applyBorder="1" applyAlignment="1">
      <alignment wrapText="1"/>
    </xf>
    <xf numFmtId="0" fontId="9" fillId="0" borderId="3" xfId="1" applyNumberFormat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3" xfId="1" quotePrefix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right" wrapText="1"/>
    </xf>
    <xf numFmtId="0" fontId="0" fillId="0" borderId="0" xfId="0" applyFont="1" applyFill="1"/>
    <xf numFmtId="0" fontId="0" fillId="0" borderId="0" xfId="0" applyFill="1"/>
    <xf numFmtId="3" fontId="0" fillId="0" borderId="0" xfId="0" applyNumberFormat="1" applyFill="1"/>
    <xf numFmtId="3" fontId="2" fillId="0" borderId="4" xfId="2" applyNumberFormat="1" applyFont="1" applyFill="1" applyBorder="1" applyAlignment="1">
      <alignment horizontal="right" wrapText="1"/>
    </xf>
    <xf numFmtId="3" fontId="2" fillId="0" borderId="5" xfId="2" applyNumberFormat="1" applyFont="1" applyFill="1" applyBorder="1" applyAlignment="1">
      <alignment horizontal="right" wrapText="1"/>
    </xf>
    <xf numFmtId="1" fontId="2" fillId="2" borderId="6" xfId="1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right" wrapText="1"/>
    </xf>
    <xf numFmtId="3" fontId="8" fillId="0" borderId="0" xfId="1" applyNumberFormat="1" applyFont="1" applyFill="1" applyBorder="1" applyAlignment="1"/>
    <xf numFmtId="3" fontId="2" fillId="0" borderId="0" xfId="2" applyNumberFormat="1" applyFont="1" applyFill="1" applyBorder="1" applyAlignment="1">
      <alignment horizontal="right" wrapText="1"/>
    </xf>
    <xf numFmtId="20" fontId="0" fillId="0" borderId="0" xfId="0" applyNumberFormat="1" applyFont="1"/>
    <xf numFmtId="3" fontId="2" fillId="4" borderId="5" xfId="2" applyNumberFormat="1" applyFont="1" applyFill="1" applyBorder="1" applyAlignment="1">
      <alignment horizontal="right" wrapText="1"/>
    </xf>
    <xf numFmtId="3" fontId="2" fillId="0" borderId="5" xfId="2" applyNumberFormat="1" applyFont="1" applyBorder="1" applyAlignment="1">
      <alignment horizontal="right" wrapText="1"/>
    </xf>
    <xf numFmtId="0" fontId="7" fillId="4" borderId="2" xfId="1" applyNumberFormat="1" applyFont="1" applyFill="1" applyBorder="1" applyAlignment="1">
      <alignment horizontal="right" wrapText="1"/>
    </xf>
    <xf numFmtId="0" fontId="7" fillId="0" borderId="2" xfId="1" applyNumberFormat="1" applyFont="1" applyBorder="1" applyAlignment="1">
      <alignment horizontal="right" wrapText="1"/>
    </xf>
    <xf numFmtId="0" fontId="2" fillId="0" borderId="0" xfId="1" quotePrefix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wrapText="1"/>
    </xf>
    <xf numFmtId="0" fontId="7" fillId="4" borderId="2" xfId="1" applyNumberFormat="1" applyFont="1" applyFill="1" applyBorder="1" applyAlignment="1">
      <alignment wrapText="1"/>
    </xf>
    <xf numFmtId="0" fontId="7" fillId="0" borderId="2" xfId="1" applyNumberFormat="1" applyFont="1" applyBorder="1" applyAlignment="1">
      <alignment wrapText="1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Border="1"/>
    <xf numFmtId="0" fontId="7" fillId="4" borderId="5" xfId="1" applyNumberFormat="1" applyFont="1" applyFill="1" applyBorder="1" applyAlignment="1">
      <alignment wrapText="1"/>
    </xf>
    <xf numFmtId="0" fontId="7" fillId="0" borderId="5" xfId="1" applyNumberFormat="1" applyFont="1" applyBorder="1" applyAlignment="1">
      <alignment wrapText="1"/>
    </xf>
    <xf numFmtId="20" fontId="0" fillId="0" borderId="0" xfId="0" applyNumberFormat="1" applyFont="1" applyAlignment="1">
      <alignment horizontal="left"/>
    </xf>
    <xf numFmtId="0" fontId="0" fillId="4" borderId="7" xfId="0" applyFont="1" applyFill="1" applyBorder="1"/>
    <xf numFmtId="0" fontId="0" fillId="0" borderId="7" xfId="0" applyFont="1" applyBorder="1"/>
    <xf numFmtId="0" fontId="0" fillId="0" borderId="0" xfId="0" applyFill="1" applyBorder="1"/>
    <xf numFmtId="14" fontId="0" fillId="0" borderId="0" xfId="0" applyNumberFormat="1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20" fontId="0" fillId="0" borderId="0" xfId="0" applyNumberFormat="1" applyFont="1" applyFill="1" applyBorder="1"/>
    <xf numFmtId="0" fontId="7" fillId="0" borderId="0" xfId="1" applyNumberFormat="1" applyFont="1" applyFill="1" applyBorder="1" applyAlignment="1">
      <alignment horizontal="right" wrapText="1"/>
    </xf>
    <xf numFmtId="0" fontId="7" fillId="0" borderId="0" xfId="1" applyNumberFormat="1" applyFont="1" applyFill="1" applyBorder="1" applyAlignment="1">
      <alignment wrapText="1"/>
    </xf>
    <xf numFmtId="14" fontId="0" fillId="0" borderId="0" xfId="0" applyNumberFormat="1" applyFill="1" applyBorder="1"/>
    <xf numFmtId="20" fontId="0" fillId="0" borderId="0" xfId="0" applyNumberFormat="1" applyFill="1" applyBorder="1"/>
    <xf numFmtId="0" fontId="0" fillId="4" borderId="0" xfId="0" applyFont="1" applyFill="1" applyBorder="1"/>
    <xf numFmtId="0" fontId="10" fillId="0" borderId="0" xfId="0" applyFont="1" applyFill="1" applyBorder="1"/>
    <xf numFmtId="3" fontId="0" fillId="0" borderId="0" xfId="0" applyNumberFormat="1" applyFill="1" applyBorder="1"/>
    <xf numFmtId="14" fontId="1" fillId="0" borderId="0" xfId="0" applyNumberFormat="1" applyFont="1" applyAlignment="1">
      <alignment horizontal="left"/>
    </xf>
    <xf numFmtId="20" fontId="1" fillId="0" borderId="0" xfId="0" applyNumberFormat="1" applyFont="1"/>
    <xf numFmtId="3" fontId="4" fillId="4" borderId="5" xfId="2" applyNumberFormat="1" applyFont="1" applyFill="1" applyBorder="1" applyAlignment="1">
      <alignment horizontal="right" wrapText="1"/>
    </xf>
    <xf numFmtId="0" fontId="9" fillId="0" borderId="2" xfId="1" applyNumberFormat="1" applyFont="1" applyBorder="1" applyAlignment="1">
      <alignment horizontal="right" wrapText="1"/>
    </xf>
    <xf numFmtId="0" fontId="9" fillId="0" borderId="2" xfId="1" applyNumberFormat="1" applyFont="1" applyBorder="1" applyAlignment="1">
      <alignment wrapText="1"/>
    </xf>
    <xf numFmtId="0" fontId="9" fillId="0" borderId="5" xfId="1" applyNumberFormat="1" applyFont="1" applyBorder="1" applyAlignment="1">
      <alignment wrapText="1"/>
    </xf>
    <xf numFmtId="0" fontId="1" fillId="0" borderId="7" xfId="0" applyFont="1" applyBorder="1"/>
    <xf numFmtId="3" fontId="4" fillId="0" borderId="5" xfId="2" applyNumberFormat="1" applyFont="1" applyBorder="1" applyAlignment="1">
      <alignment horizontal="right" wrapText="1"/>
    </xf>
    <xf numFmtId="20" fontId="1" fillId="0" borderId="0" xfId="0" applyNumberFormat="1" applyFont="1" applyAlignment="1">
      <alignment horizontal="left"/>
    </xf>
    <xf numFmtId="0" fontId="9" fillId="5" borderId="2" xfId="1" applyNumberFormat="1" applyFont="1" applyFill="1" applyBorder="1" applyAlignment="1">
      <alignment horizontal="right" wrapText="1"/>
    </xf>
    <xf numFmtId="0" fontId="9" fillId="5" borderId="2" xfId="1" applyNumberFormat="1" applyFont="1" applyFill="1" applyBorder="1" applyAlignment="1">
      <alignment wrapText="1"/>
    </xf>
    <xf numFmtId="0" fontId="9" fillId="5" borderId="5" xfId="1" applyNumberFormat="1" applyFont="1" applyFill="1" applyBorder="1" applyAlignment="1">
      <alignment wrapText="1"/>
    </xf>
    <xf numFmtId="0" fontId="1" fillId="5" borderId="7" xfId="0" applyFont="1" applyFill="1" applyBorder="1"/>
    <xf numFmtId="3" fontId="4" fillId="5" borderId="5" xfId="2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165" fontId="2" fillId="0" borderId="2" xfId="1" applyNumberFormat="1" applyFont="1" applyFill="1" applyBorder="1" applyAlignment="1">
      <alignment horizontal="right" wrapText="1"/>
    </xf>
    <xf numFmtId="0" fontId="11" fillId="2" borderId="1" xfId="3" applyFont="1" applyFill="1" applyBorder="1" applyAlignment="1">
      <alignment horizontal="center"/>
    </xf>
    <xf numFmtId="0" fontId="11" fillId="0" borderId="2" xfId="3" applyFont="1" applyFill="1" applyBorder="1" applyAlignment="1">
      <alignment horizontal="right" wrapText="1"/>
    </xf>
    <xf numFmtId="0" fontId="11" fillId="0" borderId="2" xfId="3" applyFont="1" applyFill="1" applyBorder="1" applyAlignment="1">
      <alignment wrapText="1"/>
    </xf>
    <xf numFmtId="164" fontId="11" fillId="0" borderId="2" xfId="3" applyNumberFormat="1" applyFont="1" applyFill="1" applyBorder="1" applyAlignment="1">
      <alignment horizontal="right" wrapText="1"/>
    </xf>
    <xf numFmtId="166" fontId="2" fillId="2" borderId="1" xfId="1" applyNumberFormat="1" applyFont="1" applyFill="1" applyBorder="1" applyAlignment="1">
      <alignment horizontal="center"/>
    </xf>
    <xf numFmtId="166" fontId="0" fillId="0" borderId="0" xfId="0" applyNumberFormat="1"/>
    <xf numFmtId="14" fontId="0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9" xfId="3" applyFont="1" applyFill="1" applyBorder="1" applyAlignment="1">
      <alignment wrapText="1"/>
    </xf>
    <xf numFmtId="0" fontId="11" fillId="0" borderId="10" xfId="3" applyFont="1" applyFill="1" applyBorder="1" applyAlignment="1">
      <alignment wrapText="1"/>
    </xf>
    <xf numFmtId="0" fontId="11" fillId="0" borderId="4" xfId="3" applyFont="1" applyFill="1" applyBorder="1" applyAlignment="1">
      <alignment horizontal="right" wrapText="1"/>
    </xf>
    <xf numFmtId="0" fontId="11" fillId="0" borderId="0" xfId="3" applyNumberFormat="1" applyFont="1" applyFill="1" applyBorder="1" applyAlignment="1">
      <alignment horizontal="right" wrapText="1"/>
    </xf>
    <xf numFmtId="14" fontId="0" fillId="0" borderId="0" xfId="0" applyNumberFormat="1"/>
    <xf numFmtId="0" fontId="11" fillId="2" borderId="1" xfId="4" applyFont="1" applyFill="1" applyBorder="1" applyAlignment="1">
      <alignment horizontal="center"/>
    </xf>
    <xf numFmtId="0" fontId="11" fillId="0" borderId="2" xfId="4" applyFont="1" applyFill="1" applyBorder="1" applyAlignment="1">
      <alignment horizontal="right" wrapText="1"/>
    </xf>
    <xf numFmtId="0" fontId="11" fillId="0" borderId="2" xfId="4" applyFont="1" applyFill="1" applyBorder="1" applyAlignment="1">
      <alignment wrapText="1"/>
    </xf>
    <xf numFmtId="164" fontId="11" fillId="0" borderId="2" xfId="4" applyNumberFormat="1" applyFont="1" applyFill="1" applyBorder="1" applyAlignment="1">
      <alignment horizontal="right" wrapText="1"/>
    </xf>
  </cellXfs>
  <cellStyles count="5">
    <cellStyle name="Normal" xfId="0" builtinId="0"/>
    <cellStyle name="Normal_Dados Hora" xfId="4"/>
    <cellStyle name="Normal_Planilha1" xfId="1"/>
    <cellStyle name="Normal_Planilha1_1" xfId="3"/>
    <cellStyle name="Normal_Planilhas de Dados_1" xfId="2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8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8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TOTAL</a:t>
            </a:r>
            <a:r>
              <a:rPr lang="pt-BR" b="1" baseline="0"/>
              <a:t> GERAL - Todos os Armazéns</a:t>
            </a:r>
          </a:p>
        </c:rich>
      </c:tx>
      <c:layout>
        <c:manualLayout>
          <c:xMode val="edge"/>
          <c:yMode val="edge"/>
          <c:x val="0.2507707786526683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gradFill flip="none" rotWithShape="1">
                <a:gsLst>
                  <a:gs pos="0">
                    <a:schemeClr val="accent1">
                      <a:lumMod val="89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'Planilhas de Dados'!$C$2:$F$2</c:f>
              <c:strCache>
                <c:ptCount val="4"/>
                <c:pt idx="0">
                  <c:v>Maio/17</c:v>
                </c:pt>
                <c:pt idx="1">
                  <c:v>Junho/17</c:v>
                </c:pt>
                <c:pt idx="2">
                  <c:v>Julho/17</c:v>
                </c:pt>
                <c:pt idx="3">
                  <c:v>TOTAL</c:v>
                </c:pt>
              </c:strCache>
            </c:strRef>
          </c:cat>
          <c:val>
            <c:numRef>
              <c:f>'Planilhas de Dados'!$C$10:$F$10</c:f>
              <c:numCache>
                <c:formatCode>#,##0</c:formatCode>
                <c:ptCount val="4"/>
                <c:pt idx="0">
                  <c:v>28872</c:v>
                </c:pt>
                <c:pt idx="1">
                  <c:v>197513</c:v>
                </c:pt>
                <c:pt idx="2">
                  <c:v>110917</c:v>
                </c:pt>
                <c:pt idx="3">
                  <c:v>337302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7-4F94-A48B-05553E7A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73264"/>
        <c:axId val="595569328"/>
      </c:barChart>
      <c:catAx>
        <c:axId val="5955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69328"/>
        <c:crosses val="autoZero"/>
        <c:auto val="1"/>
        <c:lblAlgn val="ctr"/>
        <c:lblOffset val="100"/>
        <c:noMultiLvlLbl val="0"/>
      </c:catAx>
      <c:valAx>
        <c:axId val="5955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Total de Sacas Recebidas - Todos os Armazéns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'Planilhas de Dados'!$B$15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'Planilhas de Dados'!$C$14:$L$14</c:f>
              <c:numCache>
                <c:formatCode>dd/mm/yy</c:formatCode>
                <c:ptCount val="10"/>
                <c:pt idx="0">
                  <c:v>42917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42924</c:v>
                </c:pt>
                <c:pt idx="7">
                  <c:v>42926</c:v>
                </c:pt>
                <c:pt idx="8">
                  <c:v>42927</c:v>
                </c:pt>
                <c:pt idx="9" formatCode="m/d/yyyy">
                  <c:v>42928</c:v>
                </c:pt>
              </c:numCache>
            </c:numRef>
          </c:cat>
          <c:val>
            <c:numRef>
              <c:f>'Planilhas de Dados'!$C$15:$L$15</c:f>
              <c:numCache>
                <c:formatCode>#,##0</c:formatCode>
                <c:ptCount val="10"/>
                <c:pt idx="0">
                  <c:v>644</c:v>
                </c:pt>
                <c:pt idx="1">
                  <c:v>4638</c:v>
                </c:pt>
                <c:pt idx="2">
                  <c:v>18770</c:v>
                </c:pt>
                <c:pt idx="3">
                  <c:v>14805</c:v>
                </c:pt>
                <c:pt idx="4">
                  <c:v>15122</c:v>
                </c:pt>
                <c:pt idx="5">
                  <c:v>16564</c:v>
                </c:pt>
                <c:pt idx="6">
                  <c:v>1233</c:v>
                </c:pt>
                <c:pt idx="7">
                  <c:v>14165</c:v>
                </c:pt>
                <c:pt idx="8">
                  <c:v>16557</c:v>
                </c:pt>
                <c:pt idx="9">
                  <c:v>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2F9-BB90-2CE579F2A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5217808"/>
        <c:axId val="305218464"/>
      </c:barChart>
      <c:dateAx>
        <c:axId val="305217808"/>
        <c:scaling>
          <c:orientation val="minMax"/>
        </c:scaling>
        <c:delete val="0"/>
        <c:axPos val="b"/>
        <c:numFmt formatCode="dd/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218464"/>
        <c:crosses val="autoZero"/>
        <c:auto val="1"/>
        <c:lblOffset val="100"/>
        <c:baseTimeUnit val="days"/>
      </c:dateAx>
      <c:valAx>
        <c:axId val="3052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2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Acompanhamento por Data/Hora - Armazém Três Pontas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Data Hora'!$D$2</c:f>
              <c:strCache>
                <c:ptCount val="1"/>
                <c:pt idx="0">
                  <c:v>04/07/2017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Hora'!$D$3:$D$12</c:f>
              <c:numCache>
                <c:formatCode>General</c:formatCode>
                <c:ptCount val="10"/>
                <c:pt idx="0">
                  <c:v>0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776</c:v>
                </c:pt>
                <c:pt idx="5">
                  <c:v>4929</c:v>
                </c:pt>
                <c:pt idx="6">
                  <c:v>2064</c:v>
                </c:pt>
                <c:pt idx="7">
                  <c:v>5927</c:v>
                </c:pt>
                <c:pt idx="8">
                  <c:v>2573</c:v>
                </c:pt>
                <c:pt idx="9">
                  <c:v>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CB1-94E1-0DE17D3B6475}"/>
            </c:ext>
          </c:extLst>
        </c:ser>
        <c:ser>
          <c:idx val="1"/>
          <c:order val="1"/>
          <c:tx>
            <c:strRef>
              <c:f>'Gráfico Data Hora'!$E$2</c:f>
              <c:strCache>
                <c:ptCount val="1"/>
                <c:pt idx="0">
                  <c:v>05/07/2017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Hora'!$E$3:$E$12</c:f>
              <c:numCache>
                <c:formatCode>General</c:formatCode>
                <c:ptCount val="10"/>
                <c:pt idx="0">
                  <c:v>0</c:v>
                </c:pt>
                <c:pt idx="1">
                  <c:v>202</c:v>
                </c:pt>
                <c:pt idx="2">
                  <c:v>931</c:v>
                </c:pt>
                <c:pt idx="3">
                  <c:v>1438</c:v>
                </c:pt>
                <c:pt idx="4">
                  <c:v>931</c:v>
                </c:pt>
                <c:pt idx="5">
                  <c:v>2521</c:v>
                </c:pt>
                <c:pt idx="6">
                  <c:v>1427</c:v>
                </c:pt>
                <c:pt idx="7">
                  <c:v>3234</c:v>
                </c:pt>
                <c:pt idx="8">
                  <c:v>2510</c:v>
                </c:pt>
                <c:pt idx="9">
                  <c:v>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6-4CB1-94E1-0DE17D3B6475}"/>
            </c:ext>
          </c:extLst>
        </c:ser>
        <c:ser>
          <c:idx val="2"/>
          <c:order val="2"/>
          <c:tx>
            <c:strRef>
              <c:f>'Gráfico Data Hora'!$F$2</c:f>
              <c:strCache>
                <c:ptCount val="1"/>
                <c:pt idx="0">
                  <c:v>06/07/2017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Hora'!$F$3:$F$12</c:f>
              <c:numCache>
                <c:formatCode>General</c:formatCode>
                <c:ptCount val="10"/>
                <c:pt idx="0">
                  <c:v>0</c:v>
                </c:pt>
                <c:pt idx="1">
                  <c:v>213</c:v>
                </c:pt>
                <c:pt idx="2">
                  <c:v>0</c:v>
                </c:pt>
                <c:pt idx="3">
                  <c:v>1723</c:v>
                </c:pt>
                <c:pt idx="4">
                  <c:v>948</c:v>
                </c:pt>
                <c:pt idx="5">
                  <c:v>1325</c:v>
                </c:pt>
                <c:pt idx="6">
                  <c:v>183</c:v>
                </c:pt>
                <c:pt idx="7">
                  <c:v>265</c:v>
                </c:pt>
                <c:pt idx="8">
                  <c:v>481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6-4CB1-94E1-0DE17D3B6475}"/>
            </c:ext>
          </c:extLst>
        </c:ser>
        <c:ser>
          <c:idx val="3"/>
          <c:order val="3"/>
          <c:tx>
            <c:strRef>
              <c:f>'Gráfico Data Hora'!$G$2</c:f>
              <c:strCache>
                <c:ptCount val="1"/>
                <c:pt idx="0">
                  <c:v>07/07/2017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Hora'!$G$3:$G$12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222</c:v>
                </c:pt>
                <c:pt idx="2">
                  <c:v>574</c:v>
                </c:pt>
                <c:pt idx="3">
                  <c:v>1643</c:v>
                </c:pt>
                <c:pt idx="4">
                  <c:v>976</c:v>
                </c:pt>
                <c:pt idx="5">
                  <c:v>2347</c:v>
                </c:pt>
                <c:pt idx="6">
                  <c:v>1509</c:v>
                </c:pt>
                <c:pt idx="7">
                  <c:v>2826</c:v>
                </c:pt>
                <c:pt idx="8">
                  <c:v>2215</c:v>
                </c:pt>
                <c:pt idx="9">
                  <c:v>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6-4CB1-94E1-0DE17D3B6475}"/>
            </c:ext>
          </c:extLst>
        </c:ser>
        <c:ser>
          <c:idx val="4"/>
          <c:order val="4"/>
          <c:tx>
            <c:strRef>
              <c:f>'Gráfico Data Hora'!$H$2</c:f>
              <c:strCache>
                <c:ptCount val="1"/>
                <c:pt idx="0">
                  <c:v>08/07/2017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Hora'!$H$3:$H$12</c:f>
              <c:numCache>
                <c:formatCode>#,##0</c:formatCode>
                <c:ptCount val="10"/>
                <c:pt idx="1">
                  <c:v>1233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2-4BB4-9F5D-0D0192087E3F}"/>
            </c:ext>
          </c:extLst>
        </c:ser>
        <c:ser>
          <c:idx val="5"/>
          <c:order val="5"/>
          <c:tx>
            <c:strRef>
              <c:f>'Gráfico Data Hora'!$I$2</c:f>
              <c:strCache>
                <c:ptCount val="1"/>
                <c:pt idx="0">
                  <c:v>10/07/2017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Hora'!$I$3:$I$12</c:f>
              <c:numCache>
                <c:formatCode>General</c:formatCode>
                <c:ptCount val="10"/>
                <c:pt idx="1">
                  <c:v>178</c:v>
                </c:pt>
                <c:pt idx="2">
                  <c:v>420</c:v>
                </c:pt>
                <c:pt idx="3">
                  <c:v>890</c:v>
                </c:pt>
                <c:pt idx="4">
                  <c:v>488</c:v>
                </c:pt>
                <c:pt idx="5">
                  <c:v>1784</c:v>
                </c:pt>
                <c:pt idx="6">
                  <c:v>257</c:v>
                </c:pt>
                <c:pt idx="7">
                  <c:v>442</c:v>
                </c:pt>
                <c:pt idx="8">
                  <c:v>2022</c:v>
                </c:pt>
                <c:pt idx="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2-4BB4-9F5D-0D0192087E3F}"/>
            </c:ext>
          </c:extLst>
        </c:ser>
        <c:ser>
          <c:idx val="6"/>
          <c:order val="6"/>
          <c:tx>
            <c:strRef>
              <c:f>'Gráfico Data Hora'!$J$2</c:f>
              <c:strCache>
                <c:ptCount val="1"/>
                <c:pt idx="0">
                  <c:v>11/07/2017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Hora'!$J$3:$J$12</c:f>
              <c:numCache>
                <c:formatCode>General</c:formatCode>
                <c:ptCount val="10"/>
                <c:pt idx="1">
                  <c:v>117</c:v>
                </c:pt>
                <c:pt idx="2">
                  <c:v>932</c:v>
                </c:pt>
                <c:pt idx="3">
                  <c:v>1046</c:v>
                </c:pt>
                <c:pt idx="4">
                  <c:v>724</c:v>
                </c:pt>
                <c:pt idx="5">
                  <c:v>656</c:v>
                </c:pt>
                <c:pt idx="6">
                  <c:v>954</c:v>
                </c:pt>
                <c:pt idx="7">
                  <c:v>436</c:v>
                </c:pt>
                <c:pt idx="8">
                  <c:v>722</c:v>
                </c:pt>
                <c:pt idx="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2-41A9-9797-961CAF257803}"/>
            </c:ext>
          </c:extLst>
        </c:ser>
        <c:ser>
          <c:idx val="7"/>
          <c:order val="7"/>
          <c:tx>
            <c:strRef>
              <c:f>'Gráfico Data Hora'!$K$2</c:f>
              <c:strCache>
                <c:ptCount val="1"/>
                <c:pt idx="0">
                  <c:v>12/07/2017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Hora'!$K$3:$K$12</c:f>
              <c:numCache>
                <c:formatCode>General</c:formatCode>
                <c:ptCount val="10"/>
                <c:pt idx="1">
                  <c:v>161</c:v>
                </c:pt>
                <c:pt idx="2">
                  <c:v>93</c:v>
                </c:pt>
                <c:pt idx="3">
                  <c:v>1108</c:v>
                </c:pt>
                <c:pt idx="4">
                  <c:v>1109</c:v>
                </c:pt>
                <c:pt idx="5">
                  <c:v>527</c:v>
                </c:pt>
                <c:pt idx="6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B-4BE4-909F-6D048F20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02616"/>
        <c:axId val="424399336"/>
      </c:lineChart>
      <c:catAx>
        <c:axId val="4244026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399336"/>
        <c:crosses val="autoZero"/>
        <c:auto val="1"/>
        <c:lblAlgn val="ctr"/>
        <c:lblOffset val="100"/>
        <c:noMultiLvlLbl val="0"/>
      </c:catAx>
      <c:valAx>
        <c:axId val="4243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0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Acompanhamento por Data/Hora - Armazém Três Pontas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Data Hora'!$D$2</c:f>
              <c:strCache>
                <c:ptCount val="1"/>
                <c:pt idx="0">
                  <c:v>04/07/2017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Hora'!$D$3:$D$12</c:f>
              <c:numCache>
                <c:formatCode>General</c:formatCode>
                <c:ptCount val="10"/>
                <c:pt idx="0">
                  <c:v>0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776</c:v>
                </c:pt>
                <c:pt idx="5">
                  <c:v>4929</c:v>
                </c:pt>
                <c:pt idx="6">
                  <c:v>2064</c:v>
                </c:pt>
                <c:pt idx="7">
                  <c:v>5927</c:v>
                </c:pt>
                <c:pt idx="8">
                  <c:v>2573</c:v>
                </c:pt>
                <c:pt idx="9">
                  <c:v>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8-4A25-BD65-0D82E08881FC}"/>
            </c:ext>
          </c:extLst>
        </c:ser>
        <c:ser>
          <c:idx val="1"/>
          <c:order val="1"/>
          <c:tx>
            <c:strRef>
              <c:f>'Gráfico Data Hora'!$E$2</c:f>
              <c:strCache>
                <c:ptCount val="1"/>
                <c:pt idx="0">
                  <c:v>05/07/2017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Hora'!$E$3:$E$12</c:f>
              <c:numCache>
                <c:formatCode>General</c:formatCode>
                <c:ptCount val="10"/>
                <c:pt idx="0">
                  <c:v>0</c:v>
                </c:pt>
                <c:pt idx="1">
                  <c:v>202</c:v>
                </c:pt>
                <c:pt idx="2">
                  <c:v>931</c:v>
                </c:pt>
                <c:pt idx="3">
                  <c:v>1438</c:v>
                </c:pt>
                <c:pt idx="4">
                  <c:v>931</c:v>
                </c:pt>
                <c:pt idx="5">
                  <c:v>2521</c:v>
                </c:pt>
                <c:pt idx="6">
                  <c:v>1427</c:v>
                </c:pt>
                <c:pt idx="7">
                  <c:v>3234</c:v>
                </c:pt>
                <c:pt idx="8">
                  <c:v>2510</c:v>
                </c:pt>
                <c:pt idx="9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8-4A25-BD65-0D82E08881FC}"/>
            </c:ext>
          </c:extLst>
        </c:ser>
        <c:ser>
          <c:idx val="2"/>
          <c:order val="2"/>
          <c:tx>
            <c:strRef>
              <c:f>'Gráfico Data Hora'!$F$2</c:f>
              <c:strCache>
                <c:ptCount val="1"/>
                <c:pt idx="0">
                  <c:v>06/07/2017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Hora'!$F$3:$F$12</c:f>
              <c:numCache>
                <c:formatCode>General</c:formatCode>
                <c:ptCount val="10"/>
                <c:pt idx="0">
                  <c:v>0</c:v>
                </c:pt>
                <c:pt idx="1">
                  <c:v>213</c:v>
                </c:pt>
                <c:pt idx="2">
                  <c:v>0</c:v>
                </c:pt>
                <c:pt idx="3">
                  <c:v>1723</c:v>
                </c:pt>
                <c:pt idx="4">
                  <c:v>948</c:v>
                </c:pt>
                <c:pt idx="5">
                  <c:v>1325</c:v>
                </c:pt>
                <c:pt idx="6">
                  <c:v>183</c:v>
                </c:pt>
                <c:pt idx="7">
                  <c:v>265</c:v>
                </c:pt>
                <c:pt idx="8">
                  <c:v>481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8-4A25-BD65-0D82E08881FC}"/>
            </c:ext>
          </c:extLst>
        </c:ser>
        <c:ser>
          <c:idx val="3"/>
          <c:order val="3"/>
          <c:tx>
            <c:strRef>
              <c:f>'Gráfico Data Hora'!$G$2</c:f>
              <c:strCache>
                <c:ptCount val="1"/>
                <c:pt idx="0">
                  <c:v>07/07/2017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Hora'!$G$3:$G$12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222</c:v>
                </c:pt>
                <c:pt idx="2">
                  <c:v>574</c:v>
                </c:pt>
                <c:pt idx="3">
                  <c:v>1643</c:v>
                </c:pt>
                <c:pt idx="4">
                  <c:v>976</c:v>
                </c:pt>
                <c:pt idx="5">
                  <c:v>2347</c:v>
                </c:pt>
                <c:pt idx="6">
                  <c:v>1509</c:v>
                </c:pt>
                <c:pt idx="7">
                  <c:v>2826</c:v>
                </c:pt>
                <c:pt idx="8">
                  <c:v>2215</c:v>
                </c:pt>
                <c:pt idx="9">
                  <c:v>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8-4A25-BD65-0D82E08881FC}"/>
            </c:ext>
          </c:extLst>
        </c:ser>
        <c:ser>
          <c:idx val="4"/>
          <c:order val="4"/>
          <c:tx>
            <c:strRef>
              <c:f>'Gráfico Data Hora'!$H$2</c:f>
              <c:strCache>
                <c:ptCount val="1"/>
                <c:pt idx="0">
                  <c:v>08/07/2017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Hora'!$H$3:$H$12</c:f>
              <c:numCache>
                <c:formatCode>#,##0</c:formatCode>
                <c:ptCount val="10"/>
                <c:pt idx="1">
                  <c:v>1233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8-4A25-BD65-0D82E08881FC}"/>
            </c:ext>
          </c:extLst>
        </c:ser>
        <c:ser>
          <c:idx val="5"/>
          <c:order val="5"/>
          <c:tx>
            <c:strRef>
              <c:f>'Gráfico Data Hora'!$I$2</c:f>
              <c:strCache>
                <c:ptCount val="1"/>
                <c:pt idx="0">
                  <c:v>10/07/2017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Hora'!$I$3:$I$12</c:f>
              <c:numCache>
                <c:formatCode>General</c:formatCode>
                <c:ptCount val="10"/>
                <c:pt idx="1">
                  <c:v>178</c:v>
                </c:pt>
                <c:pt idx="2">
                  <c:v>420</c:v>
                </c:pt>
                <c:pt idx="3">
                  <c:v>890</c:v>
                </c:pt>
                <c:pt idx="4">
                  <c:v>488</c:v>
                </c:pt>
                <c:pt idx="5">
                  <c:v>1784</c:v>
                </c:pt>
                <c:pt idx="6">
                  <c:v>257</c:v>
                </c:pt>
                <c:pt idx="7">
                  <c:v>442</c:v>
                </c:pt>
                <c:pt idx="8">
                  <c:v>2022</c:v>
                </c:pt>
                <c:pt idx="9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8-4A25-BD65-0D82E08881FC}"/>
            </c:ext>
          </c:extLst>
        </c:ser>
        <c:ser>
          <c:idx val="6"/>
          <c:order val="6"/>
          <c:tx>
            <c:strRef>
              <c:f>'Gráfico Data Hora'!$J$2</c:f>
              <c:strCache>
                <c:ptCount val="1"/>
                <c:pt idx="0">
                  <c:v>11/07/2017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Hora'!$J$3:$J$12</c:f>
              <c:numCache>
                <c:formatCode>General</c:formatCode>
                <c:ptCount val="10"/>
                <c:pt idx="1">
                  <c:v>117</c:v>
                </c:pt>
                <c:pt idx="2">
                  <c:v>932</c:v>
                </c:pt>
                <c:pt idx="3">
                  <c:v>1046</c:v>
                </c:pt>
                <c:pt idx="4">
                  <c:v>724</c:v>
                </c:pt>
                <c:pt idx="5">
                  <c:v>656</c:v>
                </c:pt>
                <c:pt idx="6">
                  <c:v>954</c:v>
                </c:pt>
                <c:pt idx="7">
                  <c:v>436</c:v>
                </c:pt>
                <c:pt idx="8">
                  <c:v>722</c:v>
                </c:pt>
                <c:pt idx="9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1-45AC-A814-101C358B057A}"/>
            </c:ext>
          </c:extLst>
        </c:ser>
        <c:ser>
          <c:idx val="7"/>
          <c:order val="7"/>
          <c:tx>
            <c:strRef>
              <c:f>'Gráfico Data Hora'!$K$2</c:f>
              <c:strCache>
                <c:ptCount val="1"/>
                <c:pt idx="0">
                  <c:v>12/07/2017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Hora'!$K$3:$K$12</c:f>
              <c:numCache>
                <c:formatCode>General</c:formatCode>
                <c:ptCount val="10"/>
                <c:pt idx="1">
                  <c:v>161</c:v>
                </c:pt>
                <c:pt idx="2">
                  <c:v>93</c:v>
                </c:pt>
                <c:pt idx="3">
                  <c:v>1108</c:v>
                </c:pt>
                <c:pt idx="4">
                  <c:v>1109</c:v>
                </c:pt>
                <c:pt idx="5">
                  <c:v>527</c:v>
                </c:pt>
                <c:pt idx="6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2-4F2C-9EF0-BF4DC0B8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402616"/>
        <c:axId val="424399336"/>
      </c:barChart>
      <c:catAx>
        <c:axId val="4244026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399336"/>
        <c:crosses val="autoZero"/>
        <c:auto val="1"/>
        <c:lblAlgn val="ctr"/>
        <c:lblOffset val="100"/>
        <c:noMultiLvlLbl val="0"/>
      </c:catAx>
      <c:valAx>
        <c:axId val="4243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0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Acompanhamento por Data/Hora - Armazém Três Pontas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Data Hora'!$I$2</c:f>
              <c:strCache>
                <c:ptCount val="1"/>
                <c:pt idx="0">
                  <c:v>10/07/2017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Hora'!$I$3:$I$12</c:f>
              <c:numCache>
                <c:formatCode>General</c:formatCode>
                <c:ptCount val="10"/>
                <c:pt idx="1">
                  <c:v>178</c:v>
                </c:pt>
                <c:pt idx="2">
                  <c:v>420</c:v>
                </c:pt>
                <c:pt idx="3">
                  <c:v>890</c:v>
                </c:pt>
                <c:pt idx="4">
                  <c:v>488</c:v>
                </c:pt>
                <c:pt idx="5">
                  <c:v>1784</c:v>
                </c:pt>
                <c:pt idx="6">
                  <c:v>257</c:v>
                </c:pt>
                <c:pt idx="7">
                  <c:v>442</c:v>
                </c:pt>
                <c:pt idx="8">
                  <c:v>2022</c:v>
                </c:pt>
                <c:pt idx="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D-460D-BED6-51CE5171CCA5}"/>
            </c:ext>
          </c:extLst>
        </c:ser>
        <c:ser>
          <c:idx val="1"/>
          <c:order val="1"/>
          <c:tx>
            <c:strRef>
              <c:f>'Gráfico Data Hora'!$J$2</c:f>
              <c:strCache>
                <c:ptCount val="1"/>
                <c:pt idx="0">
                  <c:v>11/07/2017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Hora'!$J$3:$J$12</c:f>
              <c:numCache>
                <c:formatCode>General</c:formatCode>
                <c:ptCount val="10"/>
                <c:pt idx="1">
                  <c:v>117</c:v>
                </c:pt>
                <c:pt idx="2">
                  <c:v>932</c:v>
                </c:pt>
                <c:pt idx="3">
                  <c:v>1046</c:v>
                </c:pt>
                <c:pt idx="4">
                  <c:v>724</c:v>
                </c:pt>
                <c:pt idx="5">
                  <c:v>656</c:v>
                </c:pt>
                <c:pt idx="6">
                  <c:v>954</c:v>
                </c:pt>
                <c:pt idx="7">
                  <c:v>436</c:v>
                </c:pt>
                <c:pt idx="8">
                  <c:v>722</c:v>
                </c:pt>
                <c:pt idx="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D-460D-BED6-51CE5171CCA5}"/>
            </c:ext>
          </c:extLst>
        </c:ser>
        <c:ser>
          <c:idx val="2"/>
          <c:order val="2"/>
          <c:tx>
            <c:strRef>
              <c:f>'Gráfico Data Hora'!$K$2</c:f>
              <c:strCache>
                <c:ptCount val="1"/>
                <c:pt idx="0">
                  <c:v>12/07/2017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Hora'!$K$3:$K$12</c:f>
              <c:numCache>
                <c:formatCode>General</c:formatCode>
                <c:ptCount val="10"/>
                <c:pt idx="1">
                  <c:v>161</c:v>
                </c:pt>
                <c:pt idx="2">
                  <c:v>93</c:v>
                </c:pt>
                <c:pt idx="3">
                  <c:v>1108</c:v>
                </c:pt>
                <c:pt idx="4">
                  <c:v>1109</c:v>
                </c:pt>
                <c:pt idx="5">
                  <c:v>527</c:v>
                </c:pt>
                <c:pt idx="6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D-460D-BED6-51CE5171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82016"/>
        <c:axId val="487979064"/>
      </c:lineChart>
      <c:catAx>
        <c:axId val="4879820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79064"/>
        <c:crosses val="autoZero"/>
        <c:auto val="1"/>
        <c:lblAlgn val="ctr"/>
        <c:lblOffset val="100"/>
        <c:noMultiLvlLbl val="0"/>
      </c:catAx>
      <c:valAx>
        <c:axId val="4879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8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Armazém Três Pontas - 07/07/2017 - Acompanhamento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'Parcial e Total Mês'!$L$45</c:f>
              <c:strCache>
                <c:ptCount val="1"/>
                <c:pt idx="0">
                  <c:v>Armazém Três Pontas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'Parcial e Total Mês'!$M$44:$U$44</c:f>
              <c:numCache>
                <c:formatCode>h:mm</c:formatCode>
                <c:ptCount val="9"/>
                <c:pt idx="0">
                  <c:v>0.29166666666666669</c:v>
                </c:pt>
                <c:pt idx="1">
                  <c:v>0.34027777777777773</c:v>
                </c:pt>
                <c:pt idx="2">
                  <c:v>0.3833333333333333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</c:numCache>
            </c:numRef>
          </c:cat>
          <c:val>
            <c:numRef>
              <c:f>'Parcial e Total Mês'!$M$45:$U$45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222</c:v>
                </c:pt>
                <c:pt idx="2">
                  <c:v>574</c:v>
                </c:pt>
                <c:pt idx="3">
                  <c:v>1421</c:v>
                </c:pt>
                <c:pt idx="4">
                  <c:v>402</c:v>
                </c:pt>
                <c:pt idx="5">
                  <c:v>704</c:v>
                </c:pt>
                <c:pt idx="6">
                  <c:v>533</c:v>
                </c:pt>
                <c:pt idx="7">
                  <c:v>479</c:v>
                </c:pt>
                <c:pt idx="8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5-415A-B03F-5CB4A6D6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03272"/>
        <c:axId val="424400320"/>
      </c:lineChart>
      <c:catAx>
        <c:axId val="4244032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00320"/>
        <c:crosses val="autoZero"/>
        <c:auto val="1"/>
        <c:lblAlgn val="ctr"/>
        <c:lblOffset val="100"/>
        <c:noMultiLvlLbl val="0"/>
      </c:catAx>
      <c:valAx>
        <c:axId val="4244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03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Mensal por Armazém</a:t>
            </a:r>
          </a:p>
        </c:rich>
      </c:tx>
      <c:layout>
        <c:manualLayout>
          <c:xMode val="edge"/>
          <c:yMode val="edge"/>
          <c:x val="0.34934011373578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Dados'!$C$2</c:f>
              <c:strCache>
                <c:ptCount val="1"/>
                <c:pt idx="0">
                  <c:v>Maio/17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'Planilhas de Dados'!$B$3:$B$8</c:f>
              <c:strCache>
                <c:ptCount val="6"/>
                <c:pt idx="0">
                  <c:v>Armazém Três Pontas</c:v>
                </c:pt>
                <c:pt idx="1">
                  <c:v>Armazém Nepomuceno</c:v>
                </c:pt>
                <c:pt idx="2">
                  <c:v>Armazém Ilicínea</c:v>
                </c:pt>
                <c:pt idx="3">
                  <c:v>Armazém Carmo da Cachoeira</c:v>
                </c:pt>
                <c:pt idx="4">
                  <c:v>Armazém Coqueiral</c:v>
                </c:pt>
                <c:pt idx="5">
                  <c:v>Armazém Três Pontas - Paraíso</c:v>
                </c:pt>
              </c:strCache>
            </c:strRef>
          </c:cat>
          <c:val>
            <c:numRef>
              <c:f>'Planilhas de Dados'!$C$3:$C$8</c:f>
              <c:numCache>
                <c:formatCode>#,##0</c:formatCode>
                <c:ptCount val="6"/>
                <c:pt idx="0">
                  <c:v>15317</c:v>
                </c:pt>
                <c:pt idx="1">
                  <c:v>4641</c:v>
                </c:pt>
                <c:pt idx="2">
                  <c:v>119</c:v>
                </c:pt>
                <c:pt idx="3">
                  <c:v>2829</c:v>
                </c:pt>
                <c:pt idx="4">
                  <c:v>902</c:v>
                </c:pt>
                <c:pt idx="5">
                  <c:v>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9-43FE-861B-4A394695005C}"/>
            </c:ext>
          </c:extLst>
        </c:ser>
        <c:ser>
          <c:idx val="1"/>
          <c:order val="1"/>
          <c:tx>
            <c:strRef>
              <c:f>'Planilhas de Dados'!$D$2</c:f>
              <c:strCache>
                <c:ptCount val="1"/>
                <c:pt idx="0">
                  <c:v>Junho/17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'Planilhas de Dados'!$B$3:$B$8</c:f>
              <c:strCache>
                <c:ptCount val="6"/>
                <c:pt idx="0">
                  <c:v>Armazém Três Pontas</c:v>
                </c:pt>
                <c:pt idx="1">
                  <c:v>Armazém Nepomuceno</c:v>
                </c:pt>
                <c:pt idx="2">
                  <c:v>Armazém Ilicínea</c:v>
                </c:pt>
                <c:pt idx="3">
                  <c:v>Armazém Carmo da Cachoeira</c:v>
                </c:pt>
                <c:pt idx="4">
                  <c:v>Armazém Coqueiral</c:v>
                </c:pt>
                <c:pt idx="5">
                  <c:v>Armazém Três Pontas - Paraíso</c:v>
                </c:pt>
              </c:strCache>
            </c:strRef>
          </c:cat>
          <c:val>
            <c:numRef>
              <c:f>'Planilhas de Dados'!$D$3:$D$8</c:f>
              <c:numCache>
                <c:formatCode>#,##0</c:formatCode>
                <c:ptCount val="6"/>
                <c:pt idx="0">
                  <c:v>92983</c:v>
                </c:pt>
                <c:pt idx="1">
                  <c:v>34416</c:v>
                </c:pt>
                <c:pt idx="2">
                  <c:v>2340</c:v>
                </c:pt>
                <c:pt idx="3">
                  <c:v>15163</c:v>
                </c:pt>
                <c:pt idx="4">
                  <c:v>8677</c:v>
                </c:pt>
                <c:pt idx="5">
                  <c:v>43934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9-43FE-861B-4A394695005C}"/>
            </c:ext>
          </c:extLst>
        </c:ser>
        <c:ser>
          <c:idx val="2"/>
          <c:order val="2"/>
          <c:tx>
            <c:strRef>
              <c:f>'Planilhas de Dados'!$E$2</c:f>
              <c:strCache>
                <c:ptCount val="1"/>
                <c:pt idx="0">
                  <c:v>Julho/17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'Planilhas de Dados'!$B$3:$B$8</c:f>
              <c:strCache>
                <c:ptCount val="6"/>
                <c:pt idx="0">
                  <c:v>Armazém Três Pontas</c:v>
                </c:pt>
                <c:pt idx="1">
                  <c:v>Armazém Nepomuceno</c:v>
                </c:pt>
                <c:pt idx="2">
                  <c:v>Armazém Ilicínea</c:v>
                </c:pt>
                <c:pt idx="3">
                  <c:v>Armazém Carmo da Cachoeira</c:v>
                </c:pt>
                <c:pt idx="4">
                  <c:v>Armazém Coqueiral</c:v>
                </c:pt>
                <c:pt idx="5">
                  <c:v>Armazém Três Pontas - Paraíso</c:v>
                </c:pt>
              </c:strCache>
            </c:strRef>
          </c:cat>
          <c:val>
            <c:numRef>
              <c:f>'Planilhas de Dados'!$E$3:$E$8</c:f>
              <c:numCache>
                <c:formatCode>#,##0</c:formatCode>
                <c:ptCount val="6"/>
                <c:pt idx="0">
                  <c:v>49481</c:v>
                </c:pt>
                <c:pt idx="1">
                  <c:v>23260</c:v>
                </c:pt>
                <c:pt idx="2">
                  <c:v>1392</c:v>
                </c:pt>
                <c:pt idx="3">
                  <c:v>8948</c:v>
                </c:pt>
                <c:pt idx="4">
                  <c:v>5485</c:v>
                </c:pt>
                <c:pt idx="5">
                  <c:v>22351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9-43FE-861B-4A394695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03032"/>
        <c:axId val="408833824"/>
      </c:barChart>
      <c:catAx>
        <c:axId val="4058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833824"/>
        <c:crosses val="autoZero"/>
        <c:auto val="1"/>
        <c:lblAlgn val="ctr"/>
        <c:lblOffset val="100"/>
        <c:noMultiLvlLbl val="0"/>
      </c:catAx>
      <c:valAx>
        <c:axId val="408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8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Acompanhamento por Data/Hora - Armazém Três Pontas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Data Hora'!$D$2</c:f>
              <c:strCache>
                <c:ptCount val="1"/>
                <c:pt idx="0">
                  <c:v>04/07/2017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Hora'!$D$3:$D$12</c:f>
              <c:numCache>
                <c:formatCode>General</c:formatCode>
                <c:ptCount val="10"/>
                <c:pt idx="0">
                  <c:v>0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776</c:v>
                </c:pt>
                <c:pt idx="5">
                  <c:v>4929</c:v>
                </c:pt>
                <c:pt idx="6">
                  <c:v>2064</c:v>
                </c:pt>
                <c:pt idx="7">
                  <c:v>5927</c:v>
                </c:pt>
                <c:pt idx="8">
                  <c:v>2573</c:v>
                </c:pt>
                <c:pt idx="9">
                  <c:v>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5-48F3-96CF-1C01E6B18F66}"/>
            </c:ext>
          </c:extLst>
        </c:ser>
        <c:ser>
          <c:idx val="1"/>
          <c:order val="1"/>
          <c:tx>
            <c:strRef>
              <c:f>'Gráfico Data Hora'!$E$2</c:f>
              <c:strCache>
                <c:ptCount val="1"/>
                <c:pt idx="0">
                  <c:v>05/07/2017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Hora'!$E$3:$E$12</c:f>
              <c:numCache>
                <c:formatCode>General</c:formatCode>
                <c:ptCount val="10"/>
                <c:pt idx="0">
                  <c:v>0</c:v>
                </c:pt>
                <c:pt idx="1">
                  <c:v>202</c:v>
                </c:pt>
                <c:pt idx="2">
                  <c:v>931</c:v>
                </c:pt>
                <c:pt idx="3">
                  <c:v>1438</c:v>
                </c:pt>
                <c:pt idx="4">
                  <c:v>931</c:v>
                </c:pt>
                <c:pt idx="5">
                  <c:v>2521</c:v>
                </c:pt>
                <c:pt idx="6">
                  <c:v>1427</c:v>
                </c:pt>
                <c:pt idx="7">
                  <c:v>3234</c:v>
                </c:pt>
                <c:pt idx="8">
                  <c:v>2510</c:v>
                </c:pt>
                <c:pt idx="9">
                  <c:v>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5-48F3-96CF-1C01E6B18F66}"/>
            </c:ext>
          </c:extLst>
        </c:ser>
        <c:ser>
          <c:idx val="2"/>
          <c:order val="2"/>
          <c:tx>
            <c:strRef>
              <c:f>'Gráfico Data Hora'!$F$2</c:f>
              <c:strCache>
                <c:ptCount val="1"/>
                <c:pt idx="0">
                  <c:v>06/07/2017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Hora'!$F$3:$F$12</c:f>
              <c:numCache>
                <c:formatCode>General</c:formatCode>
                <c:ptCount val="10"/>
                <c:pt idx="0">
                  <c:v>0</c:v>
                </c:pt>
                <c:pt idx="1">
                  <c:v>213</c:v>
                </c:pt>
                <c:pt idx="2">
                  <c:v>0</c:v>
                </c:pt>
                <c:pt idx="3">
                  <c:v>1723</c:v>
                </c:pt>
                <c:pt idx="4">
                  <c:v>948</c:v>
                </c:pt>
                <c:pt idx="5">
                  <c:v>1325</c:v>
                </c:pt>
                <c:pt idx="6">
                  <c:v>183</c:v>
                </c:pt>
                <c:pt idx="7">
                  <c:v>265</c:v>
                </c:pt>
                <c:pt idx="8">
                  <c:v>481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5-48F3-96CF-1C01E6B18F66}"/>
            </c:ext>
          </c:extLst>
        </c:ser>
        <c:ser>
          <c:idx val="3"/>
          <c:order val="3"/>
          <c:tx>
            <c:strRef>
              <c:f>'Gráfico Data Hora'!$G$2</c:f>
              <c:strCache>
                <c:ptCount val="1"/>
                <c:pt idx="0">
                  <c:v>07/07/2017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Hora'!$G$3:$G$12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222</c:v>
                </c:pt>
                <c:pt idx="2">
                  <c:v>574</c:v>
                </c:pt>
                <c:pt idx="3">
                  <c:v>1643</c:v>
                </c:pt>
                <c:pt idx="4">
                  <c:v>976</c:v>
                </c:pt>
                <c:pt idx="5">
                  <c:v>2347</c:v>
                </c:pt>
                <c:pt idx="6">
                  <c:v>1509</c:v>
                </c:pt>
                <c:pt idx="7">
                  <c:v>2826</c:v>
                </c:pt>
                <c:pt idx="8">
                  <c:v>2215</c:v>
                </c:pt>
                <c:pt idx="9">
                  <c:v>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5-48F3-96CF-1C01E6B18F66}"/>
            </c:ext>
          </c:extLst>
        </c:ser>
        <c:ser>
          <c:idx val="4"/>
          <c:order val="4"/>
          <c:tx>
            <c:strRef>
              <c:f>'Gráfico Data Hora'!$H$2</c:f>
              <c:strCache>
                <c:ptCount val="1"/>
                <c:pt idx="0">
                  <c:v>08/07/2017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Hora'!$H$3:$H$12</c:f>
              <c:numCache>
                <c:formatCode>#,##0</c:formatCode>
                <c:ptCount val="10"/>
                <c:pt idx="1">
                  <c:v>1233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F5-48F3-96CF-1C01E6B18F66}"/>
            </c:ext>
          </c:extLst>
        </c:ser>
        <c:ser>
          <c:idx val="5"/>
          <c:order val="5"/>
          <c:tx>
            <c:strRef>
              <c:f>'Gráfico Data Hora'!$I$2</c:f>
              <c:strCache>
                <c:ptCount val="1"/>
                <c:pt idx="0">
                  <c:v>10/07/2017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Hora'!$I$3:$I$12</c:f>
              <c:numCache>
                <c:formatCode>General</c:formatCode>
                <c:ptCount val="10"/>
                <c:pt idx="1">
                  <c:v>178</c:v>
                </c:pt>
                <c:pt idx="2">
                  <c:v>420</c:v>
                </c:pt>
                <c:pt idx="3">
                  <c:v>890</c:v>
                </c:pt>
                <c:pt idx="4">
                  <c:v>488</c:v>
                </c:pt>
                <c:pt idx="5">
                  <c:v>1784</c:v>
                </c:pt>
                <c:pt idx="6">
                  <c:v>257</c:v>
                </c:pt>
                <c:pt idx="7">
                  <c:v>442</c:v>
                </c:pt>
                <c:pt idx="8">
                  <c:v>2022</c:v>
                </c:pt>
                <c:pt idx="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F5-48F3-96CF-1C01E6B18F66}"/>
            </c:ext>
          </c:extLst>
        </c:ser>
        <c:ser>
          <c:idx val="6"/>
          <c:order val="6"/>
          <c:tx>
            <c:strRef>
              <c:f>'Gráfico Data Hora'!$J$2</c:f>
              <c:strCache>
                <c:ptCount val="1"/>
                <c:pt idx="0">
                  <c:v>11/07/2017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'Gráfico Data Hora'!$C$3:$C$12</c:f>
              <c:numCache>
                <c:formatCode>h:mm</c:formatCode>
                <c:ptCount val="10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0.54166666666666696</c:v>
                </c:pt>
                <c:pt idx="6">
                  <c:v>0.58333333333333404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'Gráfico Data Hora'!$J$3:$J$12</c:f>
              <c:numCache>
                <c:formatCode>General</c:formatCode>
                <c:ptCount val="10"/>
                <c:pt idx="1">
                  <c:v>117</c:v>
                </c:pt>
                <c:pt idx="2">
                  <c:v>932</c:v>
                </c:pt>
                <c:pt idx="3">
                  <c:v>1046</c:v>
                </c:pt>
                <c:pt idx="4">
                  <c:v>724</c:v>
                </c:pt>
                <c:pt idx="5">
                  <c:v>656</c:v>
                </c:pt>
                <c:pt idx="6">
                  <c:v>954</c:v>
                </c:pt>
                <c:pt idx="7">
                  <c:v>436</c:v>
                </c:pt>
                <c:pt idx="8">
                  <c:v>722</c:v>
                </c:pt>
                <c:pt idx="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5-47D0-8FC1-ADCE88FD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02616"/>
        <c:axId val="424399336"/>
      </c:lineChart>
      <c:catAx>
        <c:axId val="4244026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399336"/>
        <c:crosses val="autoZero"/>
        <c:auto val="1"/>
        <c:lblAlgn val="ctr"/>
        <c:lblOffset val="100"/>
        <c:noMultiLvlLbl val="0"/>
      </c:catAx>
      <c:valAx>
        <c:axId val="4243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40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Armazém Três Pontas - JULHO/17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Dados'!$B$3</c:f>
              <c:strCache>
                <c:ptCount val="1"/>
                <c:pt idx="0">
                  <c:v>Armazém Três Pontas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'Planilhas de Dados'!$G$2:$AC$2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'Planilhas de Dados'!$G$3:$AC$3</c:f>
              <c:numCache>
                <c:formatCode>#,##0</c:formatCode>
                <c:ptCount val="23"/>
                <c:pt idx="0">
                  <c:v>644</c:v>
                </c:pt>
                <c:pt idx="1">
                  <c:v>0</c:v>
                </c:pt>
                <c:pt idx="2">
                  <c:v>0</c:v>
                </c:pt>
                <c:pt idx="3">
                  <c:v>10214</c:v>
                </c:pt>
                <c:pt idx="4">
                  <c:v>6092</c:v>
                </c:pt>
                <c:pt idx="5">
                  <c:v>6820</c:v>
                </c:pt>
                <c:pt idx="6" formatCode="General">
                  <c:v>6329</c:v>
                </c:pt>
                <c:pt idx="7">
                  <c:v>1233</c:v>
                </c:pt>
                <c:pt idx="8">
                  <c:v>0</c:v>
                </c:pt>
                <c:pt idx="9">
                  <c:v>6958</c:v>
                </c:pt>
                <c:pt idx="10" formatCode="General">
                  <c:v>7614</c:v>
                </c:pt>
                <c:pt idx="11" formatCode="General">
                  <c:v>3577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4-4F78-B967-7E3C8484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751032"/>
        <c:axId val="387755296"/>
      </c:barChart>
      <c:catAx>
        <c:axId val="387751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55296"/>
        <c:crosses val="autoZero"/>
        <c:auto val="1"/>
        <c:lblAlgn val="ctr"/>
        <c:lblOffset val="100"/>
        <c:noMultiLvlLbl val="1"/>
      </c:catAx>
      <c:valAx>
        <c:axId val="3877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51032"/>
        <c:crosses val="autoZero"/>
        <c:crossBetween val="between"/>
      </c:valAx>
      <c:spPr>
        <a:noFill/>
        <a:ln>
          <a:solidFill>
            <a:schemeClr val="accent1">
              <a:alpha val="8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Armazém Três Pontas - Paraíso - JULHO/17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Dados'!$B$8</c:f>
              <c:strCache>
                <c:ptCount val="1"/>
                <c:pt idx="0">
                  <c:v>Armazém Três Pontas - Paraíso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('Planilhas de Dados'!$G$2:$AA$2,'Planilhas de Dados'!$AB$2,'Planilhas de Dados'!$AC$2)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('Planilhas de Dados'!$G$8:$AA$8,'Planilhas de Dados'!$AB$8,'Planilhas de Dados'!$AC$8)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3679</c:v>
                </c:pt>
                <c:pt idx="4">
                  <c:v>4232</c:v>
                </c:pt>
                <c:pt idx="5">
                  <c:v>3129</c:v>
                </c:pt>
                <c:pt idx="6" formatCode="General">
                  <c:v>4434</c:v>
                </c:pt>
                <c:pt idx="7">
                  <c:v>0</c:v>
                </c:pt>
                <c:pt idx="8">
                  <c:v>0</c:v>
                </c:pt>
                <c:pt idx="9">
                  <c:v>1874</c:v>
                </c:pt>
                <c:pt idx="10" formatCode="General">
                  <c:v>3405</c:v>
                </c:pt>
                <c:pt idx="11" formatCode="General">
                  <c:v>1598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2-489F-97B4-E80B9178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057824"/>
        <c:axId val="384062416"/>
      </c:barChart>
      <c:catAx>
        <c:axId val="384057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062416"/>
        <c:crosses val="autoZero"/>
        <c:auto val="1"/>
        <c:lblAlgn val="ctr"/>
        <c:lblOffset val="100"/>
        <c:noMultiLvlLbl val="1"/>
      </c:catAx>
      <c:valAx>
        <c:axId val="3840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0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Armazém Nepomuceno - JULHO/17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Dados'!$B$4</c:f>
              <c:strCache>
                <c:ptCount val="1"/>
                <c:pt idx="0">
                  <c:v>Armazém Nepomuceno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('Planilhas de Dados'!$G$2:$AA$2,'Planilhas de Dados'!$AB$2,'Planilhas de Dados'!$AC$2)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('Planilhas de Dados'!$G$4:$AA$4,'Planilhas de Dados'!$AB$4,'Planilhas de Dados'!$AC$4)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2671</c:v>
                </c:pt>
                <c:pt idx="3">
                  <c:v>2944</c:v>
                </c:pt>
                <c:pt idx="4">
                  <c:v>2626</c:v>
                </c:pt>
                <c:pt idx="5">
                  <c:v>2876</c:v>
                </c:pt>
                <c:pt idx="6" formatCode="General">
                  <c:v>3429</c:v>
                </c:pt>
                <c:pt idx="7">
                  <c:v>0</c:v>
                </c:pt>
                <c:pt idx="8">
                  <c:v>0</c:v>
                </c:pt>
                <c:pt idx="9">
                  <c:v>3387</c:v>
                </c:pt>
                <c:pt idx="10" formatCode="General">
                  <c:v>3518</c:v>
                </c:pt>
                <c:pt idx="11" formatCode="General">
                  <c:v>1809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3-4DB4-BF7A-DC30D06C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750048"/>
        <c:axId val="387753656"/>
      </c:barChart>
      <c:catAx>
        <c:axId val="387750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53656"/>
        <c:crosses val="autoZero"/>
        <c:auto val="1"/>
        <c:lblAlgn val="ctr"/>
        <c:lblOffset val="100"/>
        <c:noMultiLvlLbl val="1"/>
      </c:catAx>
      <c:valAx>
        <c:axId val="3877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Armazém Ilicínea</a:t>
            </a:r>
            <a:r>
              <a:rPr lang="pt-BR" sz="1400" b="0" i="0" u="none" strike="noStrike" baseline="0">
                <a:effectLst/>
              </a:rPr>
              <a:t> - JULHO/17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Dados'!$B$5</c:f>
              <c:strCache>
                <c:ptCount val="1"/>
                <c:pt idx="0">
                  <c:v>Armazém Ilicínea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('Planilhas de Dados'!$G$2:$AA$2,'Planilhas de Dados'!$AB$2,'Planilhas de Dados'!$AC$2)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('Planilhas de Dados'!$G$5:$AA$5,'Planilhas de Dados'!$AB$5,'Planilhas de Dados'!$AC$5)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430</c:v>
                </c:pt>
                <c:pt idx="3">
                  <c:v>144</c:v>
                </c:pt>
                <c:pt idx="4">
                  <c:v>171</c:v>
                </c:pt>
                <c:pt idx="5">
                  <c:v>132</c:v>
                </c:pt>
                <c:pt idx="6" formatCode="General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113</c:v>
                </c:pt>
                <c:pt idx="10" formatCode="General">
                  <c:v>222</c:v>
                </c:pt>
                <c:pt idx="11" formatCode="General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3-4F25-9CAA-9F8FD36C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084728"/>
        <c:axId val="516087680"/>
      </c:barChart>
      <c:catAx>
        <c:axId val="5160847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87680"/>
        <c:crosses val="autoZero"/>
        <c:auto val="1"/>
        <c:lblAlgn val="ctr"/>
        <c:lblOffset val="100"/>
        <c:noMultiLvlLbl val="1"/>
      </c:catAx>
      <c:valAx>
        <c:axId val="5160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8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Armazém Carmo da Cachoeira</a:t>
            </a:r>
            <a:r>
              <a:rPr lang="pt-BR" sz="1400" b="1" i="0" u="none" strike="noStrike" baseline="0">
                <a:effectLst/>
              </a:rPr>
              <a:t> - JULHO/17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Dados'!$B$6</c:f>
              <c:strCache>
                <c:ptCount val="1"/>
                <c:pt idx="0">
                  <c:v>Armazém Carmo da Cachoeira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('Planilhas de Dados'!$G$2:$AA$2,'Planilhas de Dados'!$AB$2,'Planilhas de Dados'!$AC$2)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('Planilhas de Dados'!$G$6:$AA$6,'Planilhas de Dados'!$AB$6,'Planilhas de Dados'!$AC$6)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918</c:v>
                </c:pt>
                <c:pt idx="3">
                  <c:v>1204</c:v>
                </c:pt>
                <c:pt idx="4">
                  <c:v>908</c:v>
                </c:pt>
                <c:pt idx="5">
                  <c:v>1550</c:v>
                </c:pt>
                <c:pt idx="6" formatCode="General">
                  <c:v>1450</c:v>
                </c:pt>
                <c:pt idx="7">
                  <c:v>0</c:v>
                </c:pt>
                <c:pt idx="8">
                  <c:v>0</c:v>
                </c:pt>
                <c:pt idx="9">
                  <c:v>1092</c:v>
                </c:pt>
                <c:pt idx="10" formatCode="General">
                  <c:v>962</c:v>
                </c:pt>
                <c:pt idx="11" formatCode="General">
                  <c:v>864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3-4A93-8015-4208716B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001736"/>
        <c:axId val="397002064"/>
      </c:barChart>
      <c:catAx>
        <c:axId val="397001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002064"/>
        <c:crosses val="autoZero"/>
        <c:auto val="1"/>
        <c:lblAlgn val="ctr"/>
        <c:lblOffset val="100"/>
        <c:noMultiLvlLbl val="1"/>
      </c:catAx>
      <c:valAx>
        <c:axId val="397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00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Armazém Coqueiral</a:t>
            </a:r>
            <a:r>
              <a:rPr lang="pt-BR" sz="1400" b="0" i="0" u="none" strike="noStrike" baseline="0">
                <a:effectLst/>
              </a:rPr>
              <a:t> - JULHO/17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Dados'!$B$7</c:f>
              <c:strCache>
                <c:ptCount val="1"/>
                <c:pt idx="0">
                  <c:v>Armazém Coqueiral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('Planilhas de Dados'!$G$2:$AA$2,'Planilhas de Dados'!$AB$2,'Planilhas de Dados'!$AC$2)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('Planilhas de Dados'!$G$7:$AA$7,'Planilhas de Dados'!$AB$7,'Planilhas de Dados'!$AC$7)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619</c:v>
                </c:pt>
                <c:pt idx="3">
                  <c:v>585</c:v>
                </c:pt>
                <c:pt idx="4">
                  <c:v>776</c:v>
                </c:pt>
                <c:pt idx="5">
                  <c:v>615</c:v>
                </c:pt>
                <c:pt idx="6" formatCode="General">
                  <c:v>822</c:v>
                </c:pt>
                <c:pt idx="7">
                  <c:v>0</c:v>
                </c:pt>
                <c:pt idx="8">
                  <c:v>0</c:v>
                </c:pt>
                <c:pt idx="9">
                  <c:v>741</c:v>
                </c:pt>
                <c:pt idx="10" formatCode="General">
                  <c:v>836</c:v>
                </c:pt>
                <c:pt idx="11" formatCode="General">
                  <c:v>491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B-4E9A-A62F-614AD22B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497704"/>
        <c:axId val="521498688"/>
      </c:barChart>
      <c:catAx>
        <c:axId val="5214977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98688"/>
        <c:crosses val="autoZero"/>
        <c:auto val="1"/>
        <c:lblAlgn val="ctr"/>
        <c:lblOffset val="100"/>
        <c:noMultiLvlLbl val="1"/>
      </c:catAx>
      <c:valAx>
        <c:axId val="521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9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114300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8C41A2-772D-4327-A902-2A5E0494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0</xdr:row>
      <xdr:rowOff>0</xdr:rowOff>
    </xdr:from>
    <xdr:to>
      <xdr:col>19</xdr:col>
      <xdr:colOff>19050</xdr:colOff>
      <xdr:row>18</xdr:row>
      <xdr:rowOff>28576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2F7AAE-A545-43C9-9D76-A2AAC68F9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326573</xdr:colOff>
      <xdr:row>19</xdr:row>
      <xdr:rowOff>9526</xdr:rowOff>
    </xdr:from>
    <xdr:to>
      <xdr:col>17</xdr:col>
      <xdr:colOff>326572</xdr:colOff>
      <xdr:row>41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808DB1-49AB-4220-9F13-4BC01B521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47624</xdr:rowOff>
    </xdr:from>
    <xdr:to>
      <xdr:col>8</xdr:col>
      <xdr:colOff>523200</xdr:colOff>
      <xdr:row>22</xdr:row>
      <xdr:rowOff>28124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E1B9D2-A5D3-4DA4-BC52-11E7FE29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76198</xdr:colOff>
      <xdr:row>3</xdr:row>
      <xdr:rowOff>47624</xdr:rowOff>
    </xdr:from>
    <xdr:to>
      <xdr:col>17</xdr:col>
      <xdr:colOff>599398</xdr:colOff>
      <xdr:row>22</xdr:row>
      <xdr:rowOff>28124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56F5FF-B355-4B4B-B358-3414E56B0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95250</xdr:rowOff>
    </xdr:from>
    <xdr:to>
      <xdr:col>8</xdr:col>
      <xdr:colOff>523200</xdr:colOff>
      <xdr:row>41</xdr:row>
      <xdr:rowOff>75750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87C664-4FA7-4CF8-817F-E572B8CFB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44</xdr:row>
      <xdr:rowOff>9523</xdr:rowOff>
    </xdr:from>
    <xdr:to>
      <xdr:col>17</xdr:col>
      <xdr:colOff>589875</xdr:colOff>
      <xdr:row>62</xdr:row>
      <xdr:rowOff>180523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25561D-F9D5-488F-B061-F6CC1FFB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66675</xdr:colOff>
      <xdr:row>22</xdr:row>
      <xdr:rowOff>114300</xdr:rowOff>
    </xdr:from>
    <xdr:to>
      <xdr:col>17</xdr:col>
      <xdr:colOff>589875</xdr:colOff>
      <xdr:row>41</xdr:row>
      <xdr:rowOff>94800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6B6371-33D2-4E6C-BF52-A2FBBD93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9523</xdr:rowOff>
    </xdr:from>
    <xdr:to>
      <xdr:col>8</xdr:col>
      <xdr:colOff>523200</xdr:colOff>
      <xdr:row>62</xdr:row>
      <xdr:rowOff>180523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A1C622-BB7B-45D7-819F-7B16C26AA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28576</xdr:colOff>
      <xdr:row>0</xdr:row>
      <xdr:rowOff>19050</xdr:rowOff>
    </xdr:from>
    <xdr:to>
      <xdr:col>17</xdr:col>
      <xdr:colOff>561976</xdr:colOff>
      <xdr:row>2</xdr:row>
      <xdr:rowOff>145669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F4BDA5B-1BB8-4B4A-87A0-2DC644FB5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6" y="19050"/>
          <a:ext cx="533400" cy="5266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845" cy="5959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D0ABC-5DE7-4766-AC16-E8C080EC0D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189858</xdr:rowOff>
    </xdr:from>
    <xdr:to>
      <xdr:col>13</xdr:col>
      <xdr:colOff>15609</xdr:colOff>
      <xdr:row>45</xdr:row>
      <xdr:rowOff>113659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7CB6B1-F30F-4D56-B8CC-7DBDD34A1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30</xdr:col>
      <xdr:colOff>423824</xdr:colOff>
      <xdr:row>47</xdr:row>
      <xdr:rowOff>114301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255382-C0E0-449A-AFFA-19F8EF552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1280068</xdr:colOff>
      <xdr:row>48</xdr:row>
      <xdr:rowOff>115230</xdr:rowOff>
    </xdr:from>
    <xdr:to>
      <xdr:col>13</xdr:col>
      <xdr:colOff>92927</xdr:colOff>
      <xdr:row>78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369EB-3E0D-4DF5-8205-04281016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9300" cy="59563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C0424E-130E-49B8-BEEB-D7F342E2B1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a1" displayName="Tabela1" ref="A2:C10" totalsRowShown="0" headerRowDxfId="16" dataDxfId="14" headerRowBorderDxfId="15" tableBorderDxfId="13">
  <tableColumns count="3">
    <tableColumn id="1" name="Organização" dataDxfId="12"/>
    <tableColumn id="2" name="Nome Organização" dataDxfId="11"/>
    <tableColumn id="3" name="12/07/2017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3:F21" totalsRowShown="0" headerRowDxfId="9" dataDxfId="7" headerRowBorderDxfId="8" tableBorderDxfId="6">
  <tableColumns count="6">
    <tableColumn id="1" name="Organização" dataDxfId="5"/>
    <tableColumn id="2" name="Nome Organização" dataDxfId="4"/>
    <tableColumn id="3" name="Maio/17" dataDxfId="3"/>
    <tableColumn id="4" name="Junho/17" dataDxfId="2"/>
    <tableColumn id="5" name="Julho/17" dataDxfId="1"/>
    <tableColumn id="6" name="TOT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U42" sqref="U4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"/>
  <sheetViews>
    <sheetView workbookViewId="0">
      <selection activeCell="S45" sqref="S45"/>
    </sheetView>
  </sheetViews>
  <sheetFormatPr defaultRowHeight="15" x14ac:dyDescent="0.25"/>
  <sheetData>
    <row r="1" spans="1:18" ht="10.5" customHeight="1" x14ac:dyDescent="0.25"/>
    <row r="2" spans="1:18" ht="21" x14ac:dyDescent="0.35">
      <c r="A2" s="85" t="s">
        <v>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x14ac:dyDescent="0.25">
      <c r="A3" s="6" t="s">
        <v>22</v>
      </c>
    </row>
  </sheetData>
  <mergeCells count="1">
    <mergeCell ref="A2:R2"/>
  </mergeCells>
  <pageMargins left="0.23622047244094491" right="0.23622047244094491" top="0.43307086614173229" bottom="0.43307086614173229" header="0" footer="0"/>
  <pageSetup paperSize="9" scale="86" fitToHeight="2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15"/>
  <sheetViews>
    <sheetView topLeftCell="B1" zoomScale="85" zoomScaleNormal="85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29.7109375" bestFit="1" customWidth="1"/>
    <col min="3" max="37" width="10.85546875" bestFit="1" customWidth="1"/>
  </cols>
  <sheetData>
    <row r="1" spans="1:37" x14ac:dyDescent="0.25">
      <c r="B1" s="5" t="s">
        <v>10</v>
      </c>
      <c r="C1" s="5"/>
      <c r="D1" s="5"/>
      <c r="E1" s="5"/>
      <c r="F1" s="5"/>
      <c r="G1" s="7">
        <v>42917</v>
      </c>
      <c r="H1" s="7">
        <v>42918</v>
      </c>
      <c r="I1" s="7">
        <v>42919</v>
      </c>
      <c r="J1" s="7">
        <v>42920</v>
      </c>
      <c r="K1" s="7">
        <v>42921</v>
      </c>
      <c r="L1" s="7">
        <v>42922</v>
      </c>
      <c r="M1" s="7">
        <v>42923</v>
      </c>
      <c r="N1" s="7">
        <v>42924</v>
      </c>
      <c r="O1" s="7">
        <v>42925</v>
      </c>
      <c r="P1" s="7">
        <v>42926</v>
      </c>
      <c r="Q1" s="7">
        <v>42927</v>
      </c>
      <c r="R1" s="7">
        <v>42928</v>
      </c>
      <c r="S1" s="7">
        <v>42929</v>
      </c>
      <c r="T1" s="7">
        <v>42930</v>
      </c>
      <c r="U1" s="7">
        <v>42931</v>
      </c>
      <c r="V1" s="7">
        <v>42932</v>
      </c>
      <c r="W1" s="7">
        <v>42933</v>
      </c>
      <c r="X1" s="7">
        <v>42934</v>
      </c>
      <c r="Y1" s="7">
        <v>42935</v>
      </c>
      <c r="Z1" s="7">
        <v>42936</v>
      </c>
      <c r="AA1" s="7">
        <v>42937</v>
      </c>
      <c r="AB1" s="7">
        <v>42938</v>
      </c>
      <c r="AC1" s="7">
        <v>42939</v>
      </c>
      <c r="AD1" s="7">
        <v>42940</v>
      </c>
      <c r="AE1" s="7">
        <v>42941</v>
      </c>
      <c r="AF1" s="7">
        <v>42942</v>
      </c>
      <c r="AG1" s="7">
        <v>42943</v>
      </c>
      <c r="AH1" s="7">
        <v>42944</v>
      </c>
      <c r="AI1" s="7">
        <v>42945</v>
      </c>
      <c r="AJ1" s="7">
        <v>42946</v>
      </c>
      <c r="AK1" s="7">
        <v>42947</v>
      </c>
    </row>
    <row r="2" spans="1:37" x14ac:dyDescent="0.25">
      <c r="A2" s="1" t="s">
        <v>6</v>
      </c>
      <c r="B2" s="1" t="s">
        <v>7</v>
      </c>
      <c r="C2" s="19" t="s">
        <v>11</v>
      </c>
      <c r="D2" s="19" t="s">
        <v>12</v>
      </c>
      <c r="E2" s="19" t="s">
        <v>13</v>
      </c>
      <c r="F2" s="19" t="s">
        <v>14</v>
      </c>
      <c r="G2" s="18">
        <f>DAY(G1)</f>
        <v>1</v>
      </c>
      <c r="H2" s="18">
        <f t="shared" ref="H2:AK2" si="0">DAY(H1)</f>
        <v>2</v>
      </c>
      <c r="I2" s="18">
        <f t="shared" si="0"/>
        <v>3</v>
      </c>
      <c r="J2" s="31">
        <f t="shared" si="0"/>
        <v>4</v>
      </c>
      <c r="K2" s="31">
        <f t="shared" si="0"/>
        <v>5</v>
      </c>
      <c r="L2" s="31">
        <f t="shared" si="0"/>
        <v>6</v>
      </c>
      <c r="M2" s="31">
        <f t="shared" si="0"/>
        <v>7</v>
      </c>
      <c r="N2" s="18">
        <f t="shared" si="0"/>
        <v>8</v>
      </c>
      <c r="O2" s="18">
        <f t="shared" si="0"/>
        <v>9</v>
      </c>
      <c r="P2" s="18">
        <f t="shared" si="0"/>
        <v>10</v>
      </c>
      <c r="Q2" s="18">
        <f t="shared" si="0"/>
        <v>11</v>
      </c>
      <c r="R2" s="31">
        <f t="shared" si="0"/>
        <v>12</v>
      </c>
      <c r="S2" s="18">
        <f t="shared" si="0"/>
        <v>13</v>
      </c>
      <c r="T2" s="18">
        <f t="shared" si="0"/>
        <v>14</v>
      </c>
      <c r="U2" s="18">
        <f t="shared" si="0"/>
        <v>15</v>
      </c>
      <c r="V2" s="18">
        <f t="shared" si="0"/>
        <v>16</v>
      </c>
      <c r="W2" s="18">
        <f t="shared" si="0"/>
        <v>17</v>
      </c>
      <c r="X2" s="18">
        <f t="shared" si="0"/>
        <v>18</v>
      </c>
      <c r="Y2" s="18">
        <f t="shared" si="0"/>
        <v>19</v>
      </c>
      <c r="Z2" s="18">
        <f t="shared" si="0"/>
        <v>20</v>
      </c>
      <c r="AA2" s="18">
        <f t="shared" si="0"/>
        <v>21</v>
      </c>
      <c r="AB2" s="18">
        <f t="shared" si="0"/>
        <v>22</v>
      </c>
      <c r="AC2" s="18">
        <f t="shared" si="0"/>
        <v>23</v>
      </c>
      <c r="AD2" s="18">
        <f t="shared" si="0"/>
        <v>24</v>
      </c>
      <c r="AE2" s="18">
        <f t="shared" si="0"/>
        <v>25</v>
      </c>
      <c r="AF2" s="18">
        <f t="shared" si="0"/>
        <v>26</v>
      </c>
      <c r="AG2" s="18">
        <f t="shared" si="0"/>
        <v>27</v>
      </c>
      <c r="AH2" s="18">
        <f t="shared" si="0"/>
        <v>28</v>
      </c>
      <c r="AI2" s="18">
        <f t="shared" si="0"/>
        <v>29</v>
      </c>
      <c r="AJ2" s="18">
        <f t="shared" si="0"/>
        <v>30</v>
      </c>
      <c r="AK2" s="18">
        <f t="shared" si="0"/>
        <v>31</v>
      </c>
    </row>
    <row r="3" spans="1:37" x14ac:dyDescent="0.25">
      <c r="A3" s="2">
        <v>8</v>
      </c>
      <c r="B3" s="3" t="s">
        <v>0</v>
      </c>
      <c r="C3" s="20">
        <v>15317</v>
      </c>
      <c r="D3" s="20">
        <v>92983</v>
      </c>
      <c r="E3" s="20">
        <f>SUM(G3:AK3)</f>
        <v>49481</v>
      </c>
      <c r="F3" s="20">
        <f>SUM(C3:E3)</f>
        <v>157781</v>
      </c>
      <c r="G3" s="8">
        <v>644</v>
      </c>
      <c r="H3" s="8">
        <v>0</v>
      </c>
      <c r="I3" s="29">
        <v>0</v>
      </c>
      <c r="J3" s="32">
        <v>10214</v>
      </c>
      <c r="K3" s="34">
        <v>6092</v>
      </c>
      <c r="L3" s="34">
        <v>6820</v>
      </c>
      <c r="M3" s="60">
        <v>6329</v>
      </c>
      <c r="N3" s="30">
        <v>1233</v>
      </c>
      <c r="O3" s="8">
        <v>0</v>
      </c>
      <c r="P3" s="8">
        <v>6958</v>
      </c>
      <c r="Q3" s="90">
        <v>7614</v>
      </c>
      <c r="R3" s="91">
        <v>3577</v>
      </c>
      <c r="S3" s="30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2">
        <v>13</v>
      </c>
      <c r="B4" s="3" t="s">
        <v>1</v>
      </c>
      <c r="C4" s="20">
        <v>4641</v>
      </c>
      <c r="D4" s="20">
        <v>34416</v>
      </c>
      <c r="E4" s="20">
        <f t="shared" ref="E4:E8" si="1">SUM(G4:AK4)</f>
        <v>23260</v>
      </c>
      <c r="F4" s="20">
        <f t="shared" ref="F4:F8" si="2">SUM(C4:E4)</f>
        <v>62317</v>
      </c>
      <c r="G4" s="8">
        <v>0</v>
      </c>
      <c r="H4" s="8">
        <v>0</v>
      </c>
      <c r="I4" s="29">
        <v>2671</v>
      </c>
      <c r="J4" s="32">
        <v>2944</v>
      </c>
      <c r="K4" s="34">
        <v>2626</v>
      </c>
      <c r="L4" s="34">
        <v>2876</v>
      </c>
      <c r="M4" s="60">
        <v>3429</v>
      </c>
      <c r="N4" s="30">
        <v>0</v>
      </c>
      <c r="O4" s="8">
        <v>0</v>
      </c>
      <c r="P4" s="8">
        <v>3387</v>
      </c>
      <c r="Q4" s="90">
        <v>3518</v>
      </c>
      <c r="R4" s="91">
        <v>1809</v>
      </c>
      <c r="S4" s="30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 x14ac:dyDescent="0.25">
      <c r="A5" s="2">
        <v>14</v>
      </c>
      <c r="B5" s="3" t="s">
        <v>2</v>
      </c>
      <c r="C5" s="20">
        <v>119</v>
      </c>
      <c r="D5" s="20">
        <v>2340</v>
      </c>
      <c r="E5" s="20">
        <f t="shared" si="1"/>
        <v>1392</v>
      </c>
      <c r="F5" s="20">
        <f t="shared" si="2"/>
        <v>3851</v>
      </c>
      <c r="G5" s="8">
        <v>0</v>
      </c>
      <c r="H5" s="8">
        <v>0</v>
      </c>
      <c r="I5" s="29">
        <v>430</v>
      </c>
      <c r="J5" s="33">
        <v>144</v>
      </c>
      <c r="K5" s="34">
        <v>171</v>
      </c>
      <c r="L5" s="34">
        <v>132</v>
      </c>
      <c r="M5" s="60">
        <v>100</v>
      </c>
      <c r="N5" s="30">
        <v>0</v>
      </c>
      <c r="O5" s="8">
        <v>0</v>
      </c>
      <c r="P5" s="8">
        <v>113</v>
      </c>
      <c r="Q5" s="90">
        <v>222</v>
      </c>
      <c r="R5" s="45">
        <v>80</v>
      </c>
      <c r="S5" s="30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x14ac:dyDescent="0.25">
      <c r="A6" s="2">
        <v>18</v>
      </c>
      <c r="B6" s="3" t="s">
        <v>3</v>
      </c>
      <c r="C6" s="20">
        <v>2829</v>
      </c>
      <c r="D6" s="20">
        <v>15163</v>
      </c>
      <c r="E6" s="20">
        <f t="shared" si="1"/>
        <v>8948</v>
      </c>
      <c r="F6" s="20">
        <f t="shared" si="2"/>
        <v>26940</v>
      </c>
      <c r="G6" s="8">
        <v>0</v>
      </c>
      <c r="H6" s="8">
        <v>0</v>
      </c>
      <c r="I6" s="29">
        <v>918</v>
      </c>
      <c r="J6" s="33">
        <v>1204</v>
      </c>
      <c r="K6" s="34">
        <v>908</v>
      </c>
      <c r="L6" s="34">
        <v>1550</v>
      </c>
      <c r="M6" s="60">
        <v>1450</v>
      </c>
      <c r="N6" s="30">
        <v>0</v>
      </c>
      <c r="O6" s="8">
        <v>0</v>
      </c>
      <c r="P6" s="8">
        <v>1092</v>
      </c>
      <c r="Q6" s="90">
        <v>962</v>
      </c>
      <c r="R6" s="91">
        <v>864</v>
      </c>
      <c r="S6" s="30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 x14ac:dyDescent="0.25">
      <c r="A7" s="2">
        <v>44</v>
      </c>
      <c r="B7" s="3" t="s">
        <v>4</v>
      </c>
      <c r="C7" s="20">
        <v>902</v>
      </c>
      <c r="D7" s="20">
        <v>8677</v>
      </c>
      <c r="E7" s="20">
        <f t="shared" si="1"/>
        <v>5485</v>
      </c>
      <c r="F7" s="20">
        <f t="shared" si="2"/>
        <v>15064</v>
      </c>
      <c r="G7" s="8">
        <v>0</v>
      </c>
      <c r="H7" s="8">
        <v>0</v>
      </c>
      <c r="I7" s="29">
        <v>619</v>
      </c>
      <c r="J7" s="33">
        <v>585</v>
      </c>
      <c r="K7" s="34">
        <v>776</v>
      </c>
      <c r="L7" s="34">
        <v>615</v>
      </c>
      <c r="M7" s="60">
        <v>822</v>
      </c>
      <c r="N7" s="30">
        <v>0</v>
      </c>
      <c r="O7" s="8">
        <v>0</v>
      </c>
      <c r="P7" s="8">
        <v>741</v>
      </c>
      <c r="Q7" s="90">
        <v>836</v>
      </c>
      <c r="R7" s="91">
        <v>491</v>
      </c>
      <c r="S7" s="30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8" spans="1:37" x14ac:dyDescent="0.25">
      <c r="A8" s="2">
        <v>61</v>
      </c>
      <c r="B8" s="3" t="s">
        <v>5</v>
      </c>
      <c r="C8" s="20">
        <v>5064</v>
      </c>
      <c r="D8" s="20">
        <v>43934</v>
      </c>
      <c r="E8" s="20">
        <f t="shared" si="1"/>
        <v>22351</v>
      </c>
      <c r="F8" s="20">
        <f t="shared" si="2"/>
        <v>71349</v>
      </c>
      <c r="G8" s="8">
        <v>0</v>
      </c>
      <c r="H8" s="8">
        <v>0</v>
      </c>
      <c r="I8" s="29">
        <v>0</v>
      </c>
      <c r="J8" s="33">
        <v>3679</v>
      </c>
      <c r="K8" s="34">
        <v>4232</v>
      </c>
      <c r="L8" s="34">
        <v>3129</v>
      </c>
      <c r="M8" s="60">
        <v>4434</v>
      </c>
      <c r="N8" s="30">
        <v>0</v>
      </c>
      <c r="O8" s="8">
        <v>0</v>
      </c>
      <c r="P8" s="8">
        <v>1874</v>
      </c>
      <c r="Q8" s="90">
        <v>3405</v>
      </c>
      <c r="R8" s="91">
        <v>1598</v>
      </c>
      <c r="S8" s="30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  <row r="9" spans="1:37" x14ac:dyDescent="0.25"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7" x14ac:dyDescent="0.25">
      <c r="B10" s="4" t="s">
        <v>8</v>
      </c>
      <c r="C10" s="21">
        <v>28872</v>
      </c>
      <c r="D10" s="21">
        <v>197513</v>
      </c>
      <c r="E10" s="21">
        <f>SUM(E3:E8)</f>
        <v>110917</v>
      </c>
      <c r="F10" s="21">
        <f>SUM(F3:F8)</f>
        <v>337302</v>
      </c>
      <c r="G10" s="10">
        <f>SUM(G3:G9)</f>
        <v>644</v>
      </c>
      <c r="H10" s="10">
        <f t="shared" ref="H10:AK10" si="3">SUM(H3:H9)</f>
        <v>0</v>
      </c>
      <c r="I10" s="10">
        <f t="shared" si="3"/>
        <v>4638</v>
      </c>
      <c r="J10" s="10">
        <f t="shared" si="3"/>
        <v>18770</v>
      </c>
      <c r="K10" s="10">
        <f>SUM(K3:K9)</f>
        <v>14805</v>
      </c>
      <c r="L10" s="10">
        <f t="shared" si="3"/>
        <v>15122</v>
      </c>
      <c r="M10" s="10">
        <f t="shared" si="3"/>
        <v>16564</v>
      </c>
      <c r="N10" s="10">
        <f t="shared" si="3"/>
        <v>1233</v>
      </c>
      <c r="O10" s="10">
        <f t="shared" si="3"/>
        <v>0</v>
      </c>
      <c r="P10" s="10">
        <f t="shared" si="3"/>
        <v>14165</v>
      </c>
      <c r="Q10" s="10">
        <f t="shared" si="3"/>
        <v>16557</v>
      </c>
      <c r="R10" s="10">
        <f t="shared" si="3"/>
        <v>8419</v>
      </c>
      <c r="S10" s="10">
        <f t="shared" si="3"/>
        <v>0</v>
      </c>
      <c r="T10" s="10">
        <f t="shared" si="3"/>
        <v>0</v>
      </c>
      <c r="U10" s="10">
        <f t="shared" si="3"/>
        <v>0</v>
      </c>
      <c r="V10" s="10">
        <f t="shared" si="3"/>
        <v>0</v>
      </c>
      <c r="W10" s="10">
        <f t="shared" si="3"/>
        <v>0</v>
      </c>
      <c r="X10" s="10">
        <f t="shared" si="3"/>
        <v>0</v>
      </c>
      <c r="Y10" s="10">
        <f t="shared" si="3"/>
        <v>0</v>
      </c>
      <c r="Z10" s="10">
        <f t="shared" si="3"/>
        <v>0</v>
      </c>
      <c r="AA10" s="10">
        <f t="shared" si="3"/>
        <v>0</v>
      </c>
      <c r="AB10" s="10">
        <f t="shared" si="3"/>
        <v>0</v>
      </c>
      <c r="AC10" s="10">
        <f t="shared" si="3"/>
        <v>0</v>
      </c>
      <c r="AD10" s="10">
        <f t="shared" si="3"/>
        <v>0</v>
      </c>
      <c r="AE10" s="10">
        <f t="shared" si="3"/>
        <v>0</v>
      </c>
      <c r="AF10" s="10">
        <f t="shared" si="3"/>
        <v>0</v>
      </c>
      <c r="AG10" s="10">
        <f t="shared" si="3"/>
        <v>0</v>
      </c>
      <c r="AH10" s="10">
        <f t="shared" si="3"/>
        <v>0</v>
      </c>
      <c r="AI10" s="10">
        <f t="shared" si="3"/>
        <v>0</v>
      </c>
      <c r="AJ10" s="10">
        <f t="shared" si="3"/>
        <v>0</v>
      </c>
      <c r="AK10" s="10">
        <f t="shared" si="3"/>
        <v>0</v>
      </c>
    </row>
    <row r="14" spans="1:37" x14ac:dyDescent="0.25">
      <c r="B14" t="s">
        <v>15</v>
      </c>
      <c r="C14" s="82">
        <v>42917</v>
      </c>
      <c r="D14" s="82">
        <v>42919</v>
      </c>
      <c r="E14" s="82">
        <v>42920</v>
      </c>
      <c r="F14" s="83">
        <v>42921</v>
      </c>
      <c r="G14" s="83">
        <v>42922</v>
      </c>
      <c r="H14" s="83">
        <v>42923</v>
      </c>
      <c r="I14" s="83">
        <v>42924</v>
      </c>
      <c r="J14" s="83">
        <v>42926</v>
      </c>
      <c r="K14" s="83">
        <v>42927</v>
      </c>
      <c r="L14" s="92">
        <v>42928</v>
      </c>
    </row>
    <row r="15" spans="1:37" x14ac:dyDescent="0.25">
      <c r="B15" t="s">
        <v>16</v>
      </c>
      <c r="C15" s="10">
        <f>G10</f>
        <v>644</v>
      </c>
      <c r="D15" s="10">
        <f t="shared" ref="D15:I15" si="4">I10</f>
        <v>4638</v>
      </c>
      <c r="E15" s="10">
        <f t="shared" si="4"/>
        <v>18770</v>
      </c>
      <c r="F15" s="9">
        <f t="shared" si="4"/>
        <v>14805</v>
      </c>
      <c r="G15" s="9">
        <f t="shared" si="4"/>
        <v>15122</v>
      </c>
      <c r="H15" s="9">
        <f t="shared" si="4"/>
        <v>16564</v>
      </c>
      <c r="I15" s="9">
        <f t="shared" si="4"/>
        <v>1233</v>
      </c>
      <c r="J15" s="9">
        <f>P10</f>
        <v>14165</v>
      </c>
      <c r="K15" s="9">
        <f>Q10</f>
        <v>16557</v>
      </c>
      <c r="L15" s="9">
        <f>R10</f>
        <v>8419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G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zoomScale="85" zoomScaleNormal="85" workbookViewId="0">
      <selection activeCell="I10" sqref="I10"/>
    </sheetView>
  </sheetViews>
  <sheetFormatPr defaultRowHeight="15" x14ac:dyDescent="0.25"/>
  <cols>
    <col min="1" max="1" width="11.7109375" style="11" bestFit="1" customWidth="1"/>
    <col min="2" max="2" width="35.28515625" style="11" customWidth="1"/>
    <col min="3" max="3" width="10.7109375" style="11" bestFit="1" customWidth="1"/>
    <col min="4" max="4" width="9.140625" style="11" bestFit="1" customWidth="1"/>
    <col min="5" max="5" width="8.5703125" style="11" bestFit="1" customWidth="1"/>
    <col min="6" max="6" width="7.5703125" style="11" bestFit="1" customWidth="1"/>
    <col min="7" max="10" width="7.5703125" style="11" customWidth="1"/>
    <col min="11" max="11" width="8.28515625" style="11" customWidth="1"/>
    <col min="12" max="12" width="33.85546875" style="11" customWidth="1"/>
    <col min="13" max="13" width="8.7109375" style="11" customWidth="1"/>
    <col min="14" max="14" width="7.85546875" style="11" customWidth="1"/>
    <col min="15" max="15" width="8.28515625" style="11" customWidth="1"/>
    <col min="16" max="16" width="8.7109375" style="11" customWidth="1"/>
    <col min="17" max="16384" width="9.140625" style="11"/>
  </cols>
  <sheetData>
    <row r="1" spans="1:22" x14ac:dyDescent="0.25">
      <c r="A1" s="86" t="s">
        <v>24</v>
      </c>
      <c r="B1" s="86"/>
      <c r="C1" s="86"/>
    </row>
    <row r="2" spans="1:22" x14ac:dyDescent="0.25">
      <c r="A2" s="13" t="s">
        <v>6</v>
      </c>
      <c r="B2" s="13" t="s">
        <v>7</v>
      </c>
      <c r="C2" s="14" t="s">
        <v>23</v>
      </c>
      <c r="K2" s="5"/>
      <c r="L2" s="62">
        <v>42926</v>
      </c>
      <c r="M2" s="62"/>
      <c r="N2" s="63">
        <v>0.34027777777777773</v>
      </c>
      <c r="O2" s="63">
        <v>0.38055555555555554</v>
      </c>
      <c r="P2" s="63">
        <v>0.41666666666666669</v>
      </c>
      <c r="Q2" s="63">
        <v>0.45833333333333331</v>
      </c>
      <c r="R2" s="63">
        <v>0.54166666666666663</v>
      </c>
      <c r="S2" s="63">
        <v>0.58333333333333337</v>
      </c>
      <c r="T2" s="63">
        <v>0.625</v>
      </c>
      <c r="U2" s="63">
        <v>0.66666666666666663</v>
      </c>
      <c r="V2" s="63">
        <v>0.70833333333333337</v>
      </c>
    </row>
    <row r="3" spans="1:22" x14ac:dyDescent="0.25">
      <c r="A3" s="15">
        <v>8</v>
      </c>
      <c r="B3" s="16" t="s">
        <v>0</v>
      </c>
      <c r="C3" s="94">
        <v>3577</v>
      </c>
      <c r="K3" s="71">
        <v>8</v>
      </c>
      <c r="L3" s="72" t="s">
        <v>0</v>
      </c>
      <c r="M3" s="73"/>
      <c r="N3" s="74">
        <v>178</v>
      </c>
      <c r="O3" s="74">
        <v>598</v>
      </c>
      <c r="P3" s="75">
        <v>1488</v>
      </c>
      <c r="Q3" s="74">
        <v>1976</v>
      </c>
      <c r="R3" s="74">
        <v>3760</v>
      </c>
      <c r="S3" s="74">
        <v>4017</v>
      </c>
      <c r="T3" s="74">
        <v>4459</v>
      </c>
      <c r="U3" s="74">
        <v>0</v>
      </c>
      <c r="V3" s="74">
        <v>0</v>
      </c>
    </row>
    <row r="4" spans="1:22" x14ac:dyDescent="0.25">
      <c r="A4" s="15">
        <v>13</v>
      </c>
      <c r="B4" s="16" t="s">
        <v>1</v>
      </c>
      <c r="C4">
        <v>1809</v>
      </c>
      <c r="K4" s="65">
        <v>13</v>
      </c>
      <c r="L4" s="66" t="s">
        <v>1</v>
      </c>
      <c r="M4" s="67"/>
      <c r="N4" s="68">
        <v>524</v>
      </c>
      <c r="O4" s="68">
        <v>1411</v>
      </c>
      <c r="P4" s="69">
        <v>1838</v>
      </c>
      <c r="Q4" s="68">
        <v>2350</v>
      </c>
      <c r="R4" s="68">
        <v>2373</v>
      </c>
      <c r="S4" s="68">
        <v>2654</v>
      </c>
      <c r="T4" s="68">
        <v>3041</v>
      </c>
      <c r="U4" s="68">
        <v>0</v>
      </c>
      <c r="V4" s="68">
        <v>0</v>
      </c>
    </row>
    <row r="5" spans="1:22" x14ac:dyDescent="0.25">
      <c r="A5" s="15">
        <v>14</v>
      </c>
      <c r="B5" s="16" t="s">
        <v>2</v>
      </c>
      <c r="C5" s="94">
        <v>80</v>
      </c>
      <c r="K5" s="71">
        <v>14</v>
      </c>
      <c r="L5" s="72" t="s">
        <v>2</v>
      </c>
      <c r="M5" s="73"/>
      <c r="N5" s="74">
        <v>27</v>
      </c>
      <c r="O5" s="74">
        <v>37</v>
      </c>
      <c r="P5" s="75">
        <v>44</v>
      </c>
      <c r="Q5" s="74">
        <v>44</v>
      </c>
      <c r="R5" s="74">
        <v>56</v>
      </c>
      <c r="S5" s="74">
        <v>56</v>
      </c>
      <c r="T5" s="74">
        <v>69</v>
      </c>
      <c r="U5" s="74">
        <v>0</v>
      </c>
      <c r="V5" s="74">
        <v>0</v>
      </c>
    </row>
    <row r="6" spans="1:22" x14ac:dyDescent="0.25">
      <c r="A6" s="15">
        <v>18</v>
      </c>
      <c r="B6" s="16" t="s">
        <v>3</v>
      </c>
      <c r="C6" s="94">
        <v>864</v>
      </c>
      <c r="K6" s="65">
        <v>18</v>
      </c>
      <c r="L6" s="66" t="s">
        <v>3</v>
      </c>
      <c r="M6" s="67"/>
      <c r="N6" s="68">
        <v>142</v>
      </c>
      <c r="O6" s="68">
        <v>184</v>
      </c>
      <c r="P6" s="69">
        <v>288</v>
      </c>
      <c r="Q6" s="68">
        <v>288</v>
      </c>
      <c r="R6" s="68">
        <v>515</v>
      </c>
      <c r="S6" s="68">
        <v>694</v>
      </c>
      <c r="T6" s="68">
        <v>958</v>
      </c>
      <c r="U6" s="68">
        <v>0</v>
      </c>
      <c r="V6" s="68">
        <v>0</v>
      </c>
    </row>
    <row r="7" spans="1:22" x14ac:dyDescent="0.25">
      <c r="A7" s="15">
        <v>44</v>
      </c>
      <c r="B7" s="16" t="s">
        <v>4</v>
      </c>
      <c r="C7" s="94">
        <v>491</v>
      </c>
      <c r="K7" s="71">
        <v>44</v>
      </c>
      <c r="L7" s="72" t="s">
        <v>4</v>
      </c>
      <c r="M7" s="73"/>
      <c r="N7" s="74">
        <v>6</v>
      </c>
      <c r="O7" s="74">
        <v>79</v>
      </c>
      <c r="P7" s="75">
        <v>232</v>
      </c>
      <c r="Q7" s="74">
        <v>232</v>
      </c>
      <c r="R7" s="74">
        <v>298</v>
      </c>
      <c r="S7" s="74">
        <v>371</v>
      </c>
      <c r="T7" s="74">
        <v>371</v>
      </c>
      <c r="U7" s="74">
        <v>0</v>
      </c>
      <c r="V7" s="74">
        <v>0</v>
      </c>
    </row>
    <row r="8" spans="1:22" x14ac:dyDescent="0.25">
      <c r="A8" s="15">
        <v>61</v>
      </c>
      <c r="B8" s="16" t="s">
        <v>5</v>
      </c>
      <c r="C8" s="94">
        <v>1598</v>
      </c>
      <c r="K8" s="65">
        <v>61</v>
      </c>
      <c r="L8" s="66" t="s">
        <v>5</v>
      </c>
      <c r="M8" s="67"/>
      <c r="N8" s="68">
        <v>565</v>
      </c>
      <c r="O8" s="68">
        <v>686</v>
      </c>
      <c r="P8" s="69">
        <v>996</v>
      </c>
      <c r="Q8" s="68">
        <v>1118</v>
      </c>
      <c r="R8" s="68">
        <v>1155</v>
      </c>
      <c r="S8" s="68">
        <v>1155</v>
      </c>
      <c r="T8" s="68">
        <v>1160</v>
      </c>
      <c r="U8" s="68">
        <v>0</v>
      </c>
      <c r="V8" s="68">
        <v>0</v>
      </c>
    </row>
    <row r="9" spans="1:22" x14ac:dyDescent="0.25">
      <c r="C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B10" s="17" t="s">
        <v>8</v>
      </c>
      <c r="C10" s="10">
        <f>SUBTOTAL(109,C3:C9)</f>
        <v>8419</v>
      </c>
      <c r="K10" s="5"/>
      <c r="L10" s="62">
        <v>42926</v>
      </c>
      <c r="M10" s="70">
        <v>0.29166666666666669</v>
      </c>
      <c r="N10" s="63">
        <v>0.34027777777777773</v>
      </c>
      <c r="O10" s="63">
        <v>0.38055555555555554</v>
      </c>
      <c r="P10" s="63">
        <v>0.41666666666666669</v>
      </c>
      <c r="Q10" s="63">
        <v>0.45833333333333331</v>
      </c>
      <c r="R10" s="63">
        <v>0.54166666666666663</v>
      </c>
      <c r="S10" s="63">
        <v>0.58333333333333337</v>
      </c>
      <c r="T10" s="63">
        <v>0.625</v>
      </c>
      <c r="U10" s="63">
        <v>0.66666666666666663</v>
      </c>
      <c r="V10" s="63">
        <v>0.70833333333333337</v>
      </c>
    </row>
    <row r="11" spans="1:22" x14ac:dyDescent="0.25">
      <c r="K11" s="71">
        <v>8</v>
      </c>
      <c r="L11" s="72" t="s">
        <v>0</v>
      </c>
      <c r="M11" s="73">
        <v>0</v>
      </c>
      <c r="N11" s="75">
        <f t="shared" ref="N11:V11" si="0">N3-M3</f>
        <v>178</v>
      </c>
      <c r="O11" s="75">
        <f t="shared" si="0"/>
        <v>420</v>
      </c>
      <c r="P11" s="75">
        <f t="shared" si="0"/>
        <v>890</v>
      </c>
      <c r="Q11" s="75">
        <f t="shared" si="0"/>
        <v>488</v>
      </c>
      <c r="R11" s="75">
        <f t="shared" si="0"/>
        <v>1784</v>
      </c>
      <c r="S11" s="75">
        <f t="shared" si="0"/>
        <v>257</v>
      </c>
      <c r="T11" s="75">
        <f t="shared" si="0"/>
        <v>442</v>
      </c>
      <c r="U11" s="75">
        <f t="shared" si="0"/>
        <v>-4459</v>
      </c>
      <c r="V11" s="75">
        <f t="shared" si="0"/>
        <v>0</v>
      </c>
    </row>
    <row r="12" spans="1:22" x14ac:dyDescent="0.25">
      <c r="K12" s="65">
        <v>13</v>
      </c>
      <c r="L12" s="66" t="s">
        <v>1</v>
      </c>
      <c r="M12" s="67">
        <v>0</v>
      </c>
      <c r="N12" s="64">
        <f t="shared" ref="N12:V12" si="1">N4-M4</f>
        <v>524</v>
      </c>
      <c r="O12" s="64">
        <f t="shared" si="1"/>
        <v>887</v>
      </c>
      <c r="P12" s="64">
        <f t="shared" si="1"/>
        <v>427</v>
      </c>
      <c r="Q12" s="64">
        <f t="shared" si="1"/>
        <v>512</v>
      </c>
      <c r="R12" s="64">
        <f t="shared" si="1"/>
        <v>23</v>
      </c>
      <c r="S12" s="64">
        <f t="shared" si="1"/>
        <v>281</v>
      </c>
      <c r="T12" s="64">
        <f t="shared" si="1"/>
        <v>387</v>
      </c>
      <c r="U12" s="64">
        <f t="shared" si="1"/>
        <v>-3041</v>
      </c>
      <c r="V12" s="64">
        <f t="shared" si="1"/>
        <v>0</v>
      </c>
    </row>
    <row r="13" spans="1:22" x14ac:dyDescent="0.25">
      <c r="A13" s="22" t="s">
        <v>6</v>
      </c>
      <c r="B13" s="23" t="s">
        <v>7</v>
      </c>
      <c r="C13" s="24" t="s">
        <v>11</v>
      </c>
      <c r="D13" s="24" t="s">
        <v>12</v>
      </c>
      <c r="E13" s="24" t="s">
        <v>13</v>
      </c>
      <c r="F13" s="24" t="s">
        <v>14</v>
      </c>
      <c r="G13" s="40"/>
      <c r="H13" s="40"/>
      <c r="I13" s="40"/>
      <c r="J13" s="40"/>
      <c r="K13" s="71">
        <v>14</v>
      </c>
      <c r="L13" s="72" t="s">
        <v>2</v>
      </c>
      <c r="M13" s="73">
        <v>0</v>
      </c>
      <c r="N13" s="75">
        <f t="shared" ref="N13:V13" si="2">N5-M5</f>
        <v>27</v>
      </c>
      <c r="O13" s="75">
        <f t="shared" si="2"/>
        <v>10</v>
      </c>
      <c r="P13" s="75">
        <f t="shared" si="2"/>
        <v>7</v>
      </c>
      <c r="Q13" s="75">
        <f t="shared" si="2"/>
        <v>0</v>
      </c>
      <c r="R13" s="75">
        <f t="shared" si="2"/>
        <v>12</v>
      </c>
      <c r="S13" s="75">
        <f t="shared" si="2"/>
        <v>0</v>
      </c>
      <c r="T13" s="75">
        <f t="shared" si="2"/>
        <v>13</v>
      </c>
      <c r="U13" s="75">
        <f t="shared" si="2"/>
        <v>-69</v>
      </c>
      <c r="V13" s="75">
        <f t="shared" si="2"/>
        <v>0</v>
      </c>
    </row>
    <row r="14" spans="1:22" x14ac:dyDescent="0.25">
      <c r="A14" s="25">
        <v>8</v>
      </c>
      <c r="B14" s="3" t="s">
        <v>0</v>
      </c>
      <c r="C14" s="20">
        <v>15317</v>
      </c>
      <c r="D14" s="20">
        <v>92983</v>
      </c>
      <c r="E14" s="32">
        <v>46065</v>
      </c>
      <c r="F14" s="20">
        <f>SUM(C14:E14)</f>
        <v>154365</v>
      </c>
      <c r="G14" s="41"/>
      <c r="H14" s="41"/>
      <c r="I14" s="41"/>
      <c r="J14" s="41"/>
      <c r="K14" s="65">
        <v>18</v>
      </c>
      <c r="L14" s="66" t="s">
        <v>3</v>
      </c>
      <c r="M14" s="67">
        <v>0</v>
      </c>
      <c r="N14" s="64">
        <f t="shared" ref="N14:V14" si="3">N6-M6</f>
        <v>142</v>
      </c>
      <c r="O14" s="64">
        <f t="shared" si="3"/>
        <v>42</v>
      </c>
      <c r="P14" s="64">
        <f t="shared" si="3"/>
        <v>104</v>
      </c>
      <c r="Q14" s="64">
        <f t="shared" si="3"/>
        <v>0</v>
      </c>
      <c r="R14" s="64">
        <f t="shared" si="3"/>
        <v>227</v>
      </c>
      <c r="S14" s="64">
        <f t="shared" si="3"/>
        <v>179</v>
      </c>
      <c r="T14" s="64">
        <f t="shared" si="3"/>
        <v>264</v>
      </c>
      <c r="U14" s="64">
        <f t="shared" si="3"/>
        <v>-958</v>
      </c>
      <c r="V14" s="64">
        <f t="shared" si="3"/>
        <v>0</v>
      </c>
    </row>
    <row r="15" spans="1:22" x14ac:dyDescent="0.25">
      <c r="A15" s="25">
        <v>13</v>
      </c>
      <c r="B15" s="3" t="s">
        <v>1</v>
      </c>
      <c r="C15" s="20">
        <v>4641</v>
      </c>
      <c r="D15" s="20">
        <v>34416</v>
      </c>
      <c r="E15" s="32">
        <v>21786</v>
      </c>
      <c r="F15" s="20">
        <f t="shared" ref="F15:F19" si="4">SUM(C15:E15)</f>
        <v>60843</v>
      </c>
      <c r="G15" s="41"/>
      <c r="H15" s="41"/>
      <c r="I15" s="41"/>
      <c r="J15" s="41"/>
      <c r="K15" s="71">
        <v>44</v>
      </c>
      <c r="L15" s="72" t="s">
        <v>4</v>
      </c>
      <c r="M15" s="73">
        <v>0</v>
      </c>
      <c r="N15" s="75">
        <f t="shared" ref="N15:V15" si="5">N7-M7</f>
        <v>6</v>
      </c>
      <c r="O15" s="75">
        <f t="shared" si="5"/>
        <v>73</v>
      </c>
      <c r="P15" s="75">
        <f t="shared" si="5"/>
        <v>153</v>
      </c>
      <c r="Q15" s="75">
        <f t="shared" si="5"/>
        <v>0</v>
      </c>
      <c r="R15" s="75">
        <f t="shared" si="5"/>
        <v>66</v>
      </c>
      <c r="S15" s="75">
        <f t="shared" si="5"/>
        <v>73</v>
      </c>
      <c r="T15" s="75">
        <f t="shared" si="5"/>
        <v>0</v>
      </c>
      <c r="U15" s="75">
        <f t="shared" si="5"/>
        <v>-371</v>
      </c>
      <c r="V15" s="75">
        <f t="shared" si="5"/>
        <v>0</v>
      </c>
    </row>
    <row r="16" spans="1:22" x14ac:dyDescent="0.25">
      <c r="A16" s="25">
        <v>14</v>
      </c>
      <c r="B16" s="3" t="s">
        <v>2</v>
      </c>
      <c r="C16" s="20">
        <v>119</v>
      </c>
      <c r="D16" s="20">
        <v>2340</v>
      </c>
      <c r="E16" s="33">
        <v>1312</v>
      </c>
      <c r="F16" s="20">
        <f t="shared" si="4"/>
        <v>3771</v>
      </c>
      <c r="G16" s="41"/>
      <c r="H16" s="41"/>
      <c r="I16" s="41"/>
      <c r="J16" s="41"/>
      <c r="K16" s="65">
        <v>61</v>
      </c>
      <c r="L16" s="66" t="s">
        <v>5</v>
      </c>
      <c r="M16" s="67">
        <v>0</v>
      </c>
      <c r="N16" s="64">
        <f t="shared" ref="N16:V16" si="6">N8-M8</f>
        <v>565</v>
      </c>
      <c r="O16" s="64">
        <f t="shared" si="6"/>
        <v>121</v>
      </c>
      <c r="P16" s="64">
        <f t="shared" si="6"/>
        <v>310</v>
      </c>
      <c r="Q16" s="64">
        <f t="shared" si="6"/>
        <v>122</v>
      </c>
      <c r="R16" s="64">
        <f t="shared" si="6"/>
        <v>37</v>
      </c>
      <c r="S16" s="64">
        <f t="shared" si="6"/>
        <v>0</v>
      </c>
      <c r="T16" s="64">
        <f t="shared" si="6"/>
        <v>5</v>
      </c>
      <c r="U16" s="64">
        <f t="shared" si="6"/>
        <v>-1160</v>
      </c>
      <c r="V16" s="64">
        <f t="shared" si="6"/>
        <v>0</v>
      </c>
    </row>
    <row r="17" spans="1:21" x14ac:dyDescent="0.25">
      <c r="A17" s="25">
        <v>18</v>
      </c>
      <c r="B17" s="3" t="s">
        <v>3</v>
      </c>
      <c r="C17" s="20">
        <v>2829</v>
      </c>
      <c r="D17" s="20">
        <v>15163</v>
      </c>
      <c r="E17" s="33">
        <v>8292</v>
      </c>
      <c r="F17" s="20">
        <f t="shared" si="4"/>
        <v>26284</v>
      </c>
      <c r="G17" s="41"/>
      <c r="H17" s="41"/>
      <c r="I17" s="41"/>
      <c r="J17" s="41"/>
    </row>
    <row r="18" spans="1:21" x14ac:dyDescent="0.25">
      <c r="A18" s="25">
        <v>44</v>
      </c>
      <c r="B18" s="3" t="s">
        <v>4</v>
      </c>
      <c r="C18" s="20">
        <v>902</v>
      </c>
      <c r="D18" s="20">
        <v>8677</v>
      </c>
      <c r="E18" s="33">
        <v>5034</v>
      </c>
      <c r="F18" s="20">
        <f t="shared" si="4"/>
        <v>14613</v>
      </c>
      <c r="G18" s="41"/>
      <c r="H18" s="41"/>
      <c r="I18" s="41"/>
      <c r="J18" s="41"/>
    </row>
    <row r="19" spans="1:21" x14ac:dyDescent="0.25">
      <c r="A19" s="25">
        <v>61</v>
      </c>
      <c r="B19" s="3" t="s">
        <v>5</v>
      </c>
      <c r="C19" s="20">
        <v>5064</v>
      </c>
      <c r="D19" s="20">
        <v>43934</v>
      </c>
      <c r="E19" s="33">
        <v>21119</v>
      </c>
      <c r="F19" s="20">
        <f t="shared" si="4"/>
        <v>70117</v>
      </c>
      <c r="G19" s="41"/>
      <c r="H19" s="41"/>
      <c r="I19" s="41"/>
      <c r="J19" s="41"/>
      <c r="L19" s="44">
        <v>42922</v>
      </c>
      <c r="M19" s="48">
        <v>0.29166666666666669</v>
      </c>
      <c r="N19" s="35">
        <v>0.33333333333333331</v>
      </c>
      <c r="O19" s="35">
        <v>0.41666666666666669</v>
      </c>
      <c r="P19" s="35">
        <v>0.45833333333333331</v>
      </c>
      <c r="Q19" s="35">
        <v>0.54166666666666696</v>
      </c>
      <c r="R19" s="35">
        <v>0.58333333333333404</v>
      </c>
      <c r="S19" s="35">
        <v>0.625</v>
      </c>
      <c r="T19" s="35">
        <v>0.66666666666666696</v>
      </c>
      <c r="U19" s="35">
        <v>0.70833333333333304</v>
      </c>
    </row>
    <row r="20" spans="1:21" x14ac:dyDescent="0.25">
      <c r="A20" s="26"/>
      <c r="B20" s="27"/>
      <c r="C20" s="28"/>
      <c r="D20" s="28"/>
      <c r="E20" s="28"/>
      <c r="F20" s="27"/>
      <c r="G20" s="27"/>
      <c r="H20" s="27"/>
      <c r="I20" s="27"/>
      <c r="J20" s="27"/>
      <c r="K20" s="38">
        <v>8</v>
      </c>
      <c r="L20" s="42" t="s">
        <v>0</v>
      </c>
      <c r="M20" s="46">
        <v>0</v>
      </c>
      <c r="N20" s="36">
        <v>213</v>
      </c>
      <c r="O20" s="36">
        <v>1936</v>
      </c>
      <c r="P20" s="11">
        <v>2884</v>
      </c>
      <c r="Q20" s="11">
        <v>4209</v>
      </c>
      <c r="R20" s="11">
        <v>4392</v>
      </c>
      <c r="S20" s="11">
        <v>4657</v>
      </c>
      <c r="T20" s="11">
        <v>5138</v>
      </c>
      <c r="U20" s="11">
        <v>6138</v>
      </c>
    </row>
    <row r="21" spans="1:21" x14ac:dyDescent="0.25">
      <c r="A21" s="26"/>
      <c r="B21" s="4" t="s">
        <v>8</v>
      </c>
      <c r="C21" s="21">
        <f>SUBTOTAL(109,C14:C20)</f>
        <v>28872</v>
      </c>
      <c r="D21" s="21">
        <f>SUBTOTAL(109,D14:D20)</f>
        <v>197513</v>
      </c>
      <c r="E21" s="21">
        <f>SUM(E14:E19)</f>
        <v>103608</v>
      </c>
      <c r="F21" s="21">
        <f>SUM(F14:F19)</f>
        <v>329993</v>
      </c>
      <c r="G21" s="21"/>
      <c r="H21" s="21"/>
      <c r="I21" s="21"/>
      <c r="J21" s="21"/>
      <c r="K21" s="39">
        <v>13</v>
      </c>
      <c r="L21" s="43" t="s">
        <v>1</v>
      </c>
      <c r="M21" s="47">
        <v>0</v>
      </c>
      <c r="N21" s="37">
        <v>358</v>
      </c>
      <c r="O21" s="37">
        <v>358</v>
      </c>
      <c r="P21" s="11">
        <v>1491</v>
      </c>
      <c r="Q21" s="11">
        <v>2013</v>
      </c>
      <c r="R21" s="11">
        <v>2000</v>
      </c>
      <c r="S21" s="11">
        <v>2791</v>
      </c>
      <c r="T21" s="11">
        <v>2876</v>
      </c>
      <c r="U21" s="11">
        <v>2876</v>
      </c>
    </row>
    <row r="22" spans="1:21" x14ac:dyDescent="0.25">
      <c r="K22" s="38">
        <v>14</v>
      </c>
      <c r="L22" s="42" t="s">
        <v>2</v>
      </c>
      <c r="M22" s="46">
        <v>0</v>
      </c>
      <c r="N22" s="36">
        <v>70</v>
      </c>
      <c r="O22" s="36">
        <v>70</v>
      </c>
      <c r="P22" s="45">
        <v>70</v>
      </c>
      <c r="Q22" s="11">
        <v>70</v>
      </c>
      <c r="R22" s="11">
        <v>70</v>
      </c>
      <c r="S22" s="11">
        <v>141</v>
      </c>
      <c r="T22" s="11">
        <v>141</v>
      </c>
      <c r="U22" s="11">
        <v>141</v>
      </c>
    </row>
    <row r="23" spans="1:21" x14ac:dyDescent="0.25">
      <c r="K23" s="39">
        <v>18</v>
      </c>
      <c r="L23" s="43" t="s">
        <v>3</v>
      </c>
      <c r="M23" s="47">
        <v>0</v>
      </c>
      <c r="N23" s="37">
        <v>0</v>
      </c>
      <c r="O23" s="37">
        <v>0</v>
      </c>
      <c r="P23" s="45">
        <v>579</v>
      </c>
      <c r="Q23" s="11">
        <v>1095</v>
      </c>
      <c r="R23" s="11">
        <v>1309</v>
      </c>
      <c r="S23" s="11">
        <v>1354</v>
      </c>
      <c r="T23" s="11">
        <v>1449</v>
      </c>
      <c r="U23" s="11">
        <v>1550</v>
      </c>
    </row>
    <row r="24" spans="1:21" x14ac:dyDescent="0.25">
      <c r="K24" s="38">
        <v>44</v>
      </c>
      <c r="L24" s="42" t="s">
        <v>4</v>
      </c>
      <c r="M24" s="46">
        <v>0</v>
      </c>
      <c r="N24" s="36">
        <v>72</v>
      </c>
      <c r="O24" s="36">
        <v>72</v>
      </c>
      <c r="P24" s="45">
        <v>246</v>
      </c>
      <c r="Q24" s="11">
        <v>266</v>
      </c>
      <c r="R24" s="11">
        <v>493</v>
      </c>
      <c r="S24" s="11">
        <v>535</v>
      </c>
      <c r="T24" s="11">
        <v>597</v>
      </c>
      <c r="U24" s="11">
        <v>615</v>
      </c>
    </row>
    <row r="25" spans="1:21" x14ac:dyDescent="0.25">
      <c r="K25" s="39">
        <v>61</v>
      </c>
      <c r="L25" s="43" t="s">
        <v>5</v>
      </c>
      <c r="M25" s="47">
        <v>0</v>
      </c>
      <c r="N25" s="37">
        <v>416</v>
      </c>
      <c r="O25" s="37">
        <v>416</v>
      </c>
      <c r="P25" s="45">
        <v>1329</v>
      </c>
      <c r="Q25" s="11">
        <v>2099</v>
      </c>
      <c r="R25" s="11">
        <v>2217</v>
      </c>
      <c r="S25" s="11">
        <v>2687</v>
      </c>
      <c r="T25" s="11">
        <v>2687</v>
      </c>
      <c r="U25" s="11">
        <v>2687</v>
      </c>
    </row>
    <row r="27" spans="1:21" x14ac:dyDescent="0.25">
      <c r="L27" s="44">
        <v>42922</v>
      </c>
      <c r="M27" s="48">
        <v>0.29166666666666669</v>
      </c>
      <c r="N27" s="35">
        <v>0.33333333333333331</v>
      </c>
      <c r="O27" s="35">
        <v>0.41666666666666669</v>
      </c>
      <c r="P27" s="35">
        <v>0.45833333333333331</v>
      </c>
      <c r="Q27" s="35">
        <v>0.54166666666666696</v>
      </c>
      <c r="R27" s="35">
        <v>0.58333333333333404</v>
      </c>
      <c r="S27" s="35">
        <v>0.625</v>
      </c>
      <c r="T27" s="35">
        <v>0.66666666666666696</v>
      </c>
      <c r="U27" s="35">
        <v>0.70833333333333304</v>
      </c>
    </row>
    <row r="28" spans="1:21" x14ac:dyDescent="0.25">
      <c r="K28" s="38">
        <v>8</v>
      </c>
      <c r="L28" s="42" t="s">
        <v>0</v>
      </c>
      <c r="M28" s="46">
        <v>0</v>
      </c>
      <c r="N28" s="36">
        <f>N20-M20</f>
        <v>213</v>
      </c>
      <c r="O28" s="36">
        <f t="shared" ref="O28:U28" si="7">O20-N20</f>
        <v>1723</v>
      </c>
      <c r="P28" s="36">
        <f t="shared" si="7"/>
        <v>948</v>
      </c>
      <c r="Q28" s="36">
        <f t="shared" si="7"/>
        <v>1325</v>
      </c>
      <c r="R28" s="36">
        <f t="shared" si="7"/>
        <v>183</v>
      </c>
      <c r="S28" s="36">
        <f t="shared" si="7"/>
        <v>265</v>
      </c>
      <c r="T28" s="36">
        <f t="shared" si="7"/>
        <v>481</v>
      </c>
      <c r="U28" s="36">
        <f t="shared" si="7"/>
        <v>1000</v>
      </c>
    </row>
    <row r="29" spans="1:21" x14ac:dyDescent="0.25">
      <c r="K29" s="39">
        <v>13</v>
      </c>
      <c r="L29" s="43" t="s">
        <v>1</v>
      </c>
      <c r="M29" s="47">
        <v>0</v>
      </c>
      <c r="N29" s="36">
        <f>N21-M21</f>
        <v>358</v>
      </c>
      <c r="O29" s="36">
        <f t="shared" ref="O29:U29" si="8">O21-N21</f>
        <v>0</v>
      </c>
      <c r="P29" s="36">
        <f t="shared" si="8"/>
        <v>1133</v>
      </c>
      <c r="Q29" s="36">
        <f t="shared" si="8"/>
        <v>522</v>
      </c>
      <c r="R29" s="36">
        <f t="shared" si="8"/>
        <v>-13</v>
      </c>
      <c r="S29" s="36">
        <f t="shared" si="8"/>
        <v>791</v>
      </c>
      <c r="T29" s="36">
        <f t="shared" si="8"/>
        <v>85</v>
      </c>
      <c r="U29" s="36">
        <f t="shared" si="8"/>
        <v>0</v>
      </c>
    </row>
    <row r="30" spans="1:21" x14ac:dyDescent="0.25">
      <c r="K30" s="38">
        <v>14</v>
      </c>
      <c r="L30" s="42" t="s">
        <v>2</v>
      </c>
      <c r="M30" s="46">
        <v>0</v>
      </c>
      <c r="N30" s="36">
        <f t="shared" ref="N30:U30" si="9">N22-M22</f>
        <v>70</v>
      </c>
      <c r="O30" s="36">
        <f t="shared" si="9"/>
        <v>0</v>
      </c>
      <c r="P30" s="36">
        <f t="shared" si="9"/>
        <v>0</v>
      </c>
      <c r="Q30" s="36">
        <f t="shared" si="9"/>
        <v>0</v>
      </c>
      <c r="R30" s="36">
        <f t="shared" si="9"/>
        <v>0</v>
      </c>
      <c r="S30" s="36">
        <f t="shared" si="9"/>
        <v>71</v>
      </c>
      <c r="T30" s="36">
        <f t="shared" si="9"/>
        <v>0</v>
      </c>
      <c r="U30" s="36">
        <f t="shared" si="9"/>
        <v>0</v>
      </c>
    </row>
    <row r="31" spans="1:21" x14ac:dyDescent="0.25">
      <c r="K31" s="39">
        <v>18</v>
      </c>
      <c r="L31" s="43" t="s">
        <v>3</v>
      </c>
      <c r="M31" s="47">
        <v>0</v>
      </c>
      <c r="N31" s="36">
        <f t="shared" ref="N31:U31" si="10">N23-M23</f>
        <v>0</v>
      </c>
      <c r="O31" s="36">
        <f t="shared" si="10"/>
        <v>0</v>
      </c>
      <c r="P31" s="36">
        <f t="shared" si="10"/>
        <v>579</v>
      </c>
      <c r="Q31" s="36">
        <f t="shared" si="10"/>
        <v>516</v>
      </c>
      <c r="R31" s="36">
        <f t="shared" si="10"/>
        <v>214</v>
      </c>
      <c r="S31" s="36">
        <f t="shared" si="10"/>
        <v>45</v>
      </c>
      <c r="T31" s="36">
        <f t="shared" si="10"/>
        <v>95</v>
      </c>
      <c r="U31" s="36">
        <f t="shared" si="10"/>
        <v>101</v>
      </c>
    </row>
    <row r="32" spans="1:21" x14ac:dyDescent="0.25">
      <c r="K32" s="38">
        <v>44</v>
      </c>
      <c r="L32" s="42" t="s">
        <v>4</v>
      </c>
      <c r="M32" s="46">
        <v>0</v>
      </c>
      <c r="N32" s="36">
        <f t="shared" ref="N32:U32" si="11">N24-M24</f>
        <v>72</v>
      </c>
      <c r="O32" s="36">
        <f t="shared" si="11"/>
        <v>0</v>
      </c>
      <c r="P32" s="36">
        <f t="shared" si="11"/>
        <v>174</v>
      </c>
      <c r="Q32" s="36">
        <f t="shared" si="11"/>
        <v>20</v>
      </c>
      <c r="R32" s="36">
        <f t="shared" si="11"/>
        <v>227</v>
      </c>
      <c r="S32" s="36">
        <f t="shared" si="11"/>
        <v>42</v>
      </c>
      <c r="T32" s="36">
        <f t="shared" si="11"/>
        <v>62</v>
      </c>
      <c r="U32" s="36">
        <f t="shared" si="11"/>
        <v>18</v>
      </c>
    </row>
    <row r="33" spans="11:22" x14ac:dyDescent="0.25">
      <c r="K33" s="39">
        <v>61</v>
      </c>
      <c r="L33" s="43" t="s">
        <v>5</v>
      </c>
      <c r="M33" s="47">
        <v>0</v>
      </c>
      <c r="N33" s="36">
        <f t="shared" ref="N33:U33" si="12">N25-M25</f>
        <v>416</v>
      </c>
      <c r="O33" s="36">
        <f t="shared" si="12"/>
        <v>0</v>
      </c>
      <c r="P33" s="36">
        <f t="shared" si="12"/>
        <v>913</v>
      </c>
      <c r="Q33" s="36">
        <f t="shared" si="12"/>
        <v>770</v>
      </c>
      <c r="R33" s="36">
        <f t="shared" si="12"/>
        <v>118</v>
      </c>
      <c r="S33" s="36">
        <f t="shared" si="12"/>
        <v>470</v>
      </c>
      <c r="T33" s="36">
        <f t="shared" si="12"/>
        <v>0</v>
      </c>
      <c r="U33" s="36">
        <f t="shared" si="12"/>
        <v>0</v>
      </c>
    </row>
    <row r="36" spans="11:22" x14ac:dyDescent="0.25">
      <c r="L36" s="44">
        <v>42923</v>
      </c>
      <c r="M36" s="44"/>
      <c r="N36" s="35">
        <v>0.34027777777777773</v>
      </c>
      <c r="O36" s="35">
        <v>0.3833333333333333</v>
      </c>
      <c r="P36" s="35">
        <v>0.41666666666666669</v>
      </c>
      <c r="Q36" s="35">
        <v>0.45833333333333331</v>
      </c>
      <c r="R36" s="35">
        <v>0.54166666666666663</v>
      </c>
      <c r="S36" s="35">
        <v>0.58333333333333337</v>
      </c>
      <c r="T36" s="35">
        <v>0.625</v>
      </c>
      <c r="U36" s="35">
        <v>0.66666666666666663</v>
      </c>
      <c r="V36" s="35">
        <v>0.70833333333333337</v>
      </c>
    </row>
    <row r="37" spans="11:22" x14ac:dyDescent="0.25">
      <c r="K37" s="38">
        <v>8</v>
      </c>
      <c r="L37" s="42" t="s">
        <v>0</v>
      </c>
      <c r="M37" s="46"/>
      <c r="N37" s="36">
        <v>222</v>
      </c>
      <c r="O37" s="36">
        <v>796</v>
      </c>
      <c r="P37" s="36">
        <v>2217</v>
      </c>
      <c r="Q37" s="49">
        <v>2619</v>
      </c>
      <c r="R37" s="49">
        <v>3323</v>
      </c>
      <c r="S37" s="49">
        <v>3856</v>
      </c>
      <c r="T37" s="49">
        <v>4335</v>
      </c>
      <c r="U37" s="59">
        <v>5041</v>
      </c>
      <c r="V37" s="49">
        <v>5556</v>
      </c>
    </row>
    <row r="38" spans="11:22" x14ac:dyDescent="0.25">
      <c r="K38" s="39">
        <v>13</v>
      </c>
      <c r="L38" s="43" t="s">
        <v>1</v>
      </c>
      <c r="M38" s="47"/>
      <c r="N38" s="37">
        <v>165</v>
      </c>
      <c r="O38" s="37">
        <v>752</v>
      </c>
      <c r="P38" s="37">
        <v>1325</v>
      </c>
      <c r="Q38" s="50">
        <v>1484</v>
      </c>
      <c r="R38" s="50">
        <v>2017</v>
      </c>
      <c r="S38" s="50">
        <v>2817</v>
      </c>
      <c r="T38" s="50">
        <v>3003</v>
      </c>
      <c r="U38" s="45">
        <v>3413</v>
      </c>
      <c r="V38" s="50">
        <v>3429</v>
      </c>
    </row>
    <row r="39" spans="11:22" x14ac:dyDescent="0.25">
      <c r="K39" s="38">
        <v>14</v>
      </c>
      <c r="L39" s="42" t="s">
        <v>2</v>
      </c>
      <c r="M39" s="46"/>
      <c r="N39" s="36">
        <v>45</v>
      </c>
      <c r="O39" s="36">
        <v>45</v>
      </c>
      <c r="P39" s="36">
        <v>45</v>
      </c>
      <c r="Q39" s="49">
        <v>77</v>
      </c>
      <c r="R39" s="49">
        <v>77</v>
      </c>
      <c r="S39" s="49">
        <v>77</v>
      </c>
      <c r="T39" s="49">
        <v>100</v>
      </c>
      <c r="U39" s="59">
        <v>100</v>
      </c>
      <c r="V39" s="49">
        <v>100</v>
      </c>
    </row>
    <row r="40" spans="11:22" x14ac:dyDescent="0.25">
      <c r="K40" s="39">
        <v>18</v>
      </c>
      <c r="L40" s="43" t="s">
        <v>3</v>
      </c>
      <c r="M40" s="47"/>
      <c r="N40" s="37">
        <v>0</v>
      </c>
      <c r="O40" s="37">
        <v>553</v>
      </c>
      <c r="P40" s="37">
        <v>902</v>
      </c>
      <c r="Q40" s="50">
        <v>981</v>
      </c>
      <c r="R40" s="50">
        <v>981</v>
      </c>
      <c r="S40" s="50">
        <v>981</v>
      </c>
      <c r="T40" s="50">
        <v>1323</v>
      </c>
      <c r="U40" s="45">
        <v>1408</v>
      </c>
      <c r="V40" s="50">
        <v>1450</v>
      </c>
    </row>
    <row r="41" spans="11:22" x14ac:dyDescent="0.25">
      <c r="K41" s="38">
        <v>44</v>
      </c>
      <c r="L41" s="42" t="s">
        <v>4</v>
      </c>
      <c r="M41" s="46"/>
      <c r="N41" s="36">
        <v>97</v>
      </c>
      <c r="O41" s="36">
        <v>122</v>
      </c>
      <c r="P41" s="36">
        <v>327</v>
      </c>
      <c r="Q41" s="49">
        <v>407</v>
      </c>
      <c r="R41" s="49">
        <v>512</v>
      </c>
      <c r="S41" s="49">
        <v>664</v>
      </c>
      <c r="T41" s="49">
        <v>737</v>
      </c>
      <c r="U41" s="59">
        <v>822</v>
      </c>
      <c r="V41" s="49">
        <v>822</v>
      </c>
    </row>
    <row r="42" spans="11:22" x14ac:dyDescent="0.25">
      <c r="K42" s="39">
        <v>61</v>
      </c>
      <c r="L42" s="43" t="s">
        <v>5</v>
      </c>
      <c r="M42" s="47"/>
      <c r="N42" s="37">
        <v>973</v>
      </c>
      <c r="O42" s="37">
        <v>1295</v>
      </c>
      <c r="P42" s="37">
        <v>1653</v>
      </c>
      <c r="Q42" s="50">
        <v>1976</v>
      </c>
      <c r="R42" s="50">
        <v>2721</v>
      </c>
      <c r="S42" s="50">
        <v>3306</v>
      </c>
      <c r="T42" s="50">
        <v>4015</v>
      </c>
      <c r="U42" s="45">
        <v>4439</v>
      </c>
      <c r="V42" s="50">
        <v>4434</v>
      </c>
    </row>
    <row r="44" spans="11:22" x14ac:dyDescent="0.25">
      <c r="L44" s="44">
        <v>42923</v>
      </c>
      <c r="M44" s="48">
        <v>0.29166666666666669</v>
      </c>
      <c r="N44" s="35">
        <v>0.34027777777777773</v>
      </c>
      <c r="O44" s="35">
        <v>0.3833333333333333</v>
      </c>
      <c r="P44" s="35">
        <v>0.41666666666666669</v>
      </c>
      <c r="Q44" s="35">
        <v>0.45833333333333331</v>
      </c>
      <c r="R44" s="35">
        <v>0.54166666666666663</v>
      </c>
      <c r="S44" s="35">
        <v>0.58333333333333337</v>
      </c>
      <c r="T44" s="35">
        <v>0.625</v>
      </c>
      <c r="U44" s="35">
        <v>0.66666666666666663</v>
      </c>
      <c r="V44" s="35">
        <v>0.70833333333333337</v>
      </c>
    </row>
    <row r="45" spans="11:22" x14ac:dyDescent="0.25">
      <c r="K45" s="38">
        <v>8</v>
      </c>
      <c r="L45" s="42" t="s">
        <v>0</v>
      </c>
      <c r="M45" s="46">
        <v>0</v>
      </c>
      <c r="N45" s="36">
        <f t="shared" ref="N45:P46" si="13">N37-M37</f>
        <v>222</v>
      </c>
      <c r="O45" s="36">
        <f t="shared" si="13"/>
        <v>574</v>
      </c>
      <c r="P45" s="36">
        <f t="shared" si="13"/>
        <v>1421</v>
      </c>
      <c r="Q45" s="36">
        <f t="shared" ref="Q45:V45" si="14">Q37-P37</f>
        <v>402</v>
      </c>
      <c r="R45" s="36">
        <f>R37-Q37</f>
        <v>704</v>
      </c>
      <c r="S45" s="36">
        <f>S37-R37</f>
        <v>533</v>
      </c>
      <c r="T45" s="36">
        <f>T37-S37</f>
        <v>479</v>
      </c>
      <c r="U45" s="36">
        <f t="shared" si="14"/>
        <v>706</v>
      </c>
      <c r="V45" s="36">
        <f t="shared" si="14"/>
        <v>515</v>
      </c>
    </row>
    <row r="46" spans="11:22" x14ac:dyDescent="0.25">
      <c r="K46" s="39">
        <v>13</v>
      </c>
      <c r="L46" s="43" t="s">
        <v>1</v>
      </c>
      <c r="M46" s="47">
        <v>0</v>
      </c>
      <c r="N46" s="36">
        <f t="shared" si="13"/>
        <v>165</v>
      </c>
      <c r="O46" s="36">
        <f t="shared" si="13"/>
        <v>587</v>
      </c>
      <c r="P46" s="36">
        <f t="shared" si="13"/>
        <v>573</v>
      </c>
      <c r="Q46" s="36">
        <f t="shared" ref="Q46:V50" si="15">Q38-P38</f>
        <v>159</v>
      </c>
      <c r="R46" s="36">
        <f t="shared" si="15"/>
        <v>533</v>
      </c>
      <c r="S46" s="36">
        <f>S38-R38</f>
        <v>800</v>
      </c>
      <c r="T46" s="36">
        <f t="shared" si="15"/>
        <v>186</v>
      </c>
      <c r="U46" s="36">
        <f t="shared" si="15"/>
        <v>410</v>
      </c>
      <c r="V46" s="36">
        <f t="shared" si="15"/>
        <v>16</v>
      </c>
    </row>
    <row r="47" spans="11:22" x14ac:dyDescent="0.25">
      <c r="K47" s="38">
        <v>14</v>
      </c>
      <c r="L47" s="42" t="s">
        <v>2</v>
      </c>
      <c r="M47" s="46">
        <v>0</v>
      </c>
      <c r="N47" s="36">
        <f t="shared" ref="N47:N50" si="16">N39-M39</f>
        <v>45</v>
      </c>
      <c r="O47" s="36">
        <f t="shared" ref="O47:O50" si="17">O39-N39</f>
        <v>0</v>
      </c>
      <c r="P47" s="36">
        <f t="shared" ref="P47:P50" si="18">P39-O39</f>
        <v>0</v>
      </c>
      <c r="Q47" s="36">
        <f t="shared" si="15"/>
        <v>32</v>
      </c>
      <c r="R47" s="36">
        <f t="shared" si="15"/>
        <v>0</v>
      </c>
      <c r="S47" s="36">
        <f>S39-R39</f>
        <v>0</v>
      </c>
      <c r="T47" s="36">
        <f t="shared" si="15"/>
        <v>23</v>
      </c>
      <c r="U47" s="36">
        <f t="shared" si="15"/>
        <v>0</v>
      </c>
      <c r="V47" s="36">
        <f t="shared" si="15"/>
        <v>0</v>
      </c>
    </row>
    <row r="48" spans="11:22" x14ac:dyDescent="0.25">
      <c r="K48" s="39">
        <v>18</v>
      </c>
      <c r="L48" s="43" t="s">
        <v>3</v>
      </c>
      <c r="M48" s="47">
        <v>0</v>
      </c>
      <c r="N48" s="36">
        <f t="shared" si="16"/>
        <v>0</v>
      </c>
      <c r="O48" s="36">
        <f t="shared" si="17"/>
        <v>553</v>
      </c>
      <c r="P48" s="36">
        <f t="shared" si="18"/>
        <v>349</v>
      </c>
      <c r="Q48" s="36">
        <f t="shared" si="15"/>
        <v>79</v>
      </c>
      <c r="R48" s="36">
        <f t="shared" si="15"/>
        <v>0</v>
      </c>
      <c r="S48" s="36">
        <f>S40-R40</f>
        <v>0</v>
      </c>
      <c r="T48" s="36">
        <f t="shared" si="15"/>
        <v>342</v>
      </c>
      <c r="U48" s="36">
        <f t="shared" si="15"/>
        <v>85</v>
      </c>
      <c r="V48" s="36">
        <f t="shared" si="15"/>
        <v>42</v>
      </c>
    </row>
    <row r="49" spans="11:22" x14ac:dyDescent="0.25">
      <c r="K49" s="38">
        <v>44</v>
      </c>
      <c r="L49" s="42" t="s">
        <v>4</v>
      </c>
      <c r="M49" s="46">
        <v>0</v>
      </c>
      <c r="N49" s="36">
        <f t="shared" si="16"/>
        <v>97</v>
      </c>
      <c r="O49" s="36">
        <f t="shared" si="17"/>
        <v>25</v>
      </c>
      <c r="P49" s="36">
        <f t="shared" si="18"/>
        <v>205</v>
      </c>
      <c r="Q49" s="36">
        <f t="shared" si="15"/>
        <v>80</v>
      </c>
      <c r="R49" s="36">
        <f t="shared" si="15"/>
        <v>105</v>
      </c>
      <c r="S49" s="36">
        <f>S41-R41</f>
        <v>152</v>
      </c>
      <c r="T49" s="36">
        <f t="shared" si="15"/>
        <v>73</v>
      </c>
      <c r="U49" s="36">
        <f t="shared" si="15"/>
        <v>85</v>
      </c>
      <c r="V49" s="36">
        <f t="shared" si="15"/>
        <v>0</v>
      </c>
    </row>
    <row r="50" spans="11:22" x14ac:dyDescent="0.25">
      <c r="K50" s="39">
        <v>61</v>
      </c>
      <c r="L50" s="43" t="s">
        <v>5</v>
      </c>
      <c r="M50" s="47">
        <v>0</v>
      </c>
      <c r="N50" s="36">
        <f t="shared" si="16"/>
        <v>973</v>
      </c>
      <c r="O50" s="36">
        <f t="shared" si="17"/>
        <v>322</v>
      </c>
      <c r="P50" s="36">
        <f t="shared" si="18"/>
        <v>358</v>
      </c>
      <c r="Q50" s="36">
        <f t="shared" si="15"/>
        <v>323</v>
      </c>
      <c r="R50" s="36">
        <f t="shared" si="15"/>
        <v>745</v>
      </c>
      <c r="S50" s="36">
        <f>S42-R42</f>
        <v>585</v>
      </c>
      <c r="T50" s="36">
        <f t="shared" si="15"/>
        <v>709</v>
      </c>
      <c r="U50" s="36">
        <f t="shared" si="15"/>
        <v>424</v>
      </c>
      <c r="V50" s="36">
        <f t="shared" si="15"/>
        <v>-5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D28" zoomScale="85" zoomScaleNormal="85" workbookViewId="0">
      <selection activeCell="J52" sqref="J52"/>
    </sheetView>
  </sheetViews>
  <sheetFormatPr defaultColWidth="18" defaultRowHeight="15" x14ac:dyDescent="0.25"/>
  <cols>
    <col min="1" max="1" width="6.7109375" bestFit="1" customWidth="1"/>
    <col min="2" max="2" width="29.7109375" bestFit="1" customWidth="1"/>
    <col min="3" max="3" width="18.140625" bestFit="1" customWidth="1"/>
    <col min="4" max="4" width="9.5703125" customWidth="1"/>
    <col min="5" max="5" width="8.85546875" bestFit="1" customWidth="1"/>
    <col min="6" max="6" width="5.7109375" customWidth="1"/>
    <col min="7" max="7" width="6.7109375" bestFit="1" customWidth="1"/>
    <col min="8" max="8" width="29.7109375" bestFit="1" customWidth="1"/>
    <col min="9" max="9" width="18.140625" bestFit="1" customWidth="1"/>
    <col min="10" max="10" width="9.5703125" customWidth="1"/>
    <col min="11" max="11" width="8.85546875" bestFit="1" customWidth="1"/>
    <col min="12" max="13" width="5.42578125" customWidth="1"/>
    <col min="14" max="14" width="6.7109375" bestFit="1" customWidth="1"/>
    <col min="15" max="15" width="29.7109375" bestFit="1" customWidth="1"/>
    <col min="16" max="16" width="18.140625" bestFit="1" customWidth="1"/>
    <col min="17" max="17" width="15" customWidth="1"/>
    <col min="18" max="18" width="13.28515625" customWidth="1"/>
  </cols>
  <sheetData>
    <row r="1" spans="1:18" x14ac:dyDescent="0.25">
      <c r="A1" s="87">
        <v>42926</v>
      </c>
      <c r="B1" s="87"/>
      <c r="C1" s="87"/>
      <c r="D1" s="87"/>
      <c r="E1" s="87"/>
      <c r="G1" s="87">
        <v>42927</v>
      </c>
      <c r="H1" s="87"/>
      <c r="I1" s="87"/>
      <c r="J1" s="87"/>
      <c r="K1" s="87"/>
    </row>
    <row r="2" spans="1:18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G2" s="78" t="s">
        <v>17</v>
      </c>
      <c r="H2" s="78" t="s">
        <v>18</v>
      </c>
      <c r="I2" s="78" t="s">
        <v>19</v>
      </c>
      <c r="J2" s="78" t="s">
        <v>20</v>
      </c>
      <c r="K2" s="78" t="s">
        <v>21</v>
      </c>
      <c r="N2" s="78" t="s">
        <v>17</v>
      </c>
      <c r="O2" s="78" t="s">
        <v>18</v>
      </c>
      <c r="P2" s="78" t="s">
        <v>19</v>
      </c>
      <c r="Q2" s="78" t="s">
        <v>20</v>
      </c>
      <c r="R2" s="78" t="s">
        <v>21</v>
      </c>
    </row>
    <row r="3" spans="1:18" x14ac:dyDescent="0.25">
      <c r="A3" s="2">
        <v>8</v>
      </c>
      <c r="B3" s="3" t="s">
        <v>0</v>
      </c>
      <c r="C3" s="2">
        <v>3760</v>
      </c>
      <c r="D3" s="76">
        <v>42926</v>
      </c>
      <c r="E3" s="77">
        <v>42926.555266203701</v>
      </c>
      <c r="G3" s="79">
        <v>8</v>
      </c>
      <c r="H3" s="80" t="s">
        <v>0</v>
      </c>
      <c r="I3" s="79">
        <v>117</v>
      </c>
      <c r="J3" s="81">
        <v>42927</v>
      </c>
      <c r="K3" s="77">
        <v>42927.339178240742</v>
      </c>
      <c r="N3" s="79">
        <v>8</v>
      </c>
      <c r="O3" s="80" t="s">
        <v>0</v>
      </c>
      <c r="P3" s="79">
        <v>161</v>
      </c>
      <c r="Q3" s="81">
        <v>42928</v>
      </c>
      <c r="R3" s="77">
        <v>42928.352696759262</v>
      </c>
    </row>
    <row r="4" spans="1:18" x14ac:dyDescent="0.25">
      <c r="A4" s="2">
        <v>13</v>
      </c>
      <c r="B4" s="3" t="s">
        <v>1</v>
      </c>
      <c r="C4" s="2">
        <v>2373</v>
      </c>
      <c r="D4" s="76">
        <v>42926</v>
      </c>
      <c r="E4" s="77">
        <v>42926.555266203701</v>
      </c>
      <c r="G4" s="79">
        <v>13</v>
      </c>
      <c r="H4" s="80" t="s">
        <v>1</v>
      </c>
      <c r="I4" s="79">
        <v>386</v>
      </c>
      <c r="J4" s="81">
        <v>42927</v>
      </c>
      <c r="K4" s="77">
        <v>42927.339178240742</v>
      </c>
      <c r="N4" s="79">
        <v>13</v>
      </c>
      <c r="O4" s="88" t="s">
        <v>1</v>
      </c>
      <c r="P4" s="79">
        <v>335</v>
      </c>
      <c r="Q4" s="81">
        <v>42928</v>
      </c>
      <c r="R4" s="77">
        <v>42928.352696759262</v>
      </c>
    </row>
    <row r="5" spans="1:18" x14ac:dyDescent="0.25">
      <c r="A5" s="2">
        <v>14</v>
      </c>
      <c r="B5" s="3" t="s">
        <v>2</v>
      </c>
      <c r="C5" s="2">
        <v>56</v>
      </c>
      <c r="D5" s="76">
        <v>42926</v>
      </c>
      <c r="E5" s="77">
        <v>42926.555266203701</v>
      </c>
      <c r="G5">
        <v>14</v>
      </c>
      <c r="H5" s="3" t="s">
        <v>2</v>
      </c>
      <c r="I5">
        <v>0</v>
      </c>
      <c r="J5" s="81">
        <v>42927</v>
      </c>
      <c r="K5" s="77">
        <v>42927.339178240742</v>
      </c>
      <c r="N5">
        <v>14</v>
      </c>
      <c r="O5" s="56" t="s">
        <v>2</v>
      </c>
      <c r="P5">
        <v>0</v>
      </c>
      <c r="Q5" s="81">
        <v>42928</v>
      </c>
      <c r="R5" s="77">
        <v>42928.352696759262</v>
      </c>
    </row>
    <row r="6" spans="1:18" x14ac:dyDescent="0.25">
      <c r="A6" s="2">
        <v>18</v>
      </c>
      <c r="B6" s="3" t="s">
        <v>3</v>
      </c>
      <c r="C6" s="2">
        <v>515</v>
      </c>
      <c r="D6" s="76">
        <v>42926</v>
      </c>
      <c r="E6" s="77">
        <v>42926.555266203701</v>
      </c>
      <c r="G6" s="79">
        <v>18</v>
      </c>
      <c r="H6" s="80" t="s">
        <v>3</v>
      </c>
      <c r="I6" s="79">
        <v>189</v>
      </c>
      <c r="J6" s="81">
        <v>42927</v>
      </c>
      <c r="K6" s="77">
        <v>42927.339178240742</v>
      </c>
      <c r="N6" s="79">
        <v>18</v>
      </c>
      <c r="O6" s="89" t="s">
        <v>3</v>
      </c>
      <c r="P6" s="79">
        <v>208</v>
      </c>
      <c r="Q6" s="81">
        <v>42928</v>
      </c>
      <c r="R6" s="77">
        <v>42928.352696759262</v>
      </c>
    </row>
    <row r="7" spans="1:18" x14ac:dyDescent="0.25">
      <c r="A7" s="2">
        <v>44</v>
      </c>
      <c r="B7" s="3" t="s">
        <v>4</v>
      </c>
      <c r="C7" s="2">
        <v>298</v>
      </c>
      <c r="D7" s="76">
        <v>42926</v>
      </c>
      <c r="E7" s="77">
        <v>42926.555266203701</v>
      </c>
      <c r="G7" s="79">
        <v>44</v>
      </c>
      <c r="H7" s="80" t="s">
        <v>4</v>
      </c>
      <c r="I7" s="79">
        <v>90</v>
      </c>
      <c r="J7" s="81">
        <v>42927</v>
      </c>
      <c r="K7" s="77">
        <v>42927.339178240742</v>
      </c>
      <c r="N7" s="79">
        <v>44</v>
      </c>
      <c r="O7" s="80" t="s">
        <v>4</v>
      </c>
      <c r="P7" s="79">
        <v>40</v>
      </c>
      <c r="Q7" s="81">
        <v>42928</v>
      </c>
      <c r="R7" s="77">
        <v>42928.352696759262</v>
      </c>
    </row>
    <row r="8" spans="1:18" x14ac:dyDescent="0.25">
      <c r="A8" s="2">
        <v>61</v>
      </c>
      <c r="B8" s="3" t="s">
        <v>5</v>
      </c>
      <c r="C8" s="2">
        <v>1155</v>
      </c>
      <c r="D8" s="76">
        <v>42926</v>
      </c>
      <c r="E8" s="77">
        <v>42926.555266203701</v>
      </c>
      <c r="G8" s="79">
        <v>61</v>
      </c>
      <c r="H8" s="80" t="s">
        <v>5</v>
      </c>
      <c r="I8" s="79">
        <v>193</v>
      </c>
      <c r="J8" s="81">
        <v>42927</v>
      </c>
      <c r="K8" s="77">
        <v>42927.339178240742</v>
      </c>
      <c r="N8" s="79">
        <v>61</v>
      </c>
      <c r="O8" s="80" t="s">
        <v>5</v>
      </c>
      <c r="P8" s="79">
        <v>366</v>
      </c>
      <c r="Q8" s="81">
        <v>42928</v>
      </c>
      <c r="R8" s="77">
        <v>42928.352696759262</v>
      </c>
    </row>
    <row r="10" spans="1:18" x14ac:dyDescent="0.25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N10" s="78" t="s">
        <v>17</v>
      </c>
      <c r="O10" s="78" t="s">
        <v>18</v>
      </c>
      <c r="P10" s="78" t="s">
        <v>19</v>
      </c>
      <c r="Q10" s="78" t="s">
        <v>20</v>
      </c>
      <c r="R10" s="78" t="s">
        <v>21</v>
      </c>
    </row>
    <row r="11" spans="1:18" x14ac:dyDescent="0.25">
      <c r="A11" s="2">
        <v>8</v>
      </c>
      <c r="B11" s="3" t="s">
        <v>0</v>
      </c>
      <c r="C11" s="2">
        <v>4017</v>
      </c>
      <c r="D11" s="76">
        <v>42926</v>
      </c>
      <c r="E11" s="77">
        <v>42926.585266203707</v>
      </c>
      <c r="G11" s="2">
        <v>8</v>
      </c>
      <c r="H11" s="3" t="s">
        <v>0</v>
      </c>
      <c r="I11" s="2">
        <v>1049</v>
      </c>
      <c r="J11" s="76">
        <v>42927</v>
      </c>
      <c r="K11" s="77">
        <v>42927.375671296293</v>
      </c>
      <c r="N11" s="79">
        <v>8</v>
      </c>
      <c r="O11" s="80" t="s">
        <v>0</v>
      </c>
      <c r="P11" s="79">
        <v>254</v>
      </c>
      <c r="Q11" s="81">
        <v>42928</v>
      </c>
      <c r="R11" s="77">
        <v>42928.375069444446</v>
      </c>
    </row>
    <row r="12" spans="1:18" x14ac:dyDescent="0.25">
      <c r="A12" s="2">
        <v>13</v>
      </c>
      <c r="B12" s="3" t="s">
        <v>1</v>
      </c>
      <c r="C12" s="2">
        <v>2654</v>
      </c>
      <c r="D12" s="76">
        <v>42926</v>
      </c>
      <c r="E12" s="77">
        <v>42926.585266203707</v>
      </c>
      <c r="G12" s="2">
        <v>13</v>
      </c>
      <c r="H12" s="3" t="s">
        <v>1</v>
      </c>
      <c r="I12" s="2">
        <v>653</v>
      </c>
      <c r="J12" s="76">
        <v>42927</v>
      </c>
      <c r="K12" s="77">
        <v>42927.375671296293</v>
      </c>
      <c r="N12" s="79">
        <v>13</v>
      </c>
      <c r="O12" s="80" t="s">
        <v>1</v>
      </c>
      <c r="P12" s="79">
        <v>464</v>
      </c>
      <c r="Q12" s="81">
        <v>42928</v>
      </c>
      <c r="R12" s="77">
        <v>42928.375069444446</v>
      </c>
    </row>
    <row r="13" spans="1:18" x14ac:dyDescent="0.25">
      <c r="A13" s="2">
        <v>14</v>
      </c>
      <c r="B13" s="3" t="s">
        <v>2</v>
      </c>
      <c r="C13" s="2">
        <v>56</v>
      </c>
      <c r="D13" s="76">
        <v>42926</v>
      </c>
      <c r="E13" s="77">
        <v>42926.585266203707</v>
      </c>
      <c r="G13">
        <v>14</v>
      </c>
      <c r="H13" s="3" t="s">
        <v>2</v>
      </c>
      <c r="I13">
        <v>0</v>
      </c>
      <c r="J13" s="81">
        <v>42927</v>
      </c>
      <c r="K13" s="77">
        <v>42927.375671296293</v>
      </c>
      <c r="N13">
        <v>14</v>
      </c>
      <c r="O13" s="56" t="s">
        <v>2</v>
      </c>
      <c r="P13">
        <v>0</v>
      </c>
      <c r="Q13" s="81">
        <v>42928</v>
      </c>
      <c r="R13" s="77">
        <v>42928.375069444446</v>
      </c>
    </row>
    <row r="14" spans="1:18" x14ac:dyDescent="0.25">
      <c r="A14" s="2">
        <v>18</v>
      </c>
      <c r="B14" s="3" t="s">
        <v>3</v>
      </c>
      <c r="C14" s="2">
        <v>694</v>
      </c>
      <c r="D14" s="76">
        <v>42926</v>
      </c>
      <c r="E14" s="77">
        <v>42926.585266203707</v>
      </c>
      <c r="G14" s="2">
        <v>18</v>
      </c>
      <c r="H14" s="3" t="s">
        <v>3</v>
      </c>
      <c r="I14" s="2">
        <v>394</v>
      </c>
      <c r="J14" s="76">
        <v>42927</v>
      </c>
      <c r="K14" s="77">
        <v>42927.375671296293</v>
      </c>
      <c r="N14" s="79">
        <v>18</v>
      </c>
      <c r="O14" s="80" t="s">
        <v>3</v>
      </c>
      <c r="P14" s="79">
        <v>208</v>
      </c>
      <c r="Q14" s="81">
        <v>42928</v>
      </c>
      <c r="R14" s="77">
        <v>42928.375069444446</v>
      </c>
    </row>
    <row r="15" spans="1:18" x14ac:dyDescent="0.25">
      <c r="A15" s="2">
        <v>44</v>
      </c>
      <c r="B15" s="3" t="s">
        <v>4</v>
      </c>
      <c r="C15" s="2">
        <v>371</v>
      </c>
      <c r="D15" s="76">
        <v>42926</v>
      </c>
      <c r="E15" s="77">
        <v>42926.585266203707</v>
      </c>
      <c r="G15" s="2">
        <v>44</v>
      </c>
      <c r="H15" s="3" t="s">
        <v>4</v>
      </c>
      <c r="I15" s="2">
        <v>175</v>
      </c>
      <c r="J15" s="76">
        <v>42927</v>
      </c>
      <c r="K15" s="77">
        <v>42927.375671296293</v>
      </c>
      <c r="N15" s="79">
        <v>44</v>
      </c>
      <c r="O15" s="80" t="s">
        <v>4</v>
      </c>
      <c r="P15" s="79">
        <v>56</v>
      </c>
      <c r="Q15" s="81">
        <v>42928</v>
      </c>
      <c r="R15" s="77">
        <v>42928.375069444446</v>
      </c>
    </row>
    <row r="16" spans="1:18" ht="30" x14ac:dyDescent="0.25">
      <c r="A16" s="2">
        <v>61</v>
      </c>
      <c r="B16" s="3" t="s">
        <v>5</v>
      </c>
      <c r="C16" s="2">
        <v>1155</v>
      </c>
      <c r="D16" s="76">
        <v>42926</v>
      </c>
      <c r="E16" s="77">
        <v>42926.585266203707</v>
      </c>
      <c r="G16" s="2">
        <v>61</v>
      </c>
      <c r="H16" s="3" t="s">
        <v>5</v>
      </c>
      <c r="I16" s="2">
        <v>910</v>
      </c>
      <c r="J16" s="76">
        <v>42927</v>
      </c>
      <c r="K16" s="77">
        <v>42927.375671296293</v>
      </c>
      <c r="N16" s="79">
        <v>61</v>
      </c>
      <c r="O16" s="80" t="s">
        <v>5</v>
      </c>
      <c r="P16" s="79">
        <v>380</v>
      </c>
      <c r="Q16" s="81">
        <v>42928</v>
      </c>
      <c r="R16" s="77">
        <v>42928.375069444446</v>
      </c>
    </row>
    <row r="18" spans="1:18" x14ac:dyDescent="0.25">
      <c r="A18" s="1" t="s">
        <v>17</v>
      </c>
      <c r="B18" s="1" t="s">
        <v>18</v>
      </c>
      <c r="C18" s="1" t="s">
        <v>19</v>
      </c>
      <c r="D18" s="1" t="s">
        <v>20</v>
      </c>
      <c r="E18" s="1" t="s">
        <v>21</v>
      </c>
      <c r="N18" s="78" t="s">
        <v>17</v>
      </c>
      <c r="O18" s="78" t="s">
        <v>18</v>
      </c>
      <c r="P18" s="78" t="s">
        <v>19</v>
      </c>
      <c r="Q18" s="78" t="s">
        <v>20</v>
      </c>
      <c r="R18" s="78" t="s">
        <v>21</v>
      </c>
    </row>
    <row r="19" spans="1:18" x14ac:dyDescent="0.25">
      <c r="A19" s="2">
        <v>8</v>
      </c>
      <c r="B19" s="3" t="s">
        <v>0</v>
      </c>
      <c r="C19" s="2">
        <v>4459</v>
      </c>
      <c r="D19" s="76">
        <v>42926</v>
      </c>
      <c r="E19" s="77">
        <v>42926.625509259262</v>
      </c>
      <c r="N19" s="79">
        <v>8</v>
      </c>
      <c r="O19" s="80" t="s">
        <v>0</v>
      </c>
      <c r="P19" s="79">
        <v>1362</v>
      </c>
      <c r="Q19" s="81">
        <v>42928</v>
      </c>
      <c r="R19" s="77">
        <v>42928.418171296296</v>
      </c>
    </row>
    <row r="20" spans="1:18" x14ac:dyDescent="0.25">
      <c r="A20" s="2">
        <v>13</v>
      </c>
      <c r="B20" s="3" t="s">
        <v>1</v>
      </c>
      <c r="C20" s="2">
        <v>3041</v>
      </c>
      <c r="D20" s="76">
        <v>42926</v>
      </c>
      <c r="E20" s="77">
        <v>42926.625509259262</v>
      </c>
      <c r="N20" s="79">
        <v>13</v>
      </c>
      <c r="O20" s="80" t="s">
        <v>1</v>
      </c>
      <c r="P20" s="79">
        <v>661</v>
      </c>
      <c r="Q20" s="81">
        <v>42928</v>
      </c>
      <c r="R20" s="77">
        <v>42928.418171296296</v>
      </c>
    </row>
    <row r="21" spans="1:18" x14ac:dyDescent="0.25">
      <c r="A21" s="2">
        <v>14</v>
      </c>
      <c r="B21" s="3" t="s">
        <v>2</v>
      </c>
      <c r="C21" s="2">
        <v>69</v>
      </c>
      <c r="D21" s="76">
        <v>42926</v>
      </c>
      <c r="E21" s="77">
        <v>42926.625509259262</v>
      </c>
      <c r="N21">
        <v>14</v>
      </c>
      <c r="O21" s="56" t="s">
        <v>2</v>
      </c>
      <c r="P21">
        <v>0</v>
      </c>
      <c r="Q21" s="81">
        <v>42928</v>
      </c>
      <c r="R21" s="77">
        <v>42928.418171296296</v>
      </c>
    </row>
    <row r="22" spans="1:18" x14ac:dyDescent="0.25">
      <c r="A22" s="2">
        <v>18</v>
      </c>
      <c r="B22" s="3" t="s">
        <v>3</v>
      </c>
      <c r="C22" s="2">
        <v>958</v>
      </c>
      <c r="D22" s="76">
        <v>42926</v>
      </c>
      <c r="E22" s="77">
        <v>42926.625509259262</v>
      </c>
      <c r="N22" s="79">
        <v>18</v>
      </c>
      <c r="O22" s="80" t="s">
        <v>3</v>
      </c>
      <c r="P22" s="79">
        <v>377</v>
      </c>
      <c r="Q22" s="81">
        <v>42928</v>
      </c>
      <c r="R22" s="77">
        <v>42928.418171296296</v>
      </c>
    </row>
    <row r="23" spans="1:18" x14ac:dyDescent="0.25">
      <c r="A23" s="2">
        <v>44</v>
      </c>
      <c r="B23" s="3" t="s">
        <v>4</v>
      </c>
      <c r="C23" s="2">
        <v>371</v>
      </c>
      <c r="D23" s="76">
        <v>42926</v>
      </c>
      <c r="E23" s="77">
        <v>42926.625509259262</v>
      </c>
      <c r="N23" s="79">
        <v>44</v>
      </c>
      <c r="O23" s="80" t="s">
        <v>4</v>
      </c>
      <c r="P23" s="79">
        <v>236</v>
      </c>
      <c r="Q23" s="81">
        <v>42928</v>
      </c>
      <c r="R23" s="77">
        <v>42928.418171296296</v>
      </c>
    </row>
    <row r="24" spans="1:18" x14ac:dyDescent="0.25">
      <c r="A24" s="2">
        <v>61</v>
      </c>
      <c r="B24" s="3" t="s">
        <v>5</v>
      </c>
      <c r="C24" s="2">
        <v>1160</v>
      </c>
      <c r="D24" s="76">
        <v>42926</v>
      </c>
      <c r="E24" s="77">
        <v>42926.625509259262</v>
      </c>
      <c r="N24" s="79">
        <v>61</v>
      </c>
      <c r="O24" s="80" t="s">
        <v>5</v>
      </c>
      <c r="P24" s="79">
        <v>560</v>
      </c>
      <c r="Q24" s="81">
        <v>42928</v>
      </c>
      <c r="R24" s="77">
        <v>42928.418171296296</v>
      </c>
    </row>
    <row r="25" spans="1:18" x14ac:dyDescent="0.25">
      <c r="C25" s="2"/>
    </row>
    <row r="26" spans="1:18" x14ac:dyDescent="0.25">
      <c r="C26" s="2"/>
      <c r="N26" s="93" t="s">
        <v>17</v>
      </c>
      <c r="O26" s="93" t="s">
        <v>18</v>
      </c>
      <c r="P26" s="93" t="s">
        <v>19</v>
      </c>
      <c r="Q26" s="93" t="s">
        <v>20</v>
      </c>
      <c r="R26" s="93" t="s">
        <v>21</v>
      </c>
    </row>
    <row r="27" spans="1:18" x14ac:dyDescent="0.25">
      <c r="A27" s="78" t="s">
        <v>17</v>
      </c>
      <c r="B27" s="78" t="s">
        <v>18</v>
      </c>
      <c r="C27" s="78" t="s">
        <v>19</v>
      </c>
      <c r="D27" s="78" t="s">
        <v>20</v>
      </c>
      <c r="E27" s="78" t="s">
        <v>21</v>
      </c>
      <c r="N27" s="94">
        <v>8</v>
      </c>
      <c r="O27" s="95" t="s">
        <v>0</v>
      </c>
      <c r="P27" s="94">
        <v>2471</v>
      </c>
      <c r="Q27" s="96">
        <v>42928</v>
      </c>
      <c r="R27" s="77">
        <v>42928.472488425927</v>
      </c>
    </row>
    <row r="28" spans="1:18" x14ac:dyDescent="0.25">
      <c r="A28" s="79">
        <v>8</v>
      </c>
      <c r="B28" s="80" t="s">
        <v>0</v>
      </c>
      <c r="C28" s="79">
        <v>6481</v>
      </c>
      <c r="D28" s="81">
        <v>42926</v>
      </c>
      <c r="E28" s="77">
        <v>42926.752326388887</v>
      </c>
      <c r="N28">
        <v>14</v>
      </c>
      <c r="O28" s="56" t="s">
        <v>2</v>
      </c>
      <c r="P28">
        <v>0</v>
      </c>
      <c r="Q28" s="81">
        <v>42928</v>
      </c>
      <c r="R28" s="77">
        <v>42928.472488425927</v>
      </c>
    </row>
    <row r="29" spans="1:18" x14ac:dyDescent="0.25">
      <c r="A29" s="79">
        <v>13</v>
      </c>
      <c r="B29" s="80" t="s">
        <v>1</v>
      </c>
      <c r="C29" s="79">
        <v>3387</v>
      </c>
      <c r="D29" s="81">
        <v>42926</v>
      </c>
      <c r="E29" s="77">
        <v>42926.752326388887</v>
      </c>
      <c r="N29" s="94">
        <v>13</v>
      </c>
      <c r="O29" s="95" t="s">
        <v>1</v>
      </c>
      <c r="P29" s="94">
        <v>1347</v>
      </c>
      <c r="Q29" s="96">
        <v>42928</v>
      </c>
      <c r="R29" s="77">
        <v>42928.472488425927</v>
      </c>
    </row>
    <row r="30" spans="1:18" x14ac:dyDescent="0.25">
      <c r="A30" s="79">
        <v>14</v>
      </c>
      <c r="B30" s="80" t="s">
        <v>2</v>
      </c>
      <c r="C30" s="79">
        <v>113</v>
      </c>
      <c r="D30" s="81">
        <v>42926</v>
      </c>
      <c r="E30" s="77">
        <v>42926.752326388887</v>
      </c>
      <c r="N30" s="94">
        <v>18</v>
      </c>
      <c r="O30" s="95" t="s">
        <v>3</v>
      </c>
      <c r="P30" s="94">
        <v>755</v>
      </c>
      <c r="Q30" s="96">
        <v>42928</v>
      </c>
      <c r="R30" s="77">
        <v>42928.472488425927</v>
      </c>
    </row>
    <row r="31" spans="1:18" x14ac:dyDescent="0.25">
      <c r="A31" s="79">
        <v>18</v>
      </c>
      <c r="B31" s="80" t="s">
        <v>3</v>
      </c>
      <c r="C31" s="79">
        <v>1092</v>
      </c>
      <c r="D31" s="81">
        <v>42926</v>
      </c>
      <c r="E31" s="77">
        <v>42926.752326388887</v>
      </c>
      <c r="N31" s="94">
        <v>44</v>
      </c>
      <c r="O31" s="95" t="s">
        <v>4</v>
      </c>
      <c r="P31" s="94">
        <v>412</v>
      </c>
      <c r="Q31" s="96">
        <v>42928</v>
      </c>
      <c r="R31" s="77">
        <v>42928.472488425927</v>
      </c>
    </row>
    <row r="32" spans="1:18" x14ac:dyDescent="0.25">
      <c r="A32" s="79">
        <v>44</v>
      </c>
      <c r="B32" s="80" t="s">
        <v>4</v>
      </c>
      <c r="C32" s="79">
        <v>741</v>
      </c>
      <c r="D32" s="81">
        <v>42926</v>
      </c>
      <c r="E32" s="77">
        <v>42926.752326388887</v>
      </c>
      <c r="N32" s="94">
        <v>61</v>
      </c>
      <c r="O32" s="95" t="s">
        <v>5</v>
      </c>
      <c r="P32" s="94">
        <v>1109</v>
      </c>
      <c r="Q32" s="96">
        <v>42928</v>
      </c>
      <c r="R32" s="77">
        <v>42928.472488425927</v>
      </c>
    </row>
    <row r="33" spans="1:18" x14ac:dyDescent="0.25">
      <c r="A33" s="79">
        <v>61</v>
      </c>
      <c r="B33" s="80" t="s">
        <v>5</v>
      </c>
      <c r="C33" s="79">
        <v>1874</v>
      </c>
      <c r="D33" s="81">
        <v>42926</v>
      </c>
      <c r="E33" s="77">
        <v>42926.752326388887</v>
      </c>
    </row>
    <row r="34" spans="1:18" x14ac:dyDescent="0.25">
      <c r="N34" s="93" t="s">
        <v>17</v>
      </c>
      <c r="O34" s="93" t="s">
        <v>18</v>
      </c>
      <c r="P34" s="93" t="s">
        <v>19</v>
      </c>
      <c r="Q34" s="93" t="s">
        <v>20</v>
      </c>
      <c r="R34" s="93" t="s">
        <v>21</v>
      </c>
    </row>
    <row r="35" spans="1:18" x14ac:dyDescent="0.25">
      <c r="A35" s="78" t="s">
        <v>17</v>
      </c>
      <c r="B35" s="78" t="s">
        <v>18</v>
      </c>
      <c r="C35" s="78" t="s">
        <v>19</v>
      </c>
      <c r="D35" s="78" t="s">
        <v>20</v>
      </c>
      <c r="E35" s="78" t="s">
        <v>21</v>
      </c>
      <c r="G35" s="78" t="s">
        <v>17</v>
      </c>
      <c r="H35" s="78" t="s">
        <v>18</v>
      </c>
      <c r="I35" s="78" t="s">
        <v>19</v>
      </c>
      <c r="J35" s="78" t="s">
        <v>20</v>
      </c>
      <c r="K35" s="78" t="s">
        <v>21</v>
      </c>
      <c r="N35" s="94">
        <v>8</v>
      </c>
      <c r="O35" s="95" t="s">
        <v>0</v>
      </c>
      <c r="P35" s="94">
        <v>2998</v>
      </c>
      <c r="Q35" s="96">
        <v>42928</v>
      </c>
      <c r="R35" s="77">
        <v>42928.540972222225</v>
      </c>
    </row>
    <row r="36" spans="1:18" x14ac:dyDescent="0.25">
      <c r="A36" s="79">
        <v>8</v>
      </c>
      <c r="B36" s="80" t="s">
        <v>0</v>
      </c>
      <c r="C36" s="79">
        <v>6958</v>
      </c>
      <c r="D36" s="81">
        <v>42926</v>
      </c>
      <c r="E36" s="81">
        <v>42927.325046296297</v>
      </c>
      <c r="G36" s="79">
        <v>8</v>
      </c>
      <c r="H36" s="80" t="s">
        <v>0</v>
      </c>
      <c r="I36" s="79">
        <v>7614</v>
      </c>
      <c r="J36" s="81">
        <v>42927</v>
      </c>
      <c r="K36" s="81">
        <v>42928.324687499997</v>
      </c>
      <c r="N36">
        <v>14</v>
      </c>
      <c r="O36" s="56" t="s">
        <v>2</v>
      </c>
      <c r="P36">
        <v>0</v>
      </c>
      <c r="Q36" s="96">
        <v>42928</v>
      </c>
      <c r="R36" s="77">
        <v>42928.540972222225</v>
      </c>
    </row>
    <row r="37" spans="1:18" x14ac:dyDescent="0.25">
      <c r="A37" s="79">
        <v>13</v>
      </c>
      <c r="B37" s="80" t="s">
        <v>1</v>
      </c>
      <c r="C37" s="79">
        <v>3387</v>
      </c>
      <c r="D37" s="81">
        <v>42926</v>
      </c>
      <c r="E37" s="81">
        <v>42927.325046296297</v>
      </c>
      <c r="G37" s="79">
        <v>13</v>
      </c>
      <c r="H37" s="80" t="s">
        <v>1</v>
      </c>
      <c r="I37" s="79">
        <v>3518</v>
      </c>
      <c r="J37" s="81">
        <v>42927</v>
      </c>
      <c r="K37" s="81">
        <v>42928.324687499997</v>
      </c>
      <c r="N37" s="94">
        <v>13</v>
      </c>
      <c r="O37" s="95" t="s">
        <v>1</v>
      </c>
      <c r="P37" s="94">
        <v>1564</v>
      </c>
      <c r="Q37" s="96">
        <v>42928</v>
      </c>
      <c r="R37" s="77">
        <v>42928.540972222225</v>
      </c>
    </row>
    <row r="38" spans="1:18" x14ac:dyDescent="0.25">
      <c r="A38" s="79">
        <v>14</v>
      </c>
      <c r="B38" s="80" t="s">
        <v>2</v>
      </c>
      <c r="C38" s="79">
        <v>113</v>
      </c>
      <c r="D38" s="81">
        <v>42926</v>
      </c>
      <c r="E38" s="81">
        <v>42927.325046296297</v>
      </c>
      <c r="G38" s="79">
        <v>14</v>
      </c>
      <c r="H38" s="80" t="s">
        <v>2</v>
      </c>
      <c r="I38" s="79">
        <v>222</v>
      </c>
      <c r="J38" s="81">
        <v>42927</v>
      </c>
      <c r="K38" s="81">
        <v>42928.324687499997</v>
      </c>
      <c r="N38" s="94">
        <v>18</v>
      </c>
      <c r="O38" s="95" t="s">
        <v>3</v>
      </c>
      <c r="P38" s="94">
        <v>755</v>
      </c>
      <c r="Q38" s="96">
        <v>42928</v>
      </c>
      <c r="R38" s="77">
        <v>42928.540972222225</v>
      </c>
    </row>
    <row r="39" spans="1:18" x14ac:dyDescent="0.25">
      <c r="A39" s="79">
        <v>18</v>
      </c>
      <c r="B39" s="80" t="s">
        <v>3</v>
      </c>
      <c r="C39" s="79">
        <v>1092</v>
      </c>
      <c r="D39" s="81">
        <v>42926</v>
      </c>
      <c r="E39" s="81">
        <v>42927.325046296297</v>
      </c>
      <c r="G39" s="79">
        <v>18</v>
      </c>
      <c r="H39" s="80" t="s">
        <v>3</v>
      </c>
      <c r="I39" s="79">
        <v>962</v>
      </c>
      <c r="J39" s="81">
        <v>42927</v>
      </c>
      <c r="K39" s="81">
        <v>42928.324687499997</v>
      </c>
      <c r="N39" s="94">
        <v>44</v>
      </c>
      <c r="O39" s="95" t="s">
        <v>4</v>
      </c>
      <c r="P39" s="94">
        <v>433</v>
      </c>
      <c r="Q39" s="96">
        <v>42928</v>
      </c>
      <c r="R39" s="77">
        <v>42928.540972222225</v>
      </c>
    </row>
    <row r="40" spans="1:18" x14ac:dyDescent="0.25">
      <c r="A40" s="79">
        <v>44</v>
      </c>
      <c r="B40" s="80" t="s">
        <v>4</v>
      </c>
      <c r="C40" s="79">
        <v>741</v>
      </c>
      <c r="D40" s="81">
        <v>42926</v>
      </c>
      <c r="E40" s="81">
        <v>42927.325046296297</v>
      </c>
      <c r="G40" s="79">
        <v>44</v>
      </c>
      <c r="H40" s="80" t="s">
        <v>4</v>
      </c>
      <c r="I40" s="79">
        <v>836</v>
      </c>
      <c r="J40" s="81">
        <v>42927</v>
      </c>
      <c r="K40" s="81">
        <v>42928.324687499997</v>
      </c>
      <c r="N40" s="94">
        <v>61</v>
      </c>
      <c r="O40" s="95" t="s">
        <v>5</v>
      </c>
      <c r="P40" s="94">
        <v>1259</v>
      </c>
      <c r="Q40" s="96">
        <v>42928</v>
      </c>
      <c r="R40" s="77">
        <v>42928.540972222225</v>
      </c>
    </row>
    <row r="41" spans="1:18" x14ac:dyDescent="0.25">
      <c r="A41" s="79">
        <v>61</v>
      </c>
      <c r="B41" s="80" t="s">
        <v>5</v>
      </c>
      <c r="C41" s="79">
        <v>1874</v>
      </c>
      <c r="D41" s="81">
        <v>42926</v>
      </c>
      <c r="E41" s="81">
        <v>42927.325046296297</v>
      </c>
      <c r="G41" s="79">
        <v>61</v>
      </c>
      <c r="H41" s="80" t="s">
        <v>5</v>
      </c>
      <c r="I41" s="79">
        <v>3405</v>
      </c>
      <c r="J41" s="81">
        <v>42927</v>
      </c>
      <c r="K41" s="81">
        <v>42928.324687499997</v>
      </c>
      <c r="R41" s="77"/>
    </row>
    <row r="42" spans="1:18" x14ac:dyDescent="0.25">
      <c r="N42" s="93" t="s">
        <v>17</v>
      </c>
      <c r="O42" s="93" t="s">
        <v>18</v>
      </c>
      <c r="P42" s="93" t="s">
        <v>19</v>
      </c>
      <c r="Q42" s="93" t="s">
        <v>20</v>
      </c>
      <c r="R42" s="93" t="s">
        <v>21</v>
      </c>
    </row>
    <row r="43" spans="1:18" x14ac:dyDescent="0.25">
      <c r="N43" s="94">
        <v>8</v>
      </c>
      <c r="O43" s="95" t="s">
        <v>0</v>
      </c>
      <c r="P43" s="94">
        <v>3577</v>
      </c>
      <c r="Q43" s="96">
        <v>42928</v>
      </c>
      <c r="R43" s="77">
        <v>42928.582337962966</v>
      </c>
    </row>
    <row r="44" spans="1:18" x14ac:dyDescent="0.25">
      <c r="N44" s="94">
        <v>13</v>
      </c>
      <c r="O44" s="95" t="s">
        <v>1</v>
      </c>
      <c r="P44" s="94">
        <v>1809</v>
      </c>
      <c r="Q44" s="96">
        <v>42928</v>
      </c>
      <c r="R44" s="77">
        <v>42928.582337962966</v>
      </c>
    </row>
    <row r="45" spans="1:18" x14ac:dyDescent="0.25">
      <c r="N45" s="94">
        <v>14</v>
      </c>
      <c r="O45" s="95" t="s">
        <v>2</v>
      </c>
      <c r="P45" s="94">
        <v>80</v>
      </c>
      <c r="Q45" s="96">
        <v>42928</v>
      </c>
      <c r="R45" s="77">
        <v>42928.582337962966</v>
      </c>
    </row>
    <row r="46" spans="1:18" x14ac:dyDescent="0.25">
      <c r="N46" s="94">
        <v>18</v>
      </c>
      <c r="O46" s="95" t="s">
        <v>3</v>
      </c>
      <c r="P46" s="94">
        <v>864</v>
      </c>
      <c r="Q46" s="96">
        <v>42928</v>
      </c>
      <c r="R46" s="77">
        <v>42928.582337962966</v>
      </c>
    </row>
    <row r="47" spans="1:18" x14ac:dyDescent="0.25">
      <c r="N47" s="94">
        <v>44</v>
      </c>
      <c r="O47" s="95" t="s">
        <v>4</v>
      </c>
      <c r="P47" s="94">
        <v>491</v>
      </c>
      <c r="Q47" s="96">
        <v>42928</v>
      </c>
      <c r="R47" s="77">
        <v>42928.582337962966</v>
      </c>
    </row>
    <row r="48" spans="1:18" x14ac:dyDescent="0.25">
      <c r="N48" s="94">
        <v>61</v>
      </c>
      <c r="O48" s="95" t="s">
        <v>5</v>
      </c>
      <c r="P48" s="94">
        <v>1598</v>
      </c>
      <c r="Q48" s="96">
        <v>42928</v>
      </c>
      <c r="R48" s="77">
        <v>42928.582337962966</v>
      </c>
    </row>
  </sheetData>
  <mergeCells count="2">
    <mergeCell ref="A1:E1"/>
    <mergeCell ref="G1:K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zoomScale="70" zoomScaleNormal="70" workbookViewId="0">
      <selection activeCell="N10" sqref="N10"/>
    </sheetView>
  </sheetViews>
  <sheetFormatPr defaultRowHeight="15" x14ac:dyDescent="0.25"/>
  <cols>
    <col min="1" max="1" width="9.140625" style="51"/>
    <col min="2" max="2" width="26.85546875" style="51" customWidth="1"/>
    <col min="3" max="3" width="8.85546875" style="51" customWidth="1"/>
    <col min="4" max="7" width="12" style="51" bestFit="1" customWidth="1"/>
    <col min="8" max="9" width="11.5703125" style="51" bestFit="1" customWidth="1"/>
    <col min="10" max="10" width="11.140625" style="51" bestFit="1" customWidth="1"/>
    <col min="11" max="11" width="11.5703125" style="51" bestFit="1" customWidth="1"/>
    <col min="12" max="16384" width="9.140625" style="51"/>
  </cols>
  <sheetData>
    <row r="2" spans="1:13" x14ac:dyDescent="0.25">
      <c r="A2" s="45"/>
      <c r="D2" s="57">
        <v>42920</v>
      </c>
      <c r="E2" s="57">
        <v>42921</v>
      </c>
      <c r="F2" s="52">
        <v>42922</v>
      </c>
      <c r="G2" s="52">
        <v>42923</v>
      </c>
      <c r="H2" s="57">
        <v>42924</v>
      </c>
      <c r="I2" s="57">
        <v>42926</v>
      </c>
      <c r="J2" s="84">
        <v>42927</v>
      </c>
      <c r="K2" s="84">
        <v>42928</v>
      </c>
      <c r="L2" s="54"/>
      <c r="M2" s="54"/>
    </row>
    <row r="3" spans="1:13" x14ac:dyDescent="0.25">
      <c r="A3" s="55">
        <v>8</v>
      </c>
      <c r="B3" s="56" t="s">
        <v>0</v>
      </c>
      <c r="C3" s="53">
        <v>0.29166666666666669</v>
      </c>
      <c r="D3" s="51">
        <v>0</v>
      </c>
      <c r="E3" s="51">
        <v>0</v>
      </c>
      <c r="F3" s="56">
        <v>0</v>
      </c>
      <c r="G3" s="51">
        <v>0</v>
      </c>
      <c r="I3" s="45"/>
      <c r="K3" s="45"/>
      <c r="L3" s="45">
        <v>0</v>
      </c>
      <c r="M3" s="45"/>
    </row>
    <row r="4" spans="1:13" x14ac:dyDescent="0.25">
      <c r="B4" s="51">
        <v>202</v>
      </c>
      <c r="C4" s="54">
        <v>0.33333333333333331</v>
      </c>
      <c r="D4" s="51">
        <v>776</v>
      </c>
      <c r="E4" s="51">
        <f t="shared" ref="E4:E12" si="0">B4-E3</f>
        <v>202</v>
      </c>
      <c r="F4" s="51">
        <v>213</v>
      </c>
      <c r="G4" s="61">
        <v>222</v>
      </c>
      <c r="H4" s="36">
        <v>1233</v>
      </c>
      <c r="I4" s="51">
        <v>178</v>
      </c>
      <c r="J4" s="51">
        <v>117</v>
      </c>
      <c r="K4" s="51">
        <f>L4-L3</f>
        <v>161</v>
      </c>
      <c r="L4" s="79">
        <v>161</v>
      </c>
    </row>
    <row r="5" spans="1:13" x14ac:dyDescent="0.25">
      <c r="B5" s="51">
        <v>1133</v>
      </c>
      <c r="C5" s="58">
        <v>0.375</v>
      </c>
      <c r="D5" s="51">
        <v>776</v>
      </c>
      <c r="E5" s="51">
        <f t="shared" si="0"/>
        <v>931</v>
      </c>
      <c r="F5" s="51">
        <v>0</v>
      </c>
      <c r="G5" s="61">
        <v>574</v>
      </c>
      <c r="H5" s="36">
        <v>0</v>
      </c>
      <c r="I5" s="51">
        <v>420</v>
      </c>
      <c r="J5" s="51">
        <v>932</v>
      </c>
      <c r="K5" s="51">
        <f t="shared" ref="K5:K9" si="1">L5-L4</f>
        <v>93</v>
      </c>
      <c r="L5" s="2">
        <v>254</v>
      </c>
    </row>
    <row r="6" spans="1:13" x14ac:dyDescent="0.25">
      <c r="B6" s="51">
        <v>2369</v>
      </c>
      <c r="C6" s="54">
        <v>0.41666666666666669</v>
      </c>
      <c r="D6" s="51">
        <v>776</v>
      </c>
      <c r="E6" s="51">
        <f t="shared" si="0"/>
        <v>1438</v>
      </c>
      <c r="F6" s="51">
        <v>1723</v>
      </c>
      <c r="G6" s="61">
        <v>1643</v>
      </c>
      <c r="H6" s="36">
        <v>0</v>
      </c>
      <c r="I6" s="51">
        <v>890</v>
      </c>
      <c r="J6" s="51">
        <v>1046</v>
      </c>
      <c r="K6" s="51">
        <f t="shared" si="1"/>
        <v>1108</v>
      </c>
      <c r="L6" s="51">
        <v>1362</v>
      </c>
    </row>
    <row r="7" spans="1:13" x14ac:dyDescent="0.25">
      <c r="B7" s="51">
        <v>2369</v>
      </c>
      <c r="C7" s="54">
        <v>0.45833333333333331</v>
      </c>
      <c r="D7" s="51">
        <v>776</v>
      </c>
      <c r="E7" s="51">
        <f t="shared" si="0"/>
        <v>931</v>
      </c>
      <c r="F7" s="51">
        <v>948</v>
      </c>
      <c r="G7" s="61">
        <v>976</v>
      </c>
      <c r="H7" s="49">
        <v>0</v>
      </c>
      <c r="I7" s="51">
        <v>488</v>
      </c>
      <c r="J7" s="51">
        <v>724</v>
      </c>
      <c r="K7" s="51">
        <f t="shared" si="1"/>
        <v>1109</v>
      </c>
      <c r="L7" s="51">
        <v>2471</v>
      </c>
    </row>
    <row r="8" spans="1:13" x14ac:dyDescent="0.25">
      <c r="B8" s="51">
        <v>3452</v>
      </c>
      <c r="C8" s="54">
        <v>0.54166666666666696</v>
      </c>
      <c r="D8" s="51">
        <v>4929</v>
      </c>
      <c r="E8" s="51">
        <f t="shared" si="0"/>
        <v>2521</v>
      </c>
      <c r="F8" s="51">
        <v>1325</v>
      </c>
      <c r="G8" s="61">
        <v>2347</v>
      </c>
      <c r="H8" s="49">
        <v>0</v>
      </c>
      <c r="I8" s="51">
        <v>1784</v>
      </c>
      <c r="J8" s="51">
        <v>656</v>
      </c>
      <c r="K8" s="51">
        <f t="shared" si="1"/>
        <v>527</v>
      </c>
      <c r="L8" s="51">
        <v>2998</v>
      </c>
    </row>
    <row r="9" spans="1:13" x14ac:dyDescent="0.25">
      <c r="B9" s="51">
        <v>3948</v>
      </c>
      <c r="C9" s="54">
        <v>0.58333333333333404</v>
      </c>
      <c r="D9" s="51">
        <v>2064</v>
      </c>
      <c r="E9" s="51">
        <f t="shared" si="0"/>
        <v>1427</v>
      </c>
      <c r="F9" s="51">
        <v>183</v>
      </c>
      <c r="G9" s="61">
        <v>1509</v>
      </c>
      <c r="H9" s="49">
        <v>0</v>
      </c>
      <c r="I9" s="51">
        <v>257</v>
      </c>
      <c r="J9" s="51">
        <v>954</v>
      </c>
      <c r="K9" s="51">
        <f t="shared" si="1"/>
        <v>579</v>
      </c>
      <c r="L9" s="51">
        <v>3577</v>
      </c>
    </row>
    <row r="10" spans="1:13" x14ac:dyDescent="0.25">
      <c r="B10" s="51">
        <v>4661</v>
      </c>
      <c r="C10" s="54">
        <v>0.625</v>
      </c>
      <c r="D10" s="51">
        <v>5927</v>
      </c>
      <c r="E10" s="51">
        <f t="shared" si="0"/>
        <v>3234</v>
      </c>
      <c r="F10" s="51">
        <v>265</v>
      </c>
      <c r="G10" s="61">
        <v>2826</v>
      </c>
      <c r="H10" s="49">
        <v>0</v>
      </c>
      <c r="I10" s="51">
        <v>442</v>
      </c>
      <c r="J10" s="51">
        <v>436</v>
      </c>
      <c r="L10" s="2"/>
    </row>
    <row r="11" spans="1:13" x14ac:dyDescent="0.25">
      <c r="B11" s="51">
        <v>5744</v>
      </c>
      <c r="C11" s="54">
        <v>0.66666666666666696</v>
      </c>
      <c r="D11" s="51">
        <v>2573</v>
      </c>
      <c r="E11" s="51">
        <f t="shared" si="0"/>
        <v>2510</v>
      </c>
      <c r="F11" s="51">
        <v>481</v>
      </c>
      <c r="G11" s="61">
        <v>2215</v>
      </c>
      <c r="H11" s="59">
        <v>0</v>
      </c>
      <c r="I11" s="51">
        <v>2022</v>
      </c>
      <c r="J11" s="51">
        <v>722</v>
      </c>
      <c r="L11" s="79"/>
    </row>
    <row r="12" spans="1:13" x14ac:dyDescent="0.25">
      <c r="B12" s="51">
        <v>6092</v>
      </c>
      <c r="C12" s="54">
        <v>0.70833333333333304</v>
      </c>
      <c r="D12" s="51">
        <v>7021</v>
      </c>
      <c r="E12" s="51">
        <f t="shared" si="0"/>
        <v>3582</v>
      </c>
      <c r="F12" s="51">
        <v>1000</v>
      </c>
      <c r="G12" s="61">
        <v>3341</v>
      </c>
      <c r="H12" s="59">
        <v>0</v>
      </c>
      <c r="I12" s="51">
        <v>477</v>
      </c>
      <c r="J12" s="51">
        <v>945</v>
      </c>
      <c r="L12" s="79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Painel Geral</vt:lpstr>
      <vt:lpstr>Painel Diário</vt:lpstr>
      <vt:lpstr>Planilhas de Dados</vt:lpstr>
      <vt:lpstr>Parcial e Total Mês</vt:lpstr>
      <vt:lpstr>Dados Hora</vt:lpstr>
      <vt:lpstr>Gráfico Data Hora</vt:lpstr>
      <vt:lpstr>Planilha2</vt:lpstr>
      <vt:lpstr>Totos os Armazéns Diário</vt:lpstr>
      <vt:lpstr>Graf Progress Hr 0707</vt:lpstr>
      <vt:lpstr>'Painel Diário'!Titulos_de_impressao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cp:lastPrinted>2017-06-01T11:46:45Z</cp:lastPrinted>
  <dcterms:created xsi:type="dcterms:W3CDTF">2017-06-01T11:18:11Z</dcterms:created>
  <dcterms:modified xsi:type="dcterms:W3CDTF">2017-07-12T17:21:40Z</dcterms:modified>
</cp:coreProperties>
</file>