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IS\HangTonRuouDocker\HangTonRuou\HangTonRuou\data\"/>
    </mc:Choice>
  </mc:AlternateContent>
  <bookViews>
    <workbookView xWindow="0" yWindow="0" windowWidth="20400" windowHeight="8205"/>
  </bookViews>
  <sheets>
    <sheet name="Sheet1" sheetId="1" r:id="rId1"/>
  </sheets>
  <definedNames>
    <definedName name="_xlnm._FilterDatabase" localSheetId="0" hidden="1">Sheet1!$A$4:$AG$32</definedName>
  </definedNames>
  <calcPr calcId="162913"/>
</workbook>
</file>

<file path=xl/calcChain.xml><?xml version="1.0" encoding="utf-8"?>
<calcChain xmlns="http://schemas.openxmlformats.org/spreadsheetml/2006/main">
  <c r="AE22" i="1" l="1"/>
  <c r="AE24" i="1"/>
  <c r="AE32" i="1"/>
  <c r="AC6" i="1"/>
  <c r="AD6" i="1"/>
  <c r="AC7" i="1"/>
  <c r="AE7" i="1"/>
  <c r="AC8" i="1"/>
  <c r="AC9" i="1"/>
  <c r="AD9" i="1"/>
  <c r="AC10" i="1"/>
  <c r="AC11" i="1"/>
  <c r="AE11" i="1"/>
  <c r="AC12" i="1"/>
  <c r="AC13" i="1"/>
  <c r="AD13" i="1"/>
  <c r="AC14" i="1"/>
  <c r="AC15" i="1"/>
  <c r="AE15" i="1"/>
  <c r="AC16" i="1"/>
  <c r="AD16" i="1"/>
  <c r="AC17" i="1"/>
  <c r="AC18" i="1"/>
  <c r="AC19" i="1"/>
  <c r="AE19" i="1"/>
  <c r="AC20" i="1"/>
  <c r="AD20" i="1"/>
  <c r="AC21" i="1"/>
  <c r="AC23" i="1"/>
  <c r="AC25" i="1"/>
  <c r="AE25" i="1"/>
  <c r="AC26" i="1"/>
  <c r="AC27" i="1"/>
  <c r="AC28" i="1"/>
  <c r="AC29" i="1"/>
  <c r="AE29" i="1"/>
  <c r="AC30" i="1"/>
  <c r="AE30" i="1"/>
  <c r="AC31" i="1"/>
  <c r="AC5" i="1"/>
  <c r="AE5" i="1"/>
  <c r="Z31" i="1"/>
  <c r="AE31" i="1"/>
  <c r="Z23" i="1"/>
  <c r="Z21" i="1"/>
  <c r="D3" i="1"/>
  <c r="D2" i="1"/>
  <c r="AE28" i="1"/>
  <c r="AD28" i="1"/>
  <c r="AE26" i="1"/>
  <c r="AD26" i="1"/>
  <c r="AE23" i="1"/>
  <c r="AE18" i="1"/>
  <c r="AD18" i="1"/>
  <c r="AE14" i="1"/>
  <c r="AD14" i="1"/>
  <c r="AE12" i="1"/>
  <c r="AD12" i="1"/>
  <c r="AE10" i="1"/>
  <c r="AD10" i="1"/>
  <c r="AE8" i="1"/>
  <c r="AD8" i="1"/>
  <c r="AE6" i="1"/>
  <c r="AE27" i="1"/>
  <c r="AD27" i="1"/>
  <c r="AE21" i="1"/>
  <c r="AD21" i="1"/>
  <c r="AE17" i="1"/>
  <c r="AD17" i="1"/>
  <c r="AE13" i="1"/>
  <c r="AD5" i="1"/>
  <c r="AD7" i="1"/>
  <c r="AD15" i="1"/>
  <c r="AD25" i="1"/>
  <c r="AD11" i="1"/>
  <c r="AD19" i="1"/>
  <c r="AE9" i="1"/>
  <c r="AE16" i="1"/>
  <c r="AE20" i="1"/>
  <c r="AD31" i="1"/>
  <c r="AD23" i="1"/>
  <c r="AD29" i="1"/>
  <c r="AD30" i="1"/>
</calcChain>
</file>

<file path=xl/sharedStrings.xml><?xml version="1.0" encoding="utf-8"?>
<sst xmlns="http://schemas.openxmlformats.org/spreadsheetml/2006/main" count="302" uniqueCount="147">
  <si>
    <t>Kho</t>
  </si>
  <si>
    <t>Mã hàng</t>
  </si>
  <si>
    <t>Tên hàng</t>
  </si>
  <si>
    <t>Đvt</t>
  </si>
  <si>
    <t>Tồn đầu SL</t>
  </si>
  <si>
    <t>Tồn đầu VND</t>
  </si>
  <si>
    <t>Tổng nhập SL</t>
  </si>
  <si>
    <t>Tổng nhập VND</t>
  </si>
  <si>
    <t>Nhập - Long An (SL)</t>
  </si>
  <si>
    <t>Nhập - Long An (Tiền)</t>
  </si>
  <si>
    <t>Nhập - Bảo Châu (SL)</t>
  </si>
  <si>
    <t>Nhập - Bảo Châu (Tiền)</t>
  </si>
  <si>
    <t>Tổng xuất SL</t>
  </si>
  <si>
    <t>Tổng xuất VND</t>
  </si>
  <si>
    <t>Xuất - Bảo Châu (SL)</t>
  </si>
  <si>
    <t>Xuất - Bảo Châu (Tiền)</t>
  </si>
  <si>
    <t>Xuất - Đại Minh (SL)</t>
  </si>
  <si>
    <t>Xuất - Đại Minh (Tiền)</t>
  </si>
  <si>
    <t>Xuất - Phú Em (SL)</t>
  </si>
  <si>
    <t>Xuất - Phú Em (Tiền)</t>
  </si>
  <si>
    <t>Tồn cuối SL</t>
  </si>
  <si>
    <t>Mã nhóm hàng 1</t>
  </si>
  <si>
    <t>Mã nhóm hàng 2</t>
  </si>
  <si>
    <t>Mã nhóm hàng 3</t>
  </si>
  <si>
    <t>Mã nhóm hàng 4</t>
  </si>
  <si>
    <t>KHOLONGAN</t>
  </si>
  <si>
    <t>Chai</t>
  </si>
  <si>
    <t>LUIS</t>
  </si>
  <si>
    <t>REDWINE</t>
  </si>
  <si>
    <t>KHOPHUEM</t>
  </si>
  <si>
    <t/>
  </si>
  <si>
    <t>WHITE</t>
  </si>
  <si>
    <t>AUSTRALIAN</t>
  </si>
  <si>
    <t>AUS-VINTAGE</t>
  </si>
  <si>
    <t>MC GUIGAN</t>
  </si>
  <si>
    <t>AR2</t>
  </si>
  <si>
    <t xml:space="preserve"> McGuigan Private - Merlot </t>
  </si>
  <si>
    <t>AR13</t>
  </si>
  <si>
    <t xml:space="preserve"> Somerton Cabernet Sauvignon </t>
  </si>
  <si>
    <t>CTYK</t>
  </si>
  <si>
    <t>POS</t>
  </si>
  <si>
    <t>Hộp</t>
  </si>
  <si>
    <t>Bịch</t>
  </si>
  <si>
    <t>CRACKER</t>
  </si>
  <si>
    <t>MOET</t>
  </si>
  <si>
    <t>BIB</t>
  </si>
  <si>
    <t>Cái</t>
  </si>
  <si>
    <t>KNOT3</t>
  </si>
  <si>
    <t>Knott's Berry Farm Blueberry</t>
  </si>
  <si>
    <t>AMERICAN</t>
  </si>
  <si>
    <t>KNOT4</t>
  </si>
  <si>
    <t>Knott's Berry Farm Boysenberry</t>
  </si>
  <si>
    <t>KNOT2</t>
  </si>
  <si>
    <t>Knott's Berry Farm Raspberry</t>
  </si>
  <si>
    <t>KNOT1</t>
  </si>
  <si>
    <t>Knott's Berry Farm Strawberry</t>
  </si>
  <si>
    <t>LYK</t>
  </si>
  <si>
    <t>Ly King</t>
  </si>
  <si>
    <t>AR15</t>
  </si>
  <si>
    <t>McGuigan Bin 3000 Merlot</t>
  </si>
  <si>
    <t>AR17</t>
  </si>
  <si>
    <t>McGuigan Handmade Langhorne Creek Shiraz</t>
  </si>
  <si>
    <t>AR19</t>
  </si>
  <si>
    <t>McGuigan The Philosophy Cabernet Sauvignon Shiraz</t>
  </si>
  <si>
    <t>AR11</t>
  </si>
  <si>
    <t xml:space="preserve">McGuigan The Shortlist  - Cabernet Sauvignon </t>
  </si>
  <si>
    <t>AR16</t>
  </si>
  <si>
    <t xml:space="preserve">McGuigan The Shortlist Shiraz </t>
  </si>
  <si>
    <t>PW3</t>
  </si>
  <si>
    <t xml:space="preserve">Napa Valley, USA  Opus One 2011-Bordeaux red blends                                            </t>
  </si>
  <si>
    <t>CAOCAP</t>
  </si>
  <si>
    <t>PW6</t>
  </si>
  <si>
    <t>Opus One 2012</t>
  </si>
  <si>
    <t>PW7</t>
  </si>
  <si>
    <t>Opus One 2013</t>
  </si>
  <si>
    <t>BIB1</t>
  </si>
  <si>
    <t xml:space="preserve">Sunnyvale Golden Gate Dry Red (4 Litre/hộp)   </t>
  </si>
  <si>
    <t>BIB4</t>
  </si>
  <si>
    <t>Sunnyvale Golden Gate Dry White (4 Litre/hộp)</t>
  </si>
  <si>
    <t>TEMGI</t>
  </si>
  <si>
    <t>Tempus Two Shiraz varietal</t>
  </si>
  <si>
    <t>ARE2</t>
  </si>
  <si>
    <t>Terrazas Altos Cabernet Sauvignon</t>
  </si>
  <si>
    <t>ARGENTINA</t>
  </si>
  <si>
    <t>ARE3</t>
  </si>
  <si>
    <t>Terrazas Altos Chardonnay</t>
  </si>
  <si>
    <t>ARE1</t>
  </si>
  <si>
    <t>Terrazas Altos Malbec</t>
  </si>
  <si>
    <t>AGE6</t>
  </si>
  <si>
    <t>Terrazas Altos Reserva Cabernet Sauvignon 75cl</t>
  </si>
  <si>
    <t>AW12</t>
  </si>
  <si>
    <t>Terrazas Reserva Chardonnay 75cl</t>
  </si>
  <si>
    <t>ARE5</t>
  </si>
  <si>
    <t>Terrazas Reserva Malbec 150cl</t>
  </si>
  <si>
    <t>ARE4</t>
  </si>
  <si>
    <t>Terrazas Reserva Malbec 75cl</t>
  </si>
  <si>
    <t>Giá Horeca</t>
  </si>
  <si>
    <t>Bán trung bình tháng</t>
  </si>
  <si>
    <t>1. Báo cáo hàng tồn cần đẩy (số âm) 2. Báo cáo hàng nhập không cần thiết (tổng nhập nhiều hơn Số Lượng Cần)</t>
  </si>
  <si>
    <t>Quý:</t>
  </si>
  <si>
    <t>ngày</t>
  </si>
  <si>
    <t>Hôm nay:</t>
  </si>
  <si>
    <t>vào quý</t>
  </si>
  <si>
    <t>Tổng 2 kho</t>
  </si>
  <si>
    <t>ước lượng bán 4 tháng</t>
  </si>
  <si>
    <t>Số lượng cần đầu kỳ</t>
  </si>
  <si>
    <t>Số lượng cần hiện tại</t>
  </si>
  <si>
    <t>Corks 3L</t>
  </si>
  <si>
    <t>parkling Deor</t>
  </si>
  <si>
    <t>7 chai</t>
  </si>
  <si>
    <t>Presscello</t>
  </si>
  <si>
    <t>12 chai</t>
  </si>
  <si>
    <t>6 chai</t>
  </si>
  <si>
    <t>vodka saga</t>
  </si>
  <si>
    <t xml:space="preserve">king </t>
  </si>
  <si>
    <t>127 chai</t>
  </si>
  <si>
    <t>argalis</t>
  </si>
  <si>
    <t>472 chai</t>
  </si>
  <si>
    <t>deor 3L</t>
  </si>
  <si>
    <t>557 hộp</t>
  </si>
  <si>
    <t>chic</t>
  </si>
  <si>
    <t>322 chai</t>
  </si>
  <si>
    <t>vino</t>
  </si>
  <si>
    <t>464 chai</t>
  </si>
  <si>
    <t>79 hộp</t>
  </si>
  <si>
    <t>grand jacques</t>
  </si>
  <si>
    <t>28 chai</t>
  </si>
  <si>
    <t>deor</t>
  </si>
  <si>
    <t>2 chai</t>
  </si>
  <si>
    <t>louis merlot</t>
  </si>
  <si>
    <t>80 chai</t>
  </si>
  <si>
    <t>160 chai</t>
  </si>
  <si>
    <t>montgras mer</t>
  </si>
  <si>
    <t>montgras res camenere</t>
  </si>
  <si>
    <t>124 chai</t>
  </si>
  <si>
    <t>roc saint</t>
  </si>
  <si>
    <t>225 chai</t>
  </si>
  <si>
    <t>chateau lesva</t>
  </si>
  <si>
    <t>48 chai</t>
  </si>
  <si>
    <t>MG</t>
  </si>
  <si>
    <t>Số liệu Thanh báo cáo</t>
  </si>
  <si>
    <t>Tuong-Lai-1</t>
  </si>
  <si>
    <t>Tuong-Lai-2</t>
  </si>
  <si>
    <t>Tuong-Lai-3</t>
  </si>
  <si>
    <t>Tuong-Lai-4</t>
  </si>
  <si>
    <t>Tuong-Lai-5</t>
  </si>
  <si>
    <t>Tuong-Lai-6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</si>
</sst>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6" x14ac:knownFonts="1">
    <font>
      <sz val="10"/>
      <color indexed="19"/>
      <name val="Arial"/>
    </font>
    <font>
      <sz val="8.25"/>
      <name val="Arial"/>
      <family val="2"/>
    </font>
    <font>
      <sz val="10"/>
      <color indexed="1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19"/>
      </patternFill>
    </fill>
    <fill>
      <patternFill patternType="solid">
        <fgColor indexed="12"/>
        <bgColor indexed="19"/>
      </patternFill>
    </fill>
    <fill>
      <patternFill patternType="solid">
        <fgColor indexed="14"/>
        <bgColor indexed="19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4" fillId="0" borderId="1" xfId="1" applyFont="1" applyFill="1" applyBorder="1" applyAlignment="1">
      <alignment vertical="center"/>
    </xf>
    <xf numFmtId="0" fontId="3" fillId="0" borderId="1" xfId="1" applyFont="1" applyBorder="1" applyAlignment="1">
      <alignment vertical="center"/>
    </xf>
    <xf numFmtId="3" fontId="3" fillId="0" borderId="1" xfId="1" applyNumberFormat="1" applyFont="1" applyBorder="1" applyAlignment="1">
      <alignment vertical="center"/>
    </xf>
    <xf numFmtId="3" fontId="3" fillId="0" borderId="1" xfId="1" applyNumberFormat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 wrapText="1"/>
    </xf>
    <xf numFmtId="164" fontId="3" fillId="0" borderId="1" xfId="1" applyNumberFormat="1" applyFont="1" applyFill="1" applyBorder="1" applyAlignment="1">
      <alignment vertical="center" wrapText="1"/>
    </xf>
    <xf numFmtId="1" fontId="3" fillId="0" borderId="1" xfId="1" applyNumberFormat="1" applyFont="1" applyFill="1" applyBorder="1" applyAlignment="1">
      <alignment vertical="center" wrapText="1"/>
    </xf>
    <xf numFmtId="3" fontId="3" fillId="0" borderId="1" xfId="1" applyNumberFormat="1" applyFont="1" applyFill="1" applyBorder="1" applyAlignment="1">
      <alignment vertical="center" wrapText="1"/>
    </xf>
    <xf numFmtId="3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1" fontId="1" fillId="2" borderId="1" xfId="1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right" vertical="center" wrapText="1"/>
    </xf>
    <xf numFmtId="0" fontId="1" fillId="4" borderId="1" xfId="0" applyNumberFormat="1" applyFont="1" applyFill="1" applyBorder="1" applyAlignment="1" applyProtection="1">
      <alignment horizontal="right" vertical="top" wrapText="1"/>
    </xf>
    <xf numFmtId="0" fontId="1" fillId="0" borderId="1" xfId="0" applyNumberFormat="1" applyFont="1" applyFill="1" applyBorder="1" applyAlignment="1" applyProtection="1">
      <alignment horizontal="right" vertical="top" wrapText="1"/>
    </xf>
    <xf numFmtId="0" fontId="1" fillId="3" borderId="1" xfId="0" applyNumberFormat="1" applyFont="1" applyFill="1" applyBorder="1" applyAlignment="1" applyProtection="1">
      <alignment horizontal="right" vertical="top" wrapText="1"/>
    </xf>
    <xf numFmtId="0" fontId="1" fillId="4" borderId="1" xfId="0" applyNumberFormat="1" applyFont="1" applyFill="1" applyBorder="1" applyAlignment="1" applyProtection="1">
      <alignment horizontal="right" vertical="center" wrapText="1"/>
    </xf>
    <xf numFmtId="0" fontId="1" fillId="0" borderId="1" xfId="0" applyNumberFormat="1" applyFont="1" applyFill="1" applyBorder="1" applyAlignment="1" applyProtection="1">
      <alignment vertical="center" wrapText="1"/>
    </xf>
    <xf numFmtId="0" fontId="2" fillId="0" borderId="0" xfId="0" applyFont="1"/>
    <xf numFmtId="0" fontId="2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1" fillId="6" borderId="1" xfId="0" applyNumberFormat="1" applyFont="1" applyFill="1" applyBorder="1" applyAlignment="1" applyProtection="1">
      <alignment horizontal="left" vertical="top" wrapText="1"/>
    </xf>
    <xf numFmtId="0" fontId="0" fillId="6" borderId="1" xfId="0" applyFill="1" applyBorder="1"/>
    <xf numFmtId="0" fontId="0" fillId="6" borderId="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1" fontId="3" fillId="0" borderId="1" xfId="0" applyNumberFormat="1" applyFont="1" applyBorder="1" applyAlignment="1">
      <alignment vertical="center"/>
    </xf>
    <xf numFmtId="1" fontId="3" fillId="6" borderId="1" xfId="0" applyNumberFormat="1" applyFont="1" applyFill="1" applyBorder="1" applyAlignment="1">
      <alignment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0F0F0"/>
      <rgbColor rgb="00BFCDDB"/>
      <rgbColor rgb="00000000"/>
      <rgbColor rgb="00C0C0C0"/>
      <rgbColor rgb="00C0FFFF"/>
      <rgbColor rgb="000000FF"/>
      <rgbColor rgb="00FFFFC0"/>
      <rgbColor rgb="00FF0000"/>
      <rgbColor rgb="00ABABAB"/>
      <rgbColor rgb="00D7D7D7"/>
      <rgbColor rgb="00000000"/>
      <rgbColor rgb="00000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tabSelected="1" topLeftCell="D1" workbookViewId="0">
      <selection activeCell="AA8" sqref="AA8"/>
    </sheetView>
  </sheetViews>
  <sheetFormatPr defaultColWidth="10.28515625" defaultRowHeight="12.75" customHeight="1" x14ac:dyDescent="0.2"/>
  <cols>
    <col min="1" max="1" width="8.7109375" customWidth="1"/>
    <col min="2" max="2" width="8.85546875" customWidth="1"/>
    <col min="3" max="3" width="10" customWidth="1"/>
    <col min="4" max="4" width="15.42578125" customWidth="1"/>
    <col min="5" max="5" width="10.42578125" customWidth="1"/>
    <col min="6" max="6" width="6" customWidth="1"/>
    <col min="7" max="7" width="40.42578125" customWidth="1"/>
    <col min="8" max="8" width="6.140625" customWidth="1"/>
    <col min="9" max="9" width="11.42578125" hidden="1" customWidth="1"/>
    <col min="10" max="10" width="12.85546875" hidden="1" customWidth="1"/>
    <col min="11" max="11" width="13.140625" hidden="1" customWidth="1"/>
    <col min="12" max="12" width="14.5703125" hidden="1" customWidth="1"/>
    <col min="13" max="13" width="18" hidden="1" customWidth="1"/>
    <col min="14" max="14" width="19.28515625" hidden="1" customWidth="1"/>
    <col min="15" max="15" width="18.85546875" hidden="1" customWidth="1"/>
    <col min="16" max="16" width="20.28515625" hidden="1" customWidth="1"/>
    <col min="17" max="17" width="12.7109375" hidden="1" customWidth="1"/>
    <col min="18" max="18" width="14.140625" hidden="1" customWidth="1"/>
    <col min="19" max="19" width="18.42578125" hidden="1" customWidth="1"/>
    <col min="20" max="20" width="19.7109375" hidden="1" customWidth="1"/>
    <col min="21" max="21" width="17.85546875" hidden="1" customWidth="1"/>
    <col min="22" max="22" width="19.28515625" hidden="1" customWidth="1"/>
    <col min="23" max="23" width="17" hidden="1" customWidth="1"/>
    <col min="24" max="24" width="18.42578125" hidden="1" customWidth="1"/>
    <col min="25" max="25" width="11.42578125" customWidth="1"/>
    <col min="26" max="26" width="5.28515625" customWidth="1"/>
    <col min="27" max="27" width="11.140625" customWidth="1"/>
    <col min="28" max="28" width="12.7109375" style="17" customWidth="1"/>
    <col min="29" max="29" width="10.42578125" style="16" customWidth="1"/>
    <col min="30" max="31" width="9.140625" style="17" customWidth="1"/>
    <col min="32" max="32" width="16.140625" customWidth="1"/>
    <col min="33" max="33" width="12.7109375" customWidth="1"/>
  </cols>
  <sheetData>
    <row r="1" spans="1:37" ht="12.75" customHeight="1" x14ac:dyDescent="0.2">
      <c r="A1" s="5" t="s">
        <v>98</v>
      </c>
      <c r="B1" s="6"/>
      <c r="C1" s="6"/>
      <c r="D1" s="6"/>
      <c r="E1" s="7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8"/>
      <c r="R1" s="8"/>
      <c r="S1" s="9"/>
      <c r="T1" s="3"/>
      <c r="U1" s="3"/>
      <c r="V1" s="3"/>
      <c r="W1" s="3"/>
      <c r="X1" s="3"/>
      <c r="Y1" s="4"/>
      <c r="Z1" s="4"/>
      <c r="AA1" s="4"/>
      <c r="AB1" s="14"/>
      <c r="AC1" s="15"/>
      <c r="AD1" s="15"/>
      <c r="AE1" s="15"/>
      <c r="AF1" s="2"/>
      <c r="AG1" s="2"/>
    </row>
    <row r="2" spans="1:37" ht="30" customHeight="1" x14ac:dyDescent="0.2">
      <c r="A2" s="10" t="s">
        <v>99</v>
      </c>
      <c r="B2" s="11">
        <v>43160</v>
      </c>
      <c r="C2" s="11">
        <v>43251</v>
      </c>
      <c r="D2" s="12">
        <f>DATEDIF(B2,C2,"d")</f>
        <v>91</v>
      </c>
      <c r="E2" s="13" t="s">
        <v>100</v>
      </c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8"/>
      <c r="R2" s="8"/>
      <c r="S2" s="9"/>
      <c r="T2" s="3"/>
      <c r="U2" s="3"/>
      <c r="V2" s="3"/>
      <c r="W2" s="3"/>
      <c r="X2" s="3"/>
      <c r="Y2" s="4"/>
      <c r="Z2" s="4"/>
      <c r="AA2" s="4"/>
      <c r="AB2" s="14"/>
      <c r="AC2" s="15"/>
      <c r="AD2" s="15"/>
      <c r="AE2" s="15"/>
      <c r="AF2" s="36" t="s">
        <v>140</v>
      </c>
      <c r="AG2" s="37"/>
    </row>
    <row r="3" spans="1:37" ht="12.75" customHeight="1" x14ac:dyDescent="0.2">
      <c r="A3" s="10" t="s">
        <v>101</v>
      </c>
      <c r="B3" s="11">
        <v>43182</v>
      </c>
      <c r="C3" s="11" t="s">
        <v>102</v>
      </c>
      <c r="D3" s="12">
        <f>DATEDIF(B2,B3,"d")</f>
        <v>22</v>
      </c>
      <c r="E3" s="13" t="s">
        <v>100</v>
      </c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R3" s="8"/>
      <c r="S3" s="9"/>
      <c r="T3" s="3"/>
      <c r="U3" s="3"/>
      <c r="V3" s="3"/>
      <c r="W3" s="3"/>
      <c r="X3" s="3"/>
      <c r="Y3" s="4"/>
      <c r="Z3" s="4"/>
      <c r="AA3" s="4"/>
      <c r="AB3" s="14"/>
      <c r="AC3" s="15"/>
      <c r="AD3" s="15"/>
      <c r="AE3" s="15"/>
      <c r="AF3" s="33" t="s">
        <v>27</v>
      </c>
      <c r="AG3" s="33" t="s">
        <v>139</v>
      </c>
    </row>
    <row r="4" spans="1:37" s="1" customFormat="1" ht="22.5" x14ac:dyDescent="0.2">
      <c r="A4" s="18" t="s">
        <v>21</v>
      </c>
      <c r="B4" s="18" t="s">
        <v>22</v>
      </c>
      <c r="C4" s="18" t="s">
        <v>23</v>
      </c>
      <c r="D4" s="18" t="s">
        <v>24</v>
      </c>
      <c r="E4" s="18" t="s">
        <v>0</v>
      </c>
      <c r="F4" s="18" t="s">
        <v>1</v>
      </c>
      <c r="G4" s="18" t="s">
        <v>2</v>
      </c>
      <c r="H4" s="18" t="s">
        <v>3</v>
      </c>
      <c r="I4" s="18" t="s">
        <v>4</v>
      </c>
      <c r="J4" s="18" t="s">
        <v>5</v>
      </c>
      <c r="K4" s="18" t="s">
        <v>6</v>
      </c>
      <c r="L4" s="18" t="s">
        <v>7</v>
      </c>
      <c r="M4" s="18" t="s">
        <v>8</v>
      </c>
      <c r="N4" s="18" t="s">
        <v>9</v>
      </c>
      <c r="O4" s="18" t="s">
        <v>10</v>
      </c>
      <c r="P4" s="18" t="s">
        <v>11</v>
      </c>
      <c r="Q4" s="18" t="s">
        <v>12</v>
      </c>
      <c r="R4" s="18" t="s">
        <v>13</v>
      </c>
      <c r="S4" s="18" t="s">
        <v>14</v>
      </c>
      <c r="T4" s="18" t="s">
        <v>15</v>
      </c>
      <c r="U4" s="18" t="s">
        <v>16</v>
      </c>
      <c r="V4" s="18" t="s">
        <v>17</v>
      </c>
      <c r="W4" s="18" t="s">
        <v>18</v>
      </c>
      <c r="X4" s="18" t="s">
        <v>19</v>
      </c>
      <c r="Y4" s="18" t="s">
        <v>20</v>
      </c>
      <c r="Z4" s="18" t="s">
        <v>103</v>
      </c>
      <c r="AA4" s="18" t="s">
        <v>96</v>
      </c>
      <c r="AB4" s="18" t="s">
        <v>97</v>
      </c>
      <c r="AC4" s="19" t="s">
        <v>104</v>
      </c>
      <c r="AD4" s="20" t="s">
        <v>105</v>
      </c>
      <c r="AE4" s="20" t="s">
        <v>106</v>
      </c>
      <c r="AF4" s="32" t="s">
        <v>141</v>
      </c>
      <c r="AG4" s="32" t="s">
        <v>142</v>
      </c>
      <c r="AH4" s="1" t="s">
        <v>143</v>
      </c>
      <c r="AI4" s="1" t="s">
        <v>144</v>
      </c>
      <c r="AJ4" s="1" t="s">
        <v>145</v>
      </c>
      <c r="AK4" s="1" t="s">
        <v>146</v>
      </c>
    </row>
    <row r="5" spans="1:37" ht="14.25" customHeight="1" x14ac:dyDescent="0.2">
      <c r="A5" s="21" t="s">
        <v>30</v>
      </c>
      <c r="B5" s="21" t="s">
        <v>30</v>
      </c>
      <c r="C5" s="21" t="s">
        <v>30</v>
      </c>
      <c r="D5" s="21" t="s">
        <v>30</v>
      </c>
      <c r="E5" s="21" t="s">
        <v>40</v>
      </c>
      <c r="F5" s="21" t="s">
        <v>56</v>
      </c>
      <c r="G5" s="21" t="s">
        <v>57</v>
      </c>
      <c r="H5" s="22" t="s">
        <v>46</v>
      </c>
      <c r="I5" s="23">
        <v>274</v>
      </c>
      <c r="J5" s="23">
        <v>28087510</v>
      </c>
      <c r="K5" s="24">
        <v>79</v>
      </c>
      <c r="L5" s="24">
        <v>0</v>
      </c>
      <c r="M5" s="25">
        <v>0</v>
      </c>
      <c r="N5" s="25">
        <v>0</v>
      </c>
      <c r="O5" s="25">
        <v>0</v>
      </c>
      <c r="P5" s="25">
        <v>0</v>
      </c>
      <c r="Q5" s="26">
        <v>18</v>
      </c>
      <c r="R5" s="26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7">
        <v>335</v>
      </c>
      <c r="Z5" s="27">
        <v>335</v>
      </c>
      <c r="AA5" s="25">
        <v>0</v>
      </c>
      <c r="AB5" s="28">
        <v>0</v>
      </c>
      <c r="AC5" s="15">
        <f>AB5*4*1.2</f>
        <v>0</v>
      </c>
      <c r="AD5" s="15">
        <f>AC5-Z5</f>
        <v>-335</v>
      </c>
      <c r="AE5" s="15">
        <f>(AC5/91)*(91-22)-Z5</f>
        <v>-335</v>
      </c>
      <c r="AF5" s="31"/>
      <c r="AG5" s="31"/>
    </row>
    <row r="6" spans="1:37" ht="14.25" customHeight="1" x14ac:dyDescent="0.2">
      <c r="A6" s="21" t="s">
        <v>49</v>
      </c>
      <c r="B6" s="21" t="s">
        <v>39</v>
      </c>
      <c r="C6" s="21" t="s">
        <v>30</v>
      </c>
      <c r="D6" s="21" t="s">
        <v>43</v>
      </c>
      <c r="E6" s="21" t="s">
        <v>29</v>
      </c>
      <c r="F6" s="21" t="s">
        <v>54</v>
      </c>
      <c r="G6" s="21" t="s">
        <v>55</v>
      </c>
      <c r="H6" s="22" t="s">
        <v>42</v>
      </c>
      <c r="I6" s="23">
        <v>147</v>
      </c>
      <c r="J6" s="23">
        <v>0</v>
      </c>
      <c r="K6" s="24">
        <v>0</v>
      </c>
      <c r="L6" s="24">
        <v>0</v>
      </c>
      <c r="M6" s="25">
        <v>0</v>
      </c>
      <c r="N6" s="25">
        <v>0</v>
      </c>
      <c r="O6" s="25">
        <v>0</v>
      </c>
      <c r="P6" s="25">
        <v>0</v>
      </c>
      <c r="Q6" s="26">
        <v>12</v>
      </c>
      <c r="R6" s="26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7">
        <v>135</v>
      </c>
      <c r="Z6" s="27">
        <v>135</v>
      </c>
      <c r="AA6" s="25">
        <v>76000</v>
      </c>
      <c r="AB6" s="28">
        <v>75</v>
      </c>
      <c r="AC6" s="15">
        <f t="shared" ref="AC6:AC31" si="0">AB6*4*1.2</f>
        <v>360</v>
      </c>
      <c r="AD6" s="15">
        <f t="shared" ref="AD6:AD30" si="1">AC6-Z6</f>
        <v>225</v>
      </c>
      <c r="AE6" s="15">
        <f t="shared" ref="AE6:AE32" si="2">(AC6/91)*(91-22)-Z6</f>
        <v>137.96703296703299</v>
      </c>
      <c r="AF6" s="31"/>
      <c r="AG6" s="31"/>
    </row>
    <row r="7" spans="1:37" ht="14.25" customHeight="1" x14ac:dyDescent="0.2">
      <c r="A7" s="21" t="s">
        <v>49</v>
      </c>
      <c r="B7" s="21" t="s">
        <v>39</v>
      </c>
      <c r="C7" s="21" t="s">
        <v>30</v>
      </c>
      <c r="D7" s="21" t="s">
        <v>43</v>
      </c>
      <c r="E7" s="21" t="s">
        <v>29</v>
      </c>
      <c r="F7" s="21" t="s">
        <v>52</v>
      </c>
      <c r="G7" s="21" t="s">
        <v>53</v>
      </c>
      <c r="H7" s="22" t="s">
        <v>42</v>
      </c>
      <c r="I7" s="23">
        <v>342</v>
      </c>
      <c r="J7" s="23">
        <v>0</v>
      </c>
      <c r="K7" s="24">
        <v>111</v>
      </c>
      <c r="L7" s="24">
        <v>0</v>
      </c>
      <c r="M7" s="25">
        <v>0</v>
      </c>
      <c r="N7" s="25">
        <v>0</v>
      </c>
      <c r="O7" s="25">
        <v>0</v>
      </c>
      <c r="P7" s="25">
        <v>0</v>
      </c>
      <c r="Q7" s="26">
        <v>78</v>
      </c>
      <c r="R7" s="26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7">
        <v>375</v>
      </c>
      <c r="Z7" s="27">
        <v>375</v>
      </c>
      <c r="AA7" s="25">
        <v>76000</v>
      </c>
      <c r="AB7" s="28">
        <v>122</v>
      </c>
      <c r="AC7" s="15">
        <f t="shared" si="0"/>
        <v>585.6</v>
      </c>
      <c r="AD7" s="15">
        <f t="shared" si="1"/>
        <v>210.60000000000002</v>
      </c>
      <c r="AE7" s="15">
        <f t="shared" si="2"/>
        <v>69.02637362637364</v>
      </c>
      <c r="AF7" s="31"/>
      <c r="AG7" s="31"/>
    </row>
    <row r="8" spans="1:37" ht="14.25" customHeight="1" x14ac:dyDescent="0.2">
      <c r="A8" s="21" t="s">
        <v>49</v>
      </c>
      <c r="B8" s="21" t="s">
        <v>39</v>
      </c>
      <c r="C8" s="21" t="s">
        <v>30</v>
      </c>
      <c r="D8" s="21" t="s">
        <v>43</v>
      </c>
      <c r="E8" s="21" t="s">
        <v>29</v>
      </c>
      <c r="F8" s="21" t="s">
        <v>47</v>
      </c>
      <c r="G8" s="21" t="s">
        <v>48</v>
      </c>
      <c r="H8" s="22" t="s">
        <v>42</v>
      </c>
      <c r="I8" s="23">
        <v>812</v>
      </c>
      <c r="J8" s="23">
        <v>0</v>
      </c>
      <c r="K8" s="24">
        <v>40</v>
      </c>
      <c r="L8" s="24">
        <v>0</v>
      </c>
      <c r="M8" s="25">
        <v>0</v>
      </c>
      <c r="N8" s="25">
        <v>0</v>
      </c>
      <c r="O8" s="25">
        <v>0</v>
      </c>
      <c r="P8" s="25">
        <v>0</v>
      </c>
      <c r="Q8" s="26">
        <v>27</v>
      </c>
      <c r="R8" s="26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7">
        <v>825</v>
      </c>
      <c r="Z8" s="27">
        <v>825</v>
      </c>
      <c r="AA8" s="25">
        <v>76000</v>
      </c>
      <c r="AB8" s="28">
        <v>108</v>
      </c>
      <c r="AC8" s="15">
        <f t="shared" si="0"/>
        <v>518.4</v>
      </c>
      <c r="AD8" s="15">
        <f t="shared" si="1"/>
        <v>-306.60000000000002</v>
      </c>
      <c r="AE8" s="15">
        <f t="shared" si="2"/>
        <v>-431.9274725274725</v>
      </c>
      <c r="AF8" s="31"/>
      <c r="AG8" s="31"/>
    </row>
    <row r="9" spans="1:37" ht="14.25" customHeight="1" x14ac:dyDescent="0.2">
      <c r="A9" s="21" t="s">
        <v>49</v>
      </c>
      <c r="B9" s="21" t="s">
        <v>39</v>
      </c>
      <c r="C9" s="21" t="s">
        <v>30</v>
      </c>
      <c r="D9" s="21" t="s">
        <v>43</v>
      </c>
      <c r="E9" s="21" t="s">
        <v>29</v>
      </c>
      <c r="F9" s="21" t="s">
        <v>50</v>
      </c>
      <c r="G9" s="21" t="s">
        <v>51</v>
      </c>
      <c r="H9" s="22" t="s">
        <v>42</v>
      </c>
      <c r="I9" s="23">
        <v>451</v>
      </c>
      <c r="J9" s="23">
        <v>0</v>
      </c>
      <c r="K9" s="24">
        <v>23</v>
      </c>
      <c r="L9" s="24">
        <v>0</v>
      </c>
      <c r="M9" s="25">
        <v>0</v>
      </c>
      <c r="N9" s="25">
        <v>0</v>
      </c>
      <c r="O9" s="25">
        <v>0</v>
      </c>
      <c r="P9" s="25">
        <v>0</v>
      </c>
      <c r="Q9" s="26">
        <v>21</v>
      </c>
      <c r="R9" s="26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7">
        <v>453</v>
      </c>
      <c r="Z9" s="27">
        <v>453</v>
      </c>
      <c r="AA9" s="25">
        <v>76000</v>
      </c>
      <c r="AB9" s="28">
        <v>156</v>
      </c>
      <c r="AC9" s="15">
        <f t="shared" si="0"/>
        <v>748.8</v>
      </c>
      <c r="AD9" s="15">
        <f t="shared" si="1"/>
        <v>295.79999999999995</v>
      </c>
      <c r="AE9" s="15">
        <f t="shared" si="2"/>
        <v>114.77142857142849</v>
      </c>
      <c r="AF9" s="31"/>
      <c r="AG9" s="31"/>
    </row>
    <row r="10" spans="1:37" ht="14.25" customHeight="1" x14ac:dyDescent="0.2">
      <c r="A10" s="21" t="s">
        <v>49</v>
      </c>
      <c r="B10" s="21" t="s">
        <v>39</v>
      </c>
      <c r="C10" s="21" t="s">
        <v>70</v>
      </c>
      <c r="D10" s="21" t="s">
        <v>28</v>
      </c>
      <c r="E10" s="21" t="s">
        <v>29</v>
      </c>
      <c r="F10" s="21" t="s">
        <v>68</v>
      </c>
      <c r="G10" s="21" t="s">
        <v>69</v>
      </c>
      <c r="H10" s="22" t="s">
        <v>26</v>
      </c>
      <c r="I10" s="23">
        <v>0</v>
      </c>
      <c r="J10" s="23">
        <v>13756000</v>
      </c>
      <c r="K10" s="24">
        <v>0</v>
      </c>
      <c r="L10" s="24">
        <v>0</v>
      </c>
      <c r="M10" s="25">
        <v>0</v>
      </c>
      <c r="N10" s="25">
        <v>0</v>
      </c>
      <c r="O10" s="25">
        <v>0</v>
      </c>
      <c r="P10" s="25">
        <v>0</v>
      </c>
      <c r="Q10" s="26">
        <v>0</v>
      </c>
      <c r="R10" s="26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7">
        <v>1</v>
      </c>
      <c r="Z10" s="27">
        <v>0</v>
      </c>
      <c r="AA10" s="25">
        <v>0</v>
      </c>
      <c r="AB10" s="28">
        <v>3</v>
      </c>
      <c r="AC10" s="15">
        <f t="shared" si="0"/>
        <v>14.399999999999999</v>
      </c>
      <c r="AD10" s="15">
        <f t="shared" si="1"/>
        <v>14.399999999999999</v>
      </c>
      <c r="AE10" s="15">
        <f t="shared" si="2"/>
        <v>10.918681318681319</v>
      </c>
      <c r="AF10" s="31"/>
      <c r="AG10" s="31"/>
    </row>
    <row r="11" spans="1:37" ht="14.25" customHeight="1" x14ac:dyDescent="0.2">
      <c r="A11" s="21" t="s">
        <v>49</v>
      </c>
      <c r="B11" s="21" t="s">
        <v>39</v>
      </c>
      <c r="C11" s="21" t="s">
        <v>70</v>
      </c>
      <c r="D11" s="21" t="s">
        <v>28</v>
      </c>
      <c r="E11" s="21" t="s">
        <v>29</v>
      </c>
      <c r="F11" s="21" t="s">
        <v>71</v>
      </c>
      <c r="G11" s="21" t="s">
        <v>72</v>
      </c>
      <c r="H11" s="22" t="s">
        <v>26</v>
      </c>
      <c r="I11" s="23">
        <v>1</v>
      </c>
      <c r="J11" s="23">
        <v>0</v>
      </c>
      <c r="K11" s="24">
        <v>0</v>
      </c>
      <c r="L11" s="24">
        <v>0</v>
      </c>
      <c r="M11" s="25">
        <v>0</v>
      </c>
      <c r="N11" s="25">
        <v>0</v>
      </c>
      <c r="O11" s="25">
        <v>0</v>
      </c>
      <c r="P11" s="25">
        <v>0</v>
      </c>
      <c r="Q11" s="26">
        <v>0</v>
      </c>
      <c r="R11" s="26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7">
        <v>1</v>
      </c>
      <c r="Z11" s="27">
        <v>1</v>
      </c>
      <c r="AA11" s="25">
        <v>0</v>
      </c>
      <c r="AB11" s="28">
        <v>0</v>
      </c>
      <c r="AC11" s="15">
        <f t="shared" si="0"/>
        <v>0</v>
      </c>
      <c r="AD11" s="15">
        <f t="shared" si="1"/>
        <v>-1</v>
      </c>
      <c r="AE11" s="15">
        <f t="shared" si="2"/>
        <v>-1</v>
      </c>
      <c r="AF11" s="31"/>
      <c r="AG11" s="31"/>
    </row>
    <row r="12" spans="1:37" ht="14.25" customHeight="1" x14ac:dyDescent="0.2">
      <c r="A12" s="21" t="s">
        <v>49</v>
      </c>
      <c r="B12" s="21" t="s">
        <v>39</v>
      </c>
      <c r="C12" s="21" t="s">
        <v>70</v>
      </c>
      <c r="D12" s="21" t="s">
        <v>28</v>
      </c>
      <c r="E12" s="21" t="s">
        <v>29</v>
      </c>
      <c r="F12" s="21" t="s">
        <v>73</v>
      </c>
      <c r="G12" s="21" t="s">
        <v>74</v>
      </c>
      <c r="H12" s="22" t="s">
        <v>26</v>
      </c>
      <c r="I12" s="23">
        <v>3</v>
      </c>
      <c r="J12" s="23">
        <v>42780000</v>
      </c>
      <c r="K12" s="24">
        <v>6</v>
      </c>
      <c r="L12" s="24">
        <v>0</v>
      </c>
      <c r="M12" s="25">
        <v>0</v>
      </c>
      <c r="N12" s="25">
        <v>0</v>
      </c>
      <c r="O12" s="25">
        <v>0</v>
      </c>
      <c r="P12" s="25">
        <v>0</v>
      </c>
      <c r="Q12" s="26">
        <v>0</v>
      </c>
      <c r="R12" s="26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7">
        <v>9</v>
      </c>
      <c r="Z12" s="27">
        <v>9</v>
      </c>
      <c r="AA12" s="25">
        <v>0</v>
      </c>
      <c r="AB12" s="28">
        <v>0</v>
      </c>
      <c r="AC12" s="15">
        <f t="shared" si="0"/>
        <v>0</v>
      </c>
      <c r="AD12" s="15">
        <f t="shared" si="1"/>
        <v>-9</v>
      </c>
      <c r="AE12" s="15">
        <f t="shared" si="2"/>
        <v>-9</v>
      </c>
      <c r="AF12" s="31"/>
      <c r="AG12" s="31"/>
    </row>
    <row r="13" spans="1:37" ht="14.25" customHeight="1" x14ac:dyDescent="0.2">
      <c r="A13" s="21" t="s">
        <v>83</v>
      </c>
      <c r="B13" s="21" t="s">
        <v>44</v>
      </c>
      <c r="C13" s="21" t="s">
        <v>30</v>
      </c>
      <c r="D13" s="21" t="s">
        <v>28</v>
      </c>
      <c r="E13" s="21" t="s">
        <v>29</v>
      </c>
      <c r="F13" s="21" t="s">
        <v>88</v>
      </c>
      <c r="G13" s="21" t="s">
        <v>89</v>
      </c>
      <c r="H13" s="22" t="s">
        <v>26</v>
      </c>
      <c r="I13" s="23">
        <v>0</v>
      </c>
      <c r="J13" s="23">
        <v>1088340</v>
      </c>
      <c r="K13" s="24">
        <v>0</v>
      </c>
      <c r="L13" s="24">
        <v>0</v>
      </c>
      <c r="M13" s="25">
        <v>0</v>
      </c>
      <c r="N13" s="25">
        <v>0</v>
      </c>
      <c r="O13" s="25">
        <v>0</v>
      </c>
      <c r="P13" s="25">
        <v>0</v>
      </c>
      <c r="Q13" s="26">
        <v>0</v>
      </c>
      <c r="R13" s="26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7">
        <v>0</v>
      </c>
      <c r="Z13" s="27">
        <v>0</v>
      </c>
      <c r="AA13" s="25">
        <v>0</v>
      </c>
      <c r="AB13" s="28">
        <v>0</v>
      </c>
      <c r="AC13" s="15">
        <f t="shared" si="0"/>
        <v>0</v>
      </c>
      <c r="AD13" s="15">
        <f t="shared" si="1"/>
        <v>0</v>
      </c>
      <c r="AE13" s="15">
        <f t="shared" si="2"/>
        <v>0</v>
      </c>
      <c r="AF13" s="31"/>
      <c r="AG13" s="31"/>
    </row>
    <row r="14" spans="1:37" ht="14.25" customHeight="1" x14ac:dyDescent="0.2">
      <c r="A14" s="21" t="s">
        <v>83</v>
      </c>
      <c r="B14" s="21" t="s">
        <v>44</v>
      </c>
      <c r="C14" s="21" t="s">
        <v>30</v>
      </c>
      <c r="D14" s="21" t="s">
        <v>28</v>
      </c>
      <c r="E14" s="21" t="s">
        <v>29</v>
      </c>
      <c r="F14" s="21" t="s">
        <v>86</v>
      </c>
      <c r="G14" s="21" t="s">
        <v>87</v>
      </c>
      <c r="H14" s="22" t="s">
        <v>26</v>
      </c>
      <c r="I14" s="23">
        <v>8</v>
      </c>
      <c r="J14" s="23">
        <v>26501760</v>
      </c>
      <c r="K14" s="24">
        <v>0</v>
      </c>
      <c r="L14" s="24">
        <v>0</v>
      </c>
      <c r="M14" s="25">
        <v>0</v>
      </c>
      <c r="N14" s="25">
        <v>0</v>
      </c>
      <c r="O14" s="25">
        <v>0</v>
      </c>
      <c r="P14" s="25">
        <v>0</v>
      </c>
      <c r="Q14" s="26">
        <v>0</v>
      </c>
      <c r="R14" s="26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7">
        <v>8</v>
      </c>
      <c r="Z14" s="27">
        <v>8</v>
      </c>
      <c r="AA14" s="25">
        <v>353100</v>
      </c>
      <c r="AB14" s="28">
        <v>14</v>
      </c>
      <c r="AC14" s="15">
        <f t="shared" si="0"/>
        <v>67.2</v>
      </c>
      <c r="AD14" s="15">
        <f t="shared" si="1"/>
        <v>59.2</v>
      </c>
      <c r="AE14" s="15">
        <f t="shared" si="2"/>
        <v>42.953846153846158</v>
      </c>
      <c r="AF14" s="31"/>
      <c r="AG14" s="31"/>
    </row>
    <row r="15" spans="1:37" ht="14.25" customHeight="1" x14ac:dyDescent="0.2">
      <c r="A15" s="21" t="s">
        <v>83</v>
      </c>
      <c r="B15" s="21" t="s">
        <v>44</v>
      </c>
      <c r="C15" s="21" t="s">
        <v>30</v>
      </c>
      <c r="D15" s="21" t="s">
        <v>28</v>
      </c>
      <c r="E15" s="21" t="s">
        <v>29</v>
      </c>
      <c r="F15" s="21" t="s">
        <v>81</v>
      </c>
      <c r="G15" s="21" t="s">
        <v>82</v>
      </c>
      <c r="H15" s="22" t="s">
        <v>26</v>
      </c>
      <c r="I15" s="23">
        <v>42</v>
      </c>
      <c r="J15" s="23">
        <v>0</v>
      </c>
      <c r="K15" s="24">
        <v>0</v>
      </c>
      <c r="L15" s="24">
        <v>0</v>
      </c>
      <c r="M15" s="25">
        <v>0</v>
      </c>
      <c r="N15" s="25">
        <v>0</v>
      </c>
      <c r="O15" s="25">
        <v>0</v>
      </c>
      <c r="P15" s="25">
        <v>0</v>
      </c>
      <c r="Q15" s="26">
        <v>12</v>
      </c>
      <c r="R15" s="26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7">
        <v>30</v>
      </c>
      <c r="Z15" s="27">
        <v>30</v>
      </c>
      <c r="AA15" s="25">
        <v>353100</v>
      </c>
      <c r="AB15" s="28">
        <v>36</v>
      </c>
      <c r="AC15" s="15">
        <f t="shared" si="0"/>
        <v>172.79999999999998</v>
      </c>
      <c r="AD15" s="15">
        <f t="shared" si="1"/>
        <v>142.79999999999998</v>
      </c>
      <c r="AE15" s="15">
        <f t="shared" si="2"/>
        <v>101.02417582417581</v>
      </c>
      <c r="AF15" s="31"/>
      <c r="AG15" s="31"/>
    </row>
    <row r="16" spans="1:37" ht="14.25" customHeight="1" x14ac:dyDescent="0.2">
      <c r="A16" s="21" t="s">
        <v>83</v>
      </c>
      <c r="B16" s="21" t="s">
        <v>44</v>
      </c>
      <c r="C16" s="21" t="s">
        <v>30</v>
      </c>
      <c r="D16" s="21" t="s">
        <v>28</v>
      </c>
      <c r="E16" s="21" t="s">
        <v>29</v>
      </c>
      <c r="F16" s="21" t="s">
        <v>94</v>
      </c>
      <c r="G16" s="21" t="s">
        <v>95</v>
      </c>
      <c r="H16" s="22" t="s">
        <v>26</v>
      </c>
      <c r="I16" s="23">
        <v>0</v>
      </c>
      <c r="J16" s="23">
        <v>4623360</v>
      </c>
      <c r="K16" s="24">
        <v>18</v>
      </c>
      <c r="L16" s="24">
        <v>0</v>
      </c>
      <c r="M16" s="25">
        <v>0</v>
      </c>
      <c r="N16" s="25">
        <v>0</v>
      </c>
      <c r="O16" s="25">
        <v>0</v>
      </c>
      <c r="P16" s="25">
        <v>0</v>
      </c>
      <c r="Q16" s="26">
        <v>18</v>
      </c>
      <c r="R16" s="26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7">
        <v>0</v>
      </c>
      <c r="Z16" s="27">
        <v>0</v>
      </c>
      <c r="AA16" s="25">
        <v>492800</v>
      </c>
      <c r="AB16" s="28">
        <v>6</v>
      </c>
      <c r="AC16" s="15">
        <f t="shared" si="0"/>
        <v>28.799999999999997</v>
      </c>
      <c r="AD16" s="15">
        <f t="shared" si="1"/>
        <v>28.799999999999997</v>
      </c>
      <c r="AE16" s="15">
        <f t="shared" si="2"/>
        <v>21.837362637362638</v>
      </c>
      <c r="AF16" s="31"/>
      <c r="AG16" s="31"/>
    </row>
    <row r="17" spans="1:37" ht="14.25" customHeight="1" x14ac:dyDescent="0.2">
      <c r="A17" s="21" t="s">
        <v>83</v>
      </c>
      <c r="B17" s="21" t="s">
        <v>44</v>
      </c>
      <c r="C17" s="21" t="s">
        <v>30</v>
      </c>
      <c r="D17" s="21" t="s">
        <v>28</v>
      </c>
      <c r="E17" s="21" t="s">
        <v>29</v>
      </c>
      <c r="F17" s="21" t="s">
        <v>92</v>
      </c>
      <c r="G17" s="21" t="s">
        <v>93</v>
      </c>
      <c r="H17" s="22" t="s">
        <v>26</v>
      </c>
      <c r="I17" s="23">
        <v>0</v>
      </c>
      <c r="J17" s="23">
        <v>90730000</v>
      </c>
      <c r="K17" s="24">
        <v>0</v>
      </c>
      <c r="L17" s="24">
        <v>0</v>
      </c>
      <c r="M17" s="25">
        <v>0</v>
      </c>
      <c r="N17" s="25">
        <v>0</v>
      </c>
      <c r="O17" s="25">
        <v>0</v>
      </c>
      <c r="P17" s="25">
        <v>0</v>
      </c>
      <c r="Q17" s="26">
        <v>0</v>
      </c>
      <c r="R17" s="26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7">
        <v>0</v>
      </c>
      <c r="Z17" s="27">
        <v>0</v>
      </c>
      <c r="AA17" s="25">
        <v>1160500</v>
      </c>
      <c r="AB17" s="28">
        <v>35</v>
      </c>
      <c r="AC17" s="15">
        <f t="shared" si="0"/>
        <v>168</v>
      </c>
      <c r="AD17" s="15">
        <f t="shared" si="1"/>
        <v>168</v>
      </c>
      <c r="AE17" s="15">
        <f t="shared" si="2"/>
        <v>127.38461538461539</v>
      </c>
      <c r="AF17" s="31"/>
      <c r="AG17" s="31"/>
    </row>
    <row r="18" spans="1:37" ht="14.25" customHeight="1" x14ac:dyDescent="0.2">
      <c r="A18" s="21" t="s">
        <v>83</v>
      </c>
      <c r="B18" s="21" t="s">
        <v>44</v>
      </c>
      <c r="C18" s="21" t="s">
        <v>30</v>
      </c>
      <c r="D18" s="21" t="s">
        <v>31</v>
      </c>
      <c r="E18" s="21" t="s">
        <v>29</v>
      </c>
      <c r="F18" s="21" t="s">
        <v>84</v>
      </c>
      <c r="G18" s="21" t="s">
        <v>85</v>
      </c>
      <c r="H18" s="22" t="s">
        <v>26</v>
      </c>
      <c r="I18" s="23">
        <v>0</v>
      </c>
      <c r="J18" s="23">
        <v>685014</v>
      </c>
      <c r="K18" s="24">
        <v>0</v>
      </c>
      <c r="L18" s="24">
        <v>0</v>
      </c>
      <c r="M18" s="25">
        <v>0</v>
      </c>
      <c r="N18" s="25">
        <v>0</v>
      </c>
      <c r="O18" s="25">
        <v>0</v>
      </c>
      <c r="P18" s="25">
        <v>0</v>
      </c>
      <c r="Q18" s="26">
        <v>0</v>
      </c>
      <c r="R18" s="26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7">
        <v>0</v>
      </c>
      <c r="Z18" s="27">
        <v>0</v>
      </c>
      <c r="AA18" s="25">
        <v>353100</v>
      </c>
      <c r="AB18" s="28">
        <v>0</v>
      </c>
      <c r="AC18" s="15">
        <f t="shared" si="0"/>
        <v>0</v>
      </c>
      <c r="AD18" s="15">
        <f t="shared" si="1"/>
        <v>0</v>
      </c>
      <c r="AE18" s="15">
        <f t="shared" si="2"/>
        <v>0</v>
      </c>
      <c r="AF18" s="31"/>
      <c r="AG18" s="31"/>
    </row>
    <row r="19" spans="1:37" ht="14.25" customHeight="1" x14ac:dyDescent="0.2">
      <c r="A19" s="21" t="s">
        <v>83</v>
      </c>
      <c r="B19" s="21" t="s">
        <v>44</v>
      </c>
      <c r="C19" s="21" t="s">
        <v>30</v>
      </c>
      <c r="D19" s="21" t="s">
        <v>31</v>
      </c>
      <c r="E19" s="21" t="s">
        <v>29</v>
      </c>
      <c r="F19" s="21" t="s">
        <v>90</v>
      </c>
      <c r="G19" s="21" t="s">
        <v>91</v>
      </c>
      <c r="H19" s="22" t="s">
        <v>26</v>
      </c>
      <c r="I19" s="23">
        <v>12</v>
      </c>
      <c r="J19" s="23">
        <v>4623360</v>
      </c>
      <c r="K19" s="24">
        <v>0</v>
      </c>
      <c r="L19" s="24">
        <v>0</v>
      </c>
      <c r="M19" s="25">
        <v>0</v>
      </c>
      <c r="N19" s="25">
        <v>0</v>
      </c>
      <c r="O19" s="25">
        <v>0</v>
      </c>
      <c r="P19" s="25">
        <v>0</v>
      </c>
      <c r="Q19" s="26">
        <v>0</v>
      </c>
      <c r="R19" s="26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7">
        <v>12</v>
      </c>
      <c r="Z19" s="27">
        <v>12</v>
      </c>
      <c r="AA19" s="25">
        <v>492800</v>
      </c>
      <c r="AB19" s="28">
        <v>3</v>
      </c>
      <c r="AC19" s="15">
        <f t="shared" si="0"/>
        <v>14.399999999999999</v>
      </c>
      <c r="AD19" s="15">
        <f t="shared" si="1"/>
        <v>2.3999999999999986</v>
      </c>
      <c r="AE19" s="15">
        <f t="shared" si="2"/>
        <v>-1.081318681318681</v>
      </c>
      <c r="AF19" s="31"/>
      <c r="AG19" s="31"/>
    </row>
    <row r="20" spans="1:37" ht="14.25" customHeight="1" x14ac:dyDescent="0.2">
      <c r="A20" s="21" t="s">
        <v>32</v>
      </c>
      <c r="B20" s="21" t="s">
        <v>33</v>
      </c>
      <c r="C20" s="21" t="s">
        <v>30</v>
      </c>
      <c r="D20" s="21" t="s">
        <v>28</v>
      </c>
      <c r="E20" s="21" t="s">
        <v>29</v>
      </c>
      <c r="F20" s="21" t="s">
        <v>79</v>
      </c>
      <c r="G20" s="21" t="s">
        <v>80</v>
      </c>
      <c r="H20" s="22" t="s">
        <v>26</v>
      </c>
      <c r="I20" s="23">
        <v>67</v>
      </c>
      <c r="J20" s="23">
        <v>0</v>
      </c>
      <c r="K20" s="24">
        <v>0</v>
      </c>
      <c r="L20" s="24">
        <v>0</v>
      </c>
      <c r="M20" s="25">
        <v>0</v>
      </c>
      <c r="N20" s="25">
        <v>0</v>
      </c>
      <c r="O20" s="25">
        <v>0</v>
      </c>
      <c r="P20" s="25">
        <v>0</v>
      </c>
      <c r="Q20" s="26">
        <v>6</v>
      </c>
      <c r="R20" s="26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7">
        <v>61</v>
      </c>
      <c r="Z20" s="27">
        <v>61</v>
      </c>
      <c r="AA20" s="25">
        <v>0</v>
      </c>
      <c r="AB20" s="28">
        <v>0</v>
      </c>
      <c r="AC20" s="15">
        <f t="shared" si="0"/>
        <v>0</v>
      </c>
      <c r="AD20" s="15">
        <f t="shared" si="1"/>
        <v>-61</v>
      </c>
      <c r="AE20" s="15">
        <f t="shared" si="2"/>
        <v>-61</v>
      </c>
      <c r="AF20" s="31"/>
      <c r="AG20" s="31"/>
    </row>
    <row r="21" spans="1:37" ht="14.25" customHeight="1" x14ac:dyDescent="0.2">
      <c r="A21" s="21" t="s">
        <v>32</v>
      </c>
      <c r="B21" s="21" t="s">
        <v>33</v>
      </c>
      <c r="C21" s="21" t="s">
        <v>45</v>
      </c>
      <c r="D21" s="21" t="s">
        <v>28</v>
      </c>
      <c r="E21" s="21" t="s">
        <v>25</v>
      </c>
      <c r="F21" s="21" t="s">
        <v>75</v>
      </c>
      <c r="G21" s="21" t="s">
        <v>76</v>
      </c>
      <c r="H21" s="22" t="s">
        <v>41</v>
      </c>
      <c r="I21" s="23">
        <v>986</v>
      </c>
      <c r="J21" s="23">
        <v>0</v>
      </c>
      <c r="K21" s="24">
        <v>0</v>
      </c>
      <c r="L21" s="24">
        <v>0</v>
      </c>
      <c r="M21" s="25">
        <v>0</v>
      </c>
      <c r="N21" s="25">
        <v>0</v>
      </c>
      <c r="O21" s="25">
        <v>0</v>
      </c>
      <c r="P21" s="25">
        <v>0</v>
      </c>
      <c r="Q21" s="26">
        <v>240</v>
      </c>
      <c r="R21" s="26">
        <v>0</v>
      </c>
      <c r="S21" s="25">
        <v>0</v>
      </c>
      <c r="T21" s="25">
        <v>0</v>
      </c>
      <c r="U21" s="25">
        <v>0</v>
      </c>
      <c r="V21" s="25">
        <v>0</v>
      </c>
      <c r="W21" s="25">
        <v>240</v>
      </c>
      <c r="X21" s="25">
        <v>0</v>
      </c>
      <c r="Y21" s="27">
        <v>746</v>
      </c>
      <c r="Z21" s="38">
        <f>Y21+Y22</f>
        <v>1113</v>
      </c>
      <c r="AA21" s="25">
        <v>424000</v>
      </c>
      <c r="AB21" s="28">
        <v>198</v>
      </c>
      <c r="AC21" s="39">
        <f t="shared" si="0"/>
        <v>950.4</v>
      </c>
      <c r="AD21" s="39">
        <f t="shared" si="1"/>
        <v>-162.60000000000002</v>
      </c>
      <c r="AE21" s="15">
        <f t="shared" si="2"/>
        <v>-392.36703296703297</v>
      </c>
      <c r="AF21" s="31"/>
      <c r="AG21" s="31"/>
    </row>
    <row r="22" spans="1:37" ht="14.25" customHeight="1" x14ac:dyDescent="0.2">
      <c r="A22" s="21" t="s">
        <v>32</v>
      </c>
      <c r="B22" s="21" t="s">
        <v>33</v>
      </c>
      <c r="C22" s="21" t="s">
        <v>45</v>
      </c>
      <c r="D22" s="21" t="s">
        <v>28</v>
      </c>
      <c r="E22" s="21" t="s">
        <v>29</v>
      </c>
      <c r="F22" s="21" t="s">
        <v>75</v>
      </c>
      <c r="G22" s="21" t="s">
        <v>76</v>
      </c>
      <c r="H22" s="22" t="s">
        <v>41</v>
      </c>
      <c r="I22" s="23">
        <v>245</v>
      </c>
      <c r="J22" s="23">
        <v>0</v>
      </c>
      <c r="K22" s="24">
        <v>248</v>
      </c>
      <c r="L22" s="24">
        <v>0</v>
      </c>
      <c r="M22" s="25">
        <v>240</v>
      </c>
      <c r="N22" s="25">
        <v>0</v>
      </c>
      <c r="O22" s="25">
        <v>0</v>
      </c>
      <c r="P22" s="25">
        <v>0</v>
      </c>
      <c r="Q22" s="26">
        <v>126</v>
      </c>
      <c r="R22" s="26">
        <v>0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5">
        <v>0</v>
      </c>
      <c r="Y22" s="27">
        <v>367</v>
      </c>
      <c r="Z22" s="38"/>
      <c r="AA22" s="25">
        <v>424000</v>
      </c>
      <c r="AB22" s="28">
        <v>198</v>
      </c>
      <c r="AC22" s="39"/>
      <c r="AD22" s="39"/>
      <c r="AE22" s="15">
        <f t="shared" si="2"/>
        <v>0</v>
      </c>
      <c r="AF22" s="31"/>
      <c r="AG22" s="31"/>
    </row>
    <row r="23" spans="1:37" ht="14.25" customHeight="1" x14ac:dyDescent="0.2">
      <c r="A23" s="21" t="s">
        <v>32</v>
      </c>
      <c r="B23" s="21" t="s">
        <v>33</v>
      </c>
      <c r="C23" s="21" t="s">
        <v>45</v>
      </c>
      <c r="D23" s="21" t="s">
        <v>31</v>
      </c>
      <c r="E23" s="21" t="s">
        <v>25</v>
      </c>
      <c r="F23" s="21" t="s">
        <v>77</v>
      </c>
      <c r="G23" s="21" t="s">
        <v>78</v>
      </c>
      <c r="H23" s="22" t="s">
        <v>41</v>
      </c>
      <c r="I23" s="23">
        <v>18</v>
      </c>
      <c r="J23" s="23">
        <v>0</v>
      </c>
      <c r="K23" s="24">
        <v>0</v>
      </c>
      <c r="L23" s="24">
        <v>0</v>
      </c>
      <c r="M23" s="25">
        <v>0</v>
      </c>
      <c r="N23" s="25">
        <v>0</v>
      </c>
      <c r="O23" s="25">
        <v>0</v>
      </c>
      <c r="P23" s="25">
        <v>0</v>
      </c>
      <c r="Q23" s="26">
        <v>0</v>
      </c>
      <c r="R23" s="26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  <c r="Y23" s="27">
        <v>18</v>
      </c>
      <c r="Z23" s="38">
        <f>Y23+Y24</f>
        <v>150</v>
      </c>
      <c r="AA23" s="25">
        <v>424000</v>
      </c>
      <c r="AB23" s="28">
        <v>91</v>
      </c>
      <c r="AC23" s="39">
        <f t="shared" si="0"/>
        <v>436.8</v>
      </c>
      <c r="AD23" s="39">
        <f t="shared" si="1"/>
        <v>286.8</v>
      </c>
      <c r="AE23" s="15">
        <f t="shared" si="2"/>
        <v>181.2</v>
      </c>
      <c r="AF23" s="31"/>
      <c r="AG23" s="31"/>
    </row>
    <row r="24" spans="1:37" ht="14.25" customHeight="1" x14ac:dyDescent="0.2">
      <c r="A24" s="21" t="s">
        <v>32</v>
      </c>
      <c r="B24" s="21" t="s">
        <v>33</v>
      </c>
      <c r="C24" s="21" t="s">
        <v>45</v>
      </c>
      <c r="D24" s="21" t="s">
        <v>31</v>
      </c>
      <c r="E24" s="21" t="s">
        <v>29</v>
      </c>
      <c r="F24" s="21" t="s">
        <v>77</v>
      </c>
      <c r="G24" s="21" t="s">
        <v>78</v>
      </c>
      <c r="H24" s="22" t="s">
        <v>41</v>
      </c>
      <c r="I24" s="23">
        <v>155</v>
      </c>
      <c r="J24" s="23">
        <v>0</v>
      </c>
      <c r="K24" s="24">
        <v>0</v>
      </c>
      <c r="L24" s="24">
        <v>0</v>
      </c>
      <c r="M24" s="25">
        <v>0</v>
      </c>
      <c r="N24" s="25">
        <v>0</v>
      </c>
      <c r="O24" s="25">
        <v>0</v>
      </c>
      <c r="P24" s="25">
        <v>0</v>
      </c>
      <c r="Q24" s="26">
        <v>23</v>
      </c>
      <c r="R24" s="26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7">
        <v>132</v>
      </c>
      <c r="Z24" s="38"/>
      <c r="AA24" s="25">
        <v>424000</v>
      </c>
      <c r="AB24" s="28">
        <v>91</v>
      </c>
      <c r="AC24" s="39"/>
      <c r="AD24" s="39"/>
      <c r="AE24" s="15">
        <f t="shared" si="2"/>
        <v>0</v>
      </c>
      <c r="AF24" s="31"/>
      <c r="AG24" s="31"/>
    </row>
    <row r="25" spans="1:37" ht="14.25" customHeight="1" x14ac:dyDescent="0.2">
      <c r="A25" s="21" t="s">
        <v>32</v>
      </c>
      <c r="B25" s="21" t="s">
        <v>33</v>
      </c>
      <c r="C25" s="21" t="s">
        <v>34</v>
      </c>
      <c r="D25" s="21" t="s">
        <v>28</v>
      </c>
      <c r="E25" s="21" t="s">
        <v>29</v>
      </c>
      <c r="F25" s="21" t="s">
        <v>64</v>
      </c>
      <c r="G25" s="21" t="s">
        <v>65</v>
      </c>
      <c r="H25" s="22" t="s">
        <v>26</v>
      </c>
      <c r="I25" s="23">
        <v>113</v>
      </c>
      <c r="J25" s="23">
        <v>0</v>
      </c>
      <c r="K25" s="24">
        <v>0</v>
      </c>
      <c r="L25" s="24">
        <v>0</v>
      </c>
      <c r="M25" s="25">
        <v>0</v>
      </c>
      <c r="N25" s="25">
        <v>0</v>
      </c>
      <c r="O25" s="25">
        <v>0</v>
      </c>
      <c r="P25" s="25">
        <v>0</v>
      </c>
      <c r="Q25" s="26">
        <v>0</v>
      </c>
      <c r="R25" s="26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  <c r="Y25" s="27">
        <v>113</v>
      </c>
      <c r="Z25" s="27">
        <v>113</v>
      </c>
      <c r="AA25" s="25">
        <v>1271000</v>
      </c>
      <c r="AB25" s="28">
        <v>1</v>
      </c>
      <c r="AC25" s="15">
        <f t="shared" si="0"/>
        <v>4.8</v>
      </c>
      <c r="AD25" s="15">
        <f t="shared" si="1"/>
        <v>-108.2</v>
      </c>
      <c r="AE25" s="15">
        <f t="shared" si="2"/>
        <v>-109.36043956043956</v>
      </c>
      <c r="AF25" s="31"/>
      <c r="AG25" s="31"/>
    </row>
    <row r="26" spans="1:37" ht="14.25" customHeight="1" x14ac:dyDescent="0.2">
      <c r="A26" s="21" t="s">
        <v>32</v>
      </c>
      <c r="B26" s="21" t="s">
        <v>33</v>
      </c>
      <c r="C26" s="21" t="s">
        <v>34</v>
      </c>
      <c r="D26" s="21" t="s">
        <v>28</v>
      </c>
      <c r="E26" s="21" t="s">
        <v>29</v>
      </c>
      <c r="F26" s="21" t="s">
        <v>37</v>
      </c>
      <c r="G26" s="21" t="s">
        <v>38</v>
      </c>
      <c r="H26" s="22" t="s">
        <v>26</v>
      </c>
      <c r="I26" s="23">
        <v>30</v>
      </c>
      <c r="J26" s="23">
        <v>0</v>
      </c>
      <c r="K26" s="24">
        <v>25</v>
      </c>
      <c r="L26" s="24">
        <v>0</v>
      </c>
      <c r="M26" s="25">
        <v>0</v>
      </c>
      <c r="N26" s="25">
        <v>0</v>
      </c>
      <c r="O26" s="25">
        <v>0</v>
      </c>
      <c r="P26" s="25">
        <v>0</v>
      </c>
      <c r="Q26" s="26">
        <v>32</v>
      </c>
      <c r="R26" s="26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7">
        <v>23</v>
      </c>
      <c r="Z26" s="27">
        <v>23</v>
      </c>
      <c r="AA26" s="25">
        <v>254000</v>
      </c>
      <c r="AB26" s="28">
        <v>110</v>
      </c>
      <c r="AC26" s="15">
        <f t="shared" si="0"/>
        <v>528</v>
      </c>
      <c r="AD26" s="15">
        <f t="shared" si="1"/>
        <v>505</v>
      </c>
      <c r="AE26" s="15">
        <f t="shared" si="2"/>
        <v>377.35164835164835</v>
      </c>
      <c r="AF26" s="31"/>
      <c r="AG26" s="31"/>
    </row>
    <row r="27" spans="1:37" ht="14.25" customHeight="1" x14ac:dyDescent="0.2">
      <c r="A27" s="21" t="s">
        <v>32</v>
      </c>
      <c r="B27" s="21" t="s">
        <v>33</v>
      </c>
      <c r="C27" s="21" t="s">
        <v>34</v>
      </c>
      <c r="D27" s="21" t="s">
        <v>28</v>
      </c>
      <c r="E27" s="21" t="s">
        <v>29</v>
      </c>
      <c r="F27" s="21" t="s">
        <v>58</v>
      </c>
      <c r="G27" s="21" t="s">
        <v>59</v>
      </c>
      <c r="H27" s="22" t="s">
        <v>26</v>
      </c>
      <c r="I27" s="23">
        <v>141</v>
      </c>
      <c r="J27" s="23">
        <v>0</v>
      </c>
      <c r="K27" s="24">
        <v>0</v>
      </c>
      <c r="L27" s="24">
        <v>0</v>
      </c>
      <c r="M27" s="25">
        <v>0</v>
      </c>
      <c r="N27" s="25">
        <v>0</v>
      </c>
      <c r="O27" s="25">
        <v>0</v>
      </c>
      <c r="P27" s="25">
        <v>0</v>
      </c>
      <c r="Q27" s="26">
        <v>30</v>
      </c>
      <c r="R27" s="26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7">
        <v>111</v>
      </c>
      <c r="Z27" s="27">
        <v>111</v>
      </c>
      <c r="AA27" s="25">
        <v>453000</v>
      </c>
      <c r="AB27" s="28">
        <v>190</v>
      </c>
      <c r="AC27" s="15">
        <f t="shared" si="0"/>
        <v>912</v>
      </c>
      <c r="AD27" s="15">
        <f t="shared" si="1"/>
        <v>801</v>
      </c>
      <c r="AE27" s="15">
        <f t="shared" si="2"/>
        <v>580.5164835164835</v>
      </c>
      <c r="AF27" s="31"/>
      <c r="AG27" s="31"/>
    </row>
    <row r="28" spans="1:37" ht="14.25" customHeight="1" x14ac:dyDescent="0.2">
      <c r="A28" s="21" t="s">
        <v>32</v>
      </c>
      <c r="B28" s="21" t="s">
        <v>33</v>
      </c>
      <c r="C28" s="21" t="s">
        <v>34</v>
      </c>
      <c r="D28" s="21" t="s">
        <v>28</v>
      </c>
      <c r="E28" s="21" t="s">
        <v>29</v>
      </c>
      <c r="F28" s="21" t="s">
        <v>66</v>
      </c>
      <c r="G28" s="21" t="s">
        <v>67</v>
      </c>
      <c r="H28" s="22" t="s">
        <v>26</v>
      </c>
      <c r="I28" s="23">
        <v>21</v>
      </c>
      <c r="J28" s="23">
        <v>0</v>
      </c>
      <c r="K28" s="24">
        <v>0</v>
      </c>
      <c r="L28" s="24">
        <v>0</v>
      </c>
      <c r="M28" s="25">
        <v>0</v>
      </c>
      <c r="N28" s="25">
        <v>0</v>
      </c>
      <c r="O28" s="25">
        <v>0</v>
      </c>
      <c r="P28" s="25">
        <v>0</v>
      </c>
      <c r="Q28" s="26">
        <v>0</v>
      </c>
      <c r="R28" s="26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7">
        <v>21</v>
      </c>
      <c r="Z28" s="27">
        <v>21</v>
      </c>
      <c r="AA28" s="25">
        <v>1271000</v>
      </c>
      <c r="AB28" s="28">
        <v>123</v>
      </c>
      <c r="AC28" s="15">
        <f t="shared" si="0"/>
        <v>590.4</v>
      </c>
      <c r="AD28" s="15">
        <f t="shared" si="1"/>
        <v>569.4</v>
      </c>
      <c r="AE28" s="15">
        <f t="shared" si="2"/>
        <v>426.6659340659341</v>
      </c>
      <c r="AF28" s="31"/>
      <c r="AG28" s="31"/>
    </row>
    <row r="29" spans="1:37" ht="14.25" customHeight="1" x14ac:dyDescent="0.2">
      <c r="A29" s="21" t="s">
        <v>32</v>
      </c>
      <c r="B29" s="21" t="s">
        <v>33</v>
      </c>
      <c r="C29" s="21" t="s">
        <v>34</v>
      </c>
      <c r="D29" s="21" t="s">
        <v>28</v>
      </c>
      <c r="E29" s="21" t="s">
        <v>29</v>
      </c>
      <c r="F29" s="21" t="s">
        <v>60</v>
      </c>
      <c r="G29" s="21" t="s">
        <v>61</v>
      </c>
      <c r="H29" s="22" t="s">
        <v>26</v>
      </c>
      <c r="I29" s="23">
        <v>23</v>
      </c>
      <c r="J29" s="23">
        <v>0</v>
      </c>
      <c r="K29" s="24">
        <v>2</v>
      </c>
      <c r="L29" s="24">
        <v>0</v>
      </c>
      <c r="M29" s="25">
        <v>0</v>
      </c>
      <c r="N29" s="25">
        <v>0</v>
      </c>
      <c r="O29" s="25">
        <v>0</v>
      </c>
      <c r="P29" s="25">
        <v>0</v>
      </c>
      <c r="Q29" s="26">
        <v>0</v>
      </c>
      <c r="R29" s="26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7">
        <v>25</v>
      </c>
      <c r="Z29" s="27">
        <v>25</v>
      </c>
      <c r="AA29" s="25">
        <v>1800000</v>
      </c>
      <c r="AB29" s="28">
        <v>64</v>
      </c>
      <c r="AC29" s="15">
        <f t="shared" si="0"/>
        <v>307.2</v>
      </c>
      <c r="AD29" s="15">
        <f t="shared" si="1"/>
        <v>282.2</v>
      </c>
      <c r="AE29" s="15">
        <f t="shared" si="2"/>
        <v>207.93186813186813</v>
      </c>
      <c r="AF29" s="31"/>
      <c r="AG29" s="31"/>
    </row>
    <row r="30" spans="1:37" ht="14.25" customHeight="1" x14ac:dyDescent="0.2">
      <c r="A30" s="21" t="s">
        <v>32</v>
      </c>
      <c r="B30" s="21" t="s">
        <v>33</v>
      </c>
      <c r="C30" s="21" t="s">
        <v>34</v>
      </c>
      <c r="D30" s="21" t="s">
        <v>28</v>
      </c>
      <c r="E30" s="21" t="s">
        <v>29</v>
      </c>
      <c r="F30" s="21" t="s">
        <v>62</v>
      </c>
      <c r="G30" s="21" t="s">
        <v>63</v>
      </c>
      <c r="H30" s="22" t="s">
        <v>26</v>
      </c>
      <c r="I30" s="23">
        <v>18</v>
      </c>
      <c r="J30" s="23">
        <v>0</v>
      </c>
      <c r="K30" s="24">
        <v>2</v>
      </c>
      <c r="L30" s="24">
        <v>0</v>
      </c>
      <c r="M30" s="25">
        <v>0</v>
      </c>
      <c r="N30" s="25">
        <v>0</v>
      </c>
      <c r="O30" s="25">
        <v>0</v>
      </c>
      <c r="P30" s="25">
        <v>0</v>
      </c>
      <c r="Q30" s="26">
        <v>0</v>
      </c>
      <c r="R30" s="26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7">
        <v>20</v>
      </c>
      <c r="Z30" s="27">
        <v>20</v>
      </c>
      <c r="AA30" s="25">
        <v>5600000</v>
      </c>
      <c r="AB30" s="28">
        <v>57</v>
      </c>
      <c r="AC30" s="15">
        <f t="shared" si="0"/>
        <v>273.59999999999997</v>
      </c>
      <c r="AD30" s="15">
        <f t="shared" si="1"/>
        <v>253.59999999999997</v>
      </c>
      <c r="AE30" s="15">
        <f t="shared" si="2"/>
        <v>187.45494505494503</v>
      </c>
      <c r="AF30" s="31"/>
      <c r="AG30" s="31"/>
    </row>
    <row r="31" spans="1:37" ht="14.25" customHeight="1" x14ac:dyDescent="0.2">
      <c r="A31" s="21" t="s">
        <v>32</v>
      </c>
      <c r="B31" s="21" t="s">
        <v>33</v>
      </c>
      <c r="C31" s="21" t="s">
        <v>34</v>
      </c>
      <c r="D31" s="21" t="s">
        <v>28</v>
      </c>
      <c r="E31" s="21" t="s">
        <v>25</v>
      </c>
      <c r="F31" s="34" t="s">
        <v>35</v>
      </c>
      <c r="G31" s="21" t="s">
        <v>36</v>
      </c>
      <c r="H31" s="22" t="s">
        <v>26</v>
      </c>
      <c r="I31" s="23">
        <v>0</v>
      </c>
      <c r="J31" s="23">
        <v>0</v>
      </c>
      <c r="K31" s="24">
        <v>3144</v>
      </c>
      <c r="L31" s="24">
        <v>0</v>
      </c>
      <c r="M31" s="25">
        <v>3144</v>
      </c>
      <c r="N31" s="25">
        <v>0</v>
      </c>
      <c r="O31" s="25">
        <v>0</v>
      </c>
      <c r="P31" s="25">
        <v>0</v>
      </c>
      <c r="Q31" s="26">
        <v>1140</v>
      </c>
      <c r="R31" s="26">
        <v>0</v>
      </c>
      <c r="S31" s="25">
        <v>0</v>
      </c>
      <c r="T31" s="25">
        <v>0</v>
      </c>
      <c r="U31" s="25">
        <v>0</v>
      </c>
      <c r="V31" s="25">
        <v>0</v>
      </c>
      <c r="W31" s="25">
        <v>1140</v>
      </c>
      <c r="X31" s="25">
        <v>0</v>
      </c>
      <c r="Y31" s="27">
        <v>2004</v>
      </c>
      <c r="Z31" s="38">
        <f>Y31+Y32</f>
        <v>2301</v>
      </c>
      <c r="AA31" s="25">
        <v>263000</v>
      </c>
      <c r="AB31" s="28">
        <v>186</v>
      </c>
      <c r="AC31" s="40">
        <f t="shared" si="0"/>
        <v>892.8</v>
      </c>
      <c r="AD31" s="40">
        <f>AC31-Z31</f>
        <v>-1408.2</v>
      </c>
      <c r="AE31" s="15">
        <f t="shared" si="2"/>
        <v>-1624.0417582417583</v>
      </c>
      <c r="AF31" s="35">
        <v>222</v>
      </c>
      <c r="AG31" s="35">
        <v>333</v>
      </c>
      <c r="AH31">
        <v>444</v>
      </c>
      <c r="AI31">
        <v>555</v>
      </c>
      <c r="AJ31">
        <v>666</v>
      </c>
      <c r="AK31">
        <v>777</v>
      </c>
    </row>
    <row r="32" spans="1:37" ht="14.25" customHeight="1" x14ac:dyDescent="0.2">
      <c r="A32" s="21" t="s">
        <v>32</v>
      </c>
      <c r="B32" s="21" t="s">
        <v>33</v>
      </c>
      <c r="C32" s="21" t="s">
        <v>34</v>
      </c>
      <c r="D32" s="21" t="s">
        <v>28</v>
      </c>
      <c r="E32" s="21" t="s">
        <v>29</v>
      </c>
      <c r="F32" s="34" t="s">
        <v>35</v>
      </c>
      <c r="G32" s="21" t="s">
        <v>36</v>
      </c>
      <c r="H32" s="22" t="s">
        <v>26</v>
      </c>
      <c r="I32" s="23">
        <v>6</v>
      </c>
      <c r="J32" s="23">
        <v>0</v>
      </c>
      <c r="K32" s="24">
        <v>1140</v>
      </c>
      <c r="L32" s="24">
        <v>0</v>
      </c>
      <c r="M32" s="25">
        <v>1140</v>
      </c>
      <c r="N32" s="25">
        <v>0</v>
      </c>
      <c r="O32" s="25">
        <v>0</v>
      </c>
      <c r="P32" s="25">
        <v>0</v>
      </c>
      <c r="Q32" s="26">
        <v>849</v>
      </c>
      <c r="R32" s="26">
        <v>0</v>
      </c>
      <c r="S32" s="25">
        <v>480</v>
      </c>
      <c r="T32" s="25">
        <v>0</v>
      </c>
      <c r="U32" s="25">
        <v>180</v>
      </c>
      <c r="V32" s="25">
        <v>0</v>
      </c>
      <c r="W32" s="25">
        <v>0</v>
      </c>
      <c r="X32" s="25">
        <v>0</v>
      </c>
      <c r="Y32" s="27">
        <v>297</v>
      </c>
      <c r="Z32" s="38"/>
      <c r="AA32" s="25">
        <v>263000</v>
      </c>
      <c r="AB32" s="28">
        <v>186</v>
      </c>
      <c r="AC32" s="40"/>
      <c r="AD32" s="40"/>
      <c r="AE32" s="15">
        <f t="shared" si="2"/>
        <v>0</v>
      </c>
      <c r="AF32" s="35"/>
      <c r="AG32" s="35"/>
    </row>
    <row r="33" spans="2:3" ht="12.75" customHeight="1" x14ac:dyDescent="0.2">
      <c r="B33" s="29" t="s">
        <v>108</v>
      </c>
      <c r="C33" s="30" t="s">
        <v>109</v>
      </c>
    </row>
    <row r="34" spans="2:3" ht="12.75" customHeight="1" x14ac:dyDescent="0.2">
      <c r="B34" s="29" t="s">
        <v>110</v>
      </c>
      <c r="C34" s="30" t="s">
        <v>111</v>
      </c>
    </row>
    <row r="35" spans="2:3" ht="12.75" customHeight="1" x14ac:dyDescent="0.2">
      <c r="B35" s="29" t="s">
        <v>113</v>
      </c>
      <c r="C35" s="30" t="s">
        <v>112</v>
      </c>
    </row>
    <row r="36" spans="2:3" ht="12.75" customHeight="1" x14ac:dyDescent="0.2">
      <c r="B36" s="29" t="s">
        <v>114</v>
      </c>
      <c r="C36" s="30" t="s">
        <v>115</v>
      </c>
    </row>
    <row r="37" spans="2:3" ht="12.75" customHeight="1" x14ac:dyDescent="0.2">
      <c r="B37" s="29" t="s">
        <v>116</v>
      </c>
      <c r="C37" s="30" t="s">
        <v>117</v>
      </c>
    </row>
    <row r="38" spans="2:3" ht="12.75" customHeight="1" x14ac:dyDescent="0.2">
      <c r="B38" s="29" t="s">
        <v>118</v>
      </c>
      <c r="C38" s="30" t="s">
        <v>119</v>
      </c>
    </row>
    <row r="39" spans="2:3" ht="12.75" customHeight="1" x14ac:dyDescent="0.2">
      <c r="B39" s="29" t="s">
        <v>120</v>
      </c>
      <c r="C39" s="30" t="s">
        <v>121</v>
      </c>
    </row>
    <row r="40" spans="2:3" ht="12.75" customHeight="1" x14ac:dyDescent="0.2">
      <c r="B40" s="29" t="s">
        <v>122</v>
      </c>
      <c r="C40" s="30" t="s">
        <v>123</v>
      </c>
    </row>
    <row r="41" spans="2:3" ht="12.75" customHeight="1" x14ac:dyDescent="0.2">
      <c r="B41" s="29" t="s">
        <v>107</v>
      </c>
      <c r="C41" s="30" t="s">
        <v>124</v>
      </c>
    </row>
    <row r="42" spans="2:3" ht="12.75" customHeight="1" x14ac:dyDescent="0.2">
      <c r="B42" s="29" t="s">
        <v>125</v>
      </c>
      <c r="C42" s="30" t="s">
        <v>126</v>
      </c>
    </row>
    <row r="43" spans="2:3" ht="12.75" customHeight="1" x14ac:dyDescent="0.2">
      <c r="B43" s="29" t="s">
        <v>127</v>
      </c>
      <c r="C43" s="30" t="s">
        <v>128</v>
      </c>
    </row>
    <row r="44" spans="2:3" ht="12.75" customHeight="1" x14ac:dyDescent="0.2">
      <c r="B44" s="29" t="s">
        <v>129</v>
      </c>
      <c r="C44" s="30" t="s">
        <v>130</v>
      </c>
    </row>
    <row r="45" spans="2:3" ht="12.75" customHeight="1" x14ac:dyDescent="0.2">
      <c r="B45" s="29" t="s">
        <v>133</v>
      </c>
      <c r="C45" s="30" t="s">
        <v>131</v>
      </c>
    </row>
    <row r="46" spans="2:3" ht="12.75" customHeight="1" x14ac:dyDescent="0.2">
      <c r="B46" s="29" t="s">
        <v>132</v>
      </c>
      <c r="C46" s="30" t="s">
        <v>134</v>
      </c>
    </row>
    <row r="47" spans="2:3" ht="12.75" customHeight="1" x14ac:dyDescent="0.2">
      <c r="B47" s="29" t="s">
        <v>135</v>
      </c>
      <c r="C47" s="30" t="s">
        <v>136</v>
      </c>
    </row>
    <row r="48" spans="2:3" ht="12.75" customHeight="1" x14ac:dyDescent="0.2">
      <c r="B48" s="29" t="s">
        <v>137</v>
      </c>
      <c r="C48" s="30" t="s">
        <v>138</v>
      </c>
    </row>
  </sheetData>
  <sortState ref="A4:AB419">
    <sortCondition ref="A5:A419"/>
    <sortCondition ref="B5:B419"/>
    <sortCondition ref="C5:C419"/>
    <sortCondition ref="D5:D419"/>
    <sortCondition ref="F5:F419"/>
  </sortState>
  <mergeCells count="10">
    <mergeCell ref="AF2:AG2"/>
    <mergeCell ref="Z21:Z22"/>
    <mergeCell ref="Z23:Z24"/>
    <mergeCell ref="Z31:Z32"/>
    <mergeCell ref="AD21:AD22"/>
    <mergeCell ref="AD23:AD24"/>
    <mergeCell ref="AD31:AD32"/>
    <mergeCell ref="AC21:AC22"/>
    <mergeCell ref="AC23:AC24"/>
    <mergeCell ref="AC31:AC32"/>
  </mergeCells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d</cp:lastModifiedBy>
  <dcterms:created xsi:type="dcterms:W3CDTF">2018-03-23T09:29:26Z</dcterms:created>
  <dcterms:modified xsi:type="dcterms:W3CDTF">2018-07-12T06:52:27Z</dcterms:modified>
</cp:coreProperties>
</file>