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skpolytech-my.sharepoint.com/personal/ruizreyes0866_saskpolytech_ca/Documents/Year 2/Semester 1/MATH/"/>
    </mc:Choice>
  </mc:AlternateContent>
  <xr:revisionPtr revIDLastSave="2" documentId="8_{1F5BF176-03DE-41E9-BF96-4460C313601B}" xr6:coauthVersionLast="47" xr6:coauthVersionMax="47" xr10:uidLastSave="{8575F976-2B30-4B9E-9CFA-26AA58D7195F}"/>
  <bookViews>
    <workbookView xWindow="1515" yWindow="1515" windowWidth="21600" windowHeight="11295" xr2:uid="{00000000-000D-0000-FFFF-FFFF00000000}"/>
  </bookViews>
  <sheets>
    <sheet name="Documentation" sheetId="1" r:id="rId1"/>
    <sheet name="1Trap" sheetId="2" r:id="rId2"/>
    <sheet name="2Trap" sheetId="3" r:id="rId3"/>
    <sheet name="4Trap" sheetId="4" r:id="rId4"/>
    <sheet name="8Rect" sheetId="5" r:id="rId5"/>
    <sheet name="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C8" i="6"/>
  <c r="C7" i="6"/>
  <c r="C6" i="6"/>
  <c r="C5" i="6"/>
  <c r="D12" i="4"/>
  <c r="D5" i="2"/>
  <c r="D5" i="5"/>
  <c r="D7" i="5"/>
  <c r="D9" i="5"/>
  <c r="D11" i="5"/>
  <c r="D13" i="5"/>
  <c r="D15" i="5"/>
  <c r="D17" i="5"/>
  <c r="D19" i="5"/>
  <c r="D11" i="4"/>
  <c r="D9" i="4"/>
  <c r="D7" i="4"/>
  <c r="D5" i="4"/>
  <c r="D7" i="3"/>
  <c r="D5" i="3"/>
  <c r="D8" i="3" s="1"/>
  <c r="D1" i="6"/>
  <c r="D2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name(s) here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Fill in your CST number(s) here</t>
        </r>
      </text>
    </comment>
    <comment ref="C2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Enter the results of your calculation of the integral from Question #1(c) or another source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ins221</author>
  </authors>
  <commentList>
    <comment ref="D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Result of integral, from </t>
        </r>
        <r>
          <rPr>
            <b/>
            <sz val="9"/>
            <color indexed="81"/>
            <rFont val="Tahoma"/>
            <family val="2"/>
          </rPr>
          <t>Documentation</t>
        </r>
        <r>
          <rPr>
            <sz val="9"/>
            <color indexed="81"/>
            <rFont val="Tahoma"/>
            <family val="2"/>
          </rPr>
          <t xml:space="preserve"> sheet</t>
        </r>
      </text>
    </comment>
    <comment ref="B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Copy results from </t>
        </r>
        <r>
          <rPr>
            <b/>
            <sz val="9"/>
            <color indexed="81"/>
            <rFont val="Tahoma"/>
            <family val="2"/>
          </rPr>
          <t>1Trap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2Trap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4Trap</t>
        </r>
        <r>
          <rPr>
            <sz val="9"/>
            <color indexed="81"/>
            <rFont val="Tahoma"/>
            <family val="2"/>
          </rPr>
          <t xml:space="preserve"> / </t>
        </r>
        <r>
          <rPr>
            <b/>
            <sz val="9"/>
            <color indexed="81"/>
            <rFont val="Tahoma"/>
            <family val="2"/>
          </rPr>
          <t>8Rect</t>
        </r>
        <r>
          <rPr>
            <sz val="9"/>
            <color indexed="81"/>
            <rFont val="Tahoma"/>
            <family val="2"/>
          </rPr>
          <t xml:space="preserve"> sheets</t>
        </r>
      </text>
    </comment>
    <comment ref="C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absolute value of amount of error, compared to actual result in cell D1</t>
        </r>
      </text>
    </comment>
    <comment ref="D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Michael Grzesina:</t>
        </r>
        <r>
          <rPr>
            <sz val="9"/>
            <color indexed="81"/>
            <rFont val="Tahoma"/>
            <family val="2"/>
          </rPr>
          <t xml:space="preserve">
Calculate relative error compared to actual result in D1, expressed as a percentage</t>
        </r>
      </text>
    </comment>
  </commentList>
</comments>
</file>

<file path=xl/sharedStrings.xml><?xml version="1.0" encoding="utf-8"?>
<sst xmlns="http://schemas.openxmlformats.org/spreadsheetml/2006/main" count="107" uniqueCount="56">
  <si>
    <t>Student Name(s):</t>
  </si>
  <si>
    <t>Course Code:</t>
  </si>
  <si>
    <t>Course Name:</t>
  </si>
  <si>
    <t>Term:</t>
  </si>
  <si>
    <t>Instructors:</t>
  </si>
  <si>
    <t>Assignment:</t>
  </si>
  <si>
    <t>Question:</t>
  </si>
  <si>
    <t>Filename:</t>
  </si>
  <si>
    <t>MATH 282</t>
  </si>
  <si>
    <t>Mathematics of Computation</t>
  </si>
  <si>
    <t>2 (calculations workbook)</t>
  </si>
  <si>
    <r>
      <t>Result of calculation of integral of log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(x) from 1 to 9, from Question #1(c) or another source like Wolfram|Alpha:</t>
    </r>
  </si>
  <si>
    <t>NOTE:  Use Excel to calculate the heights of the trapezoid where needed -</t>
  </si>
  <si>
    <t>don't just try to read approximate heights from the graphs!</t>
  </si>
  <si>
    <t>Approximation of integral using 2 trapezoids:</t>
  </si>
  <si>
    <t>Approximation of integral using 4 trapezoids:</t>
  </si>
  <si>
    <t>NOTE:  Use Excel to calculate the heights of the rectangles where needed -</t>
  </si>
  <si>
    <t>NOTE:  Use Excel to calculate the heights of the trapezoids where needed -</t>
  </si>
  <si>
    <r>
      <t xml:space="preserve">Approximation of integral using 8 </t>
    </r>
    <r>
      <rPr>
        <b/>
        <i/>
        <sz val="11"/>
        <color theme="1"/>
        <rFont val="Calibri"/>
        <family val="2"/>
        <scheme val="minor"/>
      </rPr>
      <t>rectangles</t>
    </r>
    <r>
      <rPr>
        <b/>
        <sz val="11"/>
        <color theme="1"/>
        <rFont val="Calibri"/>
        <family val="2"/>
        <scheme val="minor"/>
      </rPr>
      <t xml:space="preserve"> (left rectangle rule):</t>
    </r>
  </si>
  <si>
    <t>Result of calculation of integral (from Documentation sheet):</t>
  </si>
  <si>
    <t>Summary of Approximations</t>
  </si>
  <si>
    <t>1 trapezoid</t>
  </si>
  <si>
    <t>2 trapezoids</t>
  </si>
  <si>
    <t>4 trapezoids</t>
  </si>
  <si>
    <t>8 rectangles</t>
  </si>
  <si>
    <t>Using</t>
  </si>
  <si>
    <t>Result</t>
  </si>
  <si>
    <t>Error</t>
  </si>
  <si>
    <t>% Error</t>
  </si>
  <si>
    <t>Answer the following question based on the results above:</t>
  </si>
  <si>
    <t>Answer:</t>
  </si>
  <si>
    <t>For this integral, how many trapezoids are needed to be more accurate than the estimate using 8 rectangles?</t>
  </si>
  <si>
    <t>Michael Grzesina</t>
  </si>
  <si>
    <t>#2</t>
  </si>
  <si>
    <t>A2Q2Calculations.xlsx</t>
  </si>
  <si>
    <t>SaskPolytech username(s):</t>
  </si>
  <si>
    <t>Fall 2025</t>
  </si>
  <si>
    <t xml:space="preserve">Approximation of integral using 1 trapezoid: </t>
  </si>
  <si>
    <t xml:space="preserve">base </t>
  </si>
  <si>
    <t>f(9)</t>
  </si>
  <si>
    <t>f(9)2</t>
  </si>
  <si>
    <t>f(1)</t>
  </si>
  <si>
    <t xml:space="preserve">Area </t>
  </si>
  <si>
    <t>f(5)</t>
  </si>
  <si>
    <t>Total Area</t>
  </si>
  <si>
    <t>TotalArea</t>
  </si>
  <si>
    <t>f(7)</t>
  </si>
  <si>
    <t>f(3)</t>
  </si>
  <si>
    <t>f(6)</t>
  </si>
  <si>
    <t>f(8)</t>
  </si>
  <si>
    <t>f(4)</t>
  </si>
  <si>
    <t>f(2)</t>
  </si>
  <si>
    <t>1</t>
  </si>
  <si>
    <t xml:space="preserve">Total area </t>
  </si>
  <si>
    <t>Tie, Luis, Nguyen</t>
  </si>
  <si>
    <t>Wang9431, Ruizreyes0866, Tran3964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</si>
</sst>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10" fontId="0" fillId="3" borderId="1" xfId="0" applyNumberFormat="1" applyFill="1" applyBorder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18</xdr:row>
      <xdr:rowOff>19050</xdr:rowOff>
    </xdr:from>
    <xdr:to>
      <xdr:col>1</xdr:col>
      <xdr:colOff>1057275</xdr:colOff>
      <xdr:row>20</xdr:row>
      <xdr:rowOff>180975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04825" y="3676650"/>
          <a:ext cx="1162050" cy="542925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0493-E1B8-4DFE-960C-9EE8D4356317}" name="Table1" displayName="Table1" ref="A4:D5" totalsRowShown="0">
  <autoFilter ref="A4:D5" xr:uid="{52210493-E1B8-4DFE-960C-9EE8D4356317}"/>
  <tableColumns count="4">
    <tableColumn id="1" xr3:uid="{59FDF2E4-0A24-4802-86EA-1D2D9AF9819C}" name="f(1)"/>
    <tableColumn id="2" xr3:uid="{98160A2F-4D4B-4855-9E24-EE7ED13CC3D6}" name="f(9)"/>
    <tableColumn id="4" xr3:uid="{C1383502-3204-402D-99D0-8A6FBD57840C}" name="base "/>
    <tableColumn id="3" xr3:uid="{52B0BAF0-B27D-4E84-9978-90B6D05F2EAF}" name="Area " dataDxfId="14">
      <calculatedColumnFormula>(A5+B5)*C5/2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20CAF-06BD-43EB-BEB1-21D42C5F7E3F}" name="Table13818" displayName="Table13818" ref="A8:D9" totalsRowShown="0">
  <autoFilter ref="A8:D9" xr:uid="{87D20CAF-06BD-43EB-BEB1-21D42C5F7E3F}"/>
  <tableColumns count="4">
    <tableColumn id="1" xr3:uid="{9B9CE000-3713-469A-9B03-948D8507948E}" name="f(6)"/>
    <tableColumn id="2" xr3:uid="{DCD87E52-E642-4EB8-A4B0-BE104E75332D}" name="f(7)"/>
    <tableColumn id="4" xr3:uid="{DCE234D2-D619-4762-AD44-DD449B0307C9}" name="base "/>
    <tableColumn id="3" xr3:uid="{BE783F54-3653-4DB2-8C95-D989EEDDC2DD}" name="Area " dataDxfId="5">
      <calculatedColumnFormula>(A9*C9)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A759936-A6D3-4E44-A91A-CBE58D7F6374}" name="Table13919" displayName="Table13919" ref="A10:D11" totalsRowShown="0">
  <autoFilter ref="A10:D11" xr:uid="{2A759936-A6D3-4E44-A91A-CBE58D7F6374}"/>
  <tableColumns count="4">
    <tableColumn id="1" xr3:uid="{8E6D0113-330D-43A6-89E3-179C62756045}" name="f(5)"/>
    <tableColumn id="2" xr3:uid="{A91EB69D-E3E6-453E-B9A5-8BEBB41A0C36}" name="f(6)"/>
    <tableColumn id="4" xr3:uid="{64BBCAEE-89A5-4EAB-AB09-27F36B11AB17}" name="base "/>
    <tableColumn id="3" xr3:uid="{F6215CC2-09E0-4231-BE0A-7F3A6CF3438C}" name="Area " dataDxfId="4">
      <calculatedColumnFormula>(A11*C11)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55C921-634A-416B-BADF-8706D6D411DF}" name="Table1361620" displayName="Table1361620" ref="A12:D13" totalsRowShown="0">
  <autoFilter ref="A12:D13" xr:uid="{D655C921-634A-416B-BADF-8706D6D411DF}"/>
  <tableColumns count="4">
    <tableColumn id="1" xr3:uid="{F61FB53F-F124-4D3A-9FEA-375CAF77729F}" name="f(4)"/>
    <tableColumn id="2" xr3:uid="{A0748C9B-1CD5-40B2-BB1B-EACDAF9ACCB9}" name="f(5)"/>
    <tableColumn id="4" xr3:uid="{FF8AC70A-79D4-4847-9E4E-08920DA3667B}" name="base "/>
    <tableColumn id="3" xr3:uid="{67098B49-B424-47DC-A59E-67BD55D86C1E}" name="Area " dataDxfId="3">
      <calculatedColumnFormula>(A13*C13)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633F397-16BA-4B48-8173-DBDF281726D9}" name="Table1371721" displayName="Table1371721" ref="A14:D15" totalsRowShown="0">
  <autoFilter ref="A14:D15" xr:uid="{4633F397-16BA-4B48-8173-DBDF281726D9}"/>
  <tableColumns count="4">
    <tableColumn id="1" xr3:uid="{BD5126F6-A0D8-4DE0-809C-1953052492FD}" name="f(3)"/>
    <tableColumn id="2" xr3:uid="{66C212A2-F1B9-4585-A7FC-DCADE801E1AC}" name="f(4)"/>
    <tableColumn id="4" xr3:uid="{B01EBAA1-5987-4FF2-B5E9-3BEC12B1BBAD}" name="base "/>
    <tableColumn id="3" xr3:uid="{6B0281B8-5896-48CA-8297-7ADFBCD74B2C}" name="Area " dataDxfId="2">
      <calculatedColumnFormula>(A15*C15)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06EBFF7-DC04-4B73-85CD-568CC9677C98}" name="Table1381822" displayName="Table1381822" ref="A16:D17" totalsRowShown="0">
  <autoFilter ref="A16:D17" xr:uid="{F06EBFF7-DC04-4B73-85CD-568CC9677C98}"/>
  <tableColumns count="4">
    <tableColumn id="1" xr3:uid="{0447C2A3-9381-457C-9462-F17996BB4503}" name="1"/>
    <tableColumn id="2" xr3:uid="{B7884D48-8533-4A73-9F62-53D548041DBF}" name="f(3)"/>
    <tableColumn id="4" xr3:uid="{A89DE7A5-5C52-49C0-807B-FFFB6E70DA50}" name="base "/>
    <tableColumn id="3" xr3:uid="{FEF9042B-CE83-40BC-AA5A-4D0FE6C95882}" name="Area " dataDxfId="1">
      <calculatedColumnFormula>(A17*C17)</calculatedColumnFormula>
    </tableColumn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2E8C577-EA81-4FF7-A305-4F6EBC024BCA}" name="Table1391923" displayName="Table1391923" ref="A18:D20" totalsRowShown="0">
  <autoFilter ref="A18:D20" xr:uid="{92E8C577-EA81-4FF7-A305-4F6EBC024BCA}"/>
  <tableColumns count="4">
    <tableColumn id="1" xr3:uid="{7111280B-9C44-4CE6-9C7D-D7CDA8302042}" name="f(1)"/>
    <tableColumn id="2" xr3:uid="{8F0B4368-9685-4328-9657-7C4507D2EC57}" name="f(2)"/>
    <tableColumn id="4" xr3:uid="{B7E56B29-6715-485F-B046-649364280CDB}" name="base "/>
    <tableColumn id="3" xr3:uid="{89068B52-876D-4F73-838C-7D7619CE9FAB}" name="Area " dataDxfId="0">
      <calculatedColumnFormula>(A19+B19)*C19/2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2C34C-0D7D-44B6-8F10-DB18F33DD90F}" name="Table13" displayName="Table13" ref="A4:D5" totalsRowShown="0">
  <autoFilter ref="A4:D5" xr:uid="{0332C34C-0D7D-44B6-8F10-DB18F33DD90F}"/>
  <tableColumns count="4">
    <tableColumn id="1" xr3:uid="{BCFD6A24-D594-488E-83B2-FE79947B7DC0}" name="f(1)"/>
    <tableColumn id="2" xr3:uid="{8DAA0D80-BCC0-4E36-9BF0-4A3241186350}" name="f(9)"/>
    <tableColumn id="4" xr3:uid="{62245C2F-F385-4E24-A6E6-F437E835C965}" name="base "/>
    <tableColumn id="3" xr3:uid="{153A2761-4940-4395-A01B-E3AF569EFA77}" name="Area " dataDxfId="13">
      <calculatedColumnFormula>(A5+B5)*C5/2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A332F7-C126-4975-BC61-93C5DD19D77F}" name="Table14" displayName="Table14" ref="A6:D8" totalsRowShown="0">
  <autoFilter ref="A6:D8" xr:uid="{1DA332F7-C126-4975-BC61-93C5DD19D77F}"/>
  <tableColumns count="4">
    <tableColumn id="1" xr3:uid="{8BCA8A74-5BA0-4B32-B650-62A1AE6CCE33}" name="f(1)"/>
    <tableColumn id="2" xr3:uid="{E14AC608-59A0-4DA4-AB1E-AE43322BF4FA}" name="f(5)"/>
    <tableColumn id="4" xr3:uid="{2F7F491C-170E-4105-B807-6E3809126E0B}" name="base "/>
    <tableColumn id="3" xr3:uid="{40F0C2E1-42F4-4873-8157-E30AEEDAB004}" name="Area " dataDxfId="12">
      <calculatedColumnFormula>(A7+B7)*C7/2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512F0C-7C48-4D32-95FE-8FF272F48217}" name="Table136" displayName="Table136" ref="A4:D5" totalsRowShown="0">
  <autoFilter ref="A4:D5" xr:uid="{04512F0C-7C48-4D32-95FE-8FF272F48217}"/>
  <tableColumns count="4">
    <tableColumn id="1" xr3:uid="{508C2FD4-392A-4062-9898-2A17AA4EBCE8}" name="f(7)"/>
    <tableColumn id="2" xr3:uid="{29E5C84C-1B7F-4CA1-A404-08BB06EA44CD}" name="f(9)2"/>
    <tableColumn id="4" xr3:uid="{CCF8E692-1688-4CED-A208-141C9BBAB201}" name="base "/>
    <tableColumn id="3" xr3:uid="{988A962A-BB4C-4161-99D8-984E4FA485D7}" name="Area " dataDxfId="11">
      <calculatedColumnFormula>(A5+B5)*C5/2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1E94CA-9856-466B-90AA-3069ADA3E225}" name="Table137" displayName="Table137" ref="A6:D7" totalsRowShown="0">
  <autoFilter ref="A6:D7" xr:uid="{521E94CA-9856-466B-90AA-3069ADA3E225}"/>
  <tableColumns count="4">
    <tableColumn id="1" xr3:uid="{7CBB696D-1B45-46BC-ACDF-1B22732A45C9}" name="f(5)"/>
    <tableColumn id="2" xr3:uid="{47D00AD5-FEE8-4BED-8B26-655E8B55FF60}" name="f(7)"/>
    <tableColumn id="4" xr3:uid="{7FB4B875-F32F-4944-9FFD-F50F47AAF48F}" name="base "/>
    <tableColumn id="3" xr3:uid="{B39841DD-3EAE-4755-B048-CE49764CA009}" name="Area " dataDxfId="10">
      <calculatedColumnFormula>(A7+B7)*C7/2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398396-FE2C-4297-9D07-22113FA27A45}" name="Table138" displayName="Table138" ref="A8:D9" totalsRowShown="0">
  <autoFilter ref="A8:D9" xr:uid="{C2398396-FE2C-4297-9D07-22113FA27A45}"/>
  <tableColumns count="4">
    <tableColumn id="1" xr3:uid="{9222551A-6C75-44A2-91C2-1ECCD4462F24}" name="f(3)"/>
    <tableColumn id="2" xr3:uid="{C25EADC7-723B-4E92-A9D7-7A5A583032AC}" name="f(5)"/>
    <tableColumn id="4" xr3:uid="{7392B71F-4DA6-44D2-9487-DFF65A6B9EB9}" name="base "/>
    <tableColumn id="3" xr3:uid="{07B89345-19A1-4F1D-9C1F-10126E320A6D}" name="Area " dataDxfId="9">
      <calculatedColumnFormula>(A9+B9)*C9/2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7BEFC9C-A80B-4A08-BC86-013D4A8C31C7}" name="Table139" displayName="Table139" ref="A10:D12" totalsRowShown="0">
  <autoFilter ref="A10:D12" xr:uid="{97BEFC9C-A80B-4A08-BC86-013D4A8C31C7}"/>
  <tableColumns count="4">
    <tableColumn id="1" xr3:uid="{5A60D19A-CDB9-4F29-93FB-3F0D2E78FF0D}" name="f(1)"/>
    <tableColumn id="2" xr3:uid="{C3AD72A9-4412-47DB-9C5E-7AEB7BB67B37}" name="f(3)"/>
    <tableColumn id="4" xr3:uid="{6AC00EA4-ED2D-42DA-A4CE-2F3AD30CB214}" name="base "/>
    <tableColumn id="3" xr3:uid="{4A63A49C-6EDD-4D74-8852-347548791C05}" name="Area " dataDxfId="8">
      <calculatedColumnFormula>(A11+B11)*C11/2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B288AA-446A-4DAB-B5E5-7682B657BCE1}" name="Table13616" displayName="Table13616" ref="A4:D5" totalsRowShown="0">
  <autoFilter ref="A4:D5" xr:uid="{0CB288AA-446A-4DAB-B5E5-7682B657BCE1}"/>
  <tableColumns count="4">
    <tableColumn id="1" xr3:uid="{77EC21DA-C287-4913-8309-C33E66A3DB9B}" name="f(8)"/>
    <tableColumn id="2" xr3:uid="{7EDFD9C0-F065-49AA-9EA7-0E86FB4A0C34}" name="f(9)"/>
    <tableColumn id="4" xr3:uid="{715D2B8B-4999-4C93-9E26-DDBD6892CA02}" name="base "/>
    <tableColumn id="3" xr3:uid="{5A938CF2-D836-4773-B6F5-1D4DABC61E8D}" name="Area " dataDxfId="7">
      <calculatedColumnFormula>(A5*C5)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04469DC-0913-42F3-9197-B5ED42C47280}" name="Table13717" displayName="Table13717" ref="A6:D7" totalsRowShown="0">
  <autoFilter ref="A6:D7" xr:uid="{904469DC-0913-42F3-9197-B5ED42C47280}"/>
  <tableColumns count="4">
    <tableColumn id="1" xr3:uid="{BC5D7B5B-0B6F-493F-8641-2F8ED53E5DD7}" name="f(7)"/>
    <tableColumn id="2" xr3:uid="{4019ADEB-A096-474B-A8A7-761C4248EFA4}" name="f(8)"/>
    <tableColumn id="4" xr3:uid="{B6D61C2F-7CAD-4A87-90A8-5340E545304E}" name="base "/>
    <tableColumn id="3" xr3:uid="{10C4CB6B-FFE0-42B1-9E74-B95197753899}" name="Area " dataDxfId="6">
      <calculatedColumnFormula>(A7*C7)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tabSelected="1" workbookViewId="0">
      <selection activeCell="C3" sqref="C3"/>
    </sheetView>
  </sheetViews>
  <sheetFormatPr defaultRowHeight="15" x14ac:dyDescent="0.25"/>
  <cols>
    <col min="2" max="2" width="25.140625" bestFit="1" customWidth="1"/>
    <col min="3" max="3" width="50.7109375" style="4" customWidth="1"/>
  </cols>
  <sheetData>
    <row r="2" spans="2:3" x14ac:dyDescent="0.25">
      <c r="B2" s="1" t="s">
        <v>0</v>
      </c>
      <c r="C2" s="3" t="s">
        <v>54</v>
      </c>
    </row>
    <row r="3" spans="2:3" x14ac:dyDescent="0.25">
      <c r="B3" s="1" t="s">
        <v>35</v>
      </c>
      <c r="C3" s="3" t="s">
        <v>55</v>
      </c>
    </row>
    <row r="4" spans="2:3" x14ac:dyDescent="0.25">
      <c r="B4" s="1"/>
    </row>
    <row r="5" spans="2:3" x14ac:dyDescent="0.25">
      <c r="B5" s="1" t="s">
        <v>1</v>
      </c>
      <c r="C5" s="4" t="s">
        <v>8</v>
      </c>
    </row>
    <row r="6" spans="2:3" x14ac:dyDescent="0.25">
      <c r="B6" s="1" t="s">
        <v>2</v>
      </c>
      <c r="C6" s="4" t="s">
        <v>9</v>
      </c>
    </row>
    <row r="7" spans="2:3" x14ac:dyDescent="0.25">
      <c r="B7" s="1" t="s">
        <v>3</v>
      </c>
      <c r="C7" s="4" t="s">
        <v>36</v>
      </c>
    </row>
    <row r="8" spans="2:3" x14ac:dyDescent="0.25">
      <c r="B8" s="2" t="s">
        <v>4</v>
      </c>
      <c r="C8" s="5" t="s">
        <v>32</v>
      </c>
    </row>
    <row r="9" spans="2:3" x14ac:dyDescent="0.25">
      <c r="B9" s="1"/>
    </row>
    <row r="10" spans="2:3" x14ac:dyDescent="0.25">
      <c r="B10" s="1" t="s">
        <v>5</v>
      </c>
      <c r="C10" s="4" t="s">
        <v>33</v>
      </c>
    </row>
    <row r="11" spans="2:3" x14ac:dyDescent="0.25">
      <c r="B11" s="1" t="s">
        <v>6</v>
      </c>
      <c r="C11" s="4" t="s">
        <v>10</v>
      </c>
    </row>
    <row r="12" spans="2:3" x14ac:dyDescent="0.25">
      <c r="B12" s="1" t="s">
        <v>7</v>
      </c>
      <c r="C12" s="4" t="s">
        <v>34</v>
      </c>
    </row>
    <row r="15" spans="2:3" ht="18" customHeight="1" x14ac:dyDescent="0.25">
      <c r="C15" s="12" t="s">
        <v>11</v>
      </c>
    </row>
    <row r="16" spans="2:3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9">
        <v>16.987752593558898</v>
      </c>
    </row>
  </sheetData>
  <mergeCells count="1">
    <mergeCell ref="C15:C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5"/>
    </sheetView>
  </sheetViews>
  <sheetFormatPr defaultRowHeight="15" x14ac:dyDescent="0.25"/>
  <cols>
    <col min="1" max="4" width="11" customWidth="1"/>
  </cols>
  <sheetData>
    <row r="1" spans="1:4" x14ac:dyDescent="0.25">
      <c r="A1" s="1" t="s">
        <v>37</v>
      </c>
    </row>
    <row r="2" spans="1:4" x14ac:dyDescent="0.25">
      <c r="A2" s="6" t="s">
        <v>12</v>
      </c>
    </row>
    <row r="3" spans="1:4" x14ac:dyDescent="0.25">
      <c r="A3" s="6" t="s">
        <v>13</v>
      </c>
    </row>
    <row r="4" spans="1:4" x14ac:dyDescent="0.25">
      <c r="A4" t="s">
        <v>41</v>
      </c>
      <c r="B4" t="s">
        <v>39</v>
      </c>
      <c r="C4" t="s">
        <v>38</v>
      </c>
      <c r="D4" t="s">
        <v>42</v>
      </c>
    </row>
    <row r="5" spans="1:4" x14ac:dyDescent="0.25">
      <c r="A5">
        <v>0</v>
      </c>
      <c r="B5">
        <v>3.16</v>
      </c>
      <c r="C5">
        <v>8</v>
      </c>
      <c r="D5">
        <f>(A5+B5)*C5/2</f>
        <v>12.64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D8" sqref="D8"/>
    </sheetView>
  </sheetViews>
  <sheetFormatPr defaultRowHeight="15" x14ac:dyDescent="0.25"/>
  <cols>
    <col min="3" max="3" width="10" bestFit="1" customWidth="1"/>
  </cols>
  <sheetData>
    <row r="1" spans="1:4" x14ac:dyDescent="0.25">
      <c r="A1" s="1" t="s">
        <v>14</v>
      </c>
    </row>
    <row r="2" spans="1:4" x14ac:dyDescent="0.25">
      <c r="A2" s="7" t="s">
        <v>17</v>
      </c>
    </row>
    <row r="3" spans="1:4" x14ac:dyDescent="0.25">
      <c r="A3" s="7" t="s">
        <v>13</v>
      </c>
    </row>
    <row r="4" spans="1:4" x14ac:dyDescent="0.25">
      <c r="A4" t="s">
        <v>41</v>
      </c>
      <c r="B4" t="s">
        <v>39</v>
      </c>
      <c r="C4" t="s">
        <v>38</v>
      </c>
      <c r="D4" t="s">
        <v>42</v>
      </c>
    </row>
    <row r="5" spans="1:4" x14ac:dyDescent="0.25">
      <c r="A5">
        <v>2.3199999999999998</v>
      </c>
      <c r="B5">
        <v>3.16</v>
      </c>
      <c r="C5">
        <v>4</v>
      </c>
      <c r="D5">
        <f t="shared" ref="D5" si="0">(A5+B5)*C5/2</f>
        <v>10.96</v>
      </c>
    </row>
    <row r="6" spans="1:4" x14ac:dyDescent="0.25">
      <c r="A6" t="s">
        <v>41</v>
      </c>
      <c r="B6" t="s">
        <v>43</v>
      </c>
      <c r="C6" t="s">
        <v>38</v>
      </c>
      <c r="D6" t="s">
        <v>42</v>
      </c>
    </row>
    <row r="7" spans="1:4" x14ac:dyDescent="0.25">
      <c r="A7">
        <v>0</v>
      </c>
      <c r="B7">
        <v>2.3199999999999998</v>
      </c>
      <c r="C7">
        <v>4</v>
      </c>
      <c r="D7">
        <f t="shared" ref="D7" si="1">(A7+B7)*C7/2</f>
        <v>4.6399999999999997</v>
      </c>
    </row>
    <row r="8" spans="1:4" x14ac:dyDescent="0.25">
      <c r="C8" t="s">
        <v>44</v>
      </c>
      <c r="D8">
        <f>(D5+D7)</f>
        <v>15.600000000000001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s="1" t="s">
        <v>15</v>
      </c>
    </row>
    <row r="2" spans="1:4" x14ac:dyDescent="0.25">
      <c r="A2" s="7" t="s">
        <v>17</v>
      </c>
    </row>
    <row r="3" spans="1:4" x14ac:dyDescent="0.25">
      <c r="A3" s="7" t="s">
        <v>13</v>
      </c>
    </row>
    <row r="4" spans="1:4" x14ac:dyDescent="0.25">
      <c r="A4" t="s">
        <v>46</v>
      </c>
      <c r="B4" t="s">
        <v>40</v>
      </c>
      <c r="C4" t="s">
        <v>38</v>
      </c>
      <c r="D4" t="s">
        <v>42</v>
      </c>
    </row>
    <row r="5" spans="1:4" x14ac:dyDescent="0.25">
      <c r="A5">
        <v>2.8</v>
      </c>
      <c r="B5">
        <v>3.16</v>
      </c>
      <c r="C5">
        <v>2</v>
      </c>
      <c r="D5">
        <f t="shared" ref="D5" si="0">(A5+B5)*C5/2</f>
        <v>5.96</v>
      </c>
    </row>
    <row r="6" spans="1:4" x14ac:dyDescent="0.25">
      <c r="A6" t="s">
        <v>43</v>
      </c>
      <c r="B6" t="s">
        <v>46</v>
      </c>
      <c r="C6" t="s">
        <v>38</v>
      </c>
      <c r="D6" t="s">
        <v>42</v>
      </c>
    </row>
    <row r="7" spans="1:4" x14ac:dyDescent="0.25">
      <c r="A7">
        <v>2.3199999999999998</v>
      </c>
      <c r="B7">
        <v>2.8</v>
      </c>
      <c r="C7">
        <v>2</v>
      </c>
      <c r="D7">
        <f t="shared" ref="D7" si="1">(A7+B7)*C7/2</f>
        <v>5.1199999999999992</v>
      </c>
    </row>
    <row r="8" spans="1:4" x14ac:dyDescent="0.25">
      <c r="A8" t="s">
        <v>47</v>
      </c>
      <c r="B8" t="s">
        <v>43</v>
      </c>
      <c r="C8" t="s">
        <v>38</v>
      </c>
      <c r="D8" t="s">
        <v>42</v>
      </c>
    </row>
    <row r="9" spans="1:4" x14ac:dyDescent="0.25">
      <c r="A9">
        <v>1.58</v>
      </c>
      <c r="B9">
        <v>2.3199999999999998</v>
      </c>
      <c r="C9">
        <v>2</v>
      </c>
      <c r="D9">
        <f t="shared" ref="D9" si="2">(A9+B9)*C9/2</f>
        <v>3.9</v>
      </c>
    </row>
    <row r="10" spans="1:4" x14ac:dyDescent="0.25">
      <c r="A10" t="s">
        <v>41</v>
      </c>
      <c r="B10" t="s">
        <v>47</v>
      </c>
      <c r="C10" t="s">
        <v>38</v>
      </c>
      <c r="D10" t="s">
        <v>42</v>
      </c>
    </row>
    <row r="11" spans="1:4" x14ac:dyDescent="0.25">
      <c r="A11">
        <v>0</v>
      </c>
      <c r="B11">
        <v>1.58</v>
      </c>
      <c r="C11">
        <v>2</v>
      </c>
      <c r="D11">
        <f t="shared" ref="D11" si="3">(A11+B11)*C11/2</f>
        <v>1.58</v>
      </c>
    </row>
    <row r="12" spans="1:4" x14ac:dyDescent="0.25">
      <c r="C12" t="s">
        <v>45</v>
      </c>
      <c r="D12">
        <f>D5+D7+D9+D11</f>
        <v>16.559999999999999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s="1" t="s">
        <v>18</v>
      </c>
    </row>
    <row r="2" spans="1:4" x14ac:dyDescent="0.25">
      <c r="A2" s="7" t="s">
        <v>16</v>
      </c>
    </row>
    <row r="3" spans="1:4" x14ac:dyDescent="0.25">
      <c r="A3" s="7" t="s">
        <v>13</v>
      </c>
    </row>
    <row r="4" spans="1:4" x14ac:dyDescent="0.25">
      <c r="A4" t="s">
        <v>49</v>
      </c>
      <c r="B4" t="s">
        <v>39</v>
      </c>
      <c r="C4" t="s">
        <v>38</v>
      </c>
      <c r="D4" t="s">
        <v>42</v>
      </c>
    </row>
    <row r="5" spans="1:4" x14ac:dyDescent="0.25">
      <c r="A5">
        <v>3</v>
      </c>
      <c r="B5">
        <v>3.16</v>
      </c>
      <c r="C5">
        <v>1</v>
      </c>
      <c r="D5">
        <f>(A5*C5)</f>
        <v>3</v>
      </c>
    </row>
    <row r="6" spans="1:4" x14ac:dyDescent="0.25">
      <c r="A6" t="s">
        <v>46</v>
      </c>
      <c r="B6" t="s">
        <v>49</v>
      </c>
      <c r="C6" t="s">
        <v>38</v>
      </c>
      <c r="D6" t="s">
        <v>42</v>
      </c>
    </row>
    <row r="7" spans="1:4" x14ac:dyDescent="0.25">
      <c r="A7">
        <v>2.8</v>
      </c>
      <c r="B7">
        <v>3</v>
      </c>
      <c r="C7">
        <v>1</v>
      </c>
      <c r="D7">
        <f>(A7*C7)</f>
        <v>2.8</v>
      </c>
    </row>
    <row r="8" spans="1:4" x14ac:dyDescent="0.25">
      <c r="A8" t="s">
        <v>48</v>
      </c>
      <c r="B8" t="s">
        <v>46</v>
      </c>
      <c r="C8" t="s">
        <v>38</v>
      </c>
      <c r="D8" t="s">
        <v>42</v>
      </c>
    </row>
    <row r="9" spans="1:4" x14ac:dyDescent="0.25">
      <c r="A9">
        <v>2.58</v>
      </c>
      <c r="B9">
        <v>2.8</v>
      </c>
      <c r="C9">
        <v>1</v>
      </c>
      <c r="D9">
        <f>(A9*C9)</f>
        <v>2.58</v>
      </c>
    </row>
    <row r="10" spans="1:4" x14ac:dyDescent="0.25">
      <c r="A10" t="s">
        <v>43</v>
      </c>
      <c r="B10" t="s">
        <v>48</v>
      </c>
      <c r="C10" t="s">
        <v>38</v>
      </c>
      <c r="D10" t="s">
        <v>42</v>
      </c>
    </row>
    <row r="11" spans="1:4" x14ac:dyDescent="0.25">
      <c r="A11">
        <v>2.3199999999999998</v>
      </c>
      <c r="B11">
        <v>2.58</v>
      </c>
      <c r="C11">
        <v>1</v>
      </c>
      <c r="D11">
        <f>(A11*C11)</f>
        <v>2.3199999999999998</v>
      </c>
    </row>
    <row r="12" spans="1:4" x14ac:dyDescent="0.25">
      <c r="A12" t="s">
        <v>50</v>
      </c>
      <c r="B12" t="s">
        <v>43</v>
      </c>
      <c r="C12" t="s">
        <v>38</v>
      </c>
      <c r="D12" t="s">
        <v>42</v>
      </c>
    </row>
    <row r="13" spans="1:4" x14ac:dyDescent="0.25">
      <c r="A13">
        <v>2</v>
      </c>
      <c r="B13">
        <v>2.3199999999999998</v>
      </c>
      <c r="C13">
        <v>1</v>
      </c>
      <c r="D13">
        <f>(A13*C13)</f>
        <v>2</v>
      </c>
    </row>
    <row r="14" spans="1:4" x14ac:dyDescent="0.25">
      <c r="A14" t="s">
        <v>47</v>
      </c>
      <c r="B14" t="s">
        <v>50</v>
      </c>
      <c r="C14" t="s">
        <v>38</v>
      </c>
      <c r="D14" t="s">
        <v>42</v>
      </c>
    </row>
    <row r="15" spans="1:4" x14ac:dyDescent="0.25">
      <c r="A15">
        <v>1.58</v>
      </c>
      <c r="B15">
        <v>2</v>
      </c>
      <c r="C15">
        <v>1</v>
      </c>
      <c r="D15">
        <f>(A15*C15)</f>
        <v>1.58</v>
      </c>
    </row>
    <row r="16" spans="1:4" x14ac:dyDescent="0.25">
      <c r="A16" t="s">
        <v>52</v>
      </c>
      <c r="B16" t="s">
        <v>47</v>
      </c>
      <c r="C16" t="s">
        <v>38</v>
      </c>
      <c r="D16" t="s">
        <v>42</v>
      </c>
    </row>
    <row r="17" spans="1:4" x14ac:dyDescent="0.25">
      <c r="A17">
        <v>1</v>
      </c>
      <c r="B17">
        <v>1.58</v>
      </c>
      <c r="C17">
        <v>1</v>
      </c>
      <c r="D17">
        <f>(A17*C17)</f>
        <v>1</v>
      </c>
    </row>
    <row r="18" spans="1:4" x14ac:dyDescent="0.25">
      <c r="A18" t="s">
        <v>41</v>
      </c>
      <c r="B18" t="s">
        <v>51</v>
      </c>
      <c r="C18" t="s">
        <v>38</v>
      </c>
      <c r="D18" t="s">
        <v>42</v>
      </c>
    </row>
    <row r="19" spans="1:4" x14ac:dyDescent="0.25">
      <c r="A19">
        <v>0</v>
      </c>
      <c r="B19">
        <v>1</v>
      </c>
      <c r="C19">
        <v>1</v>
      </c>
      <c r="D19">
        <f>(A19*C19)</f>
        <v>0</v>
      </c>
    </row>
    <row r="20" spans="1:4" x14ac:dyDescent="0.25">
      <c r="C20" t="s">
        <v>53</v>
      </c>
      <c r="D20">
        <f>SUM(D5+D7+D9+D11+D13+D15+D17+D19)</f>
        <v>15.28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F17" sqref="F17"/>
    </sheetView>
  </sheetViews>
  <sheetFormatPr defaultRowHeight="15" x14ac:dyDescent="0.25"/>
  <cols>
    <col min="1" max="1" width="11.7109375" bestFit="1" customWidth="1"/>
    <col min="2" max="4" width="11.7109375" customWidth="1"/>
  </cols>
  <sheetData>
    <row r="1" spans="1:4" ht="30" customHeight="1" x14ac:dyDescent="0.25">
      <c r="A1" s="13" t="s">
        <v>19</v>
      </c>
      <c r="B1" s="13"/>
      <c r="C1" s="13"/>
      <c r="D1" s="10">
        <f>Documentation!C20</f>
        <v>16.987752593558898</v>
      </c>
    </row>
    <row r="3" spans="1:4" x14ac:dyDescent="0.25">
      <c r="A3" s="1" t="s">
        <v>20</v>
      </c>
    </row>
    <row r="4" spans="1:4" s="1" customFormat="1" x14ac:dyDescent="0.25">
      <c r="A4" s="1" t="s">
        <v>25</v>
      </c>
      <c r="B4" s="8" t="s">
        <v>26</v>
      </c>
      <c r="C4" s="8" t="s">
        <v>27</v>
      </c>
      <c r="D4" s="8" t="s">
        <v>28</v>
      </c>
    </row>
    <row r="5" spans="1:4" x14ac:dyDescent="0.25">
      <c r="A5" t="s">
        <v>21</v>
      </c>
      <c r="B5" s="9">
        <v>12.64</v>
      </c>
      <c r="C5" s="9">
        <f>(D1-B5)</f>
        <v>4.3477525935588979</v>
      </c>
      <c r="D5" s="11">
        <f>(C5/D1)</f>
        <v>0.25593453693264867</v>
      </c>
    </row>
    <row r="6" spans="1:4" x14ac:dyDescent="0.25">
      <c r="A6" t="s">
        <v>22</v>
      </c>
      <c r="B6" s="9">
        <v>15.600000000000001</v>
      </c>
      <c r="C6" s="9">
        <f>(D1-B6)</f>
        <v>1.387752593558897</v>
      </c>
      <c r="D6" s="11">
        <f>(C6/D1)</f>
        <v>8.1691358872572659E-2</v>
      </c>
    </row>
    <row r="7" spans="1:4" x14ac:dyDescent="0.25">
      <c r="A7" t="s">
        <v>23</v>
      </c>
      <c r="B7" s="9">
        <v>16.559999999999999</v>
      </c>
      <c r="C7" s="9">
        <f>(D1-B7)</f>
        <v>0.42775259355889972</v>
      </c>
      <c r="D7" s="11">
        <f>(C7/D1)</f>
        <v>2.5180057880115764E-2</v>
      </c>
    </row>
    <row r="8" spans="1:4" x14ac:dyDescent="0.25">
      <c r="A8" t="s">
        <v>24</v>
      </c>
      <c r="B8" s="9">
        <v>15.28</v>
      </c>
      <c r="C8" s="9">
        <f>(D1-B8)</f>
        <v>1.7077525935588991</v>
      </c>
      <c r="D8" s="11">
        <f>(C8/D1)</f>
        <v>0.1005284592033918</v>
      </c>
    </row>
    <row r="10" spans="1:4" x14ac:dyDescent="0.25">
      <c r="A10" s="6" t="s">
        <v>29</v>
      </c>
    </row>
    <row r="11" spans="1:4" x14ac:dyDescent="0.25">
      <c r="A11" t="s">
        <v>31</v>
      </c>
    </row>
    <row r="12" spans="1:4" x14ac:dyDescent="0.25">
      <c r="A12" s="1" t="s">
        <v>30</v>
      </c>
      <c r="B12" s="9">
        <v>2</v>
      </c>
    </row>
  </sheetData>
  <mergeCells count="1">
    <mergeCell ref="A1:C1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FC342DA62764FBC3EF9308002E92D" ma:contentTypeVersion="17" ma:contentTypeDescription="Create a new document." ma:contentTypeScope="" ma:versionID="90704c012a057dc0ea95fb8870db3e5d">
  <xsd:schema xmlns:xsd="http://www.w3.org/2001/XMLSchema" xmlns:xs="http://www.w3.org/2001/XMLSchema" xmlns:p="http://schemas.microsoft.com/office/2006/metadata/properties" xmlns:ns2="2c703f2b-2e45-4897-8afb-57fd36e2d636" xmlns:ns3="906ba92d-599e-4b69-b48c-622f8dfa89d0" targetNamespace="http://schemas.microsoft.com/office/2006/metadata/properties" ma:root="true" ma:fieldsID="a4369950507baaa2fd07ca04966e39d1" ns2:_="" ns3:_="">
    <xsd:import namespace="2c703f2b-2e45-4897-8afb-57fd36e2d636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03f2b-2e45-4897-8afb-57fd36e2d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703f2b-2e45-4897-8afb-57fd36e2d636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Props1.xml><?xml version="1.0" encoding="utf-8"?>
<ds:datastoreItem xmlns:ds="http://schemas.openxmlformats.org/officeDocument/2006/customXml" ds:itemID="{79630B1B-232B-4EEC-B212-947320836E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389DFB-5033-4979-B9BF-40B1C40DF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703f2b-2e45-4897-8afb-57fd36e2d636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4B95D-BEAC-42BE-896B-D7F814C1A91B}">
  <ds:schemaRefs>
    <ds:schemaRef ds:uri="http://schemas.microsoft.com/office/2006/metadata/properties"/>
    <ds:schemaRef ds:uri="http://schemas.microsoft.com/office/infopath/2007/PartnerControls"/>
    <ds:schemaRef ds:uri="2c703f2b-2e45-4897-8afb-57fd36e2d636"/>
    <ds:schemaRef ds:uri="906ba92d-599e-4b69-b48c-622f8dfa89d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1Trap</vt:lpstr>
      <vt:lpstr>2Trap</vt:lpstr>
      <vt:lpstr>4Trap</vt:lpstr>
      <vt:lpstr>8Rect</vt:lpstr>
      <vt:lpstr>Summary</vt:lpstr>
    </vt:vector>
  </TitlesOfParts>
  <Company>CST Dept -Kelsey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ins221</dc:creator>
  <cp:lastModifiedBy>Ruiz-Reyes, Luis</cp:lastModifiedBy>
  <dcterms:created xsi:type="dcterms:W3CDTF">2010-12-02T04:00:28Z</dcterms:created>
  <dcterms:modified xsi:type="dcterms:W3CDTF">2025-10-17T22:07:59Z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0x0101000B4FC342DA62764FBC3EF9308002E92D</vt:lpwstr>
  </property>
</Properties>
</file>