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evinhardin/Documents/EAGLE/projects/Dual Mono Amp Design/"/>
    </mc:Choice>
  </mc:AlternateContent>
  <xr:revisionPtr revIDLastSave="0" documentId="8_{64B00AFC-4FEF-6C4F-8C56-837990FE4353}" xr6:coauthVersionLast="47" xr6:coauthVersionMax="47" xr10:uidLastSave="{00000000-0000-0000-0000-000000000000}"/>
  <bookViews>
    <workbookView xWindow="0" yWindow="500" windowWidth="38400" windowHeight="23500" activeTab="3" xr2:uid="{00000000-000D-0000-FFFF-FFFF00000000}"/>
  </bookViews>
  <sheets>
    <sheet name="Sheet1" sheetId="2" r:id="rId1"/>
    <sheet name="Dual Mono AK4493 MKII v175  (2)" sheetId="3" state="hidden" r:id="rId2"/>
    <sheet name="Dual Mono AK4493 MKII v175 BoM" sheetId="1" r:id="rId3"/>
    <sheet name="Partlist" sheetId="9" r:id="rId4"/>
    <sheet name="Netlist" sheetId="10" r:id="rId5"/>
  </sheets>
  <definedNames>
    <definedName name="_xlnm._FilterDatabase" localSheetId="1" hidden="1">'Dual Mono AK4493 MKII v175  (2)'!$A$1:$F$125</definedName>
    <definedName name="_xlnm._FilterDatabase" localSheetId="2" hidden="1">'Dual Mono AK4493 MKII v175 BoM'!$A$1:$E$125</definedName>
    <definedName name="_xlnm._FilterDatabase" localSheetId="0" hidden="1">Sheet1!$A$1:$F$133</definedName>
    <definedName name="Dual_Mono_Amp_Design_Partlist_1_28_24_1" localSheetId="0">Sheet1!$A$1:$F$133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9" i="2" l="1"/>
  <c r="L60" i="2"/>
  <c r="O98" i="2"/>
  <c r="O99" i="2"/>
  <c r="O100" i="2"/>
  <c r="O101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9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2" i="2"/>
  <c r="H3" i="2"/>
  <c r="M3" i="2" s="1"/>
  <c r="H4" i="2"/>
  <c r="M4" i="2" s="1"/>
  <c r="H5" i="2"/>
  <c r="M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M20" i="2" s="1"/>
  <c r="H21" i="2"/>
  <c r="M21" i="2" s="1"/>
  <c r="H22" i="2"/>
  <c r="M22" i="2" s="1"/>
  <c r="H23" i="2"/>
  <c r="M23" i="2" s="1"/>
  <c r="H24" i="2"/>
  <c r="M24" i="2" s="1"/>
  <c r="H25" i="2"/>
  <c r="M25" i="2" s="1"/>
  <c r="H26" i="2"/>
  <c r="M26" i="2" s="1"/>
  <c r="H27" i="2"/>
  <c r="M27" i="2" s="1"/>
  <c r="H28" i="2"/>
  <c r="M28" i="2" s="1"/>
  <c r="H29" i="2"/>
  <c r="M29" i="2" s="1"/>
  <c r="H30" i="2"/>
  <c r="M30" i="2" s="1"/>
  <c r="H31" i="2"/>
  <c r="M31" i="2" s="1"/>
  <c r="H32" i="2"/>
  <c r="M32" i="2" s="1"/>
  <c r="H33" i="2"/>
  <c r="M33" i="2" s="1"/>
  <c r="H34" i="2"/>
  <c r="M34" i="2" s="1"/>
  <c r="H35" i="2"/>
  <c r="M35" i="2" s="1"/>
  <c r="H36" i="2"/>
  <c r="M36" i="2" s="1"/>
  <c r="H37" i="2"/>
  <c r="M37" i="2" s="1"/>
  <c r="H38" i="2"/>
  <c r="M38" i="2" s="1"/>
  <c r="H39" i="2"/>
  <c r="M39" i="2" s="1"/>
  <c r="H40" i="2"/>
  <c r="M40" i="2" s="1"/>
  <c r="H41" i="2"/>
  <c r="M41" i="2" s="1"/>
  <c r="H42" i="2"/>
  <c r="M42" i="2" s="1"/>
  <c r="H43" i="2"/>
  <c r="M43" i="2" s="1"/>
  <c r="H44" i="2"/>
  <c r="M44" i="2" s="1"/>
  <c r="H45" i="2"/>
  <c r="M45" i="2" s="1"/>
  <c r="H46" i="2"/>
  <c r="M46" i="2" s="1"/>
  <c r="H47" i="2"/>
  <c r="M47" i="2" s="1"/>
  <c r="H48" i="2"/>
  <c r="M48" i="2" s="1"/>
  <c r="H49" i="2"/>
  <c r="M49" i="2" s="1"/>
  <c r="H50" i="2"/>
  <c r="M50" i="2" s="1"/>
  <c r="H51" i="2"/>
  <c r="M51" i="2" s="1"/>
  <c r="H52" i="2"/>
  <c r="M52" i="2" s="1"/>
  <c r="H53" i="2"/>
  <c r="M53" i="2" s="1"/>
  <c r="H54" i="2"/>
  <c r="M54" i="2" s="1"/>
  <c r="H55" i="2"/>
  <c r="M55" i="2" s="1"/>
  <c r="H56" i="2"/>
  <c r="M56" i="2" s="1"/>
  <c r="H57" i="2"/>
  <c r="M57" i="2" s="1"/>
  <c r="H58" i="2"/>
  <c r="M58" i="2" s="1"/>
  <c r="H59" i="2"/>
  <c r="M59" i="2" s="1"/>
  <c r="H60" i="2"/>
  <c r="M60" i="2" s="1"/>
  <c r="H61" i="2"/>
  <c r="M61" i="2" s="1"/>
  <c r="H62" i="2"/>
  <c r="M62" i="2" s="1"/>
  <c r="H63" i="2"/>
  <c r="M63" i="2" s="1"/>
  <c r="H64" i="2"/>
  <c r="M64" i="2" s="1"/>
  <c r="H65" i="2"/>
  <c r="M65" i="2" s="1"/>
  <c r="H66" i="2"/>
  <c r="M66" i="2" s="1"/>
  <c r="H67" i="2"/>
  <c r="M67" i="2" s="1"/>
  <c r="H68" i="2"/>
  <c r="M68" i="2" s="1"/>
  <c r="H69" i="2"/>
  <c r="M69" i="2" s="1"/>
  <c r="H70" i="2"/>
  <c r="M70" i="2" s="1"/>
  <c r="H71" i="2"/>
  <c r="M71" i="2" s="1"/>
  <c r="H72" i="2"/>
  <c r="M72" i="2" s="1"/>
  <c r="H73" i="2"/>
  <c r="M73" i="2" s="1"/>
  <c r="H74" i="2"/>
  <c r="M74" i="2" s="1"/>
  <c r="H75" i="2"/>
  <c r="M75" i="2" s="1"/>
  <c r="H76" i="2"/>
  <c r="H77" i="2"/>
  <c r="M77" i="2" s="1"/>
  <c r="H78" i="2"/>
  <c r="M78" i="2" s="1"/>
  <c r="H79" i="2"/>
  <c r="H80" i="2"/>
  <c r="M80" i="2" s="1"/>
  <c r="H81" i="2"/>
  <c r="M81" i="2" s="1"/>
  <c r="H82" i="2"/>
  <c r="M82" i="2" s="1"/>
  <c r="H83" i="2"/>
  <c r="M83" i="2" s="1"/>
  <c r="H84" i="2"/>
  <c r="M84" i="2" s="1"/>
  <c r="H85" i="2"/>
  <c r="M85" i="2" s="1"/>
  <c r="H86" i="2"/>
  <c r="M86" i="2" s="1"/>
  <c r="H87" i="2"/>
  <c r="M87" i="2" s="1"/>
  <c r="H88" i="2"/>
  <c r="M88" i="2" s="1"/>
  <c r="H89" i="2"/>
  <c r="M89" i="2" s="1"/>
  <c r="H90" i="2"/>
  <c r="M90" i="2" s="1"/>
  <c r="H91" i="2"/>
  <c r="M91" i="2" s="1"/>
  <c r="H92" i="2"/>
  <c r="M92" i="2" s="1"/>
  <c r="H93" i="2"/>
  <c r="M93" i="2" s="1"/>
  <c r="H94" i="2"/>
  <c r="M94" i="2" s="1"/>
  <c r="H95" i="2"/>
  <c r="M95" i="2" s="1"/>
  <c r="H96" i="2"/>
  <c r="M96" i="2" s="1"/>
  <c r="H97" i="2"/>
  <c r="M97" i="2" s="1"/>
  <c r="H98" i="2"/>
  <c r="M98" i="2" s="1"/>
  <c r="H99" i="2"/>
  <c r="M99" i="2" s="1"/>
  <c r="H100" i="2"/>
  <c r="M100" i="2" s="1"/>
  <c r="H101" i="2"/>
  <c r="M101" i="2" s="1"/>
  <c r="H102" i="2"/>
  <c r="M102" i="2" s="1"/>
  <c r="H103" i="2"/>
  <c r="M103" i="2" s="1"/>
  <c r="H104" i="2"/>
  <c r="M104" i="2" s="1"/>
  <c r="H105" i="2"/>
  <c r="M105" i="2" s="1"/>
  <c r="H106" i="2"/>
  <c r="M106" i="2" s="1"/>
  <c r="H107" i="2"/>
  <c r="M107" i="2" s="1"/>
  <c r="H108" i="2"/>
  <c r="M108" i="2" s="1"/>
  <c r="H109" i="2"/>
  <c r="M109" i="2" s="1"/>
  <c r="H110" i="2"/>
  <c r="M110" i="2" s="1"/>
  <c r="H111" i="2"/>
  <c r="M111" i="2" s="1"/>
  <c r="H112" i="2"/>
  <c r="M112" i="2" s="1"/>
  <c r="H113" i="2"/>
  <c r="M113" i="2" s="1"/>
  <c r="H114" i="2"/>
  <c r="M114" i="2" s="1"/>
  <c r="H115" i="2"/>
  <c r="M115" i="2" s="1"/>
  <c r="H116" i="2"/>
  <c r="M116" i="2" s="1"/>
  <c r="H117" i="2"/>
  <c r="M117" i="2" s="1"/>
  <c r="H118" i="2"/>
  <c r="M118" i="2" s="1"/>
  <c r="H119" i="2"/>
  <c r="M119" i="2" s="1"/>
  <c r="H120" i="2"/>
  <c r="M120" i="2" s="1"/>
  <c r="H121" i="2"/>
  <c r="M121" i="2" s="1"/>
  <c r="H122" i="2"/>
  <c r="M122" i="2" s="1"/>
  <c r="H123" i="2"/>
  <c r="M123" i="2" s="1"/>
  <c r="H124" i="2"/>
  <c r="M124" i="2" s="1"/>
  <c r="H125" i="2"/>
  <c r="M125" i="2" s="1"/>
  <c r="H126" i="2"/>
  <c r="M126" i="2" s="1"/>
  <c r="H127" i="2"/>
  <c r="M127" i="2" s="1"/>
  <c r="H128" i="2"/>
  <c r="M128" i="2" s="1"/>
  <c r="H129" i="2"/>
  <c r="M129" i="2" s="1"/>
  <c r="H130" i="2"/>
  <c r="M130" i="2" s="1"/>
  <c r="H131" i="2"/>
  <c r="M131" i="2" s="1"/>
  <c r="H132" i="2"/>
  <c r="M132" i="2" s="1"/>
  <c r="H133" i="2"/>
  <c r="M133" i="2" s="1"/>
  <c r="H2" i="2"/>
  <c r="M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" i="2"/>
  <c r="M79" i="2" l="1"/>
  <c r="M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ABBC69-C569-8547-ADA4-1C18CD6582DB}" name="Dual Mono Amp Design Partlist 1_28_24" type="6" refreshedVersion="8" background="1" saveData="1">
    <textPr firstRow="9" sourceFile="/Users/kevinhardin/Documents/EAGLE/projects/Dual Mono Amp Design/Dual Mono Amp Design Partlist 1_28_24" delimited="0">
      <textFields count="6">
        <textField type="text"/>
        <textField type="text" position="9"/>
        <textField type="text" position="37"/>
        <textField type="text" position="55"/>
        <textField type="text" position="83"/>
        <textField type="text" position="105"/>
      </textFields>
    </textPr>
  </connection>
</connections>
</file>

<file path=xl/sharedStrings.xml><?xml version="1.0" encoding="utf-8"?>
<sst xmlns="http://schemas.openxmlformats.org/spreadsheetml/2006/main" count="4940" uniqueCount="682">
  <si>
    <t>Part</t>
  </si>
  <si>
    <t>Value</t>
  </si>
  <si>
    <t>Package</t>
  </si>
  <si>
    <t>Description</t>
  </si>
  <si>
    <t>22-23-2021</t>
  </si>
  <si>
    <t>.100 (2.54mm) Center Header - 2 Pin"</t>
  </si>
  <si>
    <t>U.FL</t>
  </si>
  <si>
    <t>0.1u</t>
  </si>
  <si>
    <t>C0805K</t>
  </si>
  <si>
    <t>C0603K</t>
  </si>
  <si>
    <t>10u</t>
  </si>
  <si>
    <t>E2,5-5</t>
  </si>
  <si>
    <t>E5-8,5</t>
  </si>
  <si>
    <t>E2-4</t>
  </si>
  <si>
    <t>E2,5-7</t>
  </si>
  <si>
    <t>2.2u</t>
  </si>
  <si>
    <t>I2C</t>
  </si>
  <si>
    <t>IC1</t>
  </si>
  <si>
    <t>8-PIN</t>
  </si>
  <si>
    <t>TQFP48_NARROW</t>
  </si>
  <si>
    <t>LT3042</t>
  </si>
  <si>
    <t>MSOP-10</t>
  </si>
  <si>
    <t>M0805</t>
  </si>
  <si>
    <t>R5A</t>
  </si>
  <si>
    <t>200K</t>
  </si>
  <si>
    <t>2.2k</t>
  </si>
  <si>
    <t>22-23-2071</t>
  </si>
  <si>
    <t>.100 (2.54mm) Center Header - 7 Pin</t>
  </si>
  <si>
    <t>Qty</t>
  </si>
  <si>
    <t>Flip-Flop</t>
  </si>
  <si>
    <t>LDO</t>
  </si>
  <si>
    <t>Ceramic Capacitor X7R</t>
  </si>
  <si>
    <t>Resistor, Voltage Setting, 0.1%</t>
  </si>
  <si>
    <t>Resistor 1%</t>
  </si>
  <si>
    <t>Organic Polymer Capacitor</t>
  </si>
  <si>
    <t>10u 10V or more</t>
  </si>
  <si>
    <t>10u 6.3V or more</t>
  </si>
  <si>
    <t>2200U 10V or more</t>
  </si>
  <si>
    <t>470u 10V or more</t>
  </si>
  <si>
    <t>10-22u</t>
  </si>
  <si>
    <t>~33K</t>
  </si>
  <si>
    <t>4.7u-10u</t>
  </si>
  <si>
    <t>Aliexpress.com</t>
  </si>
  <si>
    <t>Source</t>
  </si>
  <si>
    <t>Mouser 754-RR1220P-204D</t>
  </si>
  <si>
    <t>Mouser 80-A758BG106M1EAAE70</t>
  </si>
  <si>
    <t>Mouser 661-APSG160E222MJ20S</t>
  </si>
  <si>
    <t>Mouser 647-RNU1A100MDSASQ</t>
  </si>
  <si>
    <t>Mouser 647-RNE1C471MDN1PX</t>
  </si>
  <si>
    <t>U.FL Female SMD</t>
  </si>
  <si>
    <t>0R</t>
  </si>
  <si>
    <t>5,1R</t>
  </si>
  <si>
    <t>AK4493EQ</t>
  </si>
  <si>
    <t>AK4493EQ DAC</t>
  </si>
  <si>
    <t>PO74G374A</t>
  </si>
  <si>
    <t>TSSOP20</t>
  </si>
  <si>
    <t>Ebay</t>
  </si>
  <si>
    <t>IC4</t>
  </si>
  <si>
    <t>LP5907 1.8V</t>
  </si>
  <si>
    <t>SOT-95</t>
  </si>
  <si>
    <t>33R</t>
  </si>
  <si>
    <t>M0603</t>
  </si>
  <si>
    <t>Resistor, Voltage Setting, 1%</t>
  </si>
  <si>
    <t>Mouser</t>
  </si>
  <si>
    <t>10K</t>
  </si>
  <si>
    <t>R21A</t>
  </si>
  <si>
    <t>C1206K</t>
  </si>
  <si>
    <t>4.7u</t>
  </si>
  <si>
    <t>C30</t>
  </si>
  <si>
    <t>C31</t>
  </si>
  <si>
    <t>22u</t>
  </si>
  <si>
    <t>22-23-2081</t>
  </si>
  <si>
    <t>.100 (2.54mm) Center Header - 8 Pin</t>
  </si>
  <si>
    <t>Mouser RT0603DRE075R1L</t>
  </si>
  <si>
    <t>Mouser RT0603FRE0733RL</t>
  </si>
  <si>
    <t>~51K</t>
  </si>
  <si>
    <t>Mouser CPF0805B51KE1</t>
  </si>
  <si>
    <t>Mouser 963-EMK316BB7226ML-T</t>
  </si>
  <si>
    <t>SI544</t>
  </si>
  <si>
    <t>Si544, CMOS output, 5mm x 7mm</t>
  </si>
  <si>
    <t>Mouser / Farnell / Arrow</t>
  </si>
  <si>
    <t>no part</t>
  </si>
  <si>
    <t>Library</t>
  </si>
  <si>
    <t>Orientation</t>
  </si>
  <si>
    <t>AVDDL</t>
  </si>
  <si>
    <t>con-molex</t>
  </si>
  <si>
    <t>R270</t>
  </si>
  <si>
    <t>AVDDR</t>
  </si>
  <si>
    <t>R90</t>
  </si>
  <si>
    <t>BD1</t>
  </si>
  <si>
    <t>I2SOVERUSBV3</t>
  </si>
  <si>
    <t>C1A</t>
  </si>
  <si>
    <t>rcl_user</t>
  </si>
  <si>
    <t>MR270</t>
  </si>
  <si>
    <t>C2A1</t>
  </si>
  <si>
    <t>MR315</t>
  </si>
  <si>
    <t>C2A2</t>
  </si>
  <si>
    <t>MR45</t>
  </si>
  <si>
    <t>C3A</t>
  </si>
  <si>
    <t>rcl</t>
  </si>
  <si>
    <t>R135</t>
  </si>
  <si>
    <t>C3B</t>
  </si>
  <si>
    <t>C4A1</t>
  </si>
  <si>
    <t>C4A2</t>
  </si>
  <si>
    <t>C5A</t>
  </si>
  <si>
    <t>C5B</t>
  </si>
  <si>
    <t>R0</t>
  </si>
  <si>
    <t>C6A1</t>
  </si>
  <si>
    <t>MR225</t>
  </si>
  <si>
    <t>C6A2</t>
  </si>
  <si>
    <t>C7A</t>
  </si>
  <si>
    <t>C7B</t>
  </si>
  <si>
    <t>C8A1</t>
  </si>
  <si>
    <t>C8A2</t>
  </si>
  <si>
    <t>C9A</t>
  </si>
  <si>
    <t>C9B</t>
  </si>
  <si>
    <t>R180</t>
  </si>
  <si>
    <t>C10A1</t>
  </si>
  <si>
    <t>C10A2</t>
  </si>
  <si>
    <t>C11A</t>
  </si>
  <si>
    <t>C11B</t>
  </si>
  <si>
    <t>C12A1</t>
  </si>
  <si>
    <t>C12A2</t>
  </si>
  <si>
    <t>C13A</t>
  </si>
  <si>
    <t>C13B</t>
  </si>
  <si>
    <t>C14A1</t>
  </si>
  <si>
    <t>MR180</t>
  </si>
  <si>
    <t>C14A2</t>
  </si>
  <si>
    <t>C15A</t>
  </si>
  <si>
    <t>R45</t>
  </si>
  <si>
    <t>C15B</t>
  </si>
  <si>
    <t>C16A1</t>
  </si>
  <si>
    <t>MR0</t>
  </si>
  <si>
    <t>C16A2</t>
  </si>
  <si>
    <t>MR90</t>
  </si>
  <si>
    <t>C17A</t>
  </si>
  <si>
    <t>C17B</t>
  </si>
  <si>
    <t>C18A</t>
  </si>
  <si>
    <t>C18B</t>
  </si>
  <si>
    <t>C18C</t>
  </si>
  <si>
    <t>C18D</t>
  </si>
  <si>
    <t>C18E</t>
  </si>
  <si>
    <t>C18F</t>
  </si>
  <si>
    <t>C19A</t>
  </si>
  <si>
    <t>C19B</t>
  </si>
  <si>
    <t>C19C</t>
  </si>
  <si>
    <t>C19D</t>
  </si>
  <si>
    <t>C19E</t>
  </si>
  <si>
    <t>C19F</t>
  </si>
  <si>
    <t>C20A</t>
  </si>
  <si>
    <t>C20B</t>
  </si>
  <si>
    <t>C20C</t>
  </si>
  <si>
    <t>C20D</t>
  </si>
  <si>
    <t>C20E</t>
  </si>
  <si>
    <t>C20F</t>
  </si>
  <si>
    <t>C21A</t>
  </si>
  <si>
    <t>C21B</t>
  </si>
  <si>
    <t>C21C</t>
  </si>
  <si>
    <t>C21D</t>
  </si>
  <si>
    <t>C21E</t>
  </si>
  <si>
    <t>C21F</t>
  </si>
  <si>
    <t>C22A</t>
  </si>
  <si>
    <t>C23A</t>
  </si>
  <si>
    <t>C24A</t>
  </si>
  <si>
    <t>C25A</t>
  </si>
  <si>
    <t>470u</t>
  </si>
  <si>
    <t>C25B</t>
  </si>
  <si>
    <t>C25C</t>
  </si>
  <si>
    <t>C26A</t>
  </si>
  <si>
    <t>C26B</t>
  </si>
  <si>
    <t>C27A</t>
  </si>
  <si>
    <t>C27B</t>
  </si>
  <si>
    <t>C28A</t>
  </si>
  <si>
    <t>C28B</t>
  </si>
  <si>
    <t>DIF1</t>
  </si>
  <si>
    <t>SJ_2</t>
  </si>
  <si>
    <t>jumper</t>
  </si>
  <si>
    <t>DIF3</t>
  </si>
  <si>
    <t>DVDD</t>
  </si>
  <si>
    <t>IC2</t>
  </si>
  <si>
    <t>AK4493</t>
  </si>
  <si>
    <t>LQFP48</t>
  </si>
  <si>
    <t>IC3</t>
  </si>
  <si>
    <t>IC4A</t>
  </si>
  <si>
    <t>SN74ABT273DBR</t>
  </si>
  <si>
    <t>SOP65P780X200-20N</t>
  </si>
  <si>
    <t>J5</t>
  </si>
  <si>
    <t>1X07</t>
  </si>
  <si>
    <t>SparkFun-Connectors</t>
  </si>
  <si>
    <t>J6</t>
  </si>
  <si>
    <t>J7</t>
  </si>
  <si>
    <t>J8</t>
  </si>
  <si>
    <t>J9</t>
  </si>
  <si>
    <t>J10</t>
  </si>
  <si>
    <t>J11</t>
  </si>
  <si>
    <t>J12</t>
  </si>
  <si>
    <t>JP5</t>
  </si>
  <si>
    <t>pinhead</t>
  </si>
  <si>
    <t>LDO1</t>
  </si>
  <si>
    <t>SOP50P490X110-11N</t>
  </si>
  <si>
    <t>LDO2</t>
  </si>
  <si>
    <t>LDO3</t>
  </si>
  <si>
    <t>LDO4</t>
  </si>
  <si>
    <t>LDO5</t>
  </si>
  <si>
    <t>LDO7</t>
  </si>
  <si>
    <t>LP5907-1.8V</t>
  </si>
  <si>
    <t>SOT95P280X145-5N</t>
  </si>
  <si>
    <t>LDO8</t>
  </si>
  <si>
    <t>LDO9</t>
  </si>
  <si>
    <t>R1A</t>
  </si>
  <si>
    <t>R1B</t>
  </si>
  <si>
    <t>R2A</t>
  </si>
  <si>
    <t>R2B</t>
  </si>
  <si>
    <t>R3A</t>
  </si>
  <si>
    <t>R3B</t>
  </si>
  <si>
    <t>R4A</t>
  </si>
  <si>
    <t>R4B</t>
  </si>
  <si>
    <t>R6A</t>
  </si>
  <si>
    <t>1k</t>
  </si>
  <si>
    <t>R6B</t>
  </si>
  <si>
    <t>R6C</t>
  </si>
  <si>
    <t>R6D</t>
  </si>
  <si>
    <t>R6E</t>
  </si>
  <si>
    <t>R6F</t>
  </si>
  <si>
    <t>R7A</t>
  </si>
  <si>
    <t>33k</t>
  </si>
  <si>
    <t>R7B</t>
  </si>
  <si>
    <t>R7C</t>
  </si>
  <si>
    <t>R7D</t>
  </si>
  <si>
    <t>R7E</t>
  </si>
  <si>
    <t>R7F</t>
  </si>
  <si>
    <t>R8A</t>
  </si>
  <si>
    <t>200k</t>
  </si>
  <si>
    <t>R8C</t>
  </si>
  <si>
    <t>R8D</t>
  </si>
  <si>
    <t>R8E</t>
  </si>
  <si>
    <t>R8F</t>
  </si>
  <si>
    <t>R10</t>
  </si>
  <si>
    <t>R20</t>
  </si>
  <si>
    <t>R28B</t>
  </si>
  <si>
    <t>SH1</t>
  </si>
  <si>
    <t>SHORTA5</t>
  </si>
  <si>
    <t>SHORT_ALL-50</t>
  </si>
  <si>
    <t>SH2</t>
  </si>
  <si>
    <t>SH3</t>
  </si>
  <si>
    <t>SMUTE1</t>
  </si>
  <si>
    <t>SJ</t>
  </si>
  <si>
    <t>SMUTE2</t>
  </si>
  <si>
    <t>X1</t>
  </si>
  <si>
    <t>22-23-2061</t>
  </si>
  <si>
    <t>X2</t>
  </si>
  <si>
    <t>Position (mm)</t>
  </si>
  <si>
    <t>(3.19 50.3711125)</t>
  </si>
  <si>
    <t>Hifi Nutube DAC (Next 6) 28</t>
  </si>
  <si>
    <t>(41.92924375 64)</t>
  </si>
  <si>
    <t>(3.19 59.81)</t>
  </si>
  <si>
    <t>0.1u, Ceramic Capacitor X7R</t>
  </si>
  <si>
    <t>(60.86665 18.34868125)</t>
  </si>
  <si>
    <t>(51.3163 22.364259375)</t>
  </si>
  <si>
    <t>(15.54240625 19.8073)</t>
  </si>
  <si>
    <t>(77.2121 9.47846875)</t>
  </si>
  <si>
    <t>(6.607425 48.60714375)</t>
  </si>
  <si>
    <t>(73.609825 58.4689625)</t>
  </si>
  <si>
    <t>(47.966790625 34.62)</t>
  </si>
  <si>
    <t>(45.426790625 34.62)</t>
  </si>
  <si>
    <t>(42.886790625 34.62)</t>
  </si>
  <si>
    <t>(4.7762 43.3906625)</t>
  </si>
  <si>
    <t>(29.2288875 59.8)</t>
  </si>
  <si>
    <t>(36.2093375 60.81)</t>
  </si>
  <si>
    <t>Dual Mono Amp Lib</t>
  </si>
  <si>
    <t>(44.44424375 41.12)</t>
  </si>
  <si>
    <t>(14.109834375 60.81)</t>
  </si>
  <si>
    <t>(53.7232375 28.46195)</t>
  </si>
  <si>
    <t>(73.450025 51.678775)</t>
  </si>
  <si>
    <t>(77.5126875 55.30165)</t>
  </si>
  <si>
    <t>(46.52275625 55.39835)</t>
  </si>
  <si>
    <t>(49.368971875 9.85165)</t>
  </si>
  <si>
    <t>(32.9242 46.150528125)</t>
  </si>
  <si>
    <t>(39.5 34.395)</t>
  </si>
  <si>
    <t>(3.19 55.99)</t>
  </si>
  <si>
    <t>(40.9093375 60.81)</t>
  </si>
  <si>
    <t>(86.6984875 37.771775)</t>
  </si>
  <si>
    <t>(81.3762 3.19)</t>
  </si>
  <si>
    <t>(8.5122875 3.19)</t>
  </si>
  <si>
    <t>LDO6</t>
  </si>
  <si>
    <t>R8B</t>
  </si>
  <si>
    <t>BCLK</t>
  </si>
  <si>
    <t>DATA</t>
  </si>
  <si>
    <t>LRCK</t>
  </si>
  <si>
    <t>MCLK</t>
  </si>
  <si>
    <t>C2A</t>
  </si>
  <si>
    <t>C2B</t>
  </si>
  <si>
    <t>C4A</t>
  </si>
  <si>
    <t>C4B</t>
  </si>
  <si>
    <t>C6A</t>
  </si>
  <si>
    <t>C6B</t>
  </si>
  <si>
    <t>C8A</t>
  </si>
  <si>
    <t>C8B</t>
  </si>
  <si>
    <t>C10A</t>
  </si>
  <si>
    <t>C10B</t>
  </si>
  <si>
    <t>C12A</t>
  </si>
  <si>
    <t>C12B</t>
  </si>
  <si>
    <t>C14A</t>
  </si>
  <si>
    <t>C14B</t>
  </si>
  <si>
    <t>C16A</t>
  </si>
  <si>
    <t>C16B</t>
  </si>
  <si>
    <t>C29</t>
  </si>
  <si>
    <t>(86.6984875 43.3906625)</t>
  </si>
  <si>
    <t>(21.5528125 25.81770625)</t>
  </si>
  <si>
    <t>(19.782215625 36.374284375)</t>
  </si>
  <si>
    <t>(61.855184375 15.415603125)</t>
  </si>
  <si>
    <t>(18.619734375 24.829171875)</t>
  </si>
  <si>
    <t>(53.522071875 12.0960875)</t>
  </si>
  <si>
    <t>(15.672190625 32.264259375)</t>
  </si>
  <si>
    <t>(64.29753125 13.6803625)</t>
  </si>
  <si>
    <t>(16.88449375 22.386825)</t>
  </si>
  <si>
    <t>(80.63345 28.512978125)</t>
  </si>
  <si>
    <t>(31.717109375 6.05090625)</t>
  </si>
  <si>
    <t>(66.87705625 12.338275)</t>
  </si>
  <si>
    <t>(64.517821875 2.936021875)</t>
  </si>
  <si>
    <t>(6.140153125 22.166534375)</t>
  </si>
  <si>
    <t>(72.93088125 22.4579625)</t>
  </si>
  <si>
    <t>(25.66209375 13.753475)</t>
  </si>
  <si>
    <t>(58.17138125 6.05090625)</t>
  </si>
  <si>
    <t>(9.255040625 28.512975)</t>
  </si>
  <si>
    <t>(74.34078125 19.801996875)</t>
  </si>
  <si>
    <t>(23.006128125 12.343575)</t>
  </si>
  <si>
    <t>(83.7483375 22.1665375)</t>
  </si>
  <si>
    <t>(25.37066875 2.93601875)</t>
  </si>
  <si>
    <t>(71.530809375 13.85954375)</t>
  </si>
  <si>
    <t>(17.063675 15.153546875)</t>
  </si>
  <si>
    <t>(9.27346875 12.8813875)</t>
  </si>
  <si>
    <t>(72.736428125 15.2419375)</t>
  </si>
  <si>
    <t>(18.44606875 13.94793125)</t>
  </si>
  <si>
    <t>(80.615021875 12.881390625)</t>
  </si>
  <si>
    <t>(12.676390625 9.47846875)</t>
  </si>
  <si>
    <t>(67.368025 57.337759375)</t>
  </si>
  <si>
    <t>(9.72968125 40.57514375)</t>
  </si>
  <si>
    <t>(76.74119375 35.78485625)</t>
  </si>
  <si>
    <t>(56.66741875 53.362240625)</t>
  </si>
  <si>
    <t>(36.238259375 11.887759375)</t>
  </si>
  <si>
    <t>(22.7795375 48.1866375)</t>
  </si>
  <si>
    <t>(67.368025 52.982759375)</t>
  </si>
  <si>
    <t>(14.08468125 40.57514375)</t>
  </si>
  <si>
    <t>(81.09619375 35.78485625)</t>
  </si>
  <si>
    <t>(56.66741875 57.717240625)</t>
  </si>
  <si>
    <t>(39.224309375 7.532759375)</t>
  </si>
  <si>
    <t>(22.7795375 43.8316375)</t>
  </si>
  <si>
    <t>(73.609825 60.460015625)</t>
  </si>
  <si>
    <t>(73.6189375 42.02665625)</t>
  </si>
  <si>
    <t>(50.42561875 50.289984375)</t>
  </si>
  <si>
    <t>(49.033890625 13.0189625)</t>
  </si>
  <si>
    <t>(31.0213375 51.30889375)</t>
  </si>
  <si>
    <t>(8.598478125 48.60714375)</t>
  </si>
  <si>
    <t>(75.609990625 42.02665625)</t>
  </si>
  <si>
    <t>(50.42561875 52.2810375)</t>
  </si>
  <si>
    <t>(45.466109375 13.0189625)</t>
  </si>
  <si>
    <t>(28.8115375 49.317840625)</t>
  </si>
  <si>
    <t>(85.6884875 50.3711125)</t>
  </si>
  <si>
    <t>(53.118553125 33.266934375)</t>
  </si>
  <si>
    <t>(26.622753125 37.758746875)</t>
  </si>
  <si>
    <t>(53.867496875 23.83660625)</t>
  </si>
  <si>
    <t>(28.88991875 31.0739375)</t>
  </si>
  <si>
    <t>(56.143396875 25.5732875)</t>
  </si>
  <si>
    <t>(26.93476875 32.710890625)</t>
  </si>
  <si>
    <t>(67.606365625 24.67120625)</t>
  </si>
  <si>
    <t>(27.8753375 19.077990625)</t>
  </si>
  <si>
    <t>(67.606365625 19.077990625)</t>
  </si>
  <si>
    <t>(22.282121875 19.077990625)</t>
  </si>
  <si>
    <t>(80.178725 19.077990625)</t>
  </si>
  <si>
    <t>(67.606365625 6.50563125)</t>
  </si>
  <si>
    <t>(55.034009375 19.077990625)</t>
  </si>
  <si>
    <t>(67.606365625 31.65035)</t>
  </si>
  <si>
    <t>(22.282121875 6.50563125)</t>
  </si>
  <si>
    <t>(9.709765625 19.077990625)</t>
  </si>
  <si>
    <t>(22.282121875 31.650346875)</t>
  </si>
  <si>
    <t>(34.85448125 19.077990625)</t>
  </si>
  <si>
    <t>(51.84741875 55.62613125)</t>
  </si>
  <si>
    <t>(44.044309375 9.62386875)</t>
  </si>
  <si>
    <t>(72.188025 55.07386875)</t>
  </si>
  <si>
    <t>(27.5995375 45.922746875)</t>
  </si>
  <si>
    <t>(79.005084375 40.60485625)</t>
  </si>
  <si>
    <t>(24.307865625 35.443859375)</t>
  </si>
  <si>
    <t>(11.993571875 45.39514375)</t>
  </si>
  <si>
    <t>(58.1666125 27.571696875)</t>
  </si>
  <si>
    <t>(30.526871875 29.1187875)</t>
  </si>
  <si>
    <t>(59.9626625 29.367746875)</t>
  </si>
  <si>
    <t>(32.322921875 27.3227375)</t>
  </si>
  <si>
    <t>(61.7587125 31.163796875)</t>
  </si>
  <si>
    <t>(34.118971875 25.5266875)</t>
  </si>
  <si>
    <t>(57.56556875 12.035328125)</t>
  </si>
  <si>
    <t>(15.239459375 29.1187875)</t>
  </si>
  <si>
    <t>(6.489834375 56.570165625)</t>
  </si>
  <si>
    <t>(15.388665625 46.65714375)</t>
  </si>
  <si>
    <t>(82.400178125 41.86685625)</t>
  </si>
  <si>
    <t>(50.58541875 59.021225)</t>
  </si>
  <si>
    <t>(50.205309375 6.228775)</t>
  </si>
  <si>
    <t>(28.8615375 42.527653125)</t>
  </si>
  <si>
    <t>(65.377325 53.532759375)</t>
  </si>
  <si>
    <t>(13.53468125 38.58444375)</t>
  </si>
  <si>
    <t>(80.54619375 33.79415625)</t>
  </si>
  <si>
    <t>(58.65811875 57.167240625)</t>
  </si>
  <si>
    <t>(37.233609375 8.082759375)</t>
  </si>
  <si>
    <t>(20.7888375 44.3816375)</t>
  </si>
  <si>
    <t>(78.777303125 45.92951875)</t>
  </si>
  <si>
    <t>(9.029834375 56.570165625)</t>
  </si>
  <si>
    <t>(11.569834375 56.570165625)</t>
  </si>
  <si>
    <t>(11.765790625 50.71980625)</t>
  </si>
  <si>
    <t>(63.35170625 22.255021875)</t>
  </si>
  <si>
    <t>(25.459153125 23.33265)</t>
  </si>
  <si>
    <t>MR135</t>
  </si>
  <si>
    <t>MR195</t>
  </si>
  <si>
    <t>MR285</t>
  </si>
  <si>
    <t>R225</t>
  </si>
  <si>
    <t>647-RNU1A100MDSASQ</t>
  </si>
  <si>
    <t>80-A758BG106M1EAAE70</t>
  </si>
  <si>
    <t>RT0603FRE0733RL</t>
  </si>
  <si>
    <t>RT0603DRE075R1L</t>
  </si>
  <si>
    <t>Device</t>
  </si>
  <si>
    <t>Sheet</t>
  </si>
  <si>
    <t>1</t>
  </si>
  <si>
    <t>CPOL-EUE2.5-5</t>
  </si>
  <si>
    <t>CPOL-EUE2-4</t>
  </si>
  <si>
    <t>C-POL-MLCCC0805K</t>
  </si>
  <si>
    <t>Dual Mono Amp Library</t>
  </si>
  <si>
    <t>C-POL-MLCCC0603K</t>
  </si>
  <si>
    <t>SJ2W</t>
  </si>
  <si>
    <t>LQFP48_</t>
  </si>
  <si>
    <t>CONN_07</t>
  </si>
  <si>
    <t>R0603</t>
  </si>
  <si>
    <t>R0805</t>
  </si>
  <si>
    <t>R-POLR0805</t>
  </si>
  <si>
    <t>R0805-POL</t>
  </si>
  <si>
    <t>RR0805</t>
  </si>
  <si>
    <t>J1</t>
  </si>
  <si>
    <t>CONN_02</t>
  </si>
  <si>
    <t>1X02</t>
  </si>
  <si>
    <t>J2</t>
  </si>
  <si>
    <t>J3</t>
  </si>
  <si>
    <t>J4</t>
  </si>
  <si>
    <t>CONN_06SILK_FEMALE_PTH</t>
  </si>
  <si>
    <t>1X06</t>
  </si>
  <si>
    <t>J13</t>
  </si>
  <si>
    <t>RR0603</t>
  </si>
  <si>
    <t>J14</t>
  </si>
  <si>
    <t>0.1uF, X7R</t>
  </si>
  <si>
    <t>APSG160ELL222MJ20S</t>
  </si>
  <si>
    <t>CAPPRD500W60D1025H2150</t>
  </si>
  <si>
    <t>2200uF, 10V</t>
  </si>
  <si>
    <t>EMK316BB7226ML-T</t>
  </si>
  <si>
    <t>C1206</t>
  </si>
  <si>
    <t>RNE1C471MDN1</t>
  </si>
  <si>
    <t>CAPPRD350W60D825H1300</t>
  </si>
  <si>
    <t>CPF0805B51KE1</t>
  </si>
  <si>
    <t>RR1220P-204-D</t>
  </si>
  <si>
    <t>2.2k, 1%</t>
  </si>
  <si>
    <t>4.7u, Ceramic Capacitor X7R</t>
  </si>
  <si>
    <t>10K, Resistor 1%</t>
  </si>
  <si>
    <t>Not Pop.</t>
  </si>
  <si>
    <t>N/A</t>
  </si>
  <si>
    <t>Net</t>
  </si>
  <si>
    <t>Pad</t>
  </si>
  <si>
    <t>Pin</t>
  </si>
  <si>
    <t>+3V3</t>
  </si>
  <si>
    <t>+</t>
  </si>
  <si>
    <t>3</t>
  </si>
  <si>
    <t>14</t>
  </si>
  <si>
    <t>INV</t>
  </si>
  <si>
    <t>15</t>
  </si>
  <si>
    <t>DEM0</t>
  </si>
  <si>
    <t>17</t>
  </si>
  <si>
    <t>ACKS</t>
  </si>
  <si>
    <t>48</t>
  </si>
  <si>
    <t>TVDD</t>
  </si>
  <si>
    <t>20</t>
  </si>
  <si>
    <t>VCC</t>
  </si>
  <si>
    <t>2</t>
  </si>
  <si>
    <t>4</t>
  </si>
  <si>
    <t>5</t>
  </si>
  <si>
    <t>10</t>
  </si>
  <si>
    <t>OUT</t>
  </si>
  <si>
    <t>9</t>
  </si>
  <si>
    <t>OUTS</t>
  </si>
  <si>
    <t>VIN</t>
  </si>
  <si>
    <t>EN</t>
  </si>
  <si>
    <t>+5V/1</t>
  </si>
  <si>
    <t>19</t>
  </si>
  <si>
    <t>VREFHR</t>
  </si>
  <si>
    <t>VREFHR2</t>
  </si>
  <si>
    <t>27</t>
  </si>
  <si>
    <t>VDDR</t>
  </si>
  <si>
    <t>28</t>
  </si>
  <si>
    <t>VDDR2</t>
  </si>
  <si>
    <t>33</t>
  </si>
  <si>
    <t>VDDL</t>
  </si>
  <si>
    <t>34</t>
  </si>
  <si>
    <t>VDDL2</t>
  </si>
  <si>
    <t>41</t>
  </si>
  <si>
    <t>VREFHL</t>
  </si>
  <si>
    <t>42</t>
  </si>
  <si>
    <t>VREFHL2</t>
  </si>
  <si>
    <t>6</t>
  </si>
  <si>
    <t>+5V/2</t>
  </si>
  <si>
    <t>+5V/3</t>
  </si>
  <si>
    <t>H3.17</t>
  </si>
  <si>
    <t>H3.11</t>
  </si>
  <si>
    <t>18</t>
  </si>
  <si>
    <t>8D</t>
  </si>
  <si>
    <t>8</t>
  </si>
  <si>
    <t>4D</t>
  </si>
  <si>
    <t>H3.13</t>
  </si>
  <si>
    <t>6D</t>
  </si>
  <si>
    <t>2D</t>
  </si>
  <si>
    <t>DGND</t>
  </si>
  <si>
    <t>H3.10</t>
  </si>
  <si>
    <t>H3.12</t>
  </si>
  <si>
    <t>H3.14</t>
  </si>
  <si>
    <t>H3.16</t>
  </si>
  <si>
    <t>H3.19</t>
  </si>
  <si>
    <t>H3.8</t>
  </si>
  <si>
    <t>-</t>
  </si>
  <si>
    <t>13</t>
  </si>
  <si>
    <t>PSN</t>
  </si>
  <si>
    <t>16</t>
  </si>
  <si>
    <t>LDOE</t>
  </si>
  <si>
    <t>21</t>
  </si>
  <si>
    <t>VREFLR</t>
  </si>
  <si>
    <t>22</t>
  </si>
  <si>
    <t>VREFLR2</t>
  </si>
  <si>
    <t>24</t>
  </si>
  <si>
    <t>NC</t>
  </si>
  <si>
    <t>29</t>
  </si>
  <si>
    <t>VSSR</t>
  </si>
  <si>
    <t>30</t>
  </si>
  <si>
    <t>VSSR2</t>
  </si>
  <si>
    <t>31</t>
  </si>
  <si>
    <t>VSSL</t>
  </si>
  <si>
    <t>32</t>
  </si>
  <si>
    <t>VSSL2</t>
  </si>
  <si>
    <t>39</t>
  </si>
  <si>
    <t>VREFLL</t>
  </si>
  <si>
    <t>40</t>
  </si>
  <si>
    <t>VREFLL2</t>
  </si>
  <si>
    <t>45</t>
  </si>
  <si>
    <t>AVSS</t>
  </si>
  <si>
    <t>47</t>
  </si>
  <si>
    <t>DVSS</t>
  </si>
  <si>
    <t>SSLOW</t>
  </si>
  <si>
    <t>P$1</t>
  </si>
  <si>
    <t>P$10</t>
  </si>
  <si>
    <t>P$11</t>
  </si>
  <si>
    <t>P$12</t>
  </si>
  <si>
    <t>P$13</t>
  </si>
  <si>
    <t>P$14</t>
  </si>
  <si>
    <t>P$15</t>
  </si>
  <si>
    <t>P$16</t>
  </si>
  <si>
    <t>P$17</t>
  </si>
  <si>
    <t>P$18</t>
  </si>
  <si>
    <t>P$19</t>
  </si>
  <si>
    <t>P$2</t>
  </si>
  <si>
    <t>P$20</t>
  </si>
  <si>
    <t>P$21</t>
  </si>
  <si>
    <t>P$22</t>
  </si>
  <si>
    <t>P$23</t>
  </si>
  <si>
    <t>P$24</t>
  </si>
  <si>
    <t>P$25</t>
  </si>
  <si>
    <t>P$3</t>
  </si>
  <si>
    <t>P$4</t>
  </si>
  <si>
    <t>P$5</t>
  </si>
  <si>
    <t>P$6</t>
  </si>
  <si>
    <t>P$7</t>
  </si>
  <si>
    <t>P$8</t>
  </si>
  <si>
    <t>P$9</t>
  </si>
  <si>
    <t>GND</t>
  </si>
  <si>
    <t>7D</t>
  </si>
  <si>
    <t>7</t>
  </si>
  <si>
    <t>3D</t>
  </si>
  <si>
    <t>11</t>
  </si>
  <si>
    <t>DGND2</t>
  </si>
  <si>
    <t>DGND3</t>
  </si>
  <si>
    <t>DIF0</t>
  </si>
  <si>
    <t>H3.15</t>
  </si>
  <si>
    <t>5D</t>
  </si>
  <si>
    <t>1D</t>
  </si>
  <si>
    <t>H3.7</t>
  </si>
  <si>
    <t>CLK</t>
  </si>
  <si>
    <t>N$1</t>
  </si>
  <si>
    <t>!CLR</t>
  </si>
  <si>
    <t>N$2</t>
  </si>
  <si>
    <t>38</t>
  </si>
  <si>
    <t>VCML</t>
  </si>
  <si>
    <t>N$4</t>
  </si>
  <si>
    <t>44</t>
  </si>
  <si>
    <t>AVDD</t>
  </si>
  <si>
    <t>N$5</t>
  </si>
  <si>
    <t>ILIM</t>
  </si>
  <si>
    <t>N$6</t>
  </si>
  <si>
    <t>N$7</t>
  </si>
  <si>
    <t>SET</t>
  </si>
  <si>
    <t>N$8</t>
  </si>
  <si>
    <t>PG</t>
  </si>
  <si>
    <t>N$9</t>
  </si>
  <si>
    <t>N$10</t>
  </si>
  <si>
    <t>N$11</t>
  </si>
  <si>
    <t>46</t>
  </si>
  <si>
    <t>N$13</t>
  </si>
  <si>
    <t>N$14</t>
  </si>
  <si>
    <t>IN</t>
  </si>
  <si>
    <t>EN/UV</t>
  </si>
  <si>
    <t>N$15</t>
  </si>
  <si>
    <t>N$19</t>
  </si>
  <si>
    <t>N$20</t>
  </si>
  <si>
    <t>SDATA</t>
  </si>
  <si>
    <t>N$21</t>
  </si>
  <si>
    <t>BICK</t>
  </si>
  <si>
    <t>N$22</t>
  </si>
  <si>
    <t>N$23</t>
  </si>
  <si>
    <t>8Q</t>
  </si>
  <si>
    <t>N$24</t>
  </si>
  <si>
    <t>6Q</t>
  </si>
  <si>
    <t>N$25</t>
  </si>
  <si>
    <t>12</t>
  </si>
  <si>
    <t>5Q</t>
  </si>
  <si>
    <t>N$26</t>
  </si>
  <si>
    <t>26</t>
  </si>
  <si>
    <t>AOUTRN</t>
  </si>
  <si>
    <t>N$27</t>
  </si>
  <si>
    <t>N$28</t>
  </si>
  <si>
    <t>N$29</t>
  </si>
  <si>
    <t>N$30</t>
  </si>
  <si>
    <t>4Q</t>
  </si>
  <si>
    <t>N$31</t>
  </si>
  <si>
    <t>2Q</t>
  </si>
  <si>
    <t>N$32</t>
  </si>
  <si>
    <t>1Q</t>
  </si>
  <si>
    <t>N$33</t>
  </si>
  <si>
    <t>N$35</t>
  </si>
  <si>
    <t>N$36</t>
  </si>
  <si>
    <t>N$37</t>
  </si>
  <si>
    <t>VOUT</t>
  </si>
  <si>
    <t>N$39</t>
  </si>
  <si>
    <t>N$40</t>
  </si>
  <si>
    <t>N$42</t>
  </si>
  <si>
    <t>N$43</t>
  </si>
  <si>
    <t>N$44</t>
  </si>
  <si>
    <t>N$48</t>
  </si>
  <si>
    <t>N$49</t>
  </si>
  <si>
    <t>N$50</t>
  </si>
  <si>
    <t>N$51</t>
  </si>
  <si>
    <t>N$66</t>
  </si>
  <si>
    <t>N$69</t>
  </si>
  <si>
    <t>23</t>
  </si>
  <si>
    <t>VCMR</t>
  </si>
  <si>
    <t>N$79</t>
  </si>
  <si>
    <t>36</t>
  </si>
  <si>
    <t>AOUTLP</t>
  </si>
  <si>
    <t>N$80</t>
  </si>
  <si>
    <t>25</t>
  </si>
  <si>
    <t>AOUTRP</t>
  </si>
  <si>
    <t>N$81</t>
  </si>
  <si>
    <t>N$82</t>
  </si>
  <si>
    <t>N$83</t>
  </si>
  <si>
    <t>35</t>
  </si>
  <si>
    <t>AOUTLN</t>
  </si>
  <si>
    <t>N$87</t>
  </si>
  <si>
    <t>N$88</t>
  </si>
  <si>
    <t>N$90</t>
  </si>
  <si>
    <t>N$96</t>
  </si>
  <si>
    <t>N$101</t>
  </si>
  <si>
    <t>N$102</t>
  </si>
  <si>
    <t>N$105</t>
  </si>
  <si>
    <t>DIF2</t>
  </si>
  <si>
    <t>N$106</t>
  </si>
  <si>
    <t>SMUTE</t>
  </si>
  <si>
    <t>N$107</t>
  </si>
  <si>
    <t>N$114</t>
  </si>
  <si>
    <t>N$116</t>
  </si>
  <si>
    <t>PDN</t>
  </si>
  <si>
    <t>SCL0</t>
  </si>
  <si>
    <t>SD</t>
  </si>
  <si>
    <t>SDA0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</si>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</sst>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49" fontId="0" fillId="0" borderId="0" xfId="0" applyNumberFormat="1"/>
    <xf numFmtId="49" fontId="0" fillId="34" borderId="0" xfId="0" applyNumberFormat="1" applyFill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9" fillId="33" borderId="13" xfId="0" applyFont="1" applyFill="1" applyBorder="1" applyAlignment="1">
      <alignment vertical="center" wrapText="1"/>
    </xf>
    <xf numFmtId="0" fontId="19" fillId="33" borderId="16" xfId="0" applyFon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al_Mono_Amp_Design_Partlist_1_28_24_1" connectionId="1" xr16:uid="{0F0053F9-AEEA-0643-ABAB-0D4D294EC15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5D22A-134F-7740-B47F-EF5594154420}" name="Table2" displayName="Table2" ref="A1:E125" totalsRowShown="0" headerRowDxfId="20" dataDxfId="18" headerRowBorderDxfId="19" tableBorderDxfId="17">
  <autoFilter ref="A1:E125" xr:uid="{00000000-0001-0000-0000-000000000000}">
    <filterColumn colId="0">
      <filters>
        <filter val="C1A"/>
      </filters>
    </filterColumn>
  </autoFilter>
  <sortState xmlns:xlrd2="http://schemas.microsoft.com/office/spreadsheetml/2017/richdata2" ref="A2:E125">
    <sortCondition ref="A1:A125"/>
  </sortState>
  <tableColumns count="5">
    <tableColumn id="2" xr3:uid="{69C27098-BC3A-7A4A-A64C-AADB61481708}" name="Part" dataDxfId="16"/>
    <tableColumn id="3" xr3:uid="{1D3B9D87-9A6E-614D-9DC2-55E448C5C9B2}" name="Value" dataDxfId="15"/>
    <tableColumn id="4" xr3:uid="{AB07BC82-2750-D843-8B90-04182061DE8C}" name="Package" dataDxfId="14"/>
    <tableColumn id="5" xr3:uid="{34987C29-7B31-E54A-A34B-4218EDD602AB}" name="Description" dataDxfId="13"/>
    <tableColumn id="6" xr3:uid="{9CA32196-A419-8346-A9B4-1039C5AA6920}" name="Sourc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4B48E-DC3E-7248-A84B-C682FD6386A5}" name="Table3" displayName="Table3" ref="A1:F133" totalsRowShown="0" headerRowDxfId="0">
  <autoFilter ref="A1:F133" xr:uid="{1454B48E-DC3E-7248-A84B-C682FD6386A5}"/>
  <tableColumns count="6">
    <tableColumn id="1" xr3:uid="{3962ABE9-9A7E-4241-8A30-AFAE761929F8}" name="Part" dataDxfId="6"/>
    <tableColumn id="2" xr3:uid="{2017E244-BA49-2B45-8CE1-EC55856D1172}" name="Value" dataDxfId="5"/>
    <tableColumn id="3" xr3:uid="{EB963B8B-73B3-6349-BD6F-3A72D7C66302}" name="Device" dataDxfId="4"/>
    <tableColumn id="4" xr3:uid="{227415F5-08DC-464C-88B3-424305670160}" name="Package" dataDxfId="3"/>
    <tableColumn id="5" xr3:uid="{A146413F-CE1B-F543-92BA-BB388FC7CE78}" name="Library" dataDxfId="2"/>
    <tableColumn id="6" xr3:uid="{C7EA71BE-8141-A84B-804E-F5C131F0E482}" name="Shee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0EDDC-1529-F24C-85F8-4E41352BF84B}" name="Table1" displayName="Table1" ref="A1:E702" totalsRowShown="0" headerRowDxfId="7">
  <autoFilter ref="A1:E702" xr:uid="{9F90EDDC-1529-F24C-85F8-4E41352BF84B}"/>
  <tableColumns count="5">
    <tableColumn id="1" xr3:uid="{9A505F51-B406-3A48-A239-B3F31CC7E62E}" name="Net"/>
    <tableColumn id="2" xr3:uid="{C014AC9C-7A43-B34D-8AE3-423C0CA8A207}" name="Part" dataDxfId="11"/>
    <tableColumn id="3" xr3:uid="{1B83C2A1-0C40-284A-8A95-FD66E5C0C3CE}" name="Pad" dataDxfId="10"/>
    <tableColumn id="4" xr3:uid="{CD76BCB8-58FF-6E4A-8BF0-DFA57C70F061}" name="Pin" dataDxfId="9"/>
    <tableColumn id="5" xr3:uid="{D8DEF092-E23D-E248-9A4D-71C4EE5704F5}" name="Shee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6C59-FB34-2840-A815-A631315273CB}">
  <dimension ref="A1:O133"/>
  <sheetViews>
    <sheetView topLeftCell="A91" zoomScale="117" workbookViewId="0">
      <selection activeCell="K101" sqref="K101"/>
    </sheetView>
  </sheetViews>
  <sheetFormatPr baseColWidth="10" defaultRowHeight="15" x14ac:dyDescent="0.2"/>
  <cols>
    <col min="1" max="1" width="7.33203125" bestFit="1" customWidth="1"/>
    <col min="2" max="2" width="23" bestFit="1" customWidth="1"/>
    <col min="3" max="3" width="18" bestFit="1" customWidth="1"/>
    <col min="4" max="4" width="22.33203125" bestFit="1" customWidth="1"/>
    <col min="5" max="5" width="25.83203125" bestFit="1" customWidth="1"/>
    <col min="6" max="6" width="12.5" bestFit="1" customWidth="1"/>
    <col min="7" max="7" width="10" bestFit="1" customWidth="1"/>
    <col min="8" max="8" width="6.5" bestFit="1" customWidth="1"/>
    <col min="9" max="9" width="16.33203125" bestFit="1" customWidth="1"/>
    <col min="10" max="10" width="15.1640625" bestFit="1" customWidth="1"/>
    <col min="11" max="11" width="30" bestFit="1" customWidth="1"/>
    <col min="12" max="12" width="28.1640625" bestFit="1" customWidth="1"/>
    <col min="14" max="14" width="13.6640625" bestFit="1" customWidth="1"/>
  </cols>
  <sheetData>
    <row r="1" spans="1:13" x14ac:dyDescent="0.2">
      <c r="A1" s="9" t="s">
        <v>0</v>
      </c>
      <c r="B1" s="9" t="s">
        <v>1</v>
      </c>
      <c r="C1" s="9" t="s">
        <v>2</v>
      </c>
      <c r="D1" s="9" t="s">
        <v>82</v>
      </c>
      <c r="E1" s="9" t="s">
        <v>251</v>
      </c>
      <c r="F1" s="9" t="s">
        <v>83</v>
      </c>
      <c r="G1" s="9"/>
    </row>
    <row r="2" spans="1:13" x14ac:dyDescent="0.2">
      <c r="A2" s="9" t="s">
        <v>84</v>
      </c>
      <c r="B2" s="9" t="s">
        <v>4</v>
      </c>
      <c r="C2" s="9" t="s">
        <v>4</v>
      </c>
      <c r="D2" s="9" t="s">
        <v>85</v>
      </c>
      <c r="E2" s="9" t="s">
        <v>307</v>
      </c>
      <c r="F2" s="9" t="s">
        <v>86</v>
      </c>
      <c r="G2" t="str">
        <f>IF(IFERROR(TRIM(RIGHT(F2,LEN(F2)-FIND(")",F2))),F2)=F2,"",IFERROR(TRIM(RIGHT(F2,LEN(F2)-FIND(")",F2))),F2))</f>
        <v/>
      </c>
      <c r="H2" t="str">
        <f>INDEX('Dual Mono AK4493 MKII v175 BoM'!$A$2:$E$125,MATCH($A2,'Dual Mono AK4493 MKII v175 BoM'!$A$2:$A$125,0),1)</f>
        <v>AVDDL</v>
      </c>
      <c r="I2">
        <f>INDEX('Dual Mono AK4493 MKII v175 BoM'!$A$2:$E$125,MATCH($A2,'Dual Mono AK4493 MKII v175 BoM'!$A$2:$A$125,0),2)</f>
        <v>0</v>
      </c>
      <c r="J2" t="str">
        <f>INDEX('Dual Mono AK4493 MKII v175 BoM'!$A$2:$E$125,MATCH($A2,'Dual Mono AK4493 MKII v175 BoM'!$A$2:$A$125,0),3)</f>
        <v>22-23-2021</v>
      </c>
      <c r="K2" t="str">
        <f>INDEX('Dual Mono AK4493 MKII v175 BoM'!$A$2:$E$125,MATCH($A2,'Dual Mono AK4493 MKII v175 BoM'!$A$2:$A$125,0),4)</f>
        <v>.100 (2.54mm) Center Header - 2 Pin"</v>
      </c>
      <c r="L2">
        <f>INDEX('Dual Mono AK4493 MKII v175 BoM'!$A$2:$E$125,MATCH($A2,'Dual Mono AK4493 MKII v175 BoM'!$A$2:$A$125,0),5)</f>
        <v>0</v>
      </c>
      <c r="M2" t="str">
        <f>IF(OR(A2&lt;&gt;H2,C2&lt;&gt;J2),"ERROR","")</f>
        <v/>
      </c>
    </row>
    <row r="3" spans="1:13" x14ac:dyDescent="0.2">
      <c r="A3" s="9" t="s">
        <v>87</v>
      </c>
      <c r="B3" s="9" t="s">
        <v>4</v>
      </c>
      <c r="C3" s="9" t="s">
        <v>4</v>
      </c>
      <c r="D3" s="9" t="s">
        <v>85</v>
      </c>
      <c r="E3" s="9" t="s">
        <v>252</v>
      </c>
      <c r="F3" s="9" t="s">
        <v>88</v>
      </c>
      <c r="G3" t="str">
        <f t="shared" ref="G3:G66" si="0">IF(IFERROR(TRIM(RIGHT(F3,LEN(F3)-FIND(")",F3))),F3)=F3,"",IFERROR(TRIM(RIGHT(F3,LEN(F3)-FIND(")",F3))),F3))</f>
        <v/>
      </c>
      <c r="H3" t="str">
        <f>INDEX('Dual Mono AK4493 MKII v175 BoM'!$A$2:$E$125,MATCH($A3,'Dual Mono AK4493 MKII v175 BoM'!$A$2:$A$125,0),1)</f>
        <v>AVDDR</v>
      </c>
      <c r="I3">
        <f>INDEX('Dual Mono AK4493 MKII v175 BoM'!$A$2:$E$125,MATCH($A3,'Dual Mono AK4493 MKII v175 BoM'!$A$2:$A$125,0),2)</f>
        <v>0</v>
      </c>
      <c r="J3" t="str">
        <f>INDEX('Dual Mono AK4493 MKII v175 BoM'!$A$2:$E$125,MATCH($A3,'Dual Mono AK4493 MKII v175 BoM'!$A$2:$A$125,0),3)</f>
        <v>22-23-2021</v>
      </c>
      <c r="K3" t="str">
        <f>INDEX('Dual Mono AK4493 MKII v175 BoM'!$A$2:$E$125,MATCH($A3,'Dual Mono AK4493 MKII v175 BoM'!$A$2:$A$125,0),4)</f>
        <v>.100 (2.54mm) Center Header - 2 Pin"</v>
      </c>
      <c r="L3">
        <f>INDEX('Dual Mono AK4493 MKII v175 BoM'!$A$2:$E$125,MATCH($A3,'Dual Mono AK4493 MKII v175 BoM'!$A$2:$A$125,0),5)</f>
        <v>0</v>
      </c>
      <c r="M3" t="str">
        <f t="shared" ref="M3:M66" si="1">IF(OR(A3&lt;&gt;H3,C3&lt;&gt;J3),"ERROR","")</f>
        <v/>
      </c>
    </row>
    <row r="4" spans="1:13" x14ac:dyDescent="0.2">
      <c r="A4" s="9" t="s">
        <v>89</v>
      </c>
      <c r="B4" s="9" t="s">
        <v>90</v>
      </c>
      <c r="C4" s="9" t="s">
        <v>90</v>
      </c>
      <c r="D4" s="9" t="s">
        <v>253</v>
      </c>
      <c r="E4" s="9" t="s">
        <v>254</v>
      </c>
      <c r="F4" s="9" t="s">
        <v>86</v>
      </c>
      <c r="G4" t="str">
        <f t="shared" si="0"/>
        <v/>
      </c>
      <c r="H4" t="e">
        <f>INDEX('Dual Mono AK4493 MKII v175 BoM'!$A$2:$E$125,MATCH($A4,'Dual Mono AK4493 MKII v175 BoM'!$A$2:$A$125,0),1)</f>
        <v>#N/A</v>
      </c>
      <c r="I4" t="e">
        <f>INDEX('Dual Mono AK4493 MKII v175 BoM'!$A$2:$E$125,MATCH($A4,'Dual Mono AK4493 MKII v175 BoM'!$A$2:$A$125,0),2)</f>
        <v>#N/A</v>
      </c>
      <c r="J4" t="e">
        <f>INDEX('Dual Mono AK4493 MKII v175 BoM'!$A$2:$E$125,MATCH($A4,'Dual Mono AK4493 MKII v175 BoM'!$A$2:$A$125,0),3)</f>
        <v>#N/A</v>
      </c>
      <c r="K4" t="e">
        <f>INDEX('Dual Mono AK4493 MKII v175 BoM'!$A$2:$E$125,MATCH($A4,'Dual Mono AK4493 MKII v175 BoM'!$A$2:$A$125,0),4)</f>
        <v>#N/A</v>
      </c>
      <c r="L4" t="e">
        <f>INDEX('Dual Mono AK4493 MKII v175 BoM'!$A$2:$E$125,MATCH($A4,'Dual Mono AK4493 MKII v175 BoM'!$A$2:$A$125,0),5)</f>
        <v>#N/A</v>
      </c>
      <c r="M4" t="e">
        <f t="shared" si="1"/>
        <v>#N/A</v>
      </c>
    </row>
    <row r="5" spans="1:13" x14ac:dyDescent="0.2">
      <c r="A5" s="9" t="s">
        <v>117</v>
      </c>
      <c r="B5" s="9" t="s">
        <v>256</v>
      </c>
      <c r="C5" s="9" t="s">
        <v>9</v>
      </c>
      <c r="D5" s="9" t="s">
        <v>92</v>
      </c>
      <c r="E5" s="9" t="s">
        <v>321</v>
      </c>
      <c r="F5" s="9" t="s">
        <v>411</v>
      </c>
      <c r="G5" t="str">
        <f t="shared" si="0"/>
        <v/>
      </c>
      <c r="H5" t="e">
        <f>INDEX('Dual Mono AK4493 MKII v175 BoM'!$A$2:$E$125,MATCH($A5,'Dual Mono AK4493 MKII v175 BoM'!$A$2:$A$125,0),1)</f>
        <v>#N/A</v>
      </c>
      <c r="I5" t="e">
        <f>INDEX('Dual Mono AK4493 MKII v175 BoM'!$A$2:$E$125,MATCH($A5,'Dual Mono AK4493 MKII v175 BoM'!$A$2:$A$125,0),2)</f>
        <v>#N/A</v>
      </c>
      <c r="J5" t="e">
        <f>INDEX('Dual Mono AK4493 MKII v175 BoM'!$A$2:$E$125,MATCH($A5,'Dual Mono AK4493 MKII v175 BoM'!$A$2:$A$125,0),3)</f>
        <v>#N/A</v>
      </c>
      <c r="K5" t="e">
        <f>INDEX('Dual Mono AK4493 MKII v175 BoM'!$A$2:$E$125,MATCH($A5,'Dual Mono AK4493 MKII v175 BoM'!$A$2:$A$125,0),4)</f>
        <v>#N/A</v>
      </c>
      <c r="L5" t="e">
        <f>INDEX('Dual Mono AK4493 MKII v175 BoM'!$A$2:$E$125,MATCH($A5,'Dual Mono AK4493 MKII v175 BoM'!$A$2:$A$125,0),5)</f>
        <v>#N/A</v>
      </c>
      <c r="M5" t="e">
        <f t="shared" si="1"/>
        <v>#N/A</v>
      </c>
    </row>
    <row r="6" spans="1:13" x14ac:dyDescent="0.2">
      <c r="A6" s="9" t="s">
        <v>118</v>
      </c>
      <c r="B6" s="9" t="s">
        <v>256</v>
      </c>
      <c r="C6" s="9" t="s">
        <v>9</v>
      </c>
      <c r="D6" s="9" t="s">
        <v>92</v>
      </c>
      <c r="E6" s="9" t="s">
        <v>322</v>
      </c>
      <c r="F6" s="9" t="s">
        <v>412</v>
      </c>
      <c r="G6" t="str">
        <f t="shared" si="0"/>
        <v/>
      </c>
      <c r="H6" t="e">
        <f>INDEX('Dual Mono AK4493 MKII v175 BoM'!$A$2:$E$125,MATCH($A6,'Dual Mono AK4493 MKII v175 BoM'!$A$2:$A$125,0),1)</f>
        <v>#N/A</v>
      </c>
      <c r="I6" t="e">
        <f>INDEX('Dual Mono AK4493 MKII v175 BoM'!$A$2:$E$125,MATCH($A6,'Dual Mono AK4493 MKII v175 BoM'!$A$2:$A$125,0),2)</f>
        <v>#N/A</v>
      </c>
      <c r="J6" t="e">
        <f>INDEX('Dual Mono AK4493 MKII v175 BoM'!$A$2:$E$125,MATCH($A6,'Dual Mono AK4493 MKII v175 BoM'!$A$2:$A$125,0),3)</f>
        <v>#N/A</v>
      </c>
      <c r="K6" t="e">
        <f>INDEX('Dual Mono AK4493 MKII v175 BoM'!$A$2:$E$125,MATCH($A6,'Dual Mono AK4493 MKII v175 BoM'!$A$2:$A$125,0),4)</f>
        <v>#N/A</v>
      </c>
      <c r="L6" t="e">
        <f>INDEX('Dual Mono AK4493 MKII v175 BoM'!$A$2:$E$125,MATCH($A6,'Dual Mono AK4493 MKII v175 BoM'!$A$2:$A$125,0),5)</f>
        <v>#N/A</v>
      </c>
      <c r="M6" t="e">
        <f t="shared" si="1"/>
        <v>#N/A</v>
      </c>
    </row>
    <row r="7" spans="1:13" x14ac:dyDescent="0.2">
      <c r="A7" s="9" t="s">
        <v>119</v>
      </c>
      <c r="B7" s="9"/>
      <c r="C7" s="9" t="s">
        <v>12</v>
      </c>
      <c r="D7" s="9" t="s">
        <v>99</v>
      </c>
      <c r="E7" s="9" t="s">
        <v>323</v>
      </c>
      <c r="F7" s="9" t="s">
        <v>116</v>
      </c>
      <c r="G7" t="str">
        <f t="shared" si="0"/>
        <v/>
      </c>
      <c r="H7" t="str">
        <f>INDEX('Dual Mono AK4493 MKII v175 BoM'!$A$2:$E$125,MATCH($A7,'Dual Mono AK4493 MKII v175 BoM'!$A$2:$A$125,0),1)</f>
        <v>C11A</v>
      </c>
      <c r="I7" t="str">
        <f>INDEX('Dual Mono AK4493 MKII v175 BoM'!$A$2:$E$125,MATCH($A7,'Dual Mono AK4493 MKII v175 BoM'!$A$2:$A$125,0),2)</f>
        <v>2200U 10V or more</v>
      </c>
      <c r="J7" t="str">
        <f>INDEX('Dual Mono AK4493 MKII v175 BoM'!$A$2:$E$125,MATCH($A7,'Dual Mono AK4493 MKII v175 BoM'!$A$2:$A$125,0),3)</f>
        <v>E5-8,5</v>
      </c>
      <c r="K7" t="str">
        <f>INDEX('Dual Mono AK4493 MKII v175 BoM'!$A$2:$E$125,MATCH($A7,'Dual Mono AK4493 MKII v175 BoM'!$A$2:$A$125,0),4)</f>
        <v>Organic Polymer Capacitor</v>
      </c>
      <c r="L7" t="str">
        <f>INDEX('Dual Mono AK4493 MKII v175 BoM'!$A$2:$E$125,MATCH($A7,'Dual Mono AK4493 MKII v175 BoM'!$A$2:$A$125,0),5)</f>
        <v>Mouser 661-APSG160E222MJ20S</v>
      </c>
      <c r="M7" t="str">
        <f t="shared" si="1"/>
        <v/>
      </c>
    </row>
    <row r="8" spans="1:13" x14ac:dyDescent="0.2">
      <c r="A8" s="9" t="s">
        <v>120</v>
      </c>
      <c r="B8" s="9"/>
      <c r="C8" s="9" t="s">
        <v>12</v>
      </c>
      <c r="D8" s="9" t="s">
        <v>99</v>
      </c>
      <c r="E8" s="9" t="s">
        <v>324</v>
      </c>
      <c r="F8" s="9" t="s">
        <v>100</v>
      </c>
      <c r="G8" t="str">
        <f t="shared" si="0"/>
        <v/>
      </c>
      <c r="H8" t="str">
        <f>INDEX('Dual Mono AK4493 MKII v175 BoM'!$A$2:$E$125,MATCH($A8,'Dual Mono AK4493 MKII v175 BoM'!$A$2:$A$125,0),1)</f>
        <v>C11B</v>
      </c>
      <c r="I8" t="str">
        <f>INDEX('Dual Mono AK4493 MKII v175 BoM'!$A$2:$E$125,MATCH($A8,'Dual Mono AK4493 MKII v175 BoM'!$A$2:$A$125,0),2)</f>
        <v>2200U 10V or more</v>
      </c>
      <c r="J8" t="str">
        <f>INDEX('Dual Mono AK4493 MKII v175 BoM'!$A$2:$E$125,MATCH($A8,'Dual Mono AK4493 MKII v175 BoM'!$A$2:$A$125,0),3)</f>
        <v>E5-8,5</v>
      </c>
      <c r="K8" t="str">
        <f>INDEX('Dual Mono AK4493 MKII v175 BoM'!$A$2:$E$125,MATCH($A8,'Dual Mono AK4493 MKII v175 BoM'!$A$2:$A$125,0),4)</f>
        <v>Organic Polymer Capacitor</v>
      </c>
      <c r="L8" t="str">
        <f>INDEX('Dual Mono AK4493 MKII v175 BoM'!$A$2:$E$125,MATCH($A8,'Dual Mono AK4493 MKII v175 BoM'!$A$2:$A$125,0),5)</f>
        <v>Mouser 661-APSG160E222MJ20S</v>
      </c>
      <c r="M8" t="str">
        <f t="shared" si="1"/>
        <v/>
      </c>
    </row>
    <row r="9" spans="1:13" x14ac:dyDescent="0.2">
      <c r="A9" s="9" t="s">
        <v>121</v>
      </c>
      <c r="B9" s="9" t="s">
        <v>256</v>
      </c>
      <c r="C9" s="9" t="s">
        <v>9</v>
      </c>
      <c r="D9" s="9" t="s">
        <v>92</v>
      </c>
      <c r="E9" s="9" t="s">
        <v>325</v>
      </c>
      <c r="F9" s="9" t="s">
        <v>95</v>
      </c>
      <c r="G9" t="str">
        <f t="shared" si="0"/>
        <v/>
      </c>
      <c r="H9" t="e">
        <f>INDEX('Dual Mono AK4493 MKII v175 BoM'!$A$2:$E$125,MATCH($A9,'Dual Mono AK4493 MKII v175 BoM'!$A$2:$A$125,0),1)</f>
        <v>#N/A</v>
      </c>
      <c r="I9" t="e">
        <f>INDEX('Dual Mono AK4493 MKII v175 BoM'!$A$2:$E$125,MATCH($A9,'Dual Mono AK4493 MKII v175 BoM'!$A$2:$A$125,0),2)</f>
        <v>#N/A</v>
      </c>
      <c r="J9" t="e">
        <f>INDEX('Dual Mono AK4493 MKII v175 BoM'!$A$2:$E$125,MATCH($A9,'Dual Mono AK4493 MKII v175 BoM'!$A$2:$A$125,0),3)</f>
        <v>#N/A</v>
      </c>
      <c r="K9" t="e">
        <f>INDEX('Dual Mono AK4493 MKII v175 BoM'!$A$2:$E$125,MATCH($A9,'Dual Mono AK4493 MKII v175 BoM'!$A$2:$A$125,0),4)</f>
        <v>#N/A</v>
      </c>
      <c r="L9" t="e">
        <f>INDEX('Dual Mono AK4493 MKII v175 BoM'!$A$2:$E$125,MATCH($A9,'Dual Mono AK4493 MKII v175 BoM'!$A$2:$A$125,0),5)</f>
        <v>#N/A</v>
      </c>
      <c r="M9" t="e">
        <f t="shared" si="1"/>
        <v>#N/A</v>
      </c>
    </row>
    <row r="10" spans="1:13" x14ac:dyDescent="0.2">
      <c r="A10" s="9" t="s">
        <v>122</v>
      </c>
      <c r="B10" s="9" t="s">
        <v>256</v>
      </c>
      <c r="C10" s="9" t="s">
        <v>9</v>
      </c>
      <c r="D10" s="9" t="s">
        <v>92</v>
      </c>
      <c r="E10" s="9" t="s">
        <v>326</v>
      </c>
      <c r="F10" s="9" t="s">
        <v>97</v>
      </c>
      <c r="G10" t="str">
        <f t="shared" si="0"/>
        <v/>
      </c>
      <c r="H10" t="e">
        <f>INDEX('Dual Mono AK4493 MKII v175 BoM'!$A$2:$E$125,MATCH($A10,'Dual Mono AK4493 MKII v175 BoM'!$A$2:$A$125,0),1)</f>
        <v>#N/A</v>
      </c>
      <c r="I10" t="e">
        <f>INDEX('Dual Mono AK4493 MKII v175 BoM'!$A$2:$E$125,MATCH($A10,'Dual Mono AK4493 MKII v175 BoM'!$A$2:$A$125,0),2)</f>
        <v>#N/A</v>
      </c>
      <c r="J10" t="e">
        <f>INDEX('Dual Mono AK4493 MKII v175 BoM'!$A$2:$E$125,MATCH($A10,'Dual Mono AK4493 MKII v175 BoM'!$A$2:$A$125,0),3)</f>
        <v>#N/A</v>
      </c>
      <c r="K10" t="e">
        <f>INDEX('Dual Mono AK4493 MKII v175 BoM'!$A$2:$E$125,MATCH($A10,'Dual Mono AK4493 MKII v175 BoM'!$A$2:$A$125,0),4)</f>
        <v>#N/A</v>
      </c>
      <c r="L10" t="e">
        <f>INDEX('Dual Mono AK4493 MKII v175 BoM'!$A$2:$E$125,MATCH($A10,'Dual Mono AK4493 MKII v175 BoM'!$A$2:$A$125,0),5)</f>
        <v>#N/A</v>
      </c>
      <c r="M10" t="e">
        <f t="shared" si="1"/>
        <v>#N/A</v>
      </c>
    </row>
    <row r="11" spans="1:13" x14ac:dyDescent="0.2">
      <c r="A11" s="9" t="s">
        <v>123</v>
      </c>
      <c r="B11" s="9"/>
      <c r="C11" s="9" t="s">
        <v>13</v>
      </c>
      <c r="D11" s="9" t="s">
        <v>99</v>
      </c>
      <c r="E11" s="9" t="s">
        <v>327</v>
      </c>
      <c r="F11" s="9" t="s">
        <v>106</v>
      </c>
      <c r="G11" t="str">
        <f t="shared" si="0"/>
        <v/>
      </c>
      <c r="H11" t="str">
        <f>INDEX('Dual Mono AK4493 MKII v175 BoM'!$A$2:$E$125,MATCH($A11,'Dual Mono AK4493 MKII v175 BoM'!$A$2:$A$125,0),1)</f>
        <v>C13A</v>
      </c>
      <c r="I11" t="str">
        <f>INDEX('Dual Mono AK4493 MKII v175 BoM'!$A$2:$E$125,MATCH($A11,'Dual Mono AK4493 MKII v175 BoM'!$A$2:$A$125,0),2)</f>
        <v>10u 10V or more</v>
      </c>
      <c r="J11" t="str">
        <f>INDEX('Dual Mono AK4493 MKII v175 BoM'!$A$2:$E$125,MATCH($A11,'Dual Mono AK4493 MKII v175 BoM'!$A$2:$A$125,0),3)</f>
        <v>E2-4</v>
      </c>
      <c r="K11" t="str">
        <f>INDEX('Dual Mono AK4493 MKII v175 BoM'!$A$2:$E$125,MATCH($A11,'Dual Mono AK4493 MKII v175 BoM'!$A$2:$A$125,0),4)</f>
        <v>Organic Polymer Capacitor</v>
      </c>
      <c r="L11" t="str">
        <f>INDEX('Dual Mono AK4493 MKII v175 BoM'!$A$2:$E$125,MATCH($A11,'Dual Mono AK4493 MKII v175 BoM'!$A$2:$A$125,0),5)</f>
        <v>Mouser 647-RNU1A100MDSASQ</v>
      </c>
      <c r="M11" t="str">
        <f t="shared" si="1"/>
        <v/>
      </c>
    </row>
    <row r="12" spans="1:13" x14ac:dyDescent="0.2">
      <c r="A12" s="9" t="s">
        <v>124</v>
      </c>
      <c r="B12" s="9"/>
      <c r="C12" s="9" t="s">
        <v>13</v>
      </c>
      <c r="D12" s="9" t="s">
        <v>99</v>
      </c>
      <c r="E12" s="9" t="s">
        <v>328</v>
      </c>
      <c r="F12" s="9" t="s">
        <v>86</v>
      </c>
      <c r="G12" t="str">
        <f t="shared" si="0"/>
        <v/>
      </c>
      <c r="H12" t="str">
        <f>INDEX('Dual Mono AK4493 MKII v175 BoM'!$A$2:$E$125,MATCH($A12,'Dual Mono AK4493 MKII v175 BoM'!$A$2:$A$125,0),1)</f>
        <v>C13B</v>
      </c>
      <c r="I12" t="str">
        <f>INDEX('Dual Mono AK4493 MKII v175 BoM'!$A$2:$E$125,MATCH($A12,'Dual Mono AK4493 MKII v175 BoM'!$A$2:$A$125,0),2)</f>
        <v>10u 10V or more</v>
      </c>
      <c r="J12" t="str">
        <f>INDEX('Dual Mono AK4493 MKII v175 BoM'!$A$2:$E$125,MATCH($A12,'Dual Mono AK4493 MKII v175 BoM'!$A$2:$A$125,0),3)</f>
        <v>E2-4</v>
      </c>
      <c r="K12" t="str">
        <f>INDEX('Dual Mono AK4493 MKII v175 BoM'!$A$2:$E$125,MATCH($A12,'Dual Mono AK4493 MKII v175 BoM'!$A$2:$A$125,0),4)</f>
        <v>Organic Polymer Capacitor</v>
      </c>
      <c r="L12" t="str">
        <f>INDEX('Dual Mono AK4493 MKII v175 BoM'!$A$2:$E$125,MATCH($A12,'Dual Mono AK4493 MKII v175 BoM'!$A$2:$A$125,0),5)</f>
        <v>Mouser 647-RNU1A100MDSASQ</v>
      </c>
      <c r="M12" t="str">
        <f t="shared" si="1"/>
        <v/>
      </c>
    </row>
    <row r="13" spans="1:13" x14ac:dyDescent="0.2">
      <c r="A13" s="9" t="s">
        <v>125</v>
      </c>
      <c r="B13" s="9" t="s">
        <v>256</v>
      </c>
      <c r="C13" s="9" t="s">
        <v>9</v>
      </c>
      <c r="D13" s="9" t="s">
        <v>92</v>
      </c>
      <c r="E13" s="9" t="s">
        <v>329</v>
      </c>
      <c r="F13" s="9" t="s">
        <v>126</v>
      </c>
      <c r="G13" t="str">
        <f t="shared" si="0"/>
        <v/>
      </c>
      <c r="H13" t="e">
        <f>INDEX('Dual Mono AK4493 MKII v175 BoM'!$A$2:$E$125,MATCH($A13,'Dual Mono AK4493 MKII v175 BoM'!$A$2:$A$125,0),1)</f>
        <v>#N/A</v>
      </c>
      <c r="I13" t="e">
        <f>INDEX('Dual Mono AK4493 MKII v175 BoM'!$A$2:$E$125,MATCH($A13,'Dual Mono AK4493 MKII v175 BoM'!$A$2:$A$125,0),2)</f>
        <v>#N/A</v>
      </c>
      <c r="J13" t="e">
        <f>INDEX('Dual Mono AK4493 MKII v175 BoM'!$A$2:$E$125,MATCH($A13,'Dual Mono AK4493 MKII v175 BoM'!$A$2:$A$125,0),3)</f>
        <v>#N/A</v>
      </c>
      <c r="K13" t="e">
        <f>INDEX('Dual Mono AK4493 MKII v175 BoM'!$A$2:$E$125,MATCH($A13,'Dual Mono AK4493 MKII v175 BoM'!$A$2:$A$125,0),4)</f>
        <v>#N/A</v>
      </c>
      <c r="L13" t="e">
        <f>INDEX('Dual Mono AK4493 MKII v175 BoM'!$A$2:$E$125,MATCH($A13,'Dual Mono AK4493 MKII v175 BoM'!$A$2:$A$125,0),5)</f>
        <v>#N/A</v>
      </c>
      <c r="M13" t="e">
        <f t="shared" si="1"/>
        <v>#N/A</v>
      </c>
    </row>
    <row r="14" spans="1:13" x14ac:dyDescent="0.2">
      <c r="A14" s="9" t="s">
        <v>127</v>
      </c>
      <c r="B14" s="9" t="s">
        <v>256</v>
      </c>
      <c r="C14" s="9" t="s">
        <v>9</v>
      </c>
      <c r="D14" s="9" t="s">
        <v>92</v>
      </c>
      <c r="E14" s="9" t="s">
        <v>330</v>
      </c>
      <c r="F14" s="9" t="s">
        <v>93</v>
      </c>
      <c r="G14" t="str">
        <f t="shared" si="0"/>
        <v/>
      </c>
      <c r="H14" t="e">
        <f>INDEX('Dual Mono AK4493 MKII v175 BoM'!$A$2:$E$125,MATCH($A14,'Dual Mono AK4493 MKII v175 BoM'!$A$2:$A$125,0),1)</f>
        <v>#N/A</v>
      </c>
      <c r="I14" t="e">
        <f>INDEX('Dual Mono AK4493 MKII v175 BoM'!$A$2:$E$125,MATCH($A14,'Dual Mono AK4493 MKII v175 BoM'!$A$2:$A$125,0),2)</f>
        <v>#N/A</v>
      </c>
      <c r="J14" t="e">
        <f>INDEX('Dual Mono AK4493 MKII v175 BoM'!$A$2:$E$125,MATCH($A14,'Dual Mono AK4493 MKII v175 BoM'!$A$2:$A$125,0),3)</f>
        <v>#N/A</v>
      </c>
      <c r="K14" t="e">
        <f>INDEX('Dual Mono AK4493 MKII v175 BoM'!$A$2:$E$125,MATCH($A14,'Dual Mono AK4493 MKII v175 BoM'!$A$2:$A$125,0),4)</f>
        <v>#N/A</v>
      </c>
      <c r="L14" t="e">
        <f>INDEX('Dual Mono AK4493 MKII v175 BoM'!$A$2:$E$125,MATCH($A14,'Dual Mono AK4493 MKII v175 BoM'!$A$2:$A$125,0),5)</f>
        <v>#N/A</v>
      </c>
      <c r="M14" t="e">
        <f t="shared" si="1"/>
        <v>#N/A</v>
      </c>
    </row>
    <row r="15" spans="1:13" x14ac:dyDescent="0.2">
      <c r="A15" s="9" t="s">
        <v>128</v>
      </c>
      <c r="B15" s="9"/>
      <c r="C15" s="9" t="s">
        <v>13</v>
      </c>
      <c r="D15" s="9" t="s">
        <v>99</v>
      </c>
      <c r="E15" s="9" t="s">
        <v>260</v>
      </c>
      <c r="F15" s="9" t="s">
        <v>129</v>
      </c>
      <c r="G15" t="str">
        <f t="shared" si="0"/>
        <v/>
      </c>
      <c r="H15" t="str">
        <f>INDEX('Dual Mono AK4493 MKII v175 BoM'!$A$2:$E$125,MATCH($A15,'Dual Mono AK4493 MKII v175 BoM'!$A$2:$A$125,0),1)</f>
        <v>C15A</v>
      </c>
      <c r="I15" t="str">
        <f>INDEX('Dual Mono AK4493 MKII v175 BoM'!$A$2:$E$125,MATCH($A15,'Dual Mono AK4493 MKII v175 BoM'!$A$2:$A$125,0),2)</f>
        <v>10u 10V or more</v>
      </c>
      <c r="J15" t="str">
        <f>INDEX('Dual Mono AK4493 MKII v175 BoM'!$A$2:$E$125,MATCH($A15,'Dual Mono AK4493 MKII v175 BoM'!$A$2:$A$125,0),3)</f>
        <v>E2-4</v>
      </c>
      <c r="K15" t="str">
        <f>INDEX('Dual Mono AK4493 MKII v175 BoM'!$A$2:$E$125,MATCH($A15,'Dual Mono AK4493 MKII v175 BoM'!$A$2:$A$125,0),4)</f>
        <v>Organic Polymer Capacitor</v>
      </c>
      <c r="L15" t="str">
        <f>INDEX('Dual Mono AK4493 MKII v175 BoM'!$A$2:$E$125,MATCH($A15,'Dual Mono AK4493 MKII v175 BoM'!$A$2:$A$125,0),5)</f>
        <v>Mouser 647-RNU1A100MDSASQ</v>
      </c>
      <c r="M15" t="str">
        <f t="shared" si="1"/>
        <v/>
      </c>
    </row>
    <row r="16" spans="1:13" x14ac:dyDescent="0.2">
      <c r="A16" s="9" t="s">
        <v>130</v>
      </c>
      <c r="B16" s="9"/>
      <c r="C16" s="9" t="s">
        <v>13</v>
      </c>
      <c r="D16" s="9" t="s">
        <v>99</v>
      </c>
      <c r="E16" s="9" t="s">
        <v>331</v>
      </c>
      <c r="F16" s="9" t="s">
        <v>100</v>
      </c>
      <c r="G16" t="str">
        <f t="shared" si="0"/>
        <v/>
      </c>
      <c r="H16" t="str">
        <f>INDEX('Dual Mono AK4493 MKII v175 BoM'!$A$2:$E$125,MATCH($A16,'Dual Mono AK4493 MKII v175 BoM'!$A$2:$A$125,0),1)</f>
        <v>C15B</v>
      </c>
      <c r="I16" t="str">
        <f>INDEX('Dual Mono AK4493 MKII v175 BoM'!$A$2:$E$125,MATCH($A16,'Dual Mono AK4493 MKII v175 BoM'!$A$2:$A$125,0),2)</f>
        <v>10u 10V or more</v>
      </c>
      <c r="J16" t="str">
        <f>INDEX('Dual Mono AK4493 MKII v175 BoM'!$A$2:$E$125,MATCH($A16,'Dual Mono AK4493 MKII v175 BoM'!$A$2:$A$125,0),3)</f>
        <v>E2-4</v>
      </c>
      <c r="K16" t="str">
        <f>INDEX('Dual Mono AK4493 MKII v175 BoM'!$A$2:$E$125,MATCH($A16,'Dual Mono AK4493 MKII v175 BoM'!$A$2:$A$125,0),4)</f>
        <v>Organic Polymer Capacitor</v>
      </c>
      <c r="L16" t="str">
        <f>INDEX('Dual Mono AK4493 MKII v175 BoM'!$A$2:$E$125,MATCH($A16,'Dual Mono AK4493 MKII v175 BoM'!$A$2:$A$125,0),5)</f>
        <v>Mouser 647-RNU1A100MDSASQ</v>
      </c>
      <c r="M16" t="str">
        <f t="shared" si="1"/>
        <v/>
      </c>
    </row>
    <row r="17" spans="1:13" x14ac:dyDescent="0.2">
      <c r="A17" s="9" t="s">
        <v>131</v>
      </c>
      <c r="B17" s="9" t="s">
        <v>256</v>
      </c>
      <c r="C17" s="9" t="s">
        <v>9</v>
      </c>
      <c r="D17" s="9" t="s">
        <v>92</v>
      </c>
      <c r="E17" s="9" t="s">
        <v>332</v>
      </c>
      <c r="F17" s="9" t="s">
        <v>132</v>
      </c>
      <c r="G17" t="str">
        <f t="shared" si="0"/>
        <v/>
      </c>
      <c r="H17" t="e">
        <f>INDEX('Dual Mono AK4493 MKII v175 BoM'!$A$2:$E$125,MATCH($A17,'Dual Mono AK4493 MKII v175 BoM'!$A$2:$A$125,0),1)</f>
        <v>#N/A</v>
      </c>
      <c r="I17" t="e">
        <f>INDEX('Dual Mono AK4493 MKII v175 BoM'!$A$2:$E$125,MATCH($A17,'Dual Mono AK4493 MKII v175 BoM'!$A$2:$A$125,0),2)</f>
        <v>#N/A</v>
      </c>
      <c r="J17" t="e">
        <f>INDEX('Dual Mono AK4493 MKII v175 BoM'!$A$2:$E$125,MATCH($A17,'Dual Mono AK4493 MKII v175 BoM'!$A$2:$A$125,0),3)</f>
        <v>#N/A</v>
      </c>
      <c r="K17" t="e">
        <f>INDEX('Dual Mono AK4493 MKII v175 BoM'!$A$2:$E$125,MATCH($A17,'Dual Mono AK4493 MKII v175 BoM'!$A$2:$A$125,0),4)</f>
        <v>#N/A</v>
      </c>
      <c r="L17" t="e">
        <f>INDEX('Dual Mono AK4493 MKII v175 BoM'!$A$2:$E$125,MATCH($A17,'Dual Mono AK4493 MKII v175 BoM'!$A$2:$A$125,0),5)</f>
        <v>#N/A</v>
      </c>
      <c r="M17" t="e">
        <f t="shared" si="1"/>
        <v>#N/A</v>
      </c>
    </row>
    <row r="18" spans="1:13" x14ac:dyDescent="0.2">
      <c r="A18" s="9" t="s">
        <v>133</v>
      </c>
      <c r="B18" s="9" t="s">
        <v>256</v>
      </c>
      <c r="C18" s="9" t="s">
        <v>9</v>
      </c>
      <c r="D18" s="9" t="s">
        <v>92</v>
      </c>
      <c r="E18" s="9" t="s">
        <v>333</v>
      </c>
      <c r="F18" s="9" t="s">
        <v>134</v>
      </c>
      <c r="G18" t="str">
        <f t="shared" si="0"/>
        <v/>
      </c>
      <c r="H18" t="e">
        <f>INDEX('Dual Mono AK4493 MKII v175 BoM'!$A$2:$E$125,MATCH($A18,'Dual Mono AK4493 MKII v175 BoM'!$A$2:$A$125,0),1)</f>
        <v>#N/A</v>
      </c>
      <c r="I18" t="e">
        <f>INDEX('Dual Mono AK4493 MKII v175 BoM'!$A$2:$E$125,MATCH($A18,'Dual Mono AK4493 MKII v175 BoM'!$A$2:$A$125,0),2)</f>
        <v>#N/A</v>
      </c>
      <c r="J18" t="e">
        <f>INDEX('Dual Mono AK4493 MKII v175 BoM'!$A$2:$E$125,MATCH($A18,'Dual Mono AK4493 MKII v175 BoM'!$A$2:$A$125,0),3)</f>
        <v>#N/A</v>
      </c>
      <c r="K18" t="e">
        <f>INDEX('Dual Mono AK4493 MKII v175 BoM'!$A$2:$E$125,MATCH($A18,'Dual Mono AK4493 MKII v175 BoM'!$A$2:$A$125,0),4)</f>
        <v>#N/A</v>
      </c>
      <c r="L18" t="e">
        <f>INDEX('Dual Mono AK4493 MKII v175 BoM'!$A$2:$E$125,MATCH($A18,'Dual Mono AK4493 MKII v175 BoM'!$A$2:$A$125,0),5)</f>
        <v>#N/A</v>
      </c>
      <c r="M18" t="e">
        <f t="shared" si="1"/>
        <v>#N/A</v>
      </c>
    </row>
    <row r="19" spans="1:13" x14ac:dyDescent="0.2">
      <c r="A19" s="9" t="s">
        <v>135</v>
      </c>
      <c r="B19" s="9"/>
      <c r="C19" s="9" t="s">
        <v>13</v>
      </c>
      <c r="D19" s="9" t="s">
        <v>99</v>
      </c>
      <c r="E19" s="9" t="s">
        <v>334</v>
      </c>
      <c r="F19" s="9" t="s">
        <v>129</v>
      </c>
      <c r="G19" t="str">
        <f t="shared" si="0"/>
        <v/>
      </c>
      <c r="H19" t="str">
        <f>INDEX('Dual Mono AK4493 MKII v175 BoM'!$A$2:$E$125,MATCH($A19,'Dual Mono AK4493 MKII v175 BoM'!$A$2:$A$125,0),1)</f>
        <v>C17A</v>
      </c>
      <c r="I19" t="str">
        <f>INDEX('Dual Mono AK4493 MKII v175 BoM'!$A$2:$E$125,MATCH($A19,'Dual Mono AK4493 MKII v175 BoM'!$A$2:$A$125,0),2)</f>
        <v>10u 10V or more</v>
      </c>
      <c r="J19" t="str">
        <f>INDEX('Dual Mono AK4493 MKII v175 BoM'!$A$2:$E$125,MATCH($A19,'Dual Mono AK4493 MKII v175 BoM'!$A$2:$A$125,0),3)</f>
        <v>E2-4</v>
      </c>
      <c r="K19" t="str">
        <f>INDEX('Dual Mono AK4493 MKII v175 BoM'!$A$2:$E$125,MATCH($A19,'Dual Mono AK4493 MKII v175 BoM'!$A$2:$A$125,0),4)</f>
        <v>Organic Polymer Capacitor</v>
      </c>
      <c r="L19" t="str">
        <f>INDEX('Dual Mono AK4493 MKII v175 BoM'!$A$2:$E$125,MATCH($A19,'Dual Mono AK4493 MKII v175 BoM'!$A$2:$A$125,0),5)</f>
        <v>Mouser 647-RNU1A100MDSASQ</v>
      </c>
      <c r="M19" t="str">
        <f t="shared" si="1"/>
        <v/>
      </c>
    </row>
    <row r="20" spans="1:13" x14ac:dyDescent="0.2">
      <c r="A20" s="9" t="s">
        <v>136</v>
      </c>
      <c r="B20" s="9"/>
      <c r="C20" s="9" t="s">
        <v>13</v>
      </c>
      <c r="D20" s="9" t="s">
        <v>99</v>
      </c>
      <c r="E20" s="9" t="s">
        <v>335</v>
      </c>
      <c r="F20" s="9" t="s">
        <v>100</v>
      </c>
      <c r="G20" t="str">
        <f t="shared" si="0"/>
        <v/>
      </c>
      <c r="H20" t="str">
        <f>INDEX('Dual Mono AK4493 MKII v175 BoM'!$A$2:$E$125,MATCH($A20,'Dual Mono AK4493 MKII v175 BoM'!$A$2:$A$125,0),1)</f>
        <v>C17B</v>
      </c>
      <c r="I20" t="str">
        <f>INDEX('Dual Mono AK4493 MKII v175 BoM'!$A$2:$E$125,MATCH($A20,'Dual Mono AK4493 MKII v175 BoM'!$A$2:$A$125,0),2)</f>
        <v>10u 10V or more</v>
      </c>
      <c r="J20" t="str">
        <f>INDEX('Dual Mono AK4493 MKII v175 BoM'!$A$2:$E$125,MATCH($A20,'Dual Mono AK4493 MKII v175 BoM'!$A$2:$A$125,0),3)</f>
        <v>E2-4</v>
      </c>
      <c r="K20" t="str">
        <f>INDEX('Dual Mono AK4493 MKII v175 BoM'!$A$2:$E$125,MATCH($A20,'Dual Mono AK4493 MKII v175 BoM'!$A$2:$A$125,0),4)</f>
        <v>Organic Polymer Capacitor</v>
      </c>
      <c r="L20" t="str">
        <f>INDEX('Dual Mono AK4493 MKII v175 BoM'!$A$2:$E$125,MATCH($A20,'Dual Mono AK4493 MKII v175 BoM'!$A$2:$A$125,0),5)</f>
        <v>Mouser 647-RNU1A100MDSASQ</v>
      </c>
      <c r="M20" t="str">
        <f t="shared" si="1"/>
        <v/>
      </c>
    </row>
    <row r="21" spans="1:13" x14ac:dyDescent="0.2">
      <c r="A21" s="9" t="s">
        <v>137</v>
      </c>
      <c r="B21" s="9" t="s">
        <v>67</v>
      </c>
      <c r="C21" s="9" t="s">
        <v>8</v>
      </c>
      <c r="D21" s="9" t="s">
        <v>92</v>
      </c>
      <c r="E21" s="9" t="s">
        <v>336</v>
      </c>
      <c r="F21" s="9" t="s">
        <v>134</v>
      </c>
      <c r="G21" t="str">
        <f t="shared" si="0"/>
        <v/>
      </c>
      <c r="H21" t="str">
        <f>INDEX('Dual Mono AK4493 MKII v175 BoM'!$A$2:$E$125,MATCH($A21,'Dual Mono AK4493 MKII v175 BoM'!$A$2:$A$125,0),1)</f>
        <v>C18A</v>
      </c>
      <c r="I21" t="str">
        <f>INDEX('Dual Mono AK4493 MKII v175 BoM'!$A$2:$E$125,MATCH($A21,'Dual Mono AK4493 MKII v175 BoM'!$A$2:$A$125,0),2)</f>
        <v>10u</v>
      </c>
      <c r="J21" t="str">
        <f>INDEX('Dual Mono AK4493 MKII v175 BoM'!$A$2:$E$125,MATCH($A21,'Dual Mono AK4493 MKII v175 BoM'!$A$2:$A$125,0),3)</f>
        <v>C0805K</v>
      </c>
      <c r="K21" t="str">
        <f>INDEX('Dual Mono AK4493 MKII v175 BoM'!$A$2:$E$125,MATCH($A21,'Dual Mono AK4493 MKII v175 BoM'!$A$2:$A$125,0),4)</f>
        <v>Ceramic Capacitor X7R</v>
      </c>
      <c r="L21">
        <f>INDEX('Dual Mono AK4493 MKII v175 BoM'!$A$2:$E$125,MATCH($A21,'Dual Mono AK4493 MKII v175 BoM'!$A$2:$A$125,0),5)</f>
        <v>0</v>
      </c>
      <c r="M21" t="str">
        <f t="shared" si="1"/>
        <v/>
      </c>
    </row>
    <row r="22" spans="1:13" x14ac:dyDescent="0.2">
      <c r="A22" s="9" t="s">
        <v>138</v>
      </c>
      <c r="B22" s="9" t="s">
        <v>67</v>
      </c>
      <c r="C22" s="9" t="s">
        <v>8</v>
      </c>
      <c r="D22" s="9" t="s">
        <v>92</v>
      </c>
      <c r="E22" s="9" t="s">
        <v>337</v>
      </c>
      <c r="F22" s="9" t="s">
        <v>132</v>
      </c>
      <c r="G22" t="str">
        <f t="shared" si="0"/>
        <v/>
      </c>
      <c r="H22" t="str">
        <f>INDEX('Dual Mono AK4493 MKII v175 BoM'!$A$2:$E$125,MATCH($A22,'Dual Mono AK4493 MKII v175 BoM'!$A$2:$A$125,0),1)</f>
        <v>C18B</v>
      </c>
      <c r="I22" t="str">
        <f>INDEX('Dual Mono AK4493 MKII v175 BoM'!$A$2:$E$125,MATCH($A22,'Dual Mono AK4493 MKII v175 BoM'!$A$2:$A$125,0),2)</f>
        <v>10u</v>
      </c>
      <c r="J22" t="str">
        <f>INDEX('Dual Mono AK4493 MKII v175 BoM'!$A$2:$E$125,MATCH($A22,'Dual Mono AK4493 MKII v175 BoM'!$A$2:$A$125,0),3)</f>
        <v>C0805K</v>
      </c>
      <c r="K22" t="str">
        <f>INDEX('Dual Mono AK4493 MKII v175 BoM'!$A$2:$E$125,MATCH($A22,'Dual Mono AK4493 MKII v175 BoM'!$A$2:$A$125,0),4)</f>
        <v>Ceramic Capacitor X7R</v>
      </c>
      <c r="L22">
        <f>INDEX('Dual Mono AK4493 MKII v175 BoM'!$A$2:$E$125,MATCH($A22,'Dual Mono AK4493 MKII v175 BoM'!$A$2:$A$125,0),5)</f>
        <v>0</v>
      </c>
      <c r="M22" t="str">
        <f t="shared" si="1"/>
        <v/>
      </c>
    </row>
    <row r="23" spans="1:13" x14ac:dyDescent="0.2">
      <c r="A23" s="9" t="s">
        <v>139</v>
      </c>
      <c r="B23" s="9" t="s">
        <v>67</v>
      </c>
      <c r="C23" s="9" t="s">
        <v>8</v>
      </c>
      <c r="D23" s="9" t="s">
        <v>92</v>
      </c>
      <c r="E23" s="9" t="s">
        <v>338</v>
      </c>
      <c r="F23" s="9" t="s">
        <v>132</v>
      </c>
      <c r="G23" t="str">
        <f t="shared" si="0"/>
        <v/>
      </c>
      <c r="H23" t="str">
        <f>INDEX('Dual Mono AK4493 MKII v175 BoM'!$A$2:$E$125,MATCH($A23,'Dual Mono AK4493 MKII v175 BoM'!$A$2:$A$125,0),1)</f>
        <v>C18C</v>
      </c>
      <c r="I23" t="str">
        <f>INDEX('Dual Mono AK4493 MKII v175 BoM'!$A$2:$E$125,MATCH($A23,'Dual Mono AK4493 MKII v175 BoM'!$A$2:$A$125,0),2)</f>
        <v>4.7u-10u</v>
      </c>
      <c r="J23" t="str">
        <f>INDEX('Dual Mono AK4493 MKII v175 BoM'!$A$2:$E$125,MATCH($A23,'Dual Mono AK4493 MKII v175 BoM'!$A$2:$A$125,0),3)</f>
        <v>C0805K</v>
      </c>
      <c r="K23" t="str">
        <f>INDEX('Dual Mono AK4493 MKII v175 BoM'!$A$2:$E$125,MATCH($A23,'Dual Mono AK4493 MKII v175 BoM'!$A$2:$A$125,0),4)</f>
        <v>Ceramic Capacitor X7R</v>
      </c>
      <c r="L23">
        <f>INDEX('Dual Mono AK4493 MKII v175 BoM'!$A$2:$E$125,MATCH($A23,'Dual Mono AK4493 MKII v175 BoM'!$A$2:$A$125,0),5)</f>
        <v>0</v>
      </c>
      <c r="M23" t="str">
        <f t="shared" si="1"/>
        <v/>
      </c>
    </row>
    <row r="24" spans="1:13" x14ac:dyDescent="0.2">
      <c r="A24" s="9" t="s">
        <v>140</v>
      </c>
      <c r="B24" s="9" t="s">
        <v>67</v>
      </c>
      <c r="C24" s="9" t="s">
        <v>8</v>
      </c>
      <c r="D24" s="9" t="s">
        <v>92</v>
      </c>
      <c r="E24" s="9" t="s">
        <v>339</v>
      </c>
      <c r="F24" s="9" t="s">
        <v>93</v>
      </c>
      <c r="G24" t="str">
        <f t="shared" si="0"/>
        <v/>
      </c>
      <c r="H24" t="str">
        <f>INDEX('Dual Mono AK4493 MKII v175 BoM'!$A$2:$E$125,MATCH($A24,'Dual Mono AK4493 MKII v175 BoM'!$A$2:$A$125,0),1)</f>
        <v>C18D</v>
      </c>
      <c r="I24" t="str">
        <f>INDEX('Dual Mono AK4493 MKII v175 BoM'!$A$2:$E$125,MATCH($A24,'Dual Mono AK4493 MKII v175 BoM'!$A$2:$A$125,0),2)</f>
        <v>4.7u-10u</v>
      </c>
      <c r="J24" t="str">
        <f>INDEX('Dual Mono AK4493 MKII v175 BoM'!$A$2:$E$125,MATCH($A24,'Dual Mono AK4493 MKII v175 BoM'!$A$2:$A$125,0),3)</f>
        <v>C0805K</v>
      </c>
      <c r="K24" t="str">
        <f>INDEX('Dual Mono AK4493 MKII v175 BoM'!$A$2:$E$125,MATCH($A24,'Dual Mono AK4493 MKII v175 BoM'!$A$2:$A$125,0),4)</f>
        <v>Ceramic Capacitor X7R</v>
      </c>
      <c r="L24">
        <f>INDEX('Dual Mono AK4493 MKII v175 BoM'!$A$2:$E$125,MATCH($A24,'Dual Mono AK4493 MKII v175 BoM'!$A$2:$A$125,0),5)</f>
        <v>0</v>
      </c>
      <c r="M24" t="str">
        <f t="shared" si="1"/>
        <v/>
      </c>
    </row>
    <row r="25" spans="1:13" x14ac:dyDescent="0.2">
      <c r="A25" s="9" t="s">
        <v>141</v>
      </c>
      <c r="B25" s="9" t="s">
        <v>67</v>
      </c>
      <c r="C25" s="9" t="s">
        <v>8</v>
      </c>
      <c r="D25" s="9" t="s">
        <v>92</v>
      </c>
      <c r="E25" s="9" t="s">
        <v>340</v>
      </c>
      <c r="F25" s="9" t="s">
        <v>134</v>
      </c>
      <c r="G25" t="str">
        <f t="shared" si="0"/>
        <v/>
      </c>
      <c r="H25" t="str">
        <f>INDEX('Dual Mono AK4493 MKII v175 BoM'!$A$2:$E$125,MATCH($A25,'Dual Mono AK4493 MKII v175 BoM'!$A$2:$A$125,0),1)</f>
        <v>C18E</v>
      </c>
      <c r="I25" t="str">
        <f>INDEX('Dual Mono AK4493 MKII v175 BoM'!$A$2:$E$125,MATCH($A25,'Dual Mono AK4493 MKII v175 BoM'!$A$2:$A$125,0),2)</f>
        <v>4.7u-10u</v>
      </c>
      <c r="J25" t="str">
        <f>INDEX('Dual Mono AK4493 MKII v175 BoM'!$A$2:$E$125,MATCH($A25,'Dual Mono AK4493 MKII v175 BoM'!$A$2:$A$125,0),3)</f>
        <v>C0805K</v>
      </c>
      <c r="K25" t="str">
        <f>INDEX('Dual Mono AK4493 MKII v175 BoM'!$A$2:$E$125,MATCH($A25,'Dual Mono AK4493 MKII v175 BoM'!$A$2:$A$125,0),4)</f>
        <v>Ceramic Capacitor X7R</v>
      </c>
      <c r="L25">
        <f>INDEX('Dual Mono AK4493 MKII v175 BoM'!$A$2:$E$125,MATCH($A25,'Dual Mono AK4493 MKII v175 BoM'!$A$2:$A$125,0),5)</f>
        <v>0</v>
      </c>
      <c r="M25" t="str">
        <f t="shared" si="1"/>
        <v/>
      </c>
    </row>
    <row r="26" spans="1:13" x14ac:dyDescent="0.2">
      <c r="A26" s="9" t="s">
        <v>142</v>
      </c>
      <c r="B26" s="9" t="s">
        <v>67</v>
      </c>
      <c r="C26" s="9" t="s">
        <v>8</v>
      </c>
      <c r="D26" s="9" t="s">
        <v>92</v>
      </c>
      <c r="E26" s="9" t="s">
        <v>341</v>
      </c>
      <c r="F26" s="9" t="s">
        <v>134</v>
      </c>
      <c r="G26" t="str">
        <f t="shared" si="0"/>
        <v/>
      </c>
      <c r="H26" t="str">
        <f>INDEX('Dual Mono AK4493 MKII v175 BoM'!$A$2:$E$125,MATCH($A26,'Dual Mono AK4493 MKII v175 BoM'!$A$2:$A$125,0),1)</f>
        <v>C18F</v>
      </c>
      <c r="I26" t="str">
        <f>INDEX('Dual Mono AK4493 MKII v175 BoM'!$A$2:$E$125,MATCH($A26,'Dual Mono AK4493 MKII v175 BoM'!$A$2:$A$125,0),2)</f>
        <v>4.7u-10u</v>
      </c>
      <c r="J26" t="str">
        <f>INDEX('Dual Mono AK4493 MKII v175 BoM'!$A$2:$E$125,MATCH($A26,'Dual Mono AK4493 MKII v175 BoM'!$A$2:$A$125,0),3)</f>
        <v>C0805K</v>
      </c>
      <c r="K26" t="str">
        <f>INDEX('Dual Mono AK4493 MKII v175 BoM'!$A$2:$E$125,MATCH($A26,'Dual Mono AK4493 MKII v175 BoM'!$A$2:$A$125,0),4)</f>
        <v>Ceramic Capacitor X7R</v>
      </c>
      <c r="L26">
        <f>INDEX('Dual Mono AK4493 MKII v175 BoM'!$A$2:$E$125,MATCH($A26,'Dual Mono AK4493 MKII v175 BoM'!$A$2:$A$125,0),5)</f>
        <v>0</v>
      </c>
      <c r="M26" t="str">
        <f t="shared" si="1"/>
        <v/>
      </c>
    </row>
    <row r="27" spans="1:13" x14ac:dyDescent="0.2">
      <c r="A27" s="9" t="s">
        <v>143</v>
      </c>
      <c r="B27" s="9" t="s">
        <v>70</v>
      </c>
      <c r="C27" s="9" t="s">
        <v>66</v>
      </c>
      <c r="D27" s="9" t="s">
        <v>92</v>
      </c>
      <c r="E27" s="9" t="s">
        <v>342</v>
      </c>
      <c r="F27" s="9" t="s">
        <v>93</v>
      </c>
      <c r="G27" t="str">
        <f t="shared" si="0"/>
        <v/>
      </c>
      <c r="H27" t="str">
        <f>INDEX('Dual Mono AK4493 MKII v175 BoM'!$A$2:$E$125,MATCH($A27,'Dual Mono AK4493 MKII v175 BoM'!$A$2:$A$125,0),1)</f>
        <v>C19A</v>
      </c>
      <c r="I27" t="str">
        <f>INDEX('Dual Mono AK4493 MKII v175 BoM'!$A$2:$E$125,MATCH($A27,'Dual Mono AK4493 MKII v175 BoM'!$A$2:$A$125,0),2)</f>
        <v>10-22u</v>
      </c>
      <c r="J27" t="str">
        <f>INDEX('Dual Mono AK4493 MKII v175 BoM'!$A$2:$E$125,MATCH($A27,'Dual Mono AK4493 MKII v175 BoM'!$A$2:$A$125,0),3)</f>
        <v>C1206K</v>
      </c>
      <c r="K27" t="str">
        <f>INDEX('Dual Mono AK4493 MKII v175 BoM'!$A$2:$E$125,MATCH($A27,'Dual Mono AK4493 MKII v175 BoM'!$A$2:$A$125,0),4)</f>
        <v>Ceramic Capacitor X7R</v>
      </c>
      <c r="L27" t="str">
        <f>INDEX('Dual Mono AK4493 MKII v175 BoM'!$A$2:$E$125,MATCH($A27,'Dual Mono AK4493 MKII v175 BoM'!$A$2:$A$125,0),5)</f>
        <v>Mouser 963-EMK316BB7226ML-T</v>
      </c>
      <c r="M27" t="str">
        <f t="shared" si="1"/>
        <v/>
      </c>
    </row>
    <row r="28" spans="1:13" x14ac:dyDescent="0.2">
      <c r="A28" s="9" t="s">
        <v>144</v>
      </c>
      <c r="B28" s="9" t="s">
        <v>70</v>
      </c>
      <c r="C28" s="9" t="s">
        <v>66</v>
      </c>
      <c r="D28" s="9" t="s">
        <v>92</v>
      </c>
      <c r="E28" s="9" t="s">
        <v>343</v>
      </c>
      <c r="F28" s="9" t="s">
        <v>126</v>
      </c>
      <c r="G28" t="str">
        <f t="shared" si="0"/>
        <v/>
      </c>
      <c r="H28" t="str">
        <f>INDEX('Dual Mono AK4493 MKII v175 BoM'!$A$2:$E$125,MATCH($A28,'Dual Mono AK4493 MKII v175 BoM'!$A$2:$A$125,0),1)</f>
        <v>C19B</v>
      </c>
      <c r="I28" t="str">
        <f>INDEX('Dual Mono AK4493 MKII v175 BoM'!$A$2:$E$125,MATCH($A28,'Dual Mono AK4493 MKII v175 BoM'!$A$2:$A$125,0),2)</f>
        <v>10-22u</v>
      </c>
      <c r="J28" t="str">
        <f>INDEX('Dual Mono AK4493 MKII v175 BoM'!$A$2:$E$125,MATCH($A28,'Dual Mono AK4493 MKII v175 BoM'!$A$2:$A$125,0),3)</f>
        <v>C1206K</v>
      </c>
      <c r="K28" t="str">
        <f>INDEX('Dual Mono AK4493 MKII v175 BoM'!$A$2:$E$125,MATCH($A28,'Dual Mono AK4493 MKII v175 BoM'!$A$2:$A$125,0),4)</f>
        <v>Ceramic Capacitor X7R</v>
      </c>
      <c r="L28" t="str">
        <f>INDEX('Dual Mono AK4493 MKII v175 BoM'!$A$2:$E$125,MATCH($A28,'Dual Mono AK4493 MKII v175 BoM'!$A$2:$A$125,0),5)</f>
        <v>Mouser 963-EMK316BB7226ML-T</v>
      </c>
      <c r="M28" t="str">
        <f t="shared" si="1"/>
        <v/>
      </c>
    </row>
    <row r="29" spans="1:13" x14ac:dyDescent="0.2">
      <c r="A29" s="9" t="s">
        <v>145</v>
      </c>
      <c r="B29" s="9" t="s">
        <v>70</v>
      </c>
      <c r="C29" s="9" t="s">
        <v>66</v>
      </c>
      <c r="D29" s="9" t="s">
        <v>92</v>
      </c>
      <c r="E29" s="9" t="s">
        <v>344</v>
      </c>
      <c r="F29" s="9" t="s">
        <v>126</v>
      </c>
      <c r="G29" t="str">
        <f t="shared" si="0"/>
        <v/>
      </c>
      <c r="H29" t="str">
        <f>INDEX('Dual Mono AK4493 MKII v175 BoM'!$A$2:$E$125,MATCH($A29,'Dual Mono AK4493 MKII v175 BoM'!$A$2:$A$125,0),1)</f>
        <v>C19C</v>
      </c>
      <c r="I29" t="str">
        <f>INDEX('Dual Mono AK4493 MKII v175 BoM'!$A$2:$E$125,MATCH($A29,'Dual Mono AK4493 MKII v175 BoM'!$A$2:$A$125,0),2)</f>
        <v>10-22u</v>
      </c>
      <c r="J29" t="str">
        <f>INDEX('Dual Mono AK4493 MKII v175 BoM'!$A$2:$E$125,MATCH($A29,'Dual Mono AK4493 MKII v175 BoM'!$A$2:$A$125,0),3)</f>
        <v>C1206K</v>
      </c>
      <c r="K29" t="str">
        <f>INDEX('Dual Mono AK4493 MKII v175 BoM'!$A$2:$E$125,MATCH($A29,'Dual Mono AK4493 MKII v175 BoM'!$A$2:$A$125,0),4)</f>
        <v>Ceramic Capacitor X7R</v>
      </c>
      <c r="L29" t="str">
        <f>INDEX('Dual Mono AK4493 MKII v175 BoM'!$A$2:$E$125,MATCH($A29,'Dual Mono AK4493 MKII v175 BoM'!$A$2:$A$125,0),5)</f>
        <v>Mouser 963-EMK316BB7226ML-T</v>
      </c>
      <c r="M29" t="str">
        <f t="shared" si="1"/>
        <v/>
      </c>
    </row>
    <row r="30" spans="1:13" x14ac:dyDescent="0.2">
      <c r="A30" s="9" t="s">
        <v>146</v>
      </c>
      <c r="B30" s="9" t="s">
        <v>70</v>
      </c>
      <c r="C30" s="9" t="s">
        <v>66</v>
      </c>
      <c r="D30" s="9" t="s">
        <v>92</v>
      </c>
      <c r="E30" s="9" t="s">
        <v>345</v>
      </c>
      <c r="F30" s="9" t="s">
        <v>134</v>
      </c>
      <c r="G30" t="str">
        <f t="shared" si="0"/>
        <v/>
      </c>
      <c r="H30" t="str">
        <f>INDEX('Dual Mono AK4493 MKII v175 BoM'!$A$2:$E$125,MATCH($A30,'Dual Mono AK4493 MKII v175 BoM'!$A$2:$A$125,0),1)</f>
        <v>C19D</v>
      </c>
      <c r="I30" t="str">
        <f>INDEX('Dual Mono AK4493 MKII v175 BoM'!$A$2:$E$125,MATCH($A30,'Dual Mono AK4493 MKII v175 BoM'!$A$2:$A$125,0),2)</f>
        <v>10-22u</v>
      </c>
      <c r="J30" t="str">
        <f>INDEX('Dual Mono AK4493 MKII v175 BoM'!$A$2:$E$125,MATCH($A30,'Dual Mono AK4493 MKII v175 BoM'!$A$2:$A$125,0),3)</f>
        <v>C1206K</v>
      </c>
      <c r="K30" t="str">
        <f>INDEX('Dual Mono AK4493 MKII v175 BoM'!$A$2:$E$125,MATCH($A30,'Dual Mono AK4493 MKII v175 BoM'!$A$2:$A$125,0),4)</f>
        <v>Ceramic Capacitor X7R</v>
      </c>
      <c r="L30" t="str">
        <f>INDEX('Dual Mono AK4493 MKII v175 BoM'!$A$2:$E$125,MATCH($A30,'Dual Mono AK4493 MKII v175 BoM'!$A$2:$A$125,0),5)</f>
        <v>Mouser 963-EMK316BB7226ML-T</v>
      </c>
      <c r="M30" t="str">
        <f t="shared" si="1"/>
        <v/>
      </c>
    </row>
    <row r="31" spans="1:13" x14ac:dyDescent="0.2">
      <c r="A31" s="9" t="s">
        <v>147</v>
      </c>
      <c r="B31" s="9" t="s">
        <v>70</v>
      </c>
      <c r="C31" s="9" t="s">
        <v>66</v>
      </c>
      <c r="D31" s="9" t="s">
        <v>92</v>
      </c>
      <c r="E31" s="9" t="s">
        <v>346</v>
      </c>
      <c r="F31" s="9" t="s">
        <v>93</v>
      </c>
      <c r="G31" t="str">
        <f t="shared" si="0"/>
        <v/>
      </c>
      <c r="H31" t="str">
        <f>INDEX('Dual Mono AK4493 MKII v175 BoM'!$A$2:$E$125,MATCH($A31,'Dual Mono AK4493 MKII v175 BoM'!$A$2:$A$125,0),1)</f>
        <v>C19E</v>
      </c>
      <c r="I31" t="str">
        <f>INDEX('Dual Mono AK4493 MKII v175 BoM'!$A$2:$E$125,MATCH($A31,'Dual Mono AK4493 MKII v175 BoM'!$A$2:$A$125,0),2)</f>
        <v>10-22u</v>
      </c>
      <c r="J31" t="str">
        <f>INDEX('Dual Mono AK4493 MKII v175 BoM'!$A$2:$E$125,MATCH($A31,'Dual Mono AK4493 MKII v175 BoM'!$A$2:$A$125,0),3)</f>
        <v>C1206K</v>
      </c>
      <c r="K31" t="str">
        <f>INDEX('Dual Mono AK4493 MKII v175 BoM'!$A$2:$E$125,MATCH($A31,'Dual Mono AK4493 MKII v175 BoM'!$A$2:$A$125,0),4)</f>
        <v>Ceramic Capacitor X7R</v>
      </c>
      <c r="L31" t="str">
        <f>INDEX('Dual Mono AK4493 MKII v175 BoM'!$A$2:$E$125,MATCH($A31,'Dual Mono AK4493 MKII v175 BoM'!$A$2:$A$125,0),5)</f>
        <v>Mouser 963-EMK316BB7226ML-T</v>
      </c>
      <c r="M31" t="str">
        <f t="shared" si="1"/>
        <v/>
      </c>
    </row>
    <row r="32" spans="1:13" x14ac:dyDescent="0.2">
      <c r="A32" s="9" t="s">
        <v>148</v>
      </c>
      <c r="B32" s="9" t="s">
        <v>70</v>
      </c>
      <c r="C32" s="9" t="s">
        <v>66</v>
      </c>
      <c r="D32" s="9" t="s">
        <v>92</v>
      </c>
      <c r="E32" s="9" t="s">
        <v>347</v>
      </c>
      <c r="F32" s="9" t="s">
        <v>93</v>
      </c>
      <c r="G32" t="str">
        <f t="shared" si="0"/>
        <v/>
      </c>
      <c r="H32" t="str">
        <f>INDEX('Dual Mono AK4493 MKII v175 BoM'!$A$2:$E$125,MATCH($A32,'Dual Mono AK4493 MKII v175 BoM'!$A$2:$A$125,0),1)</f>
        <v>C19F</v>
      </c>
      <c r="I32" t="str">
        <f>INDEX('Dual Mono AK4493 MKII v175 BoM'!$A$2:$E$125,MATCH($A32,'Dual Mono AK4493 MKII v175 BoM'!$A$2:$A$125,0),2)</f>
        <v>10-22u</v>
      </c>
      <c r="J32" t="str">
        <f>INDEX('Dual Mono AK4493 MKII v175 BoM'!$A$2:$E$125,MATCH($A32,'Dual Mono AK4493 MKII v175 BoM'!$A$2:$A$125,0),3)</f>
        <v>C1206K</v>
      </c>
      <c r="K32" t="str">
        <f>INDEX('Dual Mono AK4493 MKII v175 BoM'!$A$2:$E$125,MATCH($A32,'Dual Mono AK4493 MKII v175 BoM'!$A$2:$A$125,0),4)</f>
        <v>Ceramic Capacitor X7R</v>
      </c>
      <c r="L32" t="str">
        <f>INDEX('Dual Mono AK4493 MKII v175 BoM'!$A$2:$E$125,MATCH($A32,'Dual Mono AK4493 MKII v175 BoM'!$A$2:$A$125,0),5)</f>
        <v>Mouser 963-EMK316BB7226ML-T</v>
      </c>
      <c r="M32" t="str">
        <f t="shared" si="1"/>
        <v/>
      </c>
    </row>
    <row r="33" spans="1:13" x14ac:dyDescent="0.2">
      <c r="A33" s="9" t="s">
        <v>91</v>
      </c>
      <c r="B33" s="10" t="s">
        <v>7</v>
      </c>
      <c r="C33" s="9" t="s">
        <v>8</v>
      </c>
      <c r="D33" s="9" t="s">
        <v>92</v>
      </c>
      <c r="E33" s="9" t="s">
        <v>255</v>
      </c>
      <c r="F33" s="9" t="s">
        <v>93</v>
      </c>
      <c r="G33" t="str">
        <f t="shared" si="0"/>
        <v/>
      </c>
      <c r="H33" t="str">
        <f>INDEX('Dual Mono AK4493 MKII v175 BoM'!$A$2:$E$125,MATCH($A33,'Dual Mono AK4493 MKII v175 BoM'!$A$2:$A$125,0),1)</f>
        <v>C1A</v>
      </c>
      <c r="I33" t="str">
        <f>INDEX('Dual Mono AK4493 MKII v175 BoM'!$A$2:$E$125,MATCH($A33,'Dual Mono AK4493 MKII v175 BoM'!$A$2:$A$125,0),2)</f>
        <v>0.1u</v>
      </c>
      <c r="J33" t="str">
        <f>INDEX('Dual Mono AK4493 MKII v175 BoM'!$A$2:$E$125,MATCH($A33,'Dual Mono AK4493 MKII v175 BoM'!$A$2:$A$125,0),3)</f>
        <v>C0805K</v>
      </c>
      <c r="K33" t="str">
        <f>INDEX('Dual Mono AK4493 MKII v175 BoM'!$A$2:$E$125,MATCH($A33,'Dual Mono AK4493 MKII v175 BoM'!$A$2:$A$125,0),4)</f>
        <v>Ceramic Capacitor X7R</v>
      </c>
      <c r="L33">
        <f>INDEX('Dual Mono AK4493 MKII v175 BoM'!$A$2:$E$125,MATCH($A33,'Dual Mono AK4493 MKII v175 BoM'!$A$2:$A$125,0),5)</f>
        <v>0</v>
      </c>
      <c r="M33" t="str">
        <f t="shared" si="1"/>
        <v/>
      </c>
    </row>
    <row r="34" spans="1:13" x14ac:dyDescent="0.2">
      <c r="A34" s="9" t="s">
        <v>149</v>
      </c>
      <c r="B34" s="9" t="s">
        <v>10</v>
      </c>
      <c r="C34" s="9" t="s">
        <v>8</v>
      </c>
      <c r="D34" s="9" t="s">
        <v>92</v>
      </c>
      <c r="E34" s="9" t="s">
        <v>348</v>
      </c>
      <c r="F34" s="9" t="s">
        <v>132</v>
      </c>
      <c r="G34" t="str">
        <f t="shared" si="0"/>
        <v/>
      </c>
      <c r="H34" t="str">
        <f>INDEX('Dual Mono AK4493 MKII v175 BoM'!$A$2:$E$125,MATCH($A34,'Dual Mono AK4493 MKII v175 BoM'!$A$2:$A$125,0),1)</f>
        <v>C20A</v>
      </c>
      <c r="I34" t="str">
        <f>INDEX('Dual Mono AK4493 MKII v175 BoM'!$A$2:$E$125,MATCH($A34,'Dual Mono AK4493 MKII v175 BoM'!$A$2:$A$125,0),2)</f>
        <v>10u</v>
      </c>
      <c r="J34" t="str">
        <f>INDEX('Dual Mono AK4493 MKII v175 BoM'!$A$2:$E$125,MATCH($A34,'Dual Mono AK4493 MKII v175 BoM'!$A$2:$A$125,0),3)</f>
        <v>C0805K</v>
      </c>
      <c r="K34" t="str">
        <f>INDEX('Dual Mono AK4493 MKII v175 BoM'!$A$2:$E$125,MATCH($A34,'Dual Mono AK4493 MKII v175 BoM'!$A$2:$A$125,0),4)</f>
        <v>Ceramic Capacitor X7R</v>
      </c>
      <c r="L34">
        <f>INDEX('Dual Mono AK4493 MKII v175 BoM'!$A$2:$E$125,MATCH($A34,'Dual Mono AK4493 MKII v175 BoM'!$A$2:$A$125,0),5)</f>
        <v>0</v>
      </c>
      <c r="M34" t="str">
        <f t="shared" si="1"/>
        <v/>
      </c>
    </row>
    <row r="35" spans="1:13" x14ac:dyDescent="0.2">
      <c r="A35" s="9" t="s">
        <v>150</v>
      </c>
      <c r="B35" s="9" t="s">
        <v>10</v>
      </c>
      <c r="C35" s="9" t="s">
        <v>8</v>
      </c>
      <c r="D35" s="9" t="s">
        <v>92</v>
      </c>
      <c r="E35" s="9" t="s">
        <v>261</v>
      </c>
      <c r="F35" s="9" t="s">
        <v>134</v>
      </c>
      <c r="G35" t="str">
        <f t="shared" si="0"/>
        <v/>
      </c>
      <c r="H35" t="str">
        <f>INDEX('Dual Mono AK4493 MKII v175 BoM'!$A$2:$E$125,MATCH($A35,'Dual Mono AK4493 MKII v175 BoM'!$A$2:$A$125,0),1)</f>
        <v>C20B</v>
      </c>
      <c r="I35" t="str">
        <f>INDEX('Dual Mono AK4493 MKII v175 BoM'!$A$2:$E$125,MATCH($A35,'Dual Mono AK4493 MKII v175 BoM'!$A$2:$A$125,0),2)</f>
        <v>10u</v>
      </c>
      <c r="J35" t="str">
        <f>INDEX('Dual Mono AK4493 MKII v175 BoM'!$A$2:$E$125,MATCH($A35,'Dual Mono AK4493 MKII v175 BoM'!$A$2:$A$125,0),3)</f>
        <v>C0805K</v>
      </c>
      <c r="K35" t="str">
        <f>INDEX('Dual Mono AK4493 MKII v175 BoM'!$A$2:$E$125,MATCH($A35,'Dual Mono AK4493 MKII v175 BoM'!$A$2:$A$125,0),4)</f>
        <v>Ceramic Capacitor X7R</v>
      </c>
      <c r="L35">
        <f>INDEX('Dual Mono AK4493 MKII v175 BoM'!$A$2:$E$125,MATCH($A35,'Dual Mono AK4493 MKII v175 BoM'!$A$2:$A$125,0),5)</f>
        <v>0</v>
      </c>
      <c r="M35" t="str">
        <f t="shared" si="1"/>
        <v/>
      </c>
    </row>
    <row r="36" spans="1:13" x14ac:dyDescent="0.2">
      <c r="A36" s="9" t="s">
        <v>151</v>
      </c>
      <c r="B36" s="9" t="s">
        <v>10</v>
      </c>
      <c r="C36" s="9" t="s">
        <v>8</v>
      </c>
      <c r="D36" s="9" t="s">
        <v>92</v>
      </c>
      <c r="E36" s="9" t="s">
        <v>349</v>
      </c>
      <c r="F36" s="9" t="s">
        <v>93</v>
      </c>
      <c r="G36" t="str">
        <f t="shared" si="0"/>
        <v/>
      </c>
      <c r="H36" t="str">
        <f>INDEX('Dual Mono AK4493 MKII v175 BoM'!$A$2:$E$125,MATCH($A36,'Dual Mono AK4493 MKII v175 BoM'!$A$2:$A$125,0),1)</f>
        <v>C20C</v>
      </c>
      <c r="I36" t="str">
        <f>INDEX('Dual Mono AK4493 MKII v175 BoM'!$A$2:$E$125,MATCH($A36,'Dual Mono AK4493 MKII v175 BoM'!$A$2:$A$125,0),2)</f>
        <v>10u</v>
      </c>
      <c r="J36" t="str">
        <f>INDEX('Dual Mono AK4493 MKII v175 BoM'!$A$2:$E$125,MATCH($A36,'Dual Mono AK4493 MKII v175 BoM'!$A$2:$A$125,0),3)</f>
        <v>C0805K</v>
      </c>
      <c r="K36" t="str">
        <f>INDEX('Dual Mono AK4493 MKII v175 BoM'!$A$2:$E$125,MATCH($A36,'Dual Mono AK4493 MKII v175 BoM'!$A$2:$A$125,0),4)</f>
        <v>Ceramic Capacitor X7R</v>
      </c>
      <c r="L36">
        <f>INDEX('Dual Mono AK4493 MKII v175 BoM'!$A$2:$E$125,MATCH($A36,'Dual Mono AK4493 MKII v175 BoM'!$A$2:$A$125,0),5)</f>
        <v>0</v>
      </c>
      <c r="M36" t="str">
        <f t="shared" si="1"/>
        <v/>
      </c>
    </row>
    <row r="37" spans="1:13" x14ac:dyDescent="0.2">
      <c r="A37" s="9" t="s">
        <v>152</v>
      </c>
      <c r="B37" s="9" t="s">
        <v>10</v>
      </c>
      <c r="C37" s="9" t="s">
        <v>8</v>
      </c>
      <c r="D37" s="9" t="s">
        <v>92</v>
      </c>
      <c r="E37" s="9" t="s">
        <v>350</v>
      </c>
      <c r="F37" s="9" t="s">
        <v>126</v>
      </c>
      <c r="G37" t="str">
        <f t="shared" si="0"/>
        <v/>
      </c>
      <c r="H37" t="str">
        <f>INDEX('Dual Mono AK4493 MKII v175 BoM'!$A$2:$E$125,MATCH($A37,'Dual Mono AK4493 MKII v175 BoM'!$A$2:$A$125,0),1)</f>
        <v>C20D</v>
      </c>
      <c r="I37" t="str">
        <f>INDEX('Dual Mono AK4493 MKII v175 BoM'!$A$2:$E$125,MATCH($A37,'Dual Mono AK4493 MKII v175 BoM'!$A$2:$A$125,0),2)</f>
        <v>10u</v>
      </c>
      <c r="J37" t="str">
        <f>INDEX('Dual Mono AK4493 MKII v175 BoM'!$A$2:$E$125,MATCH($A37,'Dual Mono AK4493 MKII v175 BoM'!$A$2:$A$125,0),3)</f>
        <v>C0805K</v>
      </c>
      <c r="K37" t="str">
        <f>INDEX('Dual Mono AK4493 MKII v175 BoM'!$A$2:$E$125,MATCH($A37,'Dual Mono AK4493 MKII v175 BoM'!$A$2:$A$125,0),4)</f>
        <v>Ceramic Capacitor X7R</v>
      </c>
      <c r="L37">
        <f>INDEX('Dual Mono AK4493 MKII v175 BoM'!$A$2:$E$125,MATCH($A37,'Dual Mono AK4493 MKII v175 BoM'!$A$2:$A$125,0),5)</f>
        <v>0</v>
      </c>
      <c r="M37" t="str">
        <f t="shared" si="1"/>
        <v/>
      </c>
    </row>
    <row r="38" spans="1:13" x14ac:dyDescent="0.2">
      <c r="A38" s="9" t="s">
        <v>153</v>
      </c>
      <c r="B38" s="9" t="s">
        <v>10</v>
      </c>
      <c r="C38" s="9" t="s">
        <v>8</v>
      </c>
      <c r="D38" s="9" t="s">
        <v>92</v>
      </c>
      <c r="E38" s="9" t="s">
        <v>351</v>
      </c>
      <c r="F38" s="9" t="s">
        <v>126</v>
      </c>
      <c r="G38" t="str">
        <f t="shared" si="0"/>
        <v/>
      </c>
      <c r="H38" t="str">
        <f>INDEX('Dual Mono AK4493 MKII v175 BoM'!$A$2:$E$125,MATCH($A38,'Dual Mono AK4493 MKII v175 BoM'!$A$2:$A$125,0),1)</f>
        <v>C20E</v>
      </c>
      <c r="I38" t="str">
        <f>INDEX('Dual Mono AK4493 MKII v175 BoM'!$A$2:$E$125,MATCH($A38,'Dual Mono AK4493 MKII v175 BoM'!$A$2:$A$125,0),2)</f>
        <v>10u</v>
      </c>
      <c r="J38" t="str">
        <f>INDEX('Dual Mono AK4493 MKII v175 BoM'!$A$2:$E$125,MATCH($A38,'Dual Mono AK4493 MKII v175 BoM'!$A$2:$A$125,0),3)</f>
        <v>C0805K</v>
      </c>
      <c r="K38" t="str">
        <f>INDEX('Dual Mono AK4493 MKII v175 BoM'!$A$2:$E$125,MATCH($A38,'Dual Mono AK4493 MKII v175 BoM'!$A$2:$A$125,0),4)</f>
        <v>Ceramic Capacitor X7R</v>
      </c>
      <c r="L38">
        <f>INDEX('Dual Mono AK4493 MKII v175 BoM'!$A$2:$E$125,MATCH($A38,'Dual Mono AK4493 MKII v175 BoM'!$A$2:$A$125,0),5)</f>
        <v>0</v>
      </c>
      <c r="M38" t="str">
        <f t="shared" si="1"/>
        <v/>
      </c>
    </row>
    <row r="39" spans="1:13" x14ac:dyDescent="0.2">
      <c r="A39" s="9" t="s">
        <v>154</v>
      </c>
      <c r="B39" s="9" t="s">
        <v>10</v>
      </c>
      <c r="C39" s="9" t="s">
        <v>8</v>
      </c>
      <c r="D39" s="9" t="s">
        <v>92</v>
      </c>
      <c r="E39" s="9" t="s">
        <v>352</v>
      </c>
      <c r="F39" s="9" t="s">
        <v>126</v>
      </c>
      <c r="G39" t="str">
        <f t="shared" si="0"/>
        <v/>
      </c>
      <c r="H39" t="str">
        <f>INDEX('Dual Mono AK4493 MKII v175 BoM'!$A$2:$E$125,MATCH($A39,'Dual Mono AK4493 MKII v175 BoM'!$A$2:$A$125,0),1)</f>
        <v>C20F</v>
      </c>
      <c r="I39" t="str">
        <f>INDEX('Dual Mono AK4493 MKII v175 BoM'!$A$2:$E$125,MATCH($A39,'Dual Mono AK4493 MKII v175 BoM'!$A$2:$A$125,0),2)</f>
        <v>10u</v>
      </c>
      <c r="J39" t="str">
        <f>INDEX('Dual Mono AK4493 MKII v175 BoM'!$A$2:$E$125,MATCH($A39,'Dual Mono AK4493 MKII v175 BoM'!$A$2:$A$125,0),3)</f>
        <v>C0805K</v>
      </c>
      <c r="K39" t="str">
        <f>INDEX('Dual Mono AK4493 MKII v175 BoM'!$A$2:$E$125,MATCH($A39,'Dual Mono AK4493 MKII v175 BoM'!$A$2:$A$125,0),4)</f>
        <v>Ceramic Capacitor X7R</v>
      </c>
      <c r="L39">
        <f>INDEX('Dual Mono AK4493 MKII v175 BoM'!$A$2:$E$125,MATCH($A39,'Dual Mono AK4493 MKII v175 BoM'!$A$2:$A$125,0),5)</f>
        <v>0</v>
      </c>
      <c r="M39" t="str">
        <f t="shared" si="1"/>
        <v/>
      </c>
    </row>
    <row r="40" spans="1:13" x14ac:dyDescent="0.2">
      <c r="A40" s="9" t="s">
        <v>155</v>
      </c>
      <c r="B40" s="9" t="s">
        <v>7</v>
      </c>
      <c r="C40" s="9" t="s">
        <v>8</v>
      </c>
      <c r="D40" s="9" t="s">
        <v>92</v>
      </c>
      <c r="E40" s="9" t="s">
        <v>262</v>
      </c>
      <c r="F40" s="9" t="s">
        <v>132</v>
      </c>
      <c r="G40" t="str">
        <f t="shared" si="0"/>
        <v/>
      </c>
      <c r="H40" t="str">
        <f>INDEX('Dual Mono AK4493 MKII v175 BoM'!$A$2:$E$125,MATCH($A40,'Dual Mono AK4493 MKII v175 BoM'!$A$2:$A$125,0),1)</f>
        <v>C21A</v>
      </c>
      <c r="I40" t="str">
        <f>INDEX('Dual Mono AK4493 MKII v175 BoM'!$A$2:$E$125,MATCH($A40,'Dual Mono AK4493 MKII v175 BoM'!$A$2:$A$125,0),2)</f>
        <v>0.1u</v>
      </c>
      <c r="J40" t="str">
        <f>INDEX('Dual Mono AK4493 MKII v175 BoM'!$A$2:$E$125,MATCH($A40,'Dual Mono AK4493 MKII v175 BoM'!$A$2:$A$125,0),3)</f>
        <v>C0805K</v>
      </c>
      <c r="K40" t="str">
        <f>INDEX('Dual Mono AK4493 MKII v175 BoM'!$A$2:$E$125,MATCH($A40,'Dual Mono AK4493 MKII v175 BoM'!$A$2:$A$125,0),4)</f>
        <v>Ceramic Capacitor X7R</v>
      </c>
      <c r="L40">
        <f>INDEX('Dual Mono AK4493 MKII v175 BoM'!$A$2:$E$125,MATCH($A40,'Dual Mono AK4493 MKII v175 BoM'!$A$2:$A$125,0),5)</f>
        <v>0</v>
      </c>
      <c r="M40" t="str">
        <f t="shared" si="1"/>
        <v/>
      </c>
    </row>
    <row r="41" spans="1:13" x14ac:dyDescent="0.2">
      <c r="A41" s="9" t="s">
        <v>156</v>
      </c>
      <c r="B41" s="9" t="s">
        <v>7</v>
      </c>
      <c r="C41" s="9" t="s">
        <v>8</v>
      </c>
      <c r="D41" s="9" t="s">
        <v>92</v>
      </c>
      <c r="E41" s="9" t="s">
        <v>353</v>
      </c>
      <c r="F41" s="9" t="s">
        <v>134</v>
      </c>
      <c r="G41" t="str">
        <f t="shared" si="0"/>
        <v/>
      </c>
      <c r="H41" t="str">
        <f>INDEX('Dual Mono AK4493 MKII v175 BoM'!$A$2:$E$125,MATCH($A41,'Dual Mono AK4493 MKII v175 BoM'!$A$2:$A$125,0),1)</f>
        <v>C21B</v>
      </c>
      <c r="I41" t="str">
        <f>INDEX('Dual Mono AK4493 MKII v175 BoM'!$A$2:$E$125,MATCH($A41,'Dual Mono AK4493 MKII v175 BoM'!$A$2:$A$125,0),2)</f>
        <v>0.1u</v>
      </c>
      <c r="J41" t="str">
        <f>INDEX('Dual Mono AK4493 MKII v175 BoM'!$A$2:$E$125,MATCH($A41,'Dual Mono AK4493 MKII v175 BoM'!$A$2:$A$125,0),3)</f>
        <v>C0805K</v>
      </c>
      <c r="K41" t="str">
        <f>INDEX('Dual Mono AK4493 MKII v175 BoM'!$A$2:$E$125,MATCH($A41,'Dual Mono AK4493 MKII v175 BoM'!$A$2:$A$125,0),4)</f>
        <v>Ceramic Capacitor X7R</v>
      </c>
      <c r="L41">
        <f>INDEX('Dual Mono AK4493 MKII v175 BoM'!$A$2:$E$125,MATCH($A41,'Dual Mono AK4493 MKII v175 BoM'!$A$2:$A$125,0),5)</f>
        <v>0</v>
      </c>
      <c r="M41" t="str">
        <f t="shared" si="1"/>
        <v/>
      </c>
    </row>
    <row r="42" spans="1:13" x14ac:dyDescent="0.2">
      <c r="A42" s="9" t="s">
        <v>157</v>
      </c>
      <c r="B42" s="9" t="s">
        <v>7</v>
      </c>
      <c r="C42" s="9" t="s">
        <v>8</v>
      </c>
      <c r="D42" s="9" t="s">
        <v>92</v>
      </c>
      <c r="E42" s="9" t="s">
        <v>354</v>
      </c>
      <c r="F42" s="9" t="s">
        <v>93</v>
      </c>
      <c r="G42" t="str">
        <f t="shared" si="0"/>
        <v/>
      </c>
      <c r="H42" t="str">
        <f>INDEX('Dual Mono AK4493 MKII v175 BoM'!$A$2:$E$125,MATCH($A42,'Dual Mono AK4493 MKII v175 BoM'!$A$2:$A$125,0),1)</f>
        <v>C21C</v>
      </c>
      <c r="I42" t="str">
        <f>INDEX('Dual Mono AK4493 MKII v175 BoM'!$A$2:$E$125,MATCH($A42,'Dual Mono AK4493 MKII v175 BoM'!$A$2:$A$125,0),2)</f>
        <v>0.1u</v>
      </c>
      <c r="J42" t="str">
        <f>INDEX('Dual Mono AK4493 MKII v175 BoM'!$A$2:$E$125,MATCH($A42,'Dual Mono AK4493 MKII v175 BoM'!$A$2:$A$125,0),3)</f>
        <v>C0805K</v>
      </c>
      <c r="K42" t="str">
        <f>INDEX('Dual Mono AK4493 MKII v175 BoM'!$A$2:$E$125,MATCH($A42,'Dual Mono AK4493 MKII v175 BoM'!$A$2:$A$125,0),4)</f>
        <v>Ceramic Capacitor X7R</v>
      </c>
      <c r="L42">
        <f>INDEX('Dual Mono AK4493 MKII v175 BoM'!$A$2:$E$125,MATCH($A42,'Dual Mono AK4493 MKII v175 BoM'!$A$2:$A$125,0),5)</f>
        <v>0</v>
      </c>
      <c r="M42" t="str">
        <f t="shared" si="1"/>
        <v/>
      </c>
    </row>
    <row r="43" spans="1:13" x14ac:dyDescent="0.2">
      <c r="A43" s="9" t="s">
        <v>158</v>
      </c>
      <c r="B43" s="9" t="s">
        <v>7</v>
      </c>
      <c r="C43" s="9" t="s">
        <v>8</v>
      </c>
      <c r="D43" s="9" t="s">
        <v>92</v>
      </c>
      <c r="E43" s="9" t="s">
        <v>355</v>
      </c>
      <c r="F43" s="9" t="s">
        <v>126</v>
      </c>
      <c r="G43" t="str">
        <f t="shared" si="0"/>
        <v/>
      </c>
      <c r="H43" t="str">
        <f>INDEX('Dual Mono AK4493 MKII v175 BoM'!$A$2:$E$125,MATCH($A43,'Dual Mono AK4493 MKII v175 BoM'!$A$2:$A$125,0),1)</f>
        <v>C21D</v>
      </c>
      <c r="I43" t="str">
        <f>INDEX('Dual Mono AK4493 MKII v175 BoM'!$A$2:$E$125,MATCH($A43,'Dual Mono AK4493 MKII v175 BoM'!$A$2:$A$125,0),2)</f>
        <v>0.1u</v>
      </c>
      <c r="J43" t="str">
        <f>INDEX('Dual Mono AK4493 MKII v175 BoM'!$A$2:$E$125,MATCH($A43,'Dual Mono AK4493 MKII v175 BoM'!$A$2:$A$125,0),3)</f>
        <v>C0805K</v>
      </c>
      <c r="K43" t="str">
        <f>INDEX('Dual Mono AK4493 MKII v175 BoM'!$A$2:$E$125,MATCH($A43,'Dual Mono AK4493 MKII v175 BoM'!$A$2:$A$125,0),4)</f>
        <v>Ceramic Capacitor X7R</v>
      </c>
      <c r="L43">
        <f>INDEX('Dual Mono AK4493 MKII v175 BoM'!$A$2:$E$125,MATCH($A43,'Dual Mono AK4493 MKII v175 BoM'!$A$2:$A$125,0),5)</f>
        <v>0</v>
      </c>
      <c r="M43" t="str">
        <f t="shared" si="1"/>
        <v/>
      </c>
    </row>
    <row r="44" spans="1:13" x14ac:dyDescent="0.2">
      <c r="A44" s="9" t="s">
        <v>159</v>
      </c>
      <c r="B44" s="9" t="s">
        <v>7</v>
      </c>
      <c r="C44" s="9" t="s">
        <v>8</v>
      </c>
      <c r="D44" s="9" t="s">
        <v>92</v>
      </c>
      <c r="E44" s="9" t="s">
        <v>356</v>
      </c>
      <c r="F44" s="9" t="s">
        <v>132</v>
      </c>
      <c r="G44" t="str">
        <f t="shared" si="0"/>
        <v/>
      </c>
      <c r="H44" t="str">
        <f>INDEX('Dual Mono AK4493 MKII v175 BoM'!$A$2:$E$125,MATCH($A44,'Dual Mono AK4493 MKII v175 BoM'!$A$2:$A$125,0),1)</f>
        <v>C21E</v>
      </c>
      <c r="I44" t="str">
        <f>INDEX('Dual Mono AK4493 MKII v175 BoM'!$A$2:$E$125,MATCH($A44,'Dual Mono AK4493 MKII v175 BoM'!$A$2:$A$125,0),2)</f>
        <v>0.1u</v>
      </c>
      <c r="J44" t="str">
        <f>INDEX('Dual Mono AK4493 MKII v175 BoM'!$A$2:$E$125,MATCH($A44,'Dual Mono AK4493 MKII v175 BoM'!$A$2:$A$125,0),3)</f>
        <v>C0805K</v>
      </c>
      <c r="K44" t="str">
        <f>INDEX('Dual Mono AK4493 MKII v175 BoM'!$A$2:$E$125,MATCH($A44,'Dual Mono AK4493 MKII v175 BoM'!$A$2:$A$125,0),4)</f>
        <v>Ceramic Capacitor X7R</v>
      </c>
      <c r="L44">
        <f>INDEX('Dual Mono AK4493 MKII v175 BoM'!$A$2:$E$125,MATCH($A44,'Dual Mono AK4493 MKII v175 BoM'!$A$2:$A$125,0),5)</f>
        <v>0</v>
      </c>
      <c r="M44" t="str">
        <f t="shared" si="1"/>
        <v/>
      </c>
    </row>
    <row r="45" spans="1:13" x14ac:dyDescent="0.2">
      <c r="A45" s="9" t="s">
        <v>160</v>
      </c>
      <c r="B45" s="9" t="s">
        <v>7</v>
      </c>
      <c r="C45" s="9" t="s">
        <v>8</v>
      </c>
      <c r="D45" s="9" t="s">
        <v>92</v>
      </c>
      <c r="E45" s="9" t="s">
        <v>357</v>
      </c>
      <c r="F45" s="9" t="s">
        <v>132</v>
      </c>
      <c r="G45" t="str">
        <f t="shared" si="0"/>
        <v/>
      </c>
      <c r="H45" t="str">
        <f>INDEX('Dual Mono AK4493 MKII v175 BoM'!$A$2:$E$125,MATCH($A45,'Dual Mono AK4493 MKII v175 BoM'!$A$2:$A$125,0),1)</f>
        <v>C21F</v>
      </c>
      <c r="I45" t="str">
        <f>INDEX('Dual Mono AK4493 MKII v175 BoM'!$A$2:$E$125,MATCH($A45,'Dual Mono AK4493 MKII v175 BoM'!$A$2:$A$125,0),2)</f>
        <v>0.1u</v>
      </c>
      <c r="J45" t="str">
        <f>INDEX('Dual Mono AK4493 MKII v175 BoM'!$A$2:$E$125,MATCH($A45,'Dual Mono AK4493 MKII v175 BoM'!$A$2:$A$125,0),3)</f>
        <v>C0805K</v>
      </c>
      <c r="K45" t="str">
        <f>INDEX('Dual Mono AK4493 MKII v175 BoM'!$A$2:$E$125,MATCH($A45,'Dual Mono AK4493 MKII v175 BoM'!$A$2:$A$125,0),4)</f>
        <v>Ceramic Capacitor X7R</v>
      </c>
      <c r="L45">
        <f>INDEX('Dual Mono AK4493 MKII v175 BoM'!$A$2:$E$125,MATCH($A45,'Dual Mono AK4493 MKII v175 BoM'!$A$2:$A$125,0),5)</f>
        <v>0</v>
      </c>
      <c r="M45" t="str">
        <f t="shared" si="1"/>
        <v/>
      </c>
    </row>
    <row r="46" spans="1:13" x14ac:dyDescent="0.2">
      <c r="A46" s="9" t="s">
        <v>161</v>
      </c>
      <c r="B46" s="9"/>
      <c r="C46" s="9" t="s">
        <v>9</v>
      </c>
      <c r="D46" s="9" t="s">
        <v>92</v>
      </c>
      <c r="E46" s="9" t="s">
        <v>263</v>
      </c>
      <c r="F46" s="9" t="s">
        <v>93</v>
      </c>
      <c r="G46" t="str">
        <f t="shared" si="0"/>
        <v/>
      </c>
      <c r="H46" t="str">
        <f>INDEX('Dual Mono AK4493 MKII v175 BoM'!$A$2:$E$125,MATCH($A46,'Dual Mono AK4493 MKII v175 BoM'!$A$2:$A$125,0),1)</f>
        <v>C22A</v>
      </c>
      <c r="I46" t="str">
        <f>INDEX('Dual Mono AK4493 MKII v175 BoM'!$A$2:$E$125,MATCH($A46,'Dual Mono AK4493 MKII v175 BoM'!$A$2:$A$125,0),2)</f>
        <v>0.1u</v>
      </c>
      <c r="J46" t="str">
        <f>INDEX('Dual Mono AK4493 MKII v175 BoM'!$A$2:$E$125,MATCH($A46,'Dual Mono AK4493 MKII v175 BoM'!$A$2:$A$125,0),3)</f>
        <v>C0603K</v>
      </c>
      <c r="K46" t="str">
        <f>INDEX('Dual Mono AK4493 MKII v175 BoM'!$A$2:$E$125,MATCH($A46,'Dual Mono AK4493 MKII v175 BoM'!$A$2:$A$125,0),4)</f>
        <v>Ceramic Capacitor X7R</v>
      </c>
      <c r="L46">
        <f>INDEX('Dual Mono AK4493 MKII v175 BoM'!$A$2:$E$125,MATCH($A46,'Dual Mono AK4493 MKII v175 BoM'!$A$2:$A$125,0),5)</f>
        <v>0</v>
      </c>
      <c r="M46" t="str">
        <f t="shared" si="1"/>
        <v/>
      </c>
    </row>
    <row r="47" spans="1:13" x14ac:dyDescent="0.2">
      <c r="A47" s="9" t="s">
        <v>162</v>
      </c>
      <c r="B47" s="9"/>
      <c r="C47" s="9" t="s">
        <v>9</v>
      </c>
      <c r="D47" s="9" t="s">
        <v>92</v>
      </c>
      <c r="E47" s="9" t="s">
        <v>264</v>
      </c>
      <c r="F47" s="9" t="s">
        <v>93</v>
      </c>
      <c r="G47" t="str">
        <f t="shared" si="0"/>
        <v/>
      </c>
      <c r="H47" t="str">
        <f>INDEX('Dual Mono AK4493 MKII v175 BoM'!$A$2:$E$125,MATCH($A47,'Dual Mono AK4493 MKII v175 BoM'!$A$2:$A$125,0),1)</f>
        <v>C23A</v>
      </c>
      <c r="I47" t="str">
        <f>INDEX('Dual Mono AK4493 MKII v175 BoM'!$A$2:$E$125,MATCH($A47,'Dual Mono AK4493 MKII v175 BoM'!$A$2:$A$125,0),2)</f>
        <v>0.1u</v>
      </c>
      <c r="J47" t="str">
        <f>INDEX('Dual Mono AK4493 MKII v175 BoM'!$A$2:$E$125,MATCH($A47,'Dual Mono AK4493 MKII v175 BoM'!$A$2:$A$125,0),3)</f>
        <v>C0603K</v>
      </c>
      <c r="K47" t="str">
        <f>INDEX('Dual Mono AK4493 MKII v175 BoM'!$A$2:$E$125,MATCH($A47,'Dual Mono AK4493 MKII v175 BoM'!$A$2:$A$125,0),4)</f>
        <v>Ceramic Capacitor X7R</v>
      </c>
      <c r="L47">
        <f>INDEX('Dual Mono AK4493 MKII v175 BoM'!$A$2:$E$125,MATCH($A47,'Dual Mono AK4493 MKII v175 BoM'!$A$2:$A$125,0),5)</f>
        <v>0</v>
      </c>
      <c r="M47" t="str">
        <f t="shared" si="1"/>
        <v/>
      </c>
    </row>
    <row r="48" spans="1:13" x14ac:dyDescent="0.2">
      <c r="A48" s="9" t="s">
        <v>163</v>
      </c>
      <c r="B48" s="9"/>
      <c r="C48" s="9" t="s">
        <v>9</v>
      </c>
      <c r="D48" s="9" t="s">
        <v>92</v>
      </c>
      <c r="E48" s="9" t="s">
        <v>265</v>
      </c>
      <c r="F48" s="9" t="s">
        <v>93</v>
      </c>
      <c r="G48" t="str">
        <f t="shared" si="0"/>
        <v/>
      </c>
      <c r="H48" t="str">
        <f>INDEX('Dual Mono AK4493 MKII v175 BoM'!$A$2:$E$125,MATCH($A48,'Dual Mono AK4493 MKII v175 BoM'!$A$2:$A$125,0),1)</f>
        <v>C24A</v>
      </c>
      <c r="I48" t="str">
        <f>INDEX('Dual Mono AK4493 MKII v175 BoM'!$A$2:$E$125,MATCH($A48,'Dual Mono AK4493 MKII v175 BoM'!$A$2:$A$125,0),2)</f>
        <v>0.1u</v>
      </c>
      <c r="J48" t="str">
        <f>INDEX('Dual Mono AK4493 MKII v175 BoM'!$A$2:$E$125,MATCH($A48,'Dual Mono AK4493 MKII v175 BoM'!$A$2:$A$125,0),3)</f>
        <v>C0603K</v>
      </c>
      <c r="K48" t="str">
        <f>INDEX('Dual Mono AK4493 MKII v175 BoM'!$A$2:$E$125,MATCH($A48,'Dual Mono AK4493 MKII v175 BoM'!$A$2:$A$125,0),4)</f>
        <v>Ceramic Capacitor X7R</v>
      </c>
      <c r="L48">
        <f>INDEX('Dual Mono AK4493 MKII v175 BoM'!$A$2:$E$125,MATCH($A48,'Dual Mono AK4493 MKII v175 BoM'!$A$2:$A$125,0),5)</f>
        <v>0</v>
      </c>
      <c r="M48" t="str">
        <f t="shared" si="1"/>
        <v/>
      </c>
    </row>
    <row r="49" spans="1:13" x14ac:dyDescent="0.2">
      <c r="A49" s="9" t="s">
        <v>164</v>
      </c>
      <c r="B49" s="9" t="s">
        <v>165</v>
      </c>
      <c r="C49" s="9" t="s">
        <v>14</v>
      </c>
      <c r="D49" s="9" t="s">
        <v>99</v>
      </c>
      <c r="E49" s="9" t="s">
        <v>358</v>
      </c>
      <c r="F49" s="9" t="s">
        <v>116</v>
      </c>
      <c r="G49" t="str">
        <f t="shared" si="0"/>
        <v/>
      </c>
      <c r="H49" t="str">
        <f>INDEX('Dual Mono AK4493 MKII v175 BoM'!$A$2:$E$125,MATCH($A49,'Dual Mono AK4493 MKII v175 BoM'!$A$2:$A$125,0),1)</f>
        <v>C25A</v>
      </c>
      <c r="I49" t="str">
        <f>INDEX('Dual Mono AK4493 MKII v175 BoM'!$A$2:$E$125,MATCH($A49,'Dual Mono AK4493 MKII v175 BoM'!$A$2:$A$125,0),2)</f>
        <v>470u 10V or more</v>
      </c>
      <c r="J49" t="str">
        <f>INDEX('Dual Mono AK4493 MKII v175 BoM'!$A$2:$E$125,MATCH($A49,'Dual Mono AK4493 MKII v175 BoM'!$A$2:$A$125,0),3)</f>
        <v>E2,5-7</v>
      </c>
      <c r="K49" t="str">
        <f>INDEX('Dual Mono AK4493 MKII v175 BoM'!$A$2:$E$125,MATCH($A49,'Dual Mono AK4493 MKII v175 BoM'!$A$2:$A$125,0),4)</f>
        <v>Organic Polymer Capacitor</v>
      </c>
      <c r="L49" t="str">
        <f>INDEX('Dual Mono AK4493 MKII v175 BoM'!$A$2:$E$125,MATCH($A49,'Dual Mono AK4493 MKII v175 BoM'!$A$2:$A$125,0),5)</f>
        <v>Mouser 647-RNE1C471MDN1PX</v>
      </c>
      <c r="M49" t="str">
        <f t="shared" si="1"/>
        <v/>
      </c>
    </row>
    <row r="50" spans="1:13" x14ac:dyDescent="0.2">
      <c r="A50" s="9" t="s">
        <v>166</v>
      </c>
      <c r="B50" s="9" t="s">
        <v>165</v>
      </c>
      <c r="C50" s="9" t="s">
        <v>14</v>
      </c>
      <c r="D50" s="9" t="s">
        <v>99</v>
      </c>
      <c r="E50" s="9" t="s">
        <v>266</v>
      </c>
      <c r="F50" s="9" t="s">
        <v>106</v>
      </c>
      <c r="G50" t="str">
        <f t="shared" si="0"/>
        <v/>
      </c>
      <c r="H50" t="str">
        <f>INDEX('Dual Mono AK4493 MKII v175 BoM'!$A$2:$E$125,MATCH($A50,'Dual Mono AK4493 MKII v175 BoM'!$A$2:$A$125,0),1)</f>
        <v>C25B</v>
      </c>
      <c r="I50" t="str">
        <f>INDEX('Dual Mono AK4493 MKII v175 BoM'!$A$2:$E$125,MATCH($A50,'Dual Mono AK4493 MKII v175 BoM'!$A$2:$A$125,0),2)</f>
        <v>470u 10V or more</v>
      </c>
      <c r="J50" t="str">
        <f>INDEX('Dual Mono AK4493 MKII v175 BoM'!$A$2:$E$125,MATCH($A50,'Dual Mono AK4493 MKII v175 BoM'!$A$2:$A$125,0),3)</f>
        <v>E2,5-7</v>
      </c>
      <c r="K50" t="str">
        <f>INDEX('Dual Mono AK4493 MKII v175 BoM'!$A$2:$E$125,MATCH($A50,'Dual Mono AK4493 MKII v175 BoM'!$A$2:$A$125,0),4)</f>
        <v>Organic Polymer Capacitor</v>
      </c>
      <c r="L50" t="str">
        <f>INDEX('Dual Mono AK4493 MKII v175 BoM'!$A$2:$E$125,MATCH($A50,'Dual Mono AK4493 MKII v175 BoM'!$A$2:$A$125,0),5)</f>
        <v>Mouser 647-RNE1C471MDN1PX</v>
      </c>
      <c r="M50" t="str">
        <f t="shared" si="1"/>
        <v/>
      </c>
    </row>
    <row r="51" spans="1:13" x14ac:dyDescent="0.2">
      <c r="A51" s="9" t="s">
        <v>167</v>
      </c>
      <c r="B51" s="9" t="s">
        <v>165</v>
      </c>
      <c r="C51" s="9" t="s">
        <v>14</v>
      </c>
      <c r="D51" s="9" t="s">
        <v>99</v>
      </c>
      <c r="E51" s="9" t="s">
        <v>267</v>
      </c>
      <c r="F51" s="9" t="s">
        <v>116</v>
      </c>
      <c r="G51" t="str">
        <f t="shared" si="0"/>
        <v/>
      </c>
      <c r="H51" t="str">
        <f>INDEX('Dual Mono AK4493 MKII v175 BoM'!$A$2:$E$125,MATCH($A51,'Dual Mono AK4493 MKII v175 BoM'!$A$2:$A$125,0),1)</f>
        <v>C25C</v>
      </c>
      <c r="I51" t="str">
        <f>INDEX('Dual Mono AK4493 MKII v175 BoM'!$A$2:$E$125,MATCH($A51,'Dual Mono AK4493 MKII v175 BoM'!$A$2:$A$125,0),2)</f>
        <v>470u 10V or more</v>
      </c>
      <c r="J51" t="str">
        <f>INDEX('Dual Mono AK4493 MKII v175 BoM'!$A$2:$E$125,MATCH($A51,'Dual Mono AK4493 MKII v175 BoM'!$A$2:$A$125,0),3)</f>
        <v>E2,5-7</v>
      </c>
      <c r="K51" t="str">
        <f>INDEX('Dual Mono AK4493 MKII v175 BoM'!$A$2:$E$125,MATCH($A51,'Dual Mono AK4493 MKII v175 BoM'!$A$2:$A$125,0),4)</f>
        <v>Organic Polymer Capacitor</v>
      </c>
      <c r="L51" t="str">
        <f>INDEX('Dual Mono AK4493 MKII v175 BoM'!$A$2:$E$125,MATCH($A51,'Dual Mono AK4493 MKII v175 BoM'!$A$2:$A$125,0),5)</f>
        <v>Mouser 647-RNE1C471MDN1PX</v>
      </c>
      <c r="M51" t="str">
        <f t="shared" si="1"/>
        <v/>
      </c>
    </row>
    <row r="52" spans="1:13" x14ac:dyDescent="0.2">
      <c r="A52" s="9" t="s">
        <v>168</v>
      </c>
      <c r="B52" s="10" t="s">
        <v>67</v>
      </c>
      <c r="C52" s="9" t="s">
        <v>8</v>
      </c>
      <c r="D52" s="9" t="s">
        <v>92</v>
      </c>
      <c r="E52" s="9" t="s">
        <v>359</v>
      </c>
      <c r="F52" s="9" t="s">
        <v>134</v>
      </c>
      <c r="G52" t="str">
        <f t="shared" si="0"/>
        <v/>
      </c>
      <c r="H52" t="str">
        <f>INDEX('Dual Mono AK4493 MKII v175 BoM'!$A$2:$E$125,MATCH($A52,'Dual Mono AK4493 MKII v175 BoM'!$A$2:$A$125,0),1)</f>
        <v>C26A</v>
      </c>
      <c r="I52" t="str">
        <f>INDEX('Dual Mono AK4493 MKII v175 BoM'!$A$2:$E$125,MATCH($A52,'Dual Mono AK4493 MKII v175 BoM'!$A$2:$A$125,0),2)</f>
        <v>4.7u</v>
      </c>
      <c r="J52" t="str">
        <f>INDEX('Dual Mono AK4493 MKII v175 BoM'!$A$2:$E$125,MATCH($A52,'Dual Mono AK4493 MKII v175 BoM'!$A$2:$A$125,0),3)</f>
        <v>C0805K</v>
      </c>
      <c r="K52" t="str">
        <f>INDEX('Dual Mono AK4493 MKII v175 BoM'!$A$2:$E$125,MATCH($A52,'Dual Mono AK4493 MKII v175 BoM'!$A$2:$A$125,0),4)</f>
        <v>Ceramic Capacitor X7R</v>
      </c>
      <c r="L52">
        <f>INDEX('Dual Mono AK4493 MKII v175 BoM'!$A$2:$E$125,MATCH($A52,'Dual Mono AK4493 MKII v175 BoM'!$A$2:$A$125,0),5)</f>
        <v>0</v>
      </c>
      <c r="M52" t="str">
        <f t="shared" si="1"/>
        <v/>
      </c>
    </row>
    <row r="53" spans="1:13" x14ac:dyDescent="0.2">
      <c r="A53" s="9" t="s">
        <v>169</v>
      </c>
      <c r="B53" s="10" t="s">
        <v>67</v>
      </c>
      <c r="C53" s="9" t="s">
        <v>8</v>
      </c>
      <c r="D53" s="9" t="s">
        <v>92</v>
      </c>
      <c r="E53" s="9" t="s">
        <v>360</v>
      </c>
      <c r="F53" s="9" t="s">
        <v>108</v>
      </c>
      <c r="G53" t="str">
        <f t="shared" si="0"/>
        <v/>
      </c>
      <c r="H53" t="str">
        <f>INDEX('Dual Mono AK4493 MKII v175 BoM'!$A$2:$E$125,MATCH($A53,'Dual Mono AK4493 MKII v175 BoM'!$A$2:$A$125,0),1)</f>
        <v>C26B</v>
      </c>
      <c r="I53" t="str">
        <f>INDEX('Dual Mono AK4493 MKII v175 BoM'!$A$2:$E$125,MATCH($A53,'Dual Mono AK4493 MKII v175 BoM'!$A$2:$A$125,0),2)</f>
        <v>4.7u</v>
      </c>
      <c r="J53" t="str">
        <f>INDEX('Dual Mono AK4493 MKII v175 BoM'!$A$2:$E$125,MATCH($A53,'Dual Mono AK4493 MKII v175 BoM'!$A$2:$A$125,0),3)</f>
        <v>C0805K</v>
      </c>
      <c r="K53" t="str">
        <f>INDEX('Dual Mono AK4493 MKII v175 BoM'!$A$2:$E$125,MATCH($A53,'Dual Mono AK4493 MKII v175 BoM'!$A$2:$A$125,0),4)</f>
        <v>Ceramic Capacitor X7R</v>
      </c>
      <c r="L53">
        <f>INDEX('Dual Mono AK4493 MKII v175 BoM'!$A$2:$E$125,MATCH($A53,'Dual Mono AK4493 MKII v175 BoM'!$A$2:$A$125,0),5)</f>
        <v>0</v>
      </c>
      <c r="M53" t="str">
        <f t="shared" si="1"/>
        <v/>
      </c>
    </row>
    <row r="54" spans="1:13" x14ac:dyDescent="0.2">
      <c r="A54" s="9" t="s">
        <v>170</v>
      </c>
      <c r="B54" s="10" t="s">
        <v>67</v>
      </c>
      <c r="C54" s="9" t="s">
        <v>8</v>
      </c>
      <c r="D54" s="9" t="s">
        <v>92</v>
      </c>
      <c r="E54" s="9" t="s">
        <v>361</v>
      </c>
      <c r="F54" s="9" t="s">
        <v>97</v>
      </c>
      <c r="G54" t="str">
        <f t="shared" si="0"/>
        <v/>
      </c>
      <c r="H54" t="str">
        <f>INDEX('Dual Mono AK4493 MKII v175 BoM'!$A$2:$E$125,MATCH($A54,'Dual Mono AK4493 MKII v175 BoM'!$A$2:$A$125,0),1)</f>
        <v>C27A</v>
      </c>
      <c r="I54" t="str">
        <f>INDEX('Dual Mono AK4493 MKII v175 BoM'!$A$2:$E$125,MATCH($A54,'Dual Mono AK4493 MKII v175 BoM'!$A$2:$A$125,0),2)</f>
        <v>4.7u</v>
      </c>
      <c r="J54" t="str">
        <f>INDEX('Dual Mono AK4493 MKII v175 BoM'!$A$2:$E$125,MATCH($A54,'Dual Mono AK4493 MKII v175 BoM'!$A$2:$A$125,0),3)</f>
        <v>C0805K</v>
      </c>
      <c r="K54" t="str">
        <f>INDEX('Dual Mono AK4493 MKII v175 BoM'!$A$2:$E$125,MATCH($A54,'Dual Mono AK4493 MKII v175 BoM'!$A$2:$A$125,0),4)</f>
        <v>Ceramic Capacitor X7R</v>
      </c>
      <c r="L54">
        <f>INDEX('Dual Mono AK4493 MKII v175 BoM'!$A$2:$E$125,MATCH($A54,'Dual Mono AK4493 MKII v175 BoM'!$A$2:$A$125,0),5)</f>
        <v>0</v>
      </c>
      <c r="M54" t="str">
        <f t="shared" si="1"/>
        <v/>
      </c>
    </row>
    <row r="55" spans="1:13" x14ac:dyDescent="0.2">
      <c r="A55" s="9" t="s">
        <v>171</v>
      </c>
      <c r="B55" s="10" t="s">
        <v>67</v>
      </c>
      <c r="C55" s="9" t="s">
        <v>8</v>
      </c>
      <c r="D55" s="9" t="s">
        <v>92</v>
      </c>
      <c r="E55" s="9" t="s">
        <v>362</v>
      </c>
      <c r="F55" s="9" t="s">
        <v>410</v>
      </c>
      <c r="G55" t="str">
        <f t="shared" si="0"/>
        <v/>
      </c>
      <c r="H55" t="str">
        <f>INDEX('Dual Mono AK4493 MKII v175 BoM'!$A$2:$E$125,MATCH($A55,'Dual Mono AK4493 MKII v175 BoM'!$A$2:$A$125,0),1)</f>
        <v>C27B</v>
      </c>
      <c r="I55" t="str">
        <f>INDEX('Dual Mono AK4493 MKII v175 BoM'!$A$2:$E$125,MATCH($A55,'Dual Mono AK4493 MKII v175 BoM'!$A$2:$A$125,0),2)</f>
        <v>4.7u</v>
      </c>
      <c r="J55" t="str">
        <f>INDEX('Dual Mono AK4493 MKII v175 BoM'!$A$2:$E$125,MATCH($A55,'Dual Mono AK4493 MKII v175 BoM'!$A$2:$A$125,0),3)</f>
        <v>C0805K</v>
      </c>
      <c r="K55" t="str">
        <f>INDEX('Dual Mono AK4493 MKII v175 BoM'!$A$2:$E$125,MATCH($A55,'Dual Mono AK4493 MKII v175 BoM'!$A$2:$A$125,0),4)</f>
        <v>Ceramic Capacitor X7R</v>
      </c>
      <c r="L55">
        <f>INDEX('Dual Mono AK4493 MKII v175 BoM'!$A$2:$E$125,MATCH($A55,'Dual Mono AK4493 MKII v175 BoM'!$A$2:$A$125,0),5)</f>
        <v>0</v>
      </c>
      <c r="M55" t="str">
        <f t="shared" si="1"/>
        <v/>
      </c>
    </row>
    <row r="56" spans="1:13" x14ac:dyDescent="0.2">
      <c r="A56" s="9" t="s">
        <v>172</v>
      </c>
      <c r="B56" s="9"/>
      <c r="C56" s="9" t="s">
        <v>9</v>
      </c>
      <c r="D56" s="9" t="s">
        <v>92</v>
      </c>
      <c r="E56" s="9" t="s">
        <v>363</v>
      </c>
      <c r="F56" s="9" t="s">
        <v>134</v>
      </c>
      <c r="G56" t="str">
        <f t="shared" si="0"/>
        <v/>
      </c>
      <c r="H56" t="str">
        <f>INDEX('Dual Mono AK4493 MKII v175 BoM'!$A$2:$E$125,MATCH($A56,'Dual Mono AK4493 MKII v175 BoM'!$A$2:$A$125,0),1)</f>
        <v>C28A</v>
      </c>
      <c r="I56" t="str">
        <f>INDEX('Dual Mono AK4493 MKII v175 BoM'!$A$2:$E$125,MATCH($A56,'Dual Mono AK4493 MKII v175 BoM'!$A$2:$A$125,0),2)</f>
        <v>0.1u</v>
      </c>
      <c r="J56" t="str">
        <f>INDEX('Dual Mono AK4493 MKII v175 BoM'!$A$2:$E$125,MATCH($A56,'Dual Mono AK4493 MKII v175 BoM'!$A$2:$A$125,0),3)</f>
        <v>C0603K</v>
      </c>
      <c r="K56" t="str">
        <f>INDEX('Dual Mono AK4493 MKII v175 BoM'!$A$2:$E$125,MATCH($A56,'Dual Mono AK4493 MKII v175 BoM'!$A$2:$A$125,0),4)</f>
        <v>Ceramic Capacitor X7R</v>
      </c>
      <c r="L56">
        <f>INDEX('Dual Mono AK4493 MKII v175 BoM'!$A$2:$E$125,MATCH($A56,'Dual Mono AK4493 MKII v175 BoM'!$A$2:$A$125,0),5)</f>
        <v>0</v>
      </c>
      <c r="M56" t="str">
        <f t="shared" si="1"/>
        <v/>
      </c>
    </row>
    <row r="57" spans="1:13" x14ac:dyDescent="0.2">
      <c r="A57" s="9" t="s">
        <v>173</v>
      </c>
      <c r="B57" s="9"/>
      <c r="C57" s="9" t="s">
        <v>9</v>
      </c>
      <c r="D57" s="9" t="s">
        <v>92</v>
      </c>
      <c r="E57" s="9" t="s">
        <v>364</v>
      </c>
      <c r="F57" s="9" t="s">
        <v>410</v>
      </c>
      <c r="G57" t="str">
        <f t="shared" si="0"/>
        <v/>
      </c>
      <c r="H57" t="str">
        <f>INDEX('Dual Mono AK4493 MKII v175 BoM'!$A$2:$E$125,MATCH($A57,'Dual Mono AK4493 MKII v175 BoM'!$A$2:$A$125,0),1)</f>
        <v>C28B</v>
      </c>
      <c r="I57" t="str">
        <f>INDEX('Dual Mono AK4493 MKII v175 BoM'!$A$2:$E$125,MATCH($A57,'Dual Mono AK4493 MKII v175 BoM'!$A$2:$A$125,0),2)</f>
        <v>0.1u</v>
      </c>
      <c r="J57" t="str">
        <f>INDEX('Dual Mono AK4493 MKII v175 BoM'!$A$2:$E$125,MATCH($A57,'Dual Mono AK4493 MKII v175 BoM'!$A$2:$A$125,0),3)</f>
        <v>C0603K</v>
      </c>
      <c r="K57" t="str">
        <f>INDEX('Dual Mono AK4493 MKII v175 BoM'!$A$2:$E$125,MATCH($A57,'Dual Mono AK4493 MKII v175 BoM'!$A$2:$A$125,0),4)</f>
        <v>Ceramic Capacitor X7R</v>
      </c>
      <c r="L57">
        <f>INDEX('Dual Mono AK4493 MKII v175 BoM'!$A$2:$E$125,MATCH($A57,'Dual Mono AK4493 MKII v175 BoM'!$A$2:$A$125,0),5)</f>
        <v>0</v>
      </c>
      <c r="M57" t="str">
        <f t="shared" si="1"/>
        <v/>
      </c>
    </row>
    <row r="58" spans="1:13" x14ac:dyDescent="0.2">
      <c r="A58" s="9" t="s">
        <v>94</v>
      </c>
      <c r="B58" s="9" t="s">
        <v>256</v>
      </c>
      <c r="C58" s="9" t="s">
        <v>9</v>
      </c>
      <c r="D58" s="9" t="s">
        <v>92</v>
      </c>
      <c r="E58" s="9" t="s">
        <v>257</v>
      </c>
      <c r="F58" s="9" t="s">
        <v>95</v>
      </c>
      <c r="G58" t="str">
        <f t="shared" si="0"/>
        <v/>
      </c>
      <c r="H58" t="e">
        <f>INDEX('Dual Mono AK4493 MKII v175 BoM'!$A$2:$E$125,MATCH($A58,'Dual Mono AK4493 MKII v175 BoM'!$A$2:$A$125,0),1)</f>
        <v>#N/A</v>
      </c>
      <c r="I58" t="e">
        <f>INDEX('Dual Mono AK4493 MKII v175 BoM'!$A$2:$E$125,MATCH($A58,'Dual Mono AK4493 MKII v175 BoM'!$A$2:$A$125,0),2)</f>
        <v>#N/A</v>
      </c>
      <c r="J58" t="e">
        <f>INDEX('Dual Mono AK4493 MKII v175 BoM'!$A$2:$E$125,MATCH($A58,'Dual Mono AK4493 MKII v175 BoM'!$A$2:$A$125,0),3)</f>
        <v>#N/A</v>
      </c>
      <c r="K58" t="e">
        <f>INDEX('Dual Mono AK4493 MKII v175 BoM'!$A$2:$E$125,MATCH($A58,'Dual Mono AK4493 MKII v175 BoM'!$A$2:$A$125,0),4)</f>
        <v>#N/A</v>
      </c>
      <c r="L58" t="e">
        <f>INDEX('Dual Mono AK4493 MKII v175 BoM'!$A$2:$E$125,MATCH($A58,'Dual Mono AK4493 MKII v175 BoM'!$A$2:$A$125,0),5)</f>
        <v>#N/A</v>
      </c>
      <c r="M58" t="e">
        <f t="shared" si="1"/>
        <v>#N/A</v>
      </c>
    </row>
    <row r="59" spans="1:13" x14ac:dyDescent="0.2">
      <c r="A59" s="9" t="s">
        <v>96</v>
      </c>
      <c r="B59" s="9" t="s">
        <v>256</v>
      </c>
      <c r="C59" s="9" t="s">
        <v>9</v>
      </c>
      <c r="D59" s="9" t="s">
        <v>92</v>
      </c>
      <c r="E59" s="9" t="s">
        <v>308</v>
      </c>
      <c r="F59" s="9" t="s">
        <v>97</v>
      </c>
      <c r="G59" t="str">
        <f t="shared" si="0"/>
        <v/>
      </c>
      <c r="H59" t="e">
        <f>INDEX('Dual Mono AK4493 MKII v175 BoM'!$A$2:$E$125,MATCH($A59,'Dual Mono AK4493 MKII v175 BoM'!$A$2:$A$125,0),1)</f>
        <v>#N/A</v>
      </c>
      <c r="I59" t="e">
        <f>INDEX('Dual Mono AK4493 MKII v175 BoM'!$A$2:$E$125,MATCH($A59,'Dual Mono AK4493 MKII v175 BoM'!$A$2:$A$125,0),2)</f>
        <v>#N/A</v>
      </c>
      <c r="J59" t="e">
        <f>INDEX('Dual Mono AK4493 MKII v175 BoM'!$A$2:$E$125,MATCH($A59,'Dual Mono AK4493 MKII v175 BoM'!$A$2:$A$125,0),3)</f>
        <v>#N/A</v>
      </c>
      <c r="K59" t="e">
        <f>INDEX('Dual Mono AK4493 MKII v175 BoM'!$A$2:$E$125,MATCH($A59,'Dual Mono AK4493 MKII v175 BoM'!$A$2:$A$125,0),4)</f>
        <v>#N/A</v>
      </c>
      <c r="L59" t="e">
        <f>INDEX('Dual Mono AK4493 MKII v175 BoM'!$A$2:$E$125,MATCH($A59,'Dual Mono AK4493 MKII v175 BoM'!$A$2:$A$125,0),5)</f>
        <v>#N/A</v>
      </c>
      <c r="M59" t="e">
        <f t="shared" si="1"/>
        <v>#N/A</v>
      </c>
    </row>
    <row r="60" spans="1:13" x14ac:dyDescent="0.2">
      <c r="A60" s="9" t="s">
        <v>98</v>
      </c>
      <c r="B60" s="9"/>
      <c r="C60" s="9" t="s">
        <v>11</v>
      </c>
      <c r="D60" s="9" t="s">
        <v>99</v>
      </c>
      <c r="E60" s="9" t="s">
        <v>258</v>
      </c>
      <c r="F60" s="9" t="s">
        <v>100</v>
      </c>
      <c r="G60" t="str">
        <f t="shared" si="0"/>
        <v/>
      </c>
      <c r="H60" t="str">
        <f>INDEX('Dual Mono AK4493 MKII v175 BoM'!$A$2:$E$125,MATCH($A60,'Dual Mono AK4493 MKII v175 BoM'!$A$2:$A$125,0),1)</f>
        <v>C3A</v>
      </c>
      <c r="I60" t="str">
        <f>INDEX('Dual Mono AK4493 MKII v175 BoM'!$A$2:$E$125,MATCH($A60,'Dual Mono AK4493 MKII v175 BoM'!$A$2:$A$125,0),2)</f>
        <v>10u 6.3V or more</v>
      </c>
      <c r="J60" t="str">
        <f>INDEX('Dual Mono AK4493 MKII v175 BoM'!$A$2:$E$125,MATCH($A60,'Dual Mono AK4493 MKII v175 BoM'!$A$2:$A$125,0),3)</f>
        <v>E2,5-5</v>
      </c>
      <c r="K60" t="str">
        <f>INDEX('Dual Mono AK4493 MKII v175 BoM'!$A$2:$E$125,MATCH($A60,'Dual Mono AK4493 MKII v175 BoM'!$A$2:$A$125,0),4)</f>
        <v>Organic Polymer Capacitor</v>
      </c>
      <c r="L60" t="str">
        <f>INDEX('Dual Mono AK4493 MKII v175 BoM'!$A$2:$E$125,MATCH($A60,'Dual Mono AK4493 MKII v175 BoM'!$A$2:$A$125,0),5)</f>
        <v>Mouser 80-A758BG106M1EAAE70</v>
      </c>
      <c r="M60" t="str">
        <f t="shared" si="1"/>
        <v/>
      </c>
    </row>
    <row r="61" spans="1:13" x14ac:dyDescent="0.2">
      <c r="A61" s="9" t="s">
        <v>101</v>
      </c>
      <c r="B61" s="9"/>
      <c r="C61" s="9" t="s">
        <v>11</v>
      </c>
      <c r="D61" s="9" t="s">
        <v>99</v>
      </c>
      <c r="E61" s="9" t="s">
        <v>309</v>
      </c>
      <c r="F61" s="9" t="s">
        <v>100</v>
      </c>
      <c r="G61" t="str">
        <f t="shared" si="0"/>
        <v/>
      </c>
      <c r="H61" t="str">
        <f>INDEX('Dual Mono AK4493 MKII v175 BoM'!$A$2:$E$125,MATCH($A61,'Dual Mono AK4493 MKII v175 BoM'!$A$2:$A$125,0),1)</f>
        <v>C3B</v>
      </c>
      <c r="I61" t="str">
        <f>INDEX('Dual Mono AK4493 MKII v175 BoM'!$A$2:$E$125,MATCH($A61,'Dual Mono AK4493 MKII v175 BoM'!$A$2:$A$125,0),2)</f>
        <v>10u 6.3V or more</v>
      </c>
      <c r="J61" t="str">
        <f>INDEX('Dual Mono AK4493 MKII v175 BoM'!$A$2:$E$125,MATCH($A61,'Dual Mono AK4493 MKII v175 BoM'!$A$2:$A$125,0),3)</f>
        <v>E2,5-5</v>
      </c>
      <c r="K61" t="str">
        <f>INDEX('Dual Mono AK4493 MKII v175 BoM'!$A$2:$E$125,MATCH($A61,'Dual Mono AK4493 MKII v175 BoM'!$A$2:$A$125,0),4)</f>
        <v>Organic Polymer Capacitor</v>
      </c>
      <c r="L61" t="str">
        <f>INDEX('Dual Mono AK4493 MKII v175 BoM'!$A$2:$E$125,MATCH($A61,'Dual Mono AK4493 MKII v175 BoM'!$A$2:$A$125,0),5)</f>
        <v>Mouser 80-A758BG106M1EAAE70</v>
      </c>
      <c r="M61" t="str">
        <f t="shared" si="1"/>
        <v/>
      </c>
    </row>
    <row r="62" spans="1:13" x14ac:dyDescent="0.2">
      <c r="A62" s="9" t="s">
        <v>102</v>
      </c>
      <c r="B62" s="9" t="s">
        <v>256</v>
      </c>
      <c r="C62" s="9" t="s">
        <v>9</v>
      </c>
      <c r="D62" s="9" t="s">
        <v>92</v>
      </c>
      <c r="E62" s="9" t="s">
        <v>310</v>
      </c>
      <c r="F62" s="9" t="s">
        <v>97</v>
      </c>
      <c r="G62" t="str">
        <f t="shared" si="0"/>
        <v/>
      </c>
      <c r="H62" t="e">
        <f>INDEX('Dual Mono AK4493 MKII v175 BoM'!$A$2:$E$125,MATCH($A62,'Dual Mono AK4493 MKII v175 BoM'!$A$2:$A$125,0),1)</f>
        <v>#N/A</v>
      </c>
      <c r="I62" t="e">
        <f>INDEX('Dual Mono AK4493 MKII v175 BoM'!$A$2:$E$125,MATCH($A62,'Dual Mono AK4493 MKII v175 BoM'!$A$2:$A$125,0),2)</f>
        <v>#N/A</v>
      </c>
      <c r="J62" t="e">
        <f>INDEX('Dual Mono AK4493 MKII v175 BoM'!$A$2:$E$125,MATCH($A62,'Dual Mono AK4493 MKII v175 BoM'!$A$2:$A$125,0),3)</f>
        <v>#N/A</v>
      </c>
      <c r="K62" t="e">
        <f>INDEX('Dual Mono AK4493 MKII v175 BoM'!$A$2:$E$125,MATCH($A62,'Dual Mono AK4493 MKII v175 BoM'!$A$2:$A$125,0),4)</f>
        <v>#N/A</v>
      </c>
      <c r="L62" t="e">
        <f>INDEX('Dual Mono AK4493 MKII v175 BoM'!$A$2:$E$125,MATCH($A62,'Dual Mono AK4493 MKII v175 BoM'!$A$2:$A$125,0),5)</f>
        <v>#N/A</v>
      </c>
      <c r="M62" t="e">
        <f t="shared" si="1"/>
        <v>#N/A</v>
      </c>
    </row>
    <row r="63" spans="1:13" x14ac:dyDescent="0.2">
      <c r="A63" s="9" t="s">
        <v>103</v>
      </c>
      <c r="B63" s="9" t="s">
        <v>256</v>
      </c>
      <c r="C63" s="9" t="s">
        <v>9</v>
      </c>
      <c r="D63" s="9" t="s">
        <v>92</v>
      </c>
      <c r="E63" s="9" t="s">
        <v>311</v>
      </c>
      <c r="F63" s="9" t="s">
        <v>410</v>
      </c>
      <c r="G63" t="str">
        <f t="shared" si="0"/>
        <v/>
      </c>
      <c r="H63" t="e">
        <f>INDEX('Dual Mono AK4493 MKII v175 BoM'!$A$2:$E$125,MATCH($A63,'Dual Mono AK4493 MKII v175 BoM'!$A$2:$A$125,0),1)</f>
        <v>#N/A</v>
      </c>
      <c r="I63" t="e">
        <f>INDEX('Dual Mono AK4493 MKII v175 BoM'!$A$2:$E$125,MATCH($A63,'Dual Mono AK4493 MKII v175 BoM'!$A$2:$A$125,0),2)</f>
        <v>#N/A</v>
      </c>
      <c r="J63" t="e">
        <f>INDEX('Dual Mono AK4493 MKII v175 BoM'!$A$2:$E$125,MATCH($A63,'Dual Mono AK4493 MKII v175 BoM'!$A$2:$A$125,0),3)</f>
        <v>#N/A</v>
      </c>
      <c r="K63" t="e">
        <f>INDEX('Dual Mono AK4493 MKII v175 BoM'!$A$2:$E$125,MATCH($A63,'Dual Mono AK4493 MKII v175 BoM'!$A$2:$A$125,0),4)</f>
        <v>#N/A</v>
      </c>
      <c r="L63" t="e">
        <f>INDEX('Dual Mono AK4493 MKII v175 BoM'!$A$2:$E$125,MATCH($A63,'Dual Mono AK4493 MKII v175 BoM'!$A$2:$A$125,0),5)</f>
        <v>#N/A</v>
      </c>
      <c r="M63" t="e">
        <f t="shared" si="1"/>
        <v>#N/A</v>
      </c>
    </row>
    <row r="64" spans="1:13" x14ac:dyDescent="0.2">
      <c r="A64" s="9" t="s">
        <v>104</v>
      </c>
      <c r="B64" s="9"/>
      <c r="C64" s="9" t="s">
        <v>11</v>
      </c>
      <c r="D64" s="9" t="s">
        <v>99</v>
      </c>
      <c r="E64" s="9" t="s">
        <v>312</v>
      </c>
      <c r="F64" s="9" t="s">
        <v>100</v>
      </c>
      <c r="G64" t="str">
        <f t="shared" si="0"/>
        <v/>
      </c>
      <c r="H64" t="str">
        <f>INDEX('Dual Mono AK4493 MKII v175 BoM'!$A$2:$E$125,MATCH($A64,'Dual Mono AK4493 MKII v175 BoM'!$A$2:$A$125,0),1)</f>
        <v>C5A</v>
      </c>
      <c r="I64" t="str">
        <f>INDEX('Dual Mono AK4493 MKII v175 BoM'!$A$2:$E$125,MATCH($A64,'Dual Mono AK4493 MKII v175 BoM'!$A$2:$A$125,0),2)</f>
        <v>10u 6.3V or more</v>
      </c>
      <c r="J64" t="str">
        <f>INDEX('Dual Mono AK4493 MKII v175 BoM'!$A$2:$E$125,MATCH($A64,'Dual Mono AK4493 MKII v175 BoM'!$A$2:$A$125,0),3)</f>
        <v>E2,5-5</v>
      </c>
      <c r="K64" t="str">
        <f>INDEX('Dual Mono AK4493 MKII v175 BoM'!$A$2:$E$125,MATCH($A64,'Dual Mono AK4493 MKII v175 BoM'!$A$2:$A$125,0),4)</f>
        <v>Organic Polymer Capacitor</v>
      </c>
      <c r="L64" t="str">
        <f>INDEX('Dual Mono AK4493 MKII v175 BoM'!$A$2:$E$125,MATCH($A64,'Dual Mono AK4493 MKII v175 BoM'!$A$2:$A$125,0),5)</f>
        <v>Mouser 80-A758BG106M1EAAE70</v>
      </c>
      <c r="M64" t="str">
        <f t="shared" si="1"/>
        <v/>
      </c>
    </row>
    <row r="65" spans="1:13" x14ac:dyDescent="0.2">
      <c r="A65" s="9" t="s">
        <v>105</v>
      </c>
      <c r="B65" s="9"/>
      <c r="C65" s="9" t="s">
        <v>11</v>
      </c>
      <c r="D65" s="9" t="s">
        <v>99</v>
      </c>
      <c r="E65" s="9" t="s">
        <v>313</v>
      </c>
      <c r="F65" s="9" t="s">
        <v>106</v>
      </c>
      <c r="G65" t="str">
        <f t="shared" si="0"/>
        <v/>
      </c>
      <c r="H65" t="str">
        <f>INDEX('Dual Mono AK4493 MKII v175 BoM'!$A$2:$E$125,MATCH($A65,'Dual Mono AK4493 MKII v175 BoM'!$A$2:$A$125,0),1)</f>
        <v>C5B</v>
      </c>
      <c r="I65" t="str">
        <f>INDEX('Dual Mono AK4493 MKII v175 BoM'!$A$2:$E$125,MATCH($A65,'Dual Mono AK4493 MKII v175 BoM'!$A$2:$A$125,0),2)</f>
        <v>10u 6.3V or more</v>
      </c>
      <c r="J65" t="str">
        <f>INDEX('Dual Mono AK4493 MKII v175 BoM'!$A$2:$E$125,MATCH($A65,'Dual Mono AK4493 MKII v175 BoM'!$A$2:$A$125,0),3)</f>
        <v>E2,5-5</v>
      </c>
      <c r="K65" t="str">
        <f>INDEX('Dual Mono AK4493 MKII v175 BoM'!$A$2:$E$125,MATCH($A65,'Dual Mono AK4493 MKII v175 BoM'!$A$2:$A$125,0),4)</f>
        <v>Organic Polymer Capacitor</v>
      </c>
      <c r="L65" t="str">
        <f>INDEX('Dual Mono AK4493 MKII v175 BoM'!$A$2:$E$125,MATCH($A65,'Dual Mono AK4493 MKII v175 BoM'!$A$2:$A$125,0),5)</f>
        <v>Mouser 80-A758BG106M1EAAE70</v>
      </c>
      <c r="M65" t="str">
        <f t="shared" si="1"/>
        <v/>
      </c>
    </row>
    <row r="66" spans="1:13" x14ac:dyDescent="0.2">
      <c r="A66" s="9" t="s">
        <v>107</v>
      </c>
      <c r="B66" s="9" t="s">
        <v>256</v>
      </c>
      <c r="C66" s="9" t="s">
        <v>9</v>
      </c>
      <c r="D66" s="9" t="s">
        <v>92</v>
      </c>
      <c r="E66" s="9" t="s">
        <v>314</v>
      </c>
      <c r="F66" s="9" t="s">
        <v>108</v>
      </c>
      <c r="G66" t="str">
        <f t="shared" si="0"/>
        <v/>
      </c>
      <c r="H66" t="e">
        <f>INDEX('Dual Mono AK4493 MKII v175 BoM'!$A$2:$E$125,MATCH($A66,'Dual Mono AK4493 MKII v175 BoM'!$A$2:$A$125,0),1)</f>
        <v>#N/A</v>
      </c>
      <c r="I66" t="e">
        <f>INDEX('Dual Mono AK4493 MKII v175 BoM'!$A$2:$E$125,MATCH($A66,'Dual Mono AK4493 MKII v175 BoM'!$A$2:$A$125,0),2)</f>
        <v>#N/A</v>
      </c>
      <c r="J66" t="e">
        <f>INDEX('Dual Mono AK4493 MKII v175 BoM'!$A$2:$E$125,MATCH($A66,'Dual Mono AK4493 MKII v175 BoM'!$A$2:$A$125,0),3)</f>
        <v>#N/A</v>
      </c>
      <c r="K66" t="e">
        <f>INDEX('Dual Mono AK4493 MKII v175 BoM'!$A$2:$E$125,MATCH($A66,'Dual Mono AK4493 MKII v175 BoM'!$A$2:$A$125,0),4)</f>
        <v>#N/A</v>
      </c>
      <c r="L66" t="e">
        <f>INDEX('Dual Mono AK4493 MKII v175 BoM'!$A$2:$E$125,MATCH($A66,'Dual Mono AK4493 MKII v175 BoM'!$A$2:$A$125,0),5)</f>
        <v>#N/A</v>
      </c>
      <c r="M66" t="e">
        <f t="shared" si="1"/>
        <v>#N/A</v>
      </c>
    </row>
    <row r="67" spans="1:13" x14ac:dyDescent="0.2">
      <c r="A67" s="9" t="s">
        <v>109</v>
      </c>
      <c r="B67" s="9" t="s">
        <v>256</v>
      </c>
      <c r="C67" s="9" t="s">
        <v>9</v>
      </c>
      <c r="D67" s="9" t="s">
        <v>92</v>
      </c>
      <c r="E67" s="9" t="s">
        <v>315</v>
      </c>
      <c r="F67" s="9" t="s">
        <v>95</v>
      </c>
      <c r="G67" t="str">
        <f t="shared" ref="G67:G130" si="2">IF(IFERROR(TRIM(RIGHT(F67,LEN(F67)-FIND(")",F67))),F67)=F67,"",IFERROR(TRIM(RIGHT(F67,LEN(F67)-FIND(")",F67))),F67))</f>
        <v/>
      </c>
      <c r="H67" t="e">
        <f>INDEX('Dual Mono AK4493 MKII v175 BoM'!$A$2:$E$125,MATCH($A67,'Dual Mono AK4493 MKII v175 BoM'!$A$2:$A$125,0),1)</f>
        <v>#N/A</v>
      </c>
      <c r="I67" t="e">
        <f>INDEX('Dual Mono AK4493 MKII v175 BoM'!$A$2:$E$125,MATCH($A67,'Dual Mono AK4493 MKII v175 BoM'!$A$2:$A$125,0),2)</f>
        <v>#N/A</v>
      </c>
      <c r="J67" t="e">
        <f>INDEX('Dual Mono AK4493 MKII v175 BoM'!$A$2:$E$125,MATCH($A67,'Dual Mono AK4493 MKII v175 BoM'!$A$2:$A$125,0),3)</f>
        <v>#N/A</v>
      </c>
      <c r="K67" t="e">
        <f>INDEX('Dual Mono AK4493 MKII v175 BoM'!$A$2:$E$125,MATCH($A67,'Dual Mono AK4493 MKII v175 BoM'!$A$2:$A$125,0),4)</f>
        <v>#N/A</v>
      </c>
      <c r="L67" t="e">
        <f>INDEX('Dual Mono AK4493 MKII v175 BoM'!$A$2:$E$125,MATCH($A67,'Dual Mono AK4493 MKII v175 BoM'!$A$2:$A$125,0),5)</f>
        <v>#N/A</v>
      </c>
      <c r="M67" t="e">
        <f t="shared" ref="M67:M130" si="3">IF(OR(A67&lt;&gt;H67,C67&lt;&gt;J67),"ERROR","")</f>
        <v>#N/A</v>
      </c>
    </row>
    <row r="68" spans="1:13" x14ac:dyDescent="0.2">
      <c r="A68" s="9" t="s">
        <v>110</v>
      </c>
      <c r="B68" s="9"/>
      <c r="C68" s="9" t="s">
        <v>12</v>
      </c>
      <c r="D68" s="9" t="s">
        <v>99</v>
      </c>
      <c r="E68" s="9" t="s">
        <v>316</v>
      </c>
      <c r="F68" s="9" t="s">
        <v>106</v>
      </c>
      <c r="G68" t="str">
        <f t="shared" si="2"/>
        <v/>
      </c>
      <c r="H68" t="str">
        <f>INDEX('Dual Mono AK4493 MKII v175 BoM'!$A$2:$E$125,MATCH($A68,'Dual Mono AK4493 MKII v175 BoM'!$A$2:$A$125,0),1)</f>
        <v>C7A</v>
      </c>
      <c r="I68" t="str">
        <f>INDEX('Dual Mono AK4493 MKII v175 BoM'!$A$2:$E$125,MATCH($A68,'Dual Mono AK4493 MKII v175 BoM'!$A$2:$A$125,0),2)</f>
        <v>2200U 10V or more</v>
      </c>
      <c r="J68" t="str">
        <f>INDEX('Dual Mono AK4493 MKII v175 BoM'!$A$2:$E$125,MATCH($A68,'Dual Mono AK4493 MKII v175 BoM'!$A$2:$A$125,0),3)</f>
        <v>E5-8,5</v>
      </c>
      <c r="K68" t="str">
        <f>INDEX('Dual Mono AK4493 MKII v175 BoM'!$A$2:$E$125,MATCH($A68,'Dual Mono AK4493 MKII v175 BoM'!$A$2:$A$125,0),4)</f>
        <v>Organic Polymer Capacitor</v>
      </c>
      <c r="L68" t="str">
        <f>INDEX('Dual Mono AK4493 MKII v175 BoM'!$A$2:$E$125,MATCH($A68,'Dual Mono AK4493 MKII v175 BoM'!$A$2:$A$125,0),5)</f>
        <v>Mouser 661-APSG160E222MJ20S</v>
      </c>
      <c r="M68" t="str">
        <f t="shared" si="3"/>
        <v/>
      </c>
    </row>
    <row r="69" spans="1:13" x14ac:dyDescent="0.2">
      <c r="A69" s="9" t="s">
        <v>111</v>
      </c>
      <c r="B69" s="9"/>
      <c r="C69" s="9" t="s">
        <v>12</v>
      </c>
      <c r="D69" s="9" t="s">
        <v>99</v>
      </c>
      <c r="E69" s="9" t="s">
        <v>317</v>
      </c>
      <c r="F69" s="9" t="s">
        <v>86</v>
      </c>
      <c r="G69" t="str">
        <f t="shared" si="2"/>
        <v/>
      </c>
      <c r="H69" t="str">
        <f>INDEX('Dual Mono AK4493 MKII v175 BoM'!$A$2:$E$125,MATCH($A69,'Dual Mono AK4493 MKII v175 BoM'!$A$2:$A$125,0),1)</f>
        <v>C7B</v>
      </c>
      <c r="I69" t="str">
        <f>INDEX('Dual Mono AK4493 MKII v175 BoM'!$A$2:$E$125,MATCH($A69,'Dual Mono AK4493 MKII v175 BoM'!$A$2:$A$125,0),2)</f>
        <v>2200U 10V or more</v>
      </c>
      <c r="J69" t="str">
        <f>INDEX('Dual Mono AK4493 MKII v175 BoM'!$A$2:$E$125,MATCH($A69,'Dual Mono AK4493 MKII v175 BoM'!$A$2:$A$125,0),3)</f>
        <v>E5-8,5</v>
      </c>
      <c r="K69" t="str">
        <f>INDEX('Dual Mono AK4493 MKII v175 BoM'!$A$2:$E$125,MATCH($A69,'Dual Mono AK4493 MKII v175 BoM'!$A$2:$A$125,0),4)</f>
        <v>Organic Polymer Capacitor</v>
      </c>
      <c r="L69" t="str">
        <f>INDEX('Dual Mono AK4493 MKII v175 BoM'!$A$2:$E$125,MATCH($A69,'Dual Mono AK4493 MKII v175 BoM'!$A$2:$A$125,0),5)</f>
        <v>Mouser 661-APSG160E222MJ20S</v>
      </c>
      <c r="M69" t="str">
        <f t="shared" si="3"/>
        <v/>
      </c>
    </row>
    <row r="70" spans="1:13" x14ac:dyDescent="0.2">
      <c r="A70" s="9" t="s">
        <v>112</v>
      </c>
      <c r="B70" s="9" t="s">
        <v>256</v>
      </c>
      <c r="C70" s="9" t="s">
        <v>9</v>
      </c>
      <c r="D70" s="9" t="s">
        <v>92</v>
      </c>
      <c r="E70" s="9" t="s">
        <v>318</v>
      </c>
      <c r="F70" s="9" t="s">
        <v>95</v>
      </c>
      <c r="G70" t="str">
        <f t="shared" si="2"/>
        <v/>
      </c>
      <c r="H70" t="e">
        <f>INDEX('Dual Mono AK4493 MKII v175 BoM'!$A$2:$E$125,MATCH($A70,'Dual Mono AK4493 MKII v175 BoM'!$A$2:$A$125,0),1)</f>
        <v>#N/A</v>
      </c>
      <c r="I70" t="e">
        <f>INDEX('Dual Mono AK4493 MKII v175 BoM'!$A$2:$E$125,MATCH($A70,'Dual Mono AK4493 MKII v175 BoM'!$A$2:$A$125,0),2)</f>
        <v>#N/A</v>
      </c>
      <c r="J70" t="e">
        <f>INDEX('Dual Mono AK4493 MKII v175 BoM'!$A$2:$E$125,MATCH($A70,'Dual Mono AK4493 MKII v175 BoM'!$A$2:$A$125,0),3)</f>
        <v>#N/A</v>
      </c>
      <c r="K70" t="e">
        <f>INDEX('Dual Mono AK4493 MKII v175 BoM'!$A$2:$E$125,MATCH($A70,'Dual Mono AK4493 MKII v175 BoM'!$A$2:$A$125,0),4)</f>
        <v>#N/A</v>
      </c>
      <c r="L70" t="e">
        <f>INDEX('Dual Mono AK4493 MKII v175 BoM'!$A$2:$E$125,MATCH($A70,'Dual Mono AK4493 MKII v175 BoM'!$A$2:$A$125,0),5)</f>
        <v>#N/A</v>
      </c>
      <c r="M70" t="e">
        <f t="shared" si="3"/>
        <v>#N/A</v>
      </c>
    </row>
    <row r="71" spans="1:13" x14ac:dyDescent="0.2">
      <c r="A71" s="9" t="s">
        <v>113</v>
      </c>
      <c r="B71" s="9" t="s">
        <v>256</v>
      </c>
      <c r="C71" s="9" t="s">
        <v>9</v>
      </c>
      <c r="D71" s="9" t="s">
        <v>92</v>
      </c>
      <c r="E71" s="9" t="s">
        <v>259</v>
      </c>
      <c r="F71" s="9" t="s">
        <v>97</v>
      </c>
      <c r="G71" t="str">
        <f t="shared" si="2"/>
        <v/>
      </c>
      <c r="H71" t="e">
        <f>INDEX('Dual Mono AK4493 MKII v175 BoM'!$A$2:$E$125,MATCH($A71,'Dual Mono AK4493 MKII v175 BoM'!$A$2:$A$125,0),1)</f>
        <v>#N/A</v>
      </c>
      <c r="I71" t="e">
        <f>INDEX('Dual Mono AK4493 MKII v175 BoM'!$A$2:$E$125,MATCH($A71,'Dual Mono AK4493 MKII v175 BoM'!$A$2:$A$125,0),2)</f>
        <v>#N/A</v>
      </c>
      <c r="J71" t="e">
        <f>INDEX('Dual Mono AK4493 MKII v175 BoM'!$A$2:$E$125,MATCH($A71,'Dual Mono AK4493 MKII v175 BoM'!$A$2:$A$125,0),3)</f>
        <v>#N/A</v>
      </c>
      <c r="K71" t="e">
        <f>INDEX('Dual Mono AK4493 MKII v175 BoM'!$A$2:$E$125,MATCH($A71,'Dual Mono AK4493 MKII v175 BoM'!$A$2:$A$125,0),4)</f>
        <v>#N/A</v>
      </c>
      <c r="L71" t="e">
        <f>INDEX('Dual Mono AK4493 MKII v175 BoM'!$A$2:$E$125,MATCH($A71,'Dual Mono AK4493 MKII v175 BoM'!$A$2:$A$125,0),5)</f>
        <v>#N/A</v>
      </c>
      <c r="M71" t="e">
        <f t="shared" si="3"/>
        <v>#N/A</v>
      </c>
    </row>
    <row r="72" spans="1:13" x14ac:dyDescent="0.2">
      <c r="A72" s="9" t="s">
        <v>114</v>
      </c>
      <c r="B72" s="9"/>
      <c r="C72" s="9" t="s">
        <v>13</v>
      </c>
      <c r="D72" s="9" t="s">
        <v>99</v>
      </c>
      <c r="E72" s="9" t="s">
        <v>319</v>
      </c>
      <c r="F72" s="9" t="s">
        <v>106</v>
      </c>
      <c r="G72" t="str">
        <f t="shared" si="2"/>
        <v/>
      </c>
      <c r="H72" t="str">
        <f>INDEX('Dual Mono AK4493 MKII v175 BoM'!$A$2:$E$125,MATCH($A72,'Dual Mono AK4493 MKII v175 BoM'!$A$2:$A$125,0),1)</f>
        <v>C9A</v>
      </c>
      <c r="I72" t="str">
        <f>INDEX('Dual Mono AK4493 MKII v175 BoM'!$A$2:$E$125,MATCH($A72,'Dual Mono AK4493 MKII v175 BoM'!$A$2:$A$125,0),2)</f>
        <v>10u 10V or more</v>
      </c>
      <c r="J72" t="str">
        <f>INDEX('Dual Mono AK4493 MKII v175 BoM'!$A$2:$E$125,MATCH($A72,'Dual Mono AK4493 MKII v175 BoM'!$A$2:$A$125,0),3)</f>
        <v>E2-4</v>
      </c>
      <c r="K72" t="str">
        <f>INDEX('Dual Mono AK4493 MKII v175 BoM'!$A$2:$E$125,MATCH($A72,'Dual Mono AK4493 MKII v175 BoM'!$A$2:$A$125,0),4)</f>
        <v>Organic Polymer Capacitor</v>
      </c>
      <c r="L72" t="str">
        <f>INDEX('Dual Mono AK4493 MKII v175 BoM'!$A$2:$E$125,MATCH($A72,'Dual Mono AK4493 MKII v175 BoM'!$A$2:$A$125,0),5)</f>
        <v>Mouser 647-RNU1A100MDSASQ</v>
      </c>
      <c r="M72" t="str">
        <f t="shared" si="3"/>
        <v/>
      </c>
    </row>
    <row r="73" spans="1:13" x14ac:dyDescent="0.2">
      <c r="A73" s="9" t="s">
        <v>115</v>
      </c>
      <c r="B73" s="9"/>
      <c r="C73" s="9" t="s">
        <v>13</v>
      </c>
      <c r="D73" s="9" t="s">
        <v>99</v>
      </c>
      <c r="E73" s="9" t="s">
        <v>320</v>
      </c>
      <c r="F73" s="9" t="s">
        <v>116</v>
      </c>
      <c r="G73" t="str">
        <f t="shared" si="2"/>
        <v/>
      </c>
      <c r="H73" t="str">
        <f>INDEX('Dual Mono AK4493 MKII v175 BoM'!$A$2:$E$125,MATCH($A73,'Dual Mono AK4493 MKII v175 BoM'!$A$2:$A$125,0),1)</f>
        <v>C9B</v>
      </c>
      <c r="I73" t="str">
        <f>INDEX('Dual Mono AK4493 MKII v175 BoM'!$A$2:$E$125,MATCH($A73,'Dual Mono AK4493 MKII v175 BoM'!$A$2:$A$125,0),2)</f>
        <v>10u 10V or more</v>
      </c>
      <c r="J73" t="str">
        <f>INDEX('Dual Mono AK4493 MKII v175 BoM'!$A$2:$E$125,MATCH($A73,'Dual Mono AK4493 MKII v175 BoM'!$A$2:$A$125,0),3)</f>
        <v>E2-4</v>
      </c>
      <c r="K73" t="str">
        <f>INDEX('Dual Mono AK4493 MKII v175 BoM'!$A$2:$E$125,MATCH($A73,'Dual Mono AK4493 MKII v175 BoM'!$A$2:$A$125,0),4)</f>
        <v>Organic Polymer Capacitor</v>
      </c>
      <c r="L73" t="str">
        <f>INDEX('Dual Mono AK4493 MKII v175 BoM'!$A$2:$E$125,MATCH($A73,'Dual Mono AK4493 MKII v175 BoM'!$A$2:$A$125,0),5)</f>
        <v>Mouser 647-RNU1A100MDSASQ</v>
      </c>
      <c r="M73" t="str">
        <f t="shared" si="3"/>
        <v/>
      </c>
    </row>
    <row r="74" spans="1:13" x14ac:dyDescent="0.2">
      <c r="A74" s="9" t="s">
        <v>174</v>
      </c>
      <c r="B74" s="9"/>
      <c r="C74" s="9" t="s">
        <v>175</v>
      </c>
      <c r="D74" s="9" t="s">
        <v>176</v>
      </c>
      <c r="E74" s="9" t="s">
        <v>365</v>
      </c>
      <c r="F74" s="9" t="s">
        <v>106</v>
      </c>
      <c r="G74" t="str">
        <f t="shared" si="2"/>
        <v/>
      </c>
      <c r="H74" t="e">
        <f>INDEX('Dual Mono AK4493 MKII v175 BoM'!$A$2:$E$125,MATCH($A74,'Dual Mono AK4493 MKII v175 BoM'!$A$2:$A$125,0),1)</f>
        <v>#N/A</v>
      </c>
      <c r="I74" t="e">
        <f>INDEX('Dual Mono AK4493 MKII v175 BoM'!$A$2:$E$125,MATCH($A74,'Dual Mono AK4493 MKII v175 BoM'!$A$2:$A$125,0),2)</f>
        <v>#N/A</v>
      </c>
      <c r="J74" t="e">
        <f>INDEX('Dual Mono AK4493 MKII v175 BoM'!$A$2:$E$125,MATCH($A74,'Dual Mono AK4493 MKII v175 BoM'!$A$2:$A$125,0),3)</f>
        <v>#N/A</v>
      </c>
      <c r="K74" t="e">
        <f>INDEX('Dual Mono AK4493 MKII v175 BoM'!$A$2:$E$125,MATCH($A74,'Dual Mono AK4493 MKII v175 BoM'!$A$2:$A$125,0),4)</f>
        <v>#N/A</v>
      </c>
      <c r="L74" t="e">
        <f>INDEX('Dual Mono AK4493 MKII v175 BoM'!$A$2:$E$125,MATCH($A74,'Dual Mono AK4493 MKII v175 BoM'!$A$2:$A$125,0),5)</f>
        <v>#N/A</v>
      </c>
      <c r="M74" t="e">
        <f t="shared" si="3"/>
        <v>#N/A</v>
      </c>
    </row>
    <row r="75" spans="1:13" x14ac:dyDescent="0.2">
      <c r="A75" s="9" t="s">
        <v>177</v>
      </c>
      <c r="B75" s="9"/>
      <c r="C75" s="9" t="s">
        <v>175</v>
      </c>
      <c r="D75" s="9" t="s">
        <v>176</v>
      </c>
      <c r="E75" s="9" t="s">
        <v>366</v>
      </c>
      <c r="F75" s="9" t="s">
        <v>86</v>
      </c>
      <c r="G75" t="str">
        <f t="shared" si="2"/>
        <v/>
      </c>
      <c r="H75" t="e">
        <f>INDEX('Dual Mono AK4493 MKII v175 BoM'!$A$2:$E$125,MATCH($A75,'Dual Mono AK4493 MKII v175 BoM'!$A$2:$A$125,0),1)</f>
        <v>#N/A</v>
      </c>
      <c r="I75" t="e">
        <f>INDEX('Dual Mono AK4493 MKII v175 BoM'!$A$2:$E$125,MATCH($A75,'Dual Mono AK4493 MKII v175 BoM'!$A$2:$A$125,0),2)</f>
        <v>#N/A</v>
      </c>
      <c r="J75" t="e">
        <f>INDEX('Dual Mono AK4493 MKII v175 BoM'!$A$2:$E$125,MATCH($A75,'Dual Mono AK4493 MKII v175 BoM'!$A$2:$A$125,0),3)</f>
        <v>#N/A</v>
      </c>
      <c r="K75" t="e">
        <f>INDEX('Dual Mono AK4493 MKII v175 BoM'!$A$2:$E$125,MATCH($A75,'Dual Mono AK4493 MKII v175 BoM'!$A$2:$A$125,0),4)</f>
        <v>#N/A</v>
      </c>
      <c r="L75" t="e">
        <f>INDEX('Dual Mono AK4493 MKII v175 BoM'!$A$2:$E$125,MATCH($A75,'Dual Mono AK4493 MKII v175 BoM'!$A$2:$A$125,0),5)</f>
        <v>#N/A</v>
      </c>
      <c r="M75" t="e">
        <f t="shared" si="3"/>
        <v>#N/A</v>
      </c>
    </row>
    <row r="76" spans="1:13" x14ac:dyDescent="0.2">
      <c r="A76" s="9" t="s">
        <v>178</v>
      </c>
      <c r="B76" s="9" t="s">
        <v>4</v>
      </c>
      <c r="C76" s="9" t="s">
        <v>4</v>
      </c>
      <c r="D76" s="9" t="s">
        <v>85</v>
      </c>
      <c r="E76" s="9" t="s">
        <v>268</v>
      </c>
      <c r="F76" s="9" t="s">
        <v>106</v>
      </c>
      <c r="G76" t="str">
        <f t="shared" si="2"/>
        <v/>
      </c>
      <c r="H76" t="str">
        <f>INDEX('Dual Mono AK4493 MKII v175 BoM'!$A$2:$E$125,MATCH($A76,'Dual Mono AK4493 MKII v175 BoM'!$A$2:$A$125,0),1)</f>
        <v>DVDD</v>
      </c>
      <c r="I76">
        <f>INDEX('Dual Mono AK4493 MKII v175 BoM'!$A$2:$E$125,MATCH($A76,'Dual Mono AK4493 MKII v175 BoM'!$A$2:$A$125,0),2)</f>
        <v>0</v>
      </c>
      <c r="J76" t="str">
        <f>INDEX('Dual Mono AK4493 MKII v175 BoM'!$A$2:$E$125,MATCH($A76,'Dual Mono AK4493 MKII v175 BoM'!$A$2:$A$125,0),3)</f>
        <v>22-23-2021</v>
      </c>
      <c r="K76" t="str">
        <f>INDEX('Dual Mono AK4493 MKII v175 BoM'!$A$2:$E$125,MATCH($A76,'Dual Mono AK4493 MKII v175 BoM'!$A$2:$A$125,0),4)</f>
        <v>.100 (2.54mm) Center Header - 2 Pin"</v>
      </c>
      <c r="L76">
        <f>INDEX('Dual Mono AK4493 MKII v175 BoM'!$A$2:$E$125,MATCH($A76,'Dual Mono AK4493 MKII v175 BoM'!$A$2:$A$125,0),5)</f>
        <v>0</v>
      </c>
      <c r="M76" t="str">
        <f t="shared" si="3"/>
        <v/>
      </c>
    </row>
    <row r="77" spans="1:13" x14ac:dyDescent="0.2">
      <c r="A77" s="9" t="s">
        <v>179</v>
      </c>
      <c r="B77" s="9" t="s">
        <v>180</v>
      </c>
      <c r="C77" s="9" t="s">
        <v>181</v>
      </c>
      <c r="D77" s="9" t="s">
        <v>269</v>
      </c>
      <c r="E77" s="9" t="s">
        <v>367</v>
      </c>
      <c r="F77" s="9" t="s">
        <v>410</v>
      </c>
      <c r="G77" t="str">
        <f t="shared" si="2"/>
        <v/>
      </c>
      <c r="H77" t="str">
        <f>INDEX('Dual Mono AK4493 MKII v175 BoM'!$A$2:$E$125,MATCH($A77,'Dual Mono AK4493 MKII v175 BoM'!$A$2:$A$125,0),1)</f>
        <v>IC2</v>
      </c>
      <c r="I77" t="str">
        <f>INDEX('Dual Mono AK4493 MKII v175 BoM'!$A$2:$E$125,MATCH($A77,'Dual Mono AK4493 MKII v175 BoM'!$A$2:$A$125,0),2)</f>
        <v>AK4493EQ</v>
      </c>
      <c r="J77" t="str">
        <f>INDEX('Dual Mono AK4493 MKII v175 BoM'!$A$2:$E$125,MATCH($A77,'Dual Mono AK4493 MKII v175 BoM'!$A$2:$A$125,0),3)</f>
        <v>TQFP48_NARROW</v>
      </c>
      <c r="K77" t="str">
        <f>INDEX('Dual Mono AK4493 MKII v175 BoM'!$A$2:$E$125,MATCH($A77,'Dual Mono AK4493 MKII v175 BoM'!$A$2:$A$125,0),4)</f>
        <v>AK4493EQ DAC</v>
      </c>
      <c r="L77" t="str">
        <f>INDEX('Dual Mono AK4493 MKII v175 BoM'!$A$2:$E$125,MATCH($A77,'Dual Mono AK4493 MKII v175 BoM'!$A$2:$A$125,0),5)</f>
        <v>Aliexpress.com</v>
      </c>
      <c r="M77" t="str">
        <f t="shared" si="3"/>
        <v>ERROR</v>
      </c>
    </row>
    <row r="78" spans="1:13" x14ac:dyDescent="0.2">
      <c r="A78" s="9" t="s">
        <v>182</v>
      </c>
      <c r="B78" s="9" t="s">
        <v>180</v>
      </c>
      <c r="C78" s="9" t="s">
        <v>181</v>
      </c>
      <c r="D78" s="9" t="s">
        <v>269</v>
      </c>
      <c r="E78" s="9" t="s">
        <v>368</v>
      </c>
      <c r="F78" s="9" t="s">
        <v>108</v>
      </c>
      <c r="G78" t="str">
        <f t="shared" si="2"/>
        <v/>
      </c>
      <c r="H78" t="str">
        <f>INDEX('Dual Mono AK4493 MKII v175 BoM'!$A$2:$E$125,MATCH($A78,'Dual Mono AK4493 MKII v175 BoM'!$A$2:$A$125,0),1)</f>
        <v>IC3</v>
      </c>
      <c r="I78" t="str">
        <f>INDEX('Dual Mono AK4493 MKII v175 BoM'!$A$2:$E$125,MATCH($A78,'Dual Mono AK4493 MKII v175 BoM'!$A$2:$A$125,0),2)</f>
        <v>AK4493EQ</v>
      </c>
      <c r="J78" t="str">
        <f>INDEX('Dual Mono AK4493 MKII v175 BoM'!$A$2:$E$125,MATCH($A78,'Dual Mono AK4493 MKII v175 BoM'!$A$2:$A$125,0),3)</f>
        <v>TQFP48_NARROW</v>
      </c>
      <c r="K78" t="str">
        <f>INDEX('Dual Mono AK4493 MKII v175 BoM'!$A$2:$E$125,MATCH($A78,'Dual Mono AK4493 MKII v175 BoM'!$A$2:$A$125,0),4)</f>
        <v>AK4493EQ DAC</v>
      </c>
      <c r="L78" t="str">
        <f>INDEX('Dual Mono AK4493 MKII v175 BoM'!$A$2:$E$125,MATCH($A78,'Dual Mono AK4493 MKII v175 BoM'!$A$2:$A$125,0),5)</f>
        <v>Aliexpress.com</v>
      </c>
      <c r="M78" t="str">
        <f t="shared" si="3"/>
        <v>ERROR</v>
      </c>
    </row>
    <row r="79" spans="1:13" x14ac:dyDescent="0.2">
      <c r="A79" s="9" t="s">
        <v>183</v>
      </c>
      <c r="B79" s="9" t="s">
        <v>184</v>
      </c>
      <c r="C79" s="9" t="s">
        <v>185</v>
      </c>
      <c r="D79" s="9" t="s">
        <v>184</v>
      </c>
      <c r="E79" s="9" t="s">
        <v>270</v>
      </c>
      <c r="F79" s="9" t="s">
        <v>126</v>
      </c>
      <c r="G79" t="str">
        <f t="shared" si="2"/>
        <v/>
      </c>
      <c r="H79" t="e">
        <f>INDEX('Dual Mono AK4493 MKII v175 BoM'!$A$2:$E$125,MATCH($A79,'Dual Mono AK4493 MKII v175 BoM'!$A$2:$A$125,0),1)</f>
        <v>#N/A</v>
      </c>
      <c r="I79" t="e">
        <f>INDEX('Dual Mono AK4493 MKII v175 BoM'!$A$2:$E$125,MATCH($A79,'Dual Mono AK4493 MKII v175 BoM'!$A$2:$A$125,0),2)</f>
        <v>#N/A</v>
      </c>
      <c r="J79" t="e">
        <f>INDEX('Dual Mono AK4493 MKII v175 BoM'!$A$2:$E$125,MATCH($A79,'Dual Mono AK4493 MKII v175 BoM'!$A$2:$A$125,0),3)</f>
        <v>#N/A</v>
      </c>
      <c r="K79" t="e">
        <f>INDEX('Dual Mono AK4493 MKII v175 BoM'!$A$2:$E$125,MATCH($A79,'Dual Mono AK4493 MKII v175 BoM'!$A$2:$A$125,0),4)</f>
        <v>#N/A</v>
      </c>
      <c r="L79" t="e">
        <f>INDEX('Dual Mono AK4493 MKII v175 BoM'!$A$2:$E$125,MATCH($A79,'Dual Mono AK4493 MKII v175 BoM'!$A$2:$A$125,0),5)</f>
        <v>#N/A</v>
      </c>
      <c r="M79" t="e">
        <f t="shared" si="3"/>
        <v>#N/A</v>
      </c>
    </row>
    <row r="80" spans="1:13" x14ac:dyDescent="0.2">
      <c r="A80" s="9" t="s">
        <v>193</v>
      </c>
      <c r="B80" s="9"/>
      <c r="C80" s="9" t="s">
        <v>187</v>
      </c>
      <c r="D80" s="9" t="s">
        <v>188</v>
      </c>
      <c r="E80" s="9" t="s">
        <v>374</v>
      </c>
      <c r="F80" s="9" t="s">
        <v>108</v>
      </c>
      <c r="G80" t="str">
        <f t="shared" si="2"/>
        <v/>
      </c>
      <c r="H80" t="e">
        <f>INDEX('Dual Mono AK4493 MKII v175 BoM'!$A$2:$E$125,MATCH($A80,'Dual Mono AK4493 MKII v175 BoM'!$A$2:$A$125,0),1)</f>
        <v>#N/A</v>
      </c>
      <c r="I80" t="e">
        <f>INDEX('Dual Mono AK4493 MKII v175 BoM'!$A$2:$E$125,MATCH($A80,'Dual Mono AK4493 MKII v175 BoM'!$A$2:$A$125,0),2)</f>
        <v>#N/A</v>
      </c>
      <c r="J80" t="e">
        <f>INDEX('Dual Mono AK4493 MKII v175 BoM'!$A$2:$E$125,MATCH($A80,'Dual Mono AK4493 MKII v175 BoM'!$A$2:$A$125,0),3)</f>
        <v>#N/A</v>
      </c>
      <c r="K80" t="e">
        <f>INDEX('Dual Mono AK4493 MKII v175 BoM'!$A$2:$E$125,MATCH($A80,'Dual Mono AK4493 MKII v175 BoM'!$A$2:$A$125,0),4)</f>
        <v>#N/A</v>
      </c>
      <c r="L80" t="e">
        <f>INDEX('Dual Mono AK4493 MKII v175 BoM'!$A$2:$E$125,MATCH($A80,'Dual Mono AK4493 MKII v175 BoM'!$A$2:$A$125,0),5)</f>
        <v>#N/A</v>
      </c>
      <c r="M80" t="e">
        <f t="shared" si="3"/>
        <v>#N/A</v>
      </c>
    </row>
    <row r="81" spans="1:13" x14ac:dyDescent="0.2">
      <c r="A81" s="9" t="s">
        <v>194</v>
      </c>
      <c r="B81" s="9"/>
      <c r="C81" s="9" t="s">
        <v>187</v>
      </c>
      <c r="D81" s="9" t="s">
        <v>188</v>
      </c>
      <c r="E81" s="9" t="s">
        <v>375</v>
      </c>
      <c r="F81" s="9" t="s">
        <v>95</v>
      </c>
      <c r="G81" t="str">
        <f t="shared" si="2"/>
        <v/>
      </c>
      <c r="H81" t="e">
        <f>INDEX('Dual Mono AK4493 MKII v175 BoM'!$A$2:$E$125,MATCH($A81,'Dual Mono AK4493 MKII v175 BoM'!$A$2:$A$125,0),1)</f>
        <v>#N/A</v>
      </c>
      <c r="I81" t="e">
        <f>INDEX('Dual Mono AK4493 MKII v175 BoM'!$A$2:$E$125,MATCH($A81,'Dual Mono AK4493 MKII v175 BoM'!$A$2:$A$125,0),2)</f>
        <v>#N/A</v>
      </c>
      <c r="J81" t="e">
        <f>INDEX('Dual Mono AK4493 MKII v175 BoM'!$A$2:$E$125,MATCH($A81,'Dual Mono AK4493 MKII v175 BoM'!$A$2:$A$125,0),3)</f>
        <v>#N/A</v>
      </c>
      <c r="K81" t="e">
        <f>INDEX('Dual Mono AK4493 MKII v175 BoM'!$A$2:$E$125,MATCH($A81,'Dual Mono AK4493 MKII v175 BoM'!$A$2:$A$125,0),4)</f>
        <v>#N/A</v>
      </c>
      <c r="L81" t="e">
        <f>INDEX('Dual Mono AK4493 MKII v175 BoM'!$A$2:$E$125,MATCH($A81,'Dual Mono AK4493 MKII v175 BoM'!$A$2:$A$125,0),5)</f>
        <v>#N/A</v>
      </c>
      <c r="M81" t="e">
        <f t="shared" si="3"/>
        <v>#N/A</v>
      </c>
    </row>
    <row r="82" spans="1:13" x14ac:dyDescent="0.2">
      <c r="A82" s="9" t="s">
        <v>195</v>
      </c>
      <c r="B82" s="9"/>
      <c r="C82" s="9" t="s">
        <v>187</v>
      </c>
      <c r="D82" s="9" t="s">
        <v>188</v>
      </c>
      <c r="E82" s="9" t="s">
        <v>376</v>
      </c>
      <c r="F82" s="9" t="s">
        <v>97</v>
      </c>
      <c r="G82" t="str">
        <f t="shared" si="2"/>
        <v/>
      </c>
      <c r="H82" t="e">
        <f>INDEX('Dual Mono AK4493 MKII v175 BoM'!$A$2:$E$125,MATCH($A82,'Dual Mono AK4493 MKII v175 BoM'!$A$2:$A$125,0),1)</f>
        <v>#N/A</v>
      </c>
      <c r="I82" t="e">
        <f>INDEX('Dual Mono AK4493 MKII v175 BoM'!$A$2:$E$125,MATCH($A82,'Dual Mono AK4493 MKII v175 BoM'!$A$2:$A$125,0),2)</f>
        <v>#N/A</v>
      </c>
      <c r="J82" t="e">
        <f>INDEX('Dual Mono AK4493 MKII v175 BoM'!$A$2:$E$125,MATCH($A82,'Dual Mono AK4493 MKII v175 BoM'!$A$2:$A$125,0),3)</f>
        <v>#N/A</v>
      </c>
      <c r="K82" t="e">
        <f>INDEX('Dual Mono AK4493 MKII v175 BoM'!$A$2:$E$125,MATCH($A82,'Dual Mono AK4493 MKII v175 BoM'!$A$2:$A$125,0),4)</f>
        <v>#N/A</v>
      </c>
      <c r="L82" t="e">
        <f>INDEX('Dual Mono AK4493 MKII v175 BoM'!$A$2:$E$125,MATCH($A82,'Dual Mono AK4493 MKII v175 BoM'!$A$2:$A$125,0),5)</f>
        <v>#N/A</v>
      </c>
      <c r="M82" t="e">
        <f t="shared" si="3"/>
        <v>#N/A</v>
      </c>
    </row>
    <row r="83" spans="1:13" x14ac:dyDescent="0.2">
      <c r="A83" s="9" t="s">
        <v>186</v>
      </c>
      <c r="B83" s="9"/>
      <c r="C83" s="9" t="s">
        <v>187</v>
      </c>
      <c r="D83" s="9" t="s">
        <v>188</v>
      </c>
      <c r="E83" s="9" t="s">
        <v>369</v>
      </c>
      <c r="F83" s="9" t="s">
        <v>97</v>
      </c>
      <c r="G83" t="str">
        <f t="shared" si="2"/>
        <v/>
      </c>
      <c r="H83" t="e">
        <f>INDEX('Dual Mono AK4493 MKII v175 BoM'!$A$2:$E$125,MATCH($A83,'Dual Mono AK4493 MKII v175 BoM'!$A$2:$A$125,0),1)</f>
        <v>#N/A</v>
      </c>
      <c r="I83" t="e">
        <f>INDEX('Dual Mono AK4493 MKII v175 BoM'!$A$2:$E$125,MATCH($A83,'Dual Mono AK4493 MKII v175 BoM'!$A$2:$A$125,0),2)</f>
        <v>#N/A</v>
      </c>
      <c r="J83" t="e">
        <f>INDEX('Dual Mono AK4493 MKII v175 BoM'!$A$2:$E$125,MATCH($A83,'Dual Mono AK4493 MKII v175 BoM'!$A$2:$A$125,0),3)</f>
        <v>#N/A</v>
      </c>
      <c r="K83" t="e">
        <f>INDEX('Dual Mono AK4493 MKII v175 BoM'!$A$2:$E$125,MATCH($A83,'Dual Mono AK4493 MKII v175 BoM'!$A$2:$A$125,0),4)</f>
        <v>#N/A</v>
      </c>
      <c r="L83" t="e">
        <f>INDEX('Dual Mono AK4493 MKII v175 BoM'!$A$2:$E$125,MATCH($A83,'Dual Mono AK4493 MKII v175 BoM'!$A$2:$A$125,0),5)</f>
        <v>#N/A</v>
      </c>
      <c r="M83" t="e">
        <f t="shared" si="3"/>
        <v>#N/A</v>
      </c>
    </row>
    <row r="84" spans="1:13" x14ac:dyDescent="0.2">
      <c r="A84" s="9" t="s">
        <v>189</v>
      </c>
      <c r="B84" s="9"/>
      <c r="C84" s="9" t="s">
        <v>187</v>
      </c>
      <c r="D84" s="9" t="s">
        <v>188</v>
      </c>
      <c r="E84" s="9" t="s">
        <v>370</v>
      </c>
      <c r="F84" s="9" t="s">
        <v>410</v>
      </c>
      <c r="G84" t="str">
        <f t="shared" si="2"/>
        <v/>
      </c>
      <c r="H84" t="e">
        <f>INDEX('Dual Mono AK4493 MKII v175 BoM'!$A$2:$E$125,MATCH($A84,'Dual Mono AK4493 MKII v175 BoM'!$A$2:$A$125,0),1)</f>
        <v>#N/A</v>
      </c>
      <c r="I84" t="e">
        <f>INDEX('Dual Mono AK4493 MKII v175 BoM'!$A$2:$E$125,MATCH($A84,'Dual Mono AK4493 MKII v175 BoM'!$A$2:$A$125,0),2)</f>
        <v>#N/A</v>
      </c>
      <c r="J84" t="e">
        <f>INDEX('Dual Mono AK4493 MKII v175 BoM'!$A$2:$E$125,MATCH($A84,'Dual Mono AK4493 MKII v175 BoM'!$A$2:$A$125,0),3)</f>
        <v>#N/A</v>
      </c>
      <c r="K84" t="e">
        <f>INDEX('Dual Mono AK4493 MKII v175 BoM'!$A$2:$E$125,MATCH($A84,'Dual Mono AK4493 MKII v175 BoM'!$A$2:$A$125,0),4)</f>
        <v>#N/A</v>
      </c>
      <c r="L84" t="e">
        <f>INDEX('Dual Mono AK4493 MKII v175 BoM'!$A$2:$E$125,MATCH($A84,'Dual Mono AK4493 MKII v175 BoM'!$A$2:$A$125,0),5)</f>
        <v>#N/A</v>
      </c>
      <c r="M84" t="e">
        <f t="shared" si="3"/>
        <v>#N/A</v>
      </c>
    </row>
    <row r="85" spans="1:13" x14ac:dyDescent="0.2">
      <c r="A85" s="9" t="s">
        <v>190</v>
      </c>
      <c r="B85" s="9"/>
      <c r="C85" s="9" t="s">
        <v>187</v>
      </c>
      <c r="D85" s="9" t="s">
        <v>188</v>
      </c>
      <c r="E85" s="9" t="s">
        <v>371</v>
      </c>
      <c r="F85" s="9" t="s">
        <v>108</v>
      </c>
      <c r="G85" t="str">
        <f t="shared" si="2"/>
        <v/>
      </c>
      <c r="H85" t="e">
        <f>INDEX('Dual Mono AK4493 MKII v175 BoM'!$A$2:$E$125,MATCH($A85,'Dual Mono AK4493 MKII v175 BoM'!$A$2:$A$125,0),1)</f>
        <v>#N/A</v>
      </c>
      <c r="I85" t="e">
        <f>INDEX('Dual Mono AK4493 MKII v175 BoM'!$A$2:$E$125,MATCH($A85,'Dual Mono AK4493 MKII v175 BoM'!$A$2:$A$125,0),2)</f>
        <v>#N/A</v>
      </c>
      <c r="J85" t="e">
        <f>INDEX('Dual Mono AK4493 MKII v175 BoM'!$A$2:$E$125,MATCH($A85,'Dual Mono AK4493 MKII v175 BoM'!$A$2:$A$125,0),3)</f>
        <v>#N/A</v>
      </c>
      <c r="K85" t="e">
        <f>INDEX('Dual Mono AK4493 MKII v175 BoM'!$A$2:$E$125,MATCH($A85,'Dual Mono AK4493 MKII v175 BoM'!$A$2:$A$125,0),4)</f>
        <v>#N/A</v>
      </c>
      <c r="L85" t="e">
        <f>INDEX('Dual Mono AK4493 MKII v175 BoM'!$A$2:$E$125,MATCH($A85,'Dual Mono AK4493 MKII v175 BoM'!$A$2:$A$125,0),5)</f>
        <v>#N/A</v>
      </c>
      <c r="M85" t="e">
        <f t="shared" si="3"/>
        <v>#N/A</v>
      </c>
    </row>
    <row r="86" spans="1:13" x14ac:dyDescent="0.2">
      <c r="A86" s="9" t="s">
        <v>191</v>
      </c>
      <c r="B86" s="9"/>
      <c r="C86" s="9" t="s">
        <v>187</v>
      </c>
      <c r="D86" s="9" t="s">
        <v>188</v>
      </c>
      <c r="E86" s="9" t="s">
        <v>372</v>
      </c>
      <c r="F86" s="9" t="s">
        <v>95</v>
      </c>
      <c r="G86" t="str">
        <f t="shared" si="2"/>
        <v/>
      </c>
      <c r="H86" t="e">
        <f>INDEX('Dual Mono AK4493 MKII v175 BoM'!$A$2:$E$125,MATCH($A86,'Dual Mono AK4493 MKII v175 BoM'!$A$2:$A$125,0),1)</f>
        <v>#N/A</v>
      </c>
      <c r="I86" t="e">
        <f>INDEX('Dual Mono AK4493 MKII v175 BoM'!$A$2:$E$125,MATCH($A86,'Dual Mono AK4493 MKII v175 BoM'!$A$2:$A$125,0),2)</f>
        <v>#N/A</v>
      </c>
      <c r="J86" t="e">
        <f>INDEX('Dual Mono AK4493 MKII v175 BoM'!$A$2:$E$125,MATCH($A86,'Dual Mono AK4493 MKII v175 BoM'!$A$2:$A$125,0),3)</f>
        <v>#N/A</v>
      </c>
      <c r="K86" t="e">
        <f>INDEX('Dual Mono AK4493 MKII v175 BoM'!$A$2:$E$125,MATCH($A86,'Dual Mono AK4493 MKII v175 BoM'!$A$2:$A$125,0),4)</f>
        <v>#N/A</v>
      </c>
      <c r="L86" t="e">
        <f>INDEX('Dual Mono AK4493 MKII v175 BoM'!$A$2:$E$125,MATCH($A86,'Dual Mono AK4493 MKII v175 BoM'!$A$2:$A$125,0),5)</f>
        <v>#N/A</v>
      </c>
      <c r="M86" t="e">
        <f t="shared" si="3"/>
        <v>#N/A</v>
      </c>
    </row>
    <row r="87" spans="1:13" x14ac:dyDescent="0.2">
      <c r="A87" s="9" t="s">
        <v>192</v>
      </c>
      <c r="B87" s="9"/>
      <c r="C87" s="9" t="s">
        <v>187</v>
      </c>
      <c r="D87" s="9" t="s">
        <v>188</v>
      </c>
      <c r="E87" s="9" t="s">
        <v>373</v>
      </c>
      <c r="F87" s="9" t="s">
        <v>410</v>
      </c>
      <c r="G87" t="str">
        <f t="shared" si="2"/>
        <v/>
      </c>
      <c r="H87" t="e">
        <f>INDEX('Dual Mono AK4493 MKII v175 BoM'!$A$2:$E$125,MATCH($A87,'Dual Mono AK4493 MKII v175 BoM'!$A$2:$A$125,0),1)</f>
        <v>#N/A</v>
      </c>
      <c r="I87" t="e">
        <f>INDEX('Dual Mono AK4493 MKII v175 BoM'!$A$2:$E$125,MATCH($A87,'Dual Mono AK4493 MKII v175 BoM'!$A$2:$A$125,0),2)</f>
        <v>#N/A</v>
      </c>
      <c r="J87" t="e">
        <f>INDEX('Dual Mono AK4493 MKII v175 BoM'!$A$2:$E$125,MATCH($A87,'Dual Mono AK4493 MKII v175 BoM'!$A$2:$A$125,0),3)</f>
        <v>#N/A</v>
      </c>
      <c r="K87" t="e">
        <f>INDEX('Dual Mono AK4493 MKII v175 BoM'!$A$2:$E$125,MATCH($A87,'Dual Mono AK4493 MKII v175 BoM'!$A$2:$A$125,0),4)</f>
        <v>#N/A</v>
      </c>
      <c r="L87" t="e">
        <f>INDEX('Dual Mono AK4493 MKII v175 BoM'!$A$2:$E$125,MATCH($A87,'Dual Mono AK4493 MKII v175 BoM'!$A$2:$A$125,0),5)</f>
        <v>#N/A</v>
      </c>
      <c r="M87" t="e">
        <f t="shared" si="3"/>
        <v>#N/A</v>
      </c>
    </row>
    <row r="88" spans="1:13" x14ac:dyDescent="0.2">
      <c r="A88" s="9" t="s">
        <v>196</v>
      </c>
      <c r="B88" s="9"/>
      <c r="C88" s="9" t="s">
        <v>187</v>
      </c>
      <c r="D88" s="9" t="s">
        <v>197</v>
      </c>
      <c r="E88" s="9" t="s">
        <v>271</v>
      </c>
      <c r="F88" s="9" t="s">
        <v>106</v>
      </c>
      <c r="G88" t="str">
        <f t="shared" si="2"/>
        <v/>
      </c>
      <c r="H88" t="e">
        <f>INDEX('Dual Mono AK4493 MKII v175 BoM'!$A$2:$E$125,MATCH($A88,'Dual Mono AK4493 MKII v175 BoM'!$A$2:$A$125,0),1)</f>
        <v>#N/A</v>
      </c>
      <c r="I88" t="e">
        <f>INDEX('Dual Mono AK4493 MKII v175 BoM'!$A$2:$E$125,MATCH($A88,'Dual Mono AK4493 MKII v175 BoM'!$A$2:$A$125,0),2)</f>
        <v>#N/A</v>
      </c>
      <c r="J88" t="e">
        <f>INDEX('Dual Mono AK4493 MKII v175 BoM'!$A$2:$E$125,MATCH($A88,'Dual Mono AK4493 MKII v175 BoM'!$A$2:$A$125,0),3)</f>
        <v>#N/A</v>
      </c>
      <c r="K88" t="e">
        <f>INDEX('Dual Mono AK4493 MKII v175 BoM'!$A$2:$E$125,MATCH($A88,'Dual Mono AK4493 MKII v175 BoM'!$A$2:$A$125,0),4)</f>
        <v>#N/A</v>
      </c>
      <c r="L88" t="e">
        <f>INDEX('Dual Mono AK4493 MKII v175 BoM'!$A$2:$E$125,MATCH($A88,'Dual Mono AK4493 MKII v175 BoM'!$A$2:$A$125,0),5)</f>
        <v>#N/A</v>
      </c>
      <c r="M88" t="e">
        <f t="shared" si="3"/>
        <v>#N/A</v>
      </c>
    </row>
    <row r="89" spans="1:13" x14ac:dyDescent="0.2">
      <c r="A89" s="9" t="s">
        <v>198</v>
      </c>
      <c r="B89" s="9" t="s">
        <v>20</v>
      </c>
      <c r="C89" s="9" t="s">
        <v>199</v>
      </c>
      <c r="D89" s="9" t="s">
        <v>269</v>
      </c>
      <c r="E89" s="9" t="s">
        <v>377</v>
      </c>
      <c r="F89" s="9" t="s">
        <v>126</v>
      </c>
      <c r="G89" t="str">
        <f t="shared" si="2"/>
        <v/>
      </c>
      <c r="H89" t="str">
        <f>INDEX('Dual Mono AK4493 MKII v175 BoM'!$A$2:$E$125,MATCH($A89,'Dual Mono AK4493 MKII v175 BoM'!$A$2:$A$125,0),1)</f>
        <v>LDO1</v>
      </c>
      <c r="I89" t="str">
        <f>INDEX('Dual Mono AK4493 MKII v175 BoM'!$A$2:$E$125,MATCH($A89,'Dual Mono AK4493 MKII v175 BoM'!$A$2:$A$125,0),2)</f>
        <v>LT3042</v>
      </c>
      <c r="J89" t="str">
        <f>INDEX('Dual Mono AK4493 MKII v175 BoM'!$A$2:$E$125,MATCH($A89,'Dual Mono AK4493 MKII v175 BoM'!$A$2:$A$125,0),3)</f>
        <v>MSOP-10</v>
      </c>
      <c r="K89" t="str">
        <f>INDEX('Dual Mono AK4493 MKII v175 BoM'!$A$2:$E$125,MATCH($A89,'Dual Mono AK4493 MKII v175 BoM'!$A$2:$A$125,0),4)</f>
        <v>LDO</v>
      </c>
      <c r="L89" t="str">
        <f>INDEX('Dual Mono AK4493 MKII v175 BoM'!$A$2:$E$125,MATCH($A89,'Dual Mono AK4493 MKII v175 BoM'!$A$2:$A$125,0),5)</f>
        <v>Mouser / Farnell / Arrow</v>
      </c>
      <c r="M89" t="str">
        <f t="shared" si="3"/>
        <v>ERROR</v>
      </c>
    </row>
    <row r="90" spans="1:13" x14ac:dyDescent="0.2">
      <c r="A90" s="9" t="s">
        <v>200</v>
      </c>
      <c r="B90" s="9" t="s">
        <v>20</v>
      </c>
      <c r="C90" s="9" t="s">
        <v>199</v>
      </c>
      <c r="D90" s="9" t="s">
        <v>269</v>
      </c>
      <c r="E90" s="9" t="s">
        <v>378</v>
      </c>
      <c r="F90" s="9" t="s">
        <v>132</v>
      </c>
      <c r="G90" t="str">
        <f t="shared" si="2"/>
        <v/>
      </c>
      <c r="H90" t="str">
        <f>INDEX('Dual Mono AK4493 MKII v175 BoM'!$A$2:$E$125,MATCH($A90,'Dual Mono AK4493 MKII v175 BoM'!$A$2:$A$125,0),1)</f>
        <v>LDO2</v>
      </c>
      <c r="I90" t="str">
        <f>INDEX('Dual Mono AK4493 MKII v175 BoM'!$A$2:$E$125,MATCH($A90,'Dual Mono AK4493 MKII v175 BoM'!$A$2:$A$125,0),2)</f>
        <v>LT3042</v>
      </c>
      <c r="J90" t="str">
        <f>INDEX('Dual Mono AK4493 MKII v175 BoM'!$A$2:$E$125,MATCH($A90,'Dual Mono AK4493 MKII v175 BoM'!$A$2:$A$125,0),3)</f>
        <v>MSOP-10</v>
      </c>
      <c r="K90" t="str">
        <f>INDEX('Dual Mono AK4493 MKII v175 BoM'!$A$2:$E$125,MATCH($A90,'Dual Mono AK4493 MKII v175 BoM'!$A$2:$A$125,0),4)</f>
        <v>LDO</v>
      </c>
      <c r="L90" t="str">
        <f>INDEX('Dual Mono AK4493 MKII v175 BoM'!$A$2:$E$125,MATCH($A90,'Dual Mono AK4493 MKII v175 BoM'!$A$2:$A$125,0),5)</f>
        <v>Mouser / Farnell / Arrow</v>
      </c>
      <c r="M90" t="str">
        <f t="shared" si="3"/>
        <v>ERROR</v>
      </c>
    </row>
    <row r="91" spans="1:13" x14ac:dyDescent="0.2">
      <c r="A91" s="9" t="s">
        <v>201</v>
      </c>
      <c r="B91" s="9" t="s">
        <v>20</v>
      </c>
      <c r="C91" s="9" t="s">
        <v>199</v>
      </c>
      <c r="D91" s="9" t="s">
        <v>269</v>
      </c>
      <c r="E91" s="9" t="s">
        <v>379</v>
      </c>
      <c r="F91" s="9" t="s">
        <v>132</v>
      </c>
      <c r="G91" t="str">
        <f t="shared" si="2"/>
        <v/>
      </c>
      <c r="H91" t="str">
        <f>INDEX('Dual Mono AK4493 MKII v175 BoM'!$A$2:$E$125,MATCH($A91,'Dual Mono AK4493 MKII v175 BoM'!$A$2:$A$125,0),1)</f>
        <v>LDO3</v>
      </c>
      <c r="I91" t="str">
        <f>INDEX('Dual Mono AK4493 MKII v175 BoM'!$A$2:$E$125,MATCH($A91,'Dual Mono AK4493 MKII v175 BoM'!$A$2:$A$125,0),2)</f>
        <v>LT3042</v>
      </c>
      <c r="J91" t="str">
        <f>INDEX('Dual Mono AK4493 MKII v175 BoM'!$A$2:$E$125,MATCH($A91,'Dual Mono AK4493 MKII v175 BoM'!$A$2:$A$125,0),3)</f>
        <v>MSOP-10</v>
      </c>
      <c r="K91" t="str">
        <f>INDEX('Dual Mono AK4493 MKII v175 BoM'!$A$2:$E$125,MATCH($A91,'Dual Mono AK4493 MKII v175 BoM'!$A$2:$A$125,0),4)</f>
        <v>LDO</v>
      </c>
      <c r="L91" t="str">
        <f>INDEX('Dual Mono AK4493 MKII v175 BoM'!$A$2:$E$125,MATCH($A91,'Dual Mono AK4493 MKII v175 BoM'!$A$2:$A$125,0),5)</f>
        <v>Mouser / Farnell / Arrow</v>
      </c>
      <c r="M91" t="str">
        <f t="shared" si="3"/>
        <v>ERROR</v>
      </c>
    </row>
    <row r="92" spans="1:13" x14ac:dyDescent="0.2">
      <c r="A92" s="9" t="s">
        <v>202</v>
      </c>
      <c r="B92" s="9" t="s">
        <v>20</v>
      </c>
      <c r="C92" s="9" t="s">
        <v>199</v>
      </c>
      <c r="D92" s="9" t="s">
        <v>269</v>
      </c>
      <c r="E92" s="9" t="s">
        <v>380</v>
      </c>
      <c r="F92" s="9" t="s">
        <v>132</v>
      </c>
      <c r="G92" t="str">
        <f t="shared" si="2"/>
        <v/>
      </c>
      <c r="H92" t="str">
        <f>INDEX('Dual Mono AK4493 MKII v175 BoM'!$A$2:$E$125,MATCH($A92,'Dual Mono AK4493 MKII v175 BoM'!$A$2:$A$125,0),1)</f>
        <v>LDO4</v>
      </c>
      <c r="I92" t="str">
        <f>INDEX('Dual Mono AK4493 MKII v175 BoM'!$A$2:$E$125,MATCH($A92,'Dual Mono AK4493 MKII v175 BoM'!$A$2:$A$125,0),2)</f>
        <v>LT3042</v>
      </c>
      <c r="J92" t="str">
        <f>INDEX('Dual Mono AK4493 MKII v175 BoM'!$A$2:$E$125,MATCH($A92,'Dual Mono AK4493 MKII v175 BoM'!$A$2:$A$125,0),3)</f>
        <v>MSOP-10</v>
      </c>
      <c r="K92" t="str">
        <f>INDEX('Dual Mono AK4493 MKII v175 BoM'!$A$2:$E$125,MATCH($A92,'Dual Mono AK4493 MKII v175 BoM'!$A$2:$A$125,0),4)</f>
        <v>LDO</v>
      </c>
      <c r="L92" t="str">
        <f>INDEX('Dual Mono AK4493 MKII v175 BoM'!$A$2:$E$125,MATCH($A92,'Dual Mono AK4493 MKII v175 BoM'!$A$2:$A$125,0),5)</f>
        <v>Mouser / Farnell / Arrow</v>
      </c>
      <c r="M92" t="str">
        <f t="shared" si="3"/>
        <v>ERROR</v>
      </c>
    </row>
    <row r="93" spans="1:13" x14ac:dyDescent="0.2">
      <c r="A93" s="9" t="s">
        <v>203</v>
      </c>
      <c r="B93" s="9" t="s">
        <v>20</v>
      </c>
      <c r="C93" s="9" t="s">
        <v>199</v>
      </c>
      <c r="D93" s="9" t="s">
        <v>269</v>
      </c>
      <c r="E93" s="9" t="s">
        <v>381</v>
      </c>
      <c r="F93" s="9" t="s">
        <v>93</v>
      </c>
      <c r="G93" t="str">
        <f t="shared" si="2"/>
        <v/>
      </c>
      <c r="H93" t="str">
        <f>INDEX('Dual Mono AK4493 MKII v175 BoM'!$A$2:$E$125,MATCH($A93,'Dual Mono AK4493 MKII v175 BoM'!$A$2:$A$125,0),1)</f>
        <v>LDO5</v>
      </c>
      <c r="I93" t="str">
        <f>INDEX('Dual Mono AK4493 MKII v175 BoM'!$A$2:$E$125,MATCH($A93,'Dual Mono AK4493 MKII v175 BoM'!$A$2:$A$125,0),2)</f>
        <v>LT3042</v>
      </c>
      <c r="J93" t="str">
        <f>INDEX('Dual Mono AK4493 MKII v175 BoM'!$A$2:$E$125,MATCH($A93,'Dual Mono AK4493 MKII v175 BoM'!$A$2:$A$125,0),3)</f>
        <v>MSOP-10</v>
      </c>
      <c r="K93" t="str">
        <f>INDEX('Dual Mono AK4493 MKII v175 BoM'!$A$2:$E$125,MATCH($A93,'Dual Mono AK4493 MKII v175 BoM'!$A$2:$A$125,0),4)</f>
        <v>LDO</v>
      </c>
      <c r="L93" t="str">
        <f>INDEX('Dual Mono AK4493 MKII v175 BoM'!$A$2:$E$125,MATCH($A93,'Dual Mono AK4493 MKII v175 BoM'!$A$2:$A$125,0),5)</f>
        <v>Mouser / Farnell / Arrow</v>
      </c>
      <c r="M93" t="str">
        <f t="shared" si="3"/>
        <v>ERROR</v>
      </c>
    </row>
    <row r="94" spans="1:13" x14ac:dyDescent="0.2">
      <c r="A94" s="9" t="s">
        <v>204</v>
      </c>
      <c r="B94" s="9" t="s">
        <v>205</v>
      </c>
      <c r="C94" s="9" t="s">
        <v>206</v>
      </c>
      <c r="D94" s="9" t="s">
        <v>269</v>
      </c>
      <c r="E94" s="9" t="s">
        <v>272</v>
      </c>
      <c r="F94" s="9" t="s">
        <v>108</v>
      </c>
      <c r="G94" t="str">
        <f t="shared" si="2"/>
        <v/>
      </c>
      <c r="H94" t="str">
        <f>INDEX('Dual Mono AK4493 MKII v175 BoM'!$A$2:$E$125,MATCH($A94,'Dual Mono AK4493 MKII v175 BoM'!$A$2:$A$125,0),1)</f>
        <v>LDO7</v>
      </c>
      <c r="I94" t="str">
        <f>INDEX('Dual Mono AK4493 MKII v175 BoM'!$A$2:$E$125,MATCH($A94,'Dual Mono AK4493 MKII v175 BoM'!$A$2:$A$125,0),2)</f>
        <v>LP5907 1.8V</v>
      </c>
      <c r="J94" t="str">
        <f>INDEX('Dual Mono AK4493 MKII v175 BoM'!$A$2:$E$125,MATCH($A94,'Dual Mono AK4493 MKII v175 BoM'!$A$2:$A$125,0),3)</f>
        <v>SOT-95</v>
      </c>
      <c r="K94" t="str">
        <f>INDEX('Dual Mono AK4493 MKII v175 BoM'!$A$2:$E$125,MATCH($A94,'Dual Mono AK4493 MKII v175 BoM'!$A$2:$A$125,0),4)</f>
        <v>LDO</v>
      </c>
      <c r="L94">
        <f>INDEX('Dual Mono AK4493 MKII v175 BoM'!$A$2:$E$125,MATCH($A94,'Dual Mono AK4493 MKII v175 BoM'!$A$2:$A$125,0),5)</f>
        <v>0</v>
      </c>
      <c r="M94" t="str">
        <f t="shared" si="3"/>
        <v>ERROR</v>
      </c>
    </row>
    <row r="95" spans="1:13" x14ac:dyDescent="0.2">
      <c r="A95" s="9" t="s">
        <v>207</v>
      </c>
      <c r="B95" s="9" t="s">
        <v>205</v>
      </c>
      <c r="C95" s="9" t="s">
        <v>206</v>
      </c>
      <c r="D95" s="9" t="s">
        <v>269</v>
      </c>
      <c r="E95" s="9" t="s">
        <v>382</v>
      </c>
      <c r="F95" s="9" t="s">
        <v>108</v>
      </c>
      <c r="G95" t="str">
        <f t="shared" si="2"/>
        <v/>
      </c>
      <c r="H95" t="str">
        <f>INDEX('Dual Mono AK4493 MKII v175 BoM'!$A$2:$E$125,MATCH($A95,'Dual Mono AK4493 MKII v175 BoM'!$A$2:$A$125,0),1)</f>
        <v>LDO8</v>
      </c>
      <c r="I95" t="str">
        <f>INDEX('Dual Mono AK4493 MKII v175 BoM'!$A$2:$E$125,MATCH($A95,'Dual Mono AK4493 MKII v175 BoM'!$A$2:$A$125,0),2)</f>
        <v>LP5907 1.8V</v>
      </c>
      <c r="J95" t="str">
        <f>INDEX('Dual Mono AK4493 MKII v175 BoM'!$A$2:$E$125,MATCH($A95,'Dual Mono AK4493 MKII v175 BoM'!$A$2:$A$125,0),3)</f>
        <v>SOT-95</v>
      </c>
      <c r="K95" t="str">
        <f>INDEX('Dual Mono AK4493 MKII v175 BoM'!$A$2:$E$125,MATCH($A95,'Dual Mono AK4493 MKII v175 BoM'!$A$2:$A$125,0),4)</f>
        <v>LDO</v>
      </c>
      <c r="L95">
        <f>INDEX('Dual Mono AK4493 MKII v175 BoM'!$A$2:$E$125,MATCH($A95,'Dual Mono AK4493 MKII v175 BoM'!$A$2:$A$125,0),5)</f>
        <v>0</v>
      </c>
      <c r="M95" t="str">
        <f t="shared" si="3"/>
        <v>ERROR</v>
      </c>
    </row>
    <row r="96" spans="1:13" x14ac:dyDescent="0.2">
      <c r="A96" s="10" t="s">
        <v>208</v>
      </c>
      <c r="B96" s="9" t="s">
        <v>20</v>
      </c>
      <c r="C96" s="9" t="s">
        <v>199</v>
      </c>
      <c r="D96" s="9" t="s">
        <v>269</v>
      </c>
      <c r="E96" s="9" t="s">
        <v>383</v>
      </c>
      <c r="F96" s="9" t="s">
        <v>93</v>
      </c>
      <c r="G96" t="str">
        <f t="shared" si="2"/>
        <v/>
      </c>
      <c r="H96" t="e">
        <f>INDEX('Dual Mono AK4493 MKII v175 BoM'!$A$2:$E$125,MATCH($A96,'Dual Mono AK4493 MKII v175 BoM'!$A$2:$A$125,0),1)</f>
        <v>#N/A</v>
      </c>
      <c r="I96" t="e">
        <f>INDEX('Dual Mono AK4493 MKII v175 BoM'!$A$2:$E$125,MATCH($A96,'Dual Mono AK4493 MKII v175 BoM'!$A$2:$A$125,0),2)</f>
        <v>#N/A</v>
      </c>
      <c r="J96" t="e">
        <f>INDEX('Dual Mono AK4493 MKII v175 BoM'!$A$2:$E$125,MATCH($A96,'Dual Mono AK4493 MKII v175 BoM'!$A$2:$A$125,0),3)</f>
        <v>#N/A</v>
      </c>
      <c r="K96" t="e">
        <f>INDEX('Dual Mono AK4493 MKII v175 BoM'!$A$2:$E$125,MATCH($A96,'Dual Mono AK4493 MKII v175 BoM'!$A$2:$A$125,0),4)</f>
        <v>#N/A</v>
      </c>
      <c r="L96" t="e">
        <f>INDEX('Dual Mono AK4493 MKII v175 BoM'!$A$2:$E$125,MATCH($A96,'Dual Mono AK4493 MKII v175 BoM'!$A$2:$A$125,0),5)</f>
        <v>#N/A</v>
      </c>
      <c r="M96" t="e">
        <f t="shared" si="3"/>
        <v>#N/A</v>
      </c>
    </row>
    <row r="97" spans="1:15" x14ac:dyDescent="0.2">
      <c r="A97" s="9" t="s">
        <v>237</v>
      </c>
      <c r="B97" s="9"/>
      <c r="C97" s="9" t="s">
        <v>22</v>
      </c>
      <c r="D97" s="9" t="s">
        <v>99</v>
      </c>
      <c r="E97" s="9" t="s">
        <v>405</v>
      </c>
      <c r="F97" s="9" t="s">
        <v>134</v>
      </c>
      <c r="G97" t="str">
        <f t="shared" si="2"/>
        <v/>
      </c>
      <c r="H97" t="str">
        <f>INDEX('Dual Mono AK4493 MKII v175 BoM'!$A$2:$E$125,MATCH($A97,'Dual Mono AK4493 MKII v175 BoM'!$A$2:$A$125,0),1)</f>
        <v>R10</v>
      </c>
      <c r="I97" t="str">
        <f>INDEX('Dual Mono AK4493 MKII v175 BoM'!$A$2:$E$125,MATCH($A97,'Dual Mono AK4493 MKII v175 BoM'!$A$2:$A$125,0),2)</f>
        <v>2.2k</v>
      </c>
      <c r="J97" t="str">
        <f>INDEX('Dual Mono AK4493 MKII v175 BoM'!$A$2:$E$125,MATCH($A97,'Dual Mono AK4493 MKII v175 BoM'!$A$2:$A$125,0),3)</f>
        <v>M0805</v>
      </c>
      <c r="K97" t="str">
        <f>INDEX('Dual Mono AK4493 MKII v175 BoM'!$A$2:$E$125,MATCH($A97,'Dual Mono AK4493 MKII v175 BoM'!$A$2:$A$125,0),4)</f>
        <v>Resistor 1%</v>
      </c>
      <c r="L97">
        <f>INDEX('Dual Mono AK4493 MKII v175 BoM'!$A$2:$E$125,MATCH($A97,'Dual Mono AK4493 MKII v175 BoM'!$A$2:$A$125,0),5)</f>
        <v>0</v>
      </c>
      <c r="M97" t="str">
        <f t="shared" si="3"/>
        <v/>
      </c>
      <c r="O97" t="str">
        <f>IF(LEFT(C97,1)="R",_xlfn.CONCAT("M",RIGHT(J97,4)),"")</f>
        <v/>
      </c>
    </row>
    <row r="98" spans="1:15" x14ac:dyDescent="0.2">
      <c r="A98" s="9" t="s">
        <v>209</v>
      </c>
      <c r="B98" s="9"/>
      <c r="C98" s="9" t="s">
        <v>61</v>
      </c>
      <c r="D98" s="9" t="s">
        <v>99</v>
      </c>
      <c r="E98" s="9" t="s">
        <v>384</v>
      </c>
      <c r="F98" s="9" t="s">
        <v>93</v>
      </c>
      <c r="G98" t="str">
        <f t="shared" si="2"/>
        <v/>
      </c>
      <c r="H98" t="str">
        <f>INDEX('Dual Mono AK4493 MKII v175 BoM'!$A$2:$E$125,MATCH($A98,'Dual Mono AK4493 MKII v175 BoM'!$A$2:$A$125,0),1)</f>
        <v>R1A</v>
      </c>
      <c r="I98" t="str">
        <f>INDEX('Dual Mono AK4493 MKII v175 BoM'!$A$2:$E$125,MATCH($A98,'Dual Mono AK4493 MKII v175 BoM'!$A$2:$A$125,0),2)</f>
        <v>33R</v>
      </c>
      <c r="J98" t="str">
        <f>INDEX('Dual Mono AK4493 MKII v175 BoM'!$A$2:$E$125,MATCH($A98,'Dual Mono AK4493 MKII v175 BoM'!$A$2:$A$125,0),3)</f>
        <v>M0603</v>
      </c>
      <c r="K98" t="str">
        <f>INDEX('Dual Mono AK4493 MKII v175 BoM'!$A$2:$E$125,MATCH($A98,'Dual Mono AK4493 MKII v175 BoM'!$A$2:$A$125,0),4)</f>
        <v>Resistor 1%</v>
      </c>
      <c r="L98" t="str">
        <f>INDEX('Dual Mono AK4493 MKII v175 BoM'!$A$2:$E$125,MATCH($A98,'Dual Mono AK4493 MKII v175 BoM'!$A$2:$A$125,0),5)</f>
        <v>Mouser RT0603FRE0733RL</v>
      </c>
      <c r="M98" t="str">
        <f t="shared" si="3"/>
        <v/>
      </c>
      <c r="O98" t="str">
        <f t="shared" ref="O98:O126" si="4">IF(LEFT(C98,1)="R",_xlfn.CONCAT("M",RIGHT(J98,4)),"")</f>
        <v/>
      </c>
    </row>
    <row r="99" spans="1:15" x14ac:dyDescent="0.2">
      <c r="A99" s="9" t="s">
        <v>210</v>
      </c>
      <c r="B99" s="9"/>
      <c r="C99" s="9" t="s">
        <v>61</v>
      </c>
      <c r="D99" s="9" t="s">
        <v>99</v>
      </c>
      <c r="E99" s="9" t="s">
        <v>385</v>
      </c>
      <c r="F99" s="9" t="s">
        <v>95</v>
      </c>
      <c r="G99" t="str">
        <f t="shared" si="2"/>
        <v/>
      </c>
      <c r="H99" t="str">
        <f>INDEX('Dual Mono AK4493 MKII v175 BoM'!$A$2:$E$125,MATCH($A99,'Dual Mono AK4493 MKII v175 BoM'!$A$2:$A$125,0),1)</f>
        <v>R1B</v>
      </c>
      <c r="I99" t="str">
        <f>INDEX('Dual Mono AK4493 MKII v175 BoM'!$A$2:$E$125,MATCH($A99,'Dual Mono AK4493 MKII v175 BoM'!$A$2:$A$125,0),2)</f>
        <v>33R</v>
      </c>
      <c r="J99" t="str">
        <f>INDEX('Dual Mono AK4493 MKII v175 BoM'!$A$2:$E$125,MATCH($A99,'Dual Mono AK4493 MKII v175 BoM'!$A$2:$A$125,0),3)</f>
        <v>M0603</v>
      </c>
      <c r="K99" t="str">
        <f>INDEX('Dual Mono AK4493 MKII v175 BoM'!$A$2:$E$125,MATCH($A99,'Dual Mono AK4493 MKII v175 BoM'!$A$2:$A$125,0),4)</f>
        <v>Resistor 1%</v>
      </c>
      <c r="L99" t="str">
        <f>INDEX('Dual Mono AK4493 MKII v175 BoM'!$A$2:$E$125,MATCH($A99,'Dual Mono AK4493 MKII v175 BoM'!$A$2:$A$125,0),5)</f>
        <v>Mouser RT0603FRE0733RL</v>
      </c>
      <c r="M99" t="str">
        <f t="shared" si="3"/>
        <v/>
      </c>
      <c r="O99" t="str">
        <f t="shared" si="4"/>
        <v/>
      </c>
    </row>
    <row r="100" spans="1:15" x14ac:dyDescent="0.2">
      <c r="A100" s="9" t="s">
        <v>238</v>
      </c>
      <c r="B100" s="9"/>
      <c r="C100" s="9" t="s">
        <v>22</v>
      </c>
      <c r="D100" s="9" t="s">
        <v>99</v>
      </c>
      <c r="E100" s="9" t="s">
        <v>406</v>
      </c>
      <c r="F100" s="9" t="s">
        <v>134</v>
      </c>
      <c r="G100" t="str">
        <f t="shared" si="2"/>
        <v/>
      </c>
      <c r="H100" t="str">
        <f>INDEX('Dual Mono AK4493 MKII v175 BoM'!$A$2:$E$125,MATCH($A100,'Dual Mono AK4493 MKII v175 BoM'!$A$2:$A$125,0),1)</f>
        <v>R20</v>
      </c>
      <c r="I100" t="str">
        <f>INDEX('Dual Mono AK4493 MKII v175 BoM'!$A$2:$E$125,MATCH($A100,'Dual Mono AK4493 MKII v175 BoM'!$A$2:$A$125,0),2)</f>
        <v>2.2k</v>
      </c>
      <c r="J100" t="str">
        <f>INDEX('Dual Mono AK4493 MKII v175 BoM'!$A$2:$E$125,MATCH($A100,'Dual Mono AK4493 MKII v175 BoM'!$A$2:$A$125,0),3)</f>
        <v>M0805</v>
      </c>
      <c r="K100" t="str">
        <f>INDEX('Dual Mono AK4493 MKII v175 BoM'!$A$2:$E$125,MATCH($A100,'Dual Mono AK4493 MKII v175 BoM'!$A$2:$A$125,0),4)</f>
        <v>Resistor 1%</v>
      </c>
      <c r="L100">
        <f>INDEX('Dual Mono AK4493 MKII v175 BoM'!$A$2:$E$125,MATCH($A100,'Dual Mono AK4493 MKII v175 BoM'!$A$2:$A$125,0),5)</f>
        <v>0</v>
      </c>
      <c r="M100" t="str">
        <f t="shared" si="3"/>
        <v/>
      </c>
      <c r="O100" t="str">
        <f t="shared" si="4"/>
        <v/>
      </c>
    </row>
    <row r="101" spans="1:15" x14ac:dyDescent="0.2">
      <c r="A101" s="9" t="s">
        <v>65</v>
      </c>
      <c r="B101" s="9"/>
      <c r="C101" s="9" t="s">
        <v>22</v>
      </c>
      <c r="D101" s="9" t="s">
        <v>269</v>
      </c>
      <c r="E101" s="9" t="s">
        <v>278</v>
      </c>
      <c r="F101" s="9" t="s">
        <v>93</v>
      </c>
      <c r="G101" t="str">
        <f t="shared" si="2"/>
        <v/>
      </c>
      <c r="H101" t="str">
        <f>INDEX('Dual Mono AK4493 MKII v175 BoM'!$A$2:$E$125,MATCH($A101,'Dual Mono AK4493 MKII v175 BoM'!$A$2:$A$125,0),1)</f>
        <v>R21A</v>
      </c>
      <c r="I101" t="str">
        <f>INDEX('Dual Mono AK4493 MKII v175 BoM'!$A$2:$E$125,MATCH($A101,'Dual Mono AK4493 MKII v175 BoM'!$A$2:$A$125,0),2)</f>
        <v>no part</v>
      </c>
      <c r="J101" t="str">
        <f>INDEX('Dual Mono AK4493 MKII v175 BoM'!$A$2:$E$125,MATCH($A101,'Dual Mono AK4493 MKII v175 BoM'!$A$2:$A$125,0),3)</f>
        <v>M0805</v>
      </c>
      <c r="K101" t="str">
        <f>INDEX('Dual Mono AK4493 MKII v175 BoM'!$A$2:$E$125,MATCH($A101,'Dual Mono AK4493 MKII v175 BoM'!$A$2:$A$125,0),4)</f>
        <v>Resistor 1%</v>
      </c>
      <c r="L101">
        <f>INDEX('Dual Mono AK4493 MKII v175 BoM'!$A$2:$E$125,MATCH($A101,'Dual Mono AK4493 MKII v175 BoM'!$A$2:$A$125,0),5)</f>
        <v>0</v>
      </c>
      <c r="M101" t="str">
        <f t="shared" si="3"/>
        <v/>
      </c>
      <c r="O101" t="str">
        <f t="shared" si="4"/>
        <v/>
      </c>
    </row>
    <row r="102" spans="1:15" x14ac:dyDescent="0.2">
      <c r="A102" s="9" t="s">
        <v>239</v>
      </c>
      <c r="B102" s="9" t="s">
        <v>232</v>
      </c>
      <c r="C102" s="9" t="s">
        <v>22</v>
      </c>
      <c r="D102" s="9" t="s">
        <v>99</v>
      </c>
      <c r="E102" s="9" t="s">
        <v>407</v>
      </c>
      <c r="F102" s="9" t="s">
        <v>126</v>
      </c>
      <c r="G102" t="str">
        <f t="shared" si="2"/>
        <v/>
      </c>
      <c r="H102" t="e">
        <f>INDEX('Dual Mono AK4493 MKII v175 BoM'!$A$2:$E$125,MATCH($A102,'Dual Mono AK4493 MKII v175 BoM'!$A$2:$A$125,0),1)</f>
        <v>#N/A</v>
      </c>
      <c r="I102" t="e">
        <f>INDEX('Dual Mono AK4493 MKII v175 BoM'!$A$2:$E$125,MATCH($A102,'Dual Mono AK4493 MKII v175 BoM'!$A$2:$A$125,0),2)</f>
        <v>#N/A</v>
      </c>
      <c r="J102" t="e">
        <f>INDEX('Dual Mono AK4493 MKII v175 BoM'!$A$2:$E$125,MATCH($A102,'Dual Mono AK4493 MKII v175 BoM'!$A$2:$A$125,0),3)</f>
        <v>#N/A</v>
      </c>
      <c r="K102" t="e">
        <f>INDEX('Dual Mono AK4493 MKII v175 BoM'!$A$2:$E$125,MATCH($A102,'Dual Mono AK4493 MKII v175 BoM'!$A$2:$A$125,0),4)</f>
        <v>#N/A</v>
      </c>
      <c r="L102" t="e">
        <f>INDEX('Dual Mono AK4493 MKII v175 BoM'!$A$2:$E$125,MATCH($A102,'Dual Mono AK4493 MKII v175 BoM'!$A$2:$A$125,0),5)</f>
        <v>#N/A</v>
      </c>
      <c r="M102" t="e">
        <f t="shared" si="3"/>
        <v>#N/A</v>
      </c>
    </row>
    <row r="103" spans="1:15" x14ac:dyDescent="0.2">
      <c r="A103" s="9" t="s">
        <v>211</v>
      </c>
      <c r="B103" s="9"/>
      <c r="C103" s="9" t="s">
        <v>61</v>
      </c>
      <c r="D103" s="9" t="s">
        <v>99</v>
      </c>
      <c r="E103" s="9" t="s">
        <v>386</v>
      </c>
      <c r="F103" s="9" t="s">
        <v>93</v>
      </c>
      <c r="G103" t="str">
        <f t="shared" si="2"/>
        <v/>
      </c>
      <c r="H103" t="str">
        <f>INDEX('Dual Mono AK4493 MKII v175 BoM'!$A$2:$E$125,MATCH($A103,'Dual Mono AK4493 MKII v175 BoM'!$A$2:$A$125,0),1)</f>
        <v>R2A</v>
      </c>
      <c r="I103" t="str">
        <f>INDEX('Dual Mono AK4493 MKII v175 BoM'!$A$2:$E$125,MATCH($A103,'Dual Mono AK4493 MKII v175 BoM'!$A$2:$A$125,0),2)</f>
        <v>33R</v>
      </c>
      <c r="J103" t="str">
        <f>INDEX('Dual Mono AK4493 MKII v175 BoM'!$A$2:$E$125,MATCH($A103,'Dual Mono AK4493 MKII v175 BoM'!$A$2:$A$125,0),3)</f>
        <v>M0603</v>
      </c>
      <c r="K103" t="str">
        <f>INDEX('Dual Mono AK4493 MKII v175 BoM'!$A$2:$E$125,MATCH($A103,'Dual Mono AK4493 MKII v175 BoM'!$A$2:$A$125,0),4)</f>
        <v>Resistor 1%</v>
      </c>
      <c r="L103" t="str">
        <f>INDEX('Dual Mono AK4493 MKII v175 BoM'!$A$2:$E$125,MATCH($A103,'Dual Mono AK4493 MKII v175 BoM'!$A$2:$A$125,0),5)</f>
        <v>Mouser RT0603FRE0733RL</v>
      </c>
      <c r="M103" t="str">
        <f t="shared" si="3"/>
        <v/>
      </c>
      <c r="O103" t="str">
        <f t="shared" si="4"/>
        <v/>
      </c>
    </row>
    <row r="104" spans="1:15" x14ac:dyDescent="0.2">
      <c r="A104" s="9" t="s">
        <v>212</v>
      </c>
      <c r="B104" s="9"/>
      <c r="C104" s="9" t="s">
        <v>61</v>
      </c>
      <c r="D104" s="9" t="s">
        <v>99</v>
      </c>
      <c r="E104" s="9" t="s">
        <v>387</v>
      </c>
      <c r="F104" s="9" t="s">
        <v>95</v>
      </c>
      <c r="G104" t="str">
        <f t="shared" si="2"/>
        <v/>
      </c>
      <c r="H104" t="str">
        <f>INDEX('Dual Mono AK4493 MKII v175 BoM'!$A$2:$E$125,MATCH($A104,'Dual Mono AK4493 MKII v175 BoM'!$A$2:$A$125,0),1)</f>
        <v>R2B</v>
      </c>
      <c r="I104" t="str">
        <f>INDEX('Dual Mono AK4493 MKII v175 BoM'!$A$2:$E$125,MATCH($A104,'Dual Mono AK4493 MKII v175 BoM'!$A$2:$A$125,0),2)</f>
        <v>33R</v>
      </c>
      <c r="J104" t="str">
        <f>INDEX('Dual Mono AK4493 MKII v175 BoM'!$A$2:$E$125,MATCH($A104,'Dual Mono AK4493 MKII v175 BoM'!$A$2:$A$125,0),3)</f>
        <v>M0603</v>
      </c>
      <c r="K104" t="str">
        <f>INDEX('Dual Mono AK4493 MKII v175 BoM'!$A$2:$E$125,MATCH($A104,'Dual Mono AK4493 MKII v175 BoM'!$A$2:$A$125,0),4)</f>
        <v>Resistor 1%</v>
      </c>
      <c r="L104" t="str">
        <f>INDEX('Dual Mono AK4493 MKII v175 BoM'!$A$2:$E$125,MATCH($A104,'Dual Mono AK4493 MKII v175 BoM'!$A$2:$A$125,0),5)</f>
        <v>Mouser RT0603FRE0733RL</v>
      </c>
      <c r="M104" t="str">
        <f t="shared" si="3"/>
        <v/>
      </c>
      <c r="O104" t="str">
        <f t="shared" si="4"/>
        <v/>
      </c>
    </row>
    <row r="105" spans="1:15" x14ac:dyDescent="0.2">
      <c r="A105" s="9" t="s">
        <v>213</v>
      </c>
      <c r="B105" s="9"/>
      <c r="C105" s="9" t="s">
        <v>61</v>
      </c>
      <c r="D105" s="9" t="s">
        <v>99</v>
      </c>
      <c r="E105" s="9" t="s">
        <v>388</v>
      </c>
      <c r="F105" s="9" t="s">
        <v>93</v>
      </c>
      <c r="G105" t="str">
        <f t="shared" si="2"/>
        <v/>
      </c>
      <c r="H105" t="str">
        <f>INDEX('Dual Mono AK4493 MKII v175 BoM'!$A$2:$E$125,MATCH($A105,'Dual Mono AK4493 MKII v175 BoM'!$A$2:$A$125,0),1)</f>
        <v>R3A</v>
      </c>
      <c r="I105" t="str">
        <f>INDEX('Dual Mono AK4493 MKII v175 BoM'!$A$2:$E$125,MATCH($A105,'Dual Mono AK4493 MKII v175 BoM'!$A$2:$A$125,0),2)</f>
        <v>33R</v>
      </c>
      <c r="J105" t="str">
        <f>INDEX('Dual Mono AK4493 MKII v175 BoM'!$A$2:$E$125,MATCH($A105,'Dual Mono AK4493 MKII v175 BoM'!$A$2:$A$125,0),3)</f>
        <v>M0603</v>
      </c>
      <c r="K105" t="str">
        <f>INDEX('Dual Mono AK4493 MKII v175 BoM'!$A$2:$E$125,MATCH($A105,'Dual Mono AK4493 MKII v175 BoM'!$A$2:$A$125,0),4)</f>
        <v>Resistor 1%</v>
      </c>
      <c r="L105" t="str">
        <f>INDEX('Dual Mono AK4493 MKII v175 BoM'!$A$2:$E$125,MATCH($A105,'Dual Mono AK4493 MKII v175 BoM'!$A$2:$A$125,0),5)</f>
        <v>Mouser RT0603FRE0733RL</v>
      </c>
      <c r="M105" t="str">
        <f t="shared" si="3"/>
        <v/>
      </c>
      <c r="O105" t="str">
        <f t="shared" si="4"/>
        <v/>
      </c>
    </row>
    <row r="106" spans="1:15" x14ac:dyDescent="0.2">
      <c r="A106" s="9" t="s">
        <v>214</v>
      </c>
      <c r="B106" s="9"/>
      <c r="C106" s="9" t="s">
        <v>61</v>
      </c>
      <c r="D106" s="9" t="s">
        <v>99</v>
      </c>
      <c r="E106" s="9" t="s">
        <v>389</v>
      </c>
      <c r="F106" s="9" t="s">
        <v>95</v>
      </c>
      <c r="G106" t="str">
        <f t="shared" si="2"/>
        <v/>
      </c>
      <c r="H106" t="str">
        <f>INDEX('Dual Mono AK4493 MKII v175 BoM'!$A$2:$E$125,MATCH($A106,'Dual Mono AK4493 MKII v175 BoM'!$A$2:$A$125,0),1)</f>
        <v>R3B</v>
      </c>
      <c r="I106" t="str">
        <f>INDEX('Dual Mono AK4493 MKII v175 BoM'!$A$2:$E$125,MATCH($A106,'Dual Mono AK4493 MKII v175 BoM'!$A$2:$A$125,0),2)</f>
        <v>33R</v>
      </c>
      <c r="J106" t="str">
        <f>INDEX('Dual Mono AK4493 MKII v175 BoM'!$A$2:$E$125,MATCH($A106,'Dual Mono AK4493 MKII v175 BoM'!$A$2:$A$125,0),3)</f>
        <v>M0603</v>
      </c>
      <c r="K106" t="str">
        <f>INDEX('Dual Mono AK4493 MKII v175 BoM'!$A$2:$E$125,MATCH($A106,'Dual Mono AK4493 MKII v175 BoM'!$A$2:$A$125,0),4)</f>
        <v>Resistor 1%</v>
      </c>
      <c r="L106" t="str">
        <f>INDEX('Dual Mono AK4493 MKII v175 BoM'!$A$2:$E$125,MATCH($A106,'Dual Mono AK4493 MKII v175 BoM'!$A$2:$A$125,0),5)</f>
        <v>Mouser RT0603FRE0733RL</v>
      </c>
      <c r="M106" t="str">
        <f t="shared" si="3"/>
        <v/>
      </c>
      <c r="O106" t="str">
        <f t="shared" si="4"/>
        <v/>
      </c>
    </row>
    <row r="107" spans="1:15" x14ac:dyDescent="0.2">
      <c r="A107" s="9" t="s">
        <v>215</v>
      </c>
      <c r="B107" s="9"/>
      <c r="C107" s="9" t="s">
        <v>61</v>
      </c>
      <c r="D107" s="9" t="s">
        <v>99</v>
      </c>
      <c r="E107" s="9" t="s">
        <v>390</v>
      </c>
      <c r="F107" s="9" t="s">
        <v>108</v>
      </c>
      <c r="G107" t="str">
        <f t="shared" si="2"/>
        <v/>
      </c>
      <c r="H107" t="str">
        <f>INDEX('Dual Mono AK4493 MKII v175 BoM'!$A$2:$E$125,MATCH($A107,'Dual Mono AK4493 MKII v175 BoM'!$A$2:$A$125,0),1)</f>
        <v>R4A</v>
      </c>
      <c r="I107" t="str">
        <f>INDEX('Dual Mono AK4493 MKII v175 BoM'!$A$2:$E$125,MATCH($A107,'Dual Mono AK4493 MKII v175 BoM'!$A$2:$A$125,0),2)</f>
        <v>5,1R</v>
      </c>
      <c r="J107" t="str">
        <f>INDEX('Dual Mono AK4493 MKII v175 BoM'!$A$2:$E$125,MATCH($A107,'Dual Mono AK4493 MKII v175 BoM'!$A$2:$A$125,0),3)</f>
        <v>M0603</v>
      </c>
      <c r="K107" t="str">
        <f>INDEX('Dual Mono AK4493 MKII v175 BoM'!$A$2:$E$125,MATCH($A107,'Dual Mono AK4493 MKII v175 BoM'!$A$2:$A$125,0),4)</f>
        <v>Resistor 1%</v>
      </c>
      <c r="L107" t="str">
        <f>INDEX('Dual Mono AK4493 MKII v175 BoM'!$A$2:$E$125,MATCH($A107,'Dual Mono AK4493 MKII v175 BoM'!$A$2:$A$125,0),5)</f>
        <v>Mouser RT0603DRE075R1L</v>
      </c>
      <c r="M107" t="str">
        <f t="shared" si="3"/>
        <v/>
      </c>
      <c r="O107" t="str">
        <f t="shared" si="4"/>
        <v/>
      </c>
    </row>
    <row r="108" spans="1:15" x14ac:dyDescent="0.2">
      <c r="A108" s="9" t="s">
        <v>216</v>
      </c>
      <c r="B108" s="9"/>
      <c r="C108" s="9" t="s">
        <v>61</v>
      </c>
      <c r="D108" s="9" t="s">
        <v>99</v>
      </c>
      <c r="E108" s="9" t="s">
        <v>391</v>
      </c>
      <c r="F108" s="9" t="s">
        <v>95</v>
      </c>
      <c r="G108" t="str">
        <f t="shared" si="2"/>
        <v/>
      </c>
      <c r="H108" t="str">
        <f>INDEX('Dual Mono AK4493 MKII v175 BoM'!$A$2:$E$125,MATCH($A108,'Dual Mono AK4493 MKII v175 BoM'!$A$2:$A$125,0),1)</f>
        <v>R4B</v>
      </c>
      <c r="I108" t="str">
        <f>INDEX('Dual Mono AK4493 MKII v175 BoM'!$A$2:$E$125,MATCH($A108,'Dual Mono AK4493 MKII v175 BoM'!$A$2:$A$125,0),2)</f>
        <v>5,1R</v>
      </c>
      <c r="J108" t="str">
        <f>INDEX('Dual Mono AK4493 MKII v175 BoM'!$A$2:$E$125,MATCH($A108,'Dual Mono AK4493 MKII v175 BoM'!$A$2:$A$125,0),3)</f>
        <v>M0603</v>
      </c>
      <c r="K108" t="str">
        <f>INDEX('Dual Mono AK4493 MKII v175 BoM'!$A$2:$E$125,MATCH($A108,'Dual Mono AK4493 MKII v175 BoM'!$A$2:$A$125,0),4)</f>
        <v>Resistor 1%</v>
      </c>
      <c r="L108" t="str">
        <f>INDEX('Dual Mono AK4493 MKII v175 BoM'!$A$2:$E$125,MATCH($A108,'Dual Mono AK4493 MKII v175 BoM'!$A$2:$A$125,0),5)</f>
        <v>Mouser RT0603DRE075R1L</v>
      </c>
      <c r="M108" t="str">
        <f t="shared" si="3"/>
        <v/>
      </c>
      <c r="O108" t="str">
        <f t="shared" si="4"/>
        <v/>
      </c>
    </row>
    <row r="109" spans="1:15" x14ac:dyDescent="0.2">
      <c r="A109" s="9" t="s">
        <v>23</v>
      </c>
      <c r="B109" s="9"/>
      <c r="C109" s="9" t="s">
        <v>22</v>
      </c>
      <c r="D109" s="9" t="s">
        <v>99</v>
      </c>
      <c r="E109" s="9" t="s">
        <v>392</v>
      </c>
      <c r="F109" s="9" t="s">
        <v>93</v>
      </c>
      <c r="G109" t="str">
        <f t="shared" si="2"/>
        <v/>
      </c>
      <c r="H109" t="str">
        <f>INDEX('Dual Mono AK4493 MKII v175 BoM'!$A$2:$E$125,MATCH($A109,'Dual Mono AK4493 MKII v175 BoM'!$A$2:$A$125,0),1)</f>
        <v>R5A</v>
      </c>
      <c r="I109" t="str">
        <f>INDEX('Dual Mono AK4493 MKII v175 BoM'!$A$2:$E$125,MATCH($A109,'Dual Mono AK4493 MKII v175 BoM'!$A$2:$A$125,0),2)</f>
        <v>10K</v>
      </c>
      <c r="J109" t="str">
        <f>INDEX('Dual Mono AK4493 MKII v175 BoM'!$A$2:$E$125,MATCH($A109,'Dual Mono AK4493 MKII v175 BoM'!$A$2:$A$125,0),3)</f>
        <v>M0805</v>
      </c>
      <c r="K109" t="str">
        <f>INDEX('Dual Mono AK4493 MKII v175 BoM'!$A$2:$E$125,MATCH($A109,'Dual Mono AK4493 MKII v175 BoM'!$A$2:$A$125,0),4)</f>
        <v>Resistor 1%</v>
      </c>
      <c r="L109">
        <f>INDEX('Dual Mono AK4493 MKII v175 BoM'!$A$2:$E$125,MATCH($A109,'Dual Mono AK4493 MKII v175 BoM'!$A$2:$A$125,0),5)</f>
        <v>0</v>
      </c>
      <c r="M109" t="str">
        <f t="shared" si="3"/>
        <v/>
      </c>
      <c r="N109" t="str">
        <f>_xlfn.CONCAT(I109,", ",K109)</f>
        <v>10K, Resistor 1%</v>
      </c>
      <c r="O109" t="str">
        <f t="shared" si="4"/>
        <v/>
      </c>
    </row>
    <row r="110" spans="1:15" x14ac:dyDescent="0.2">
      <c r="A110" s="9" t="s">
        <v>217</v>
      </c>
      <c r="B110" s="9" t="s">
        <v>218</v>
      </c>
      <c r="C110" s="9" t="s">
        <v>22</v>
      </c>
      <c r="D110" s="9" t="s">
        <v>269</v>
      </c>
      <c r="E110" s="9" t="s">
        <v>273</v>
      </c>
      <c r="F110" s="9" t="s">
        <v>132</v>
      </c>
      <c r="G110" t="str">
        <f t="shared" si="2"/>
        <v/>
      </c>
      <c r="H110" t="str">
        <f>INDEX('Dual Mono AK4493 MKII v175 BoM'!$A$2:$E$125,MATCH($A110,'Dual Mono AK4493 MKII v175 BoM'!$A$2:$A$125,0),1)</f>
        <v>R6A</v>
      </c>
      <c r="I110" t="str">
        <f>INDEX('Dual Mono AK4493 MKII v175 BoM'!$A$2:$E$125,MATCH($A110,'Dual Mono AK4493 MKII v175 BoM'!$A$2:$A$125,0),2)</f>
        <v>0R</v>
      </c>
      <c r="J110" t="str">
        <f>INDEX('Dual Mono AK4493 MKII v175 BoM'!$A$2:$E$125,MATCH($A110,'Dual Mono AK4493 MKII v175 BoM'!$A$2:$A$125,0),3)</f>
        <v>M0805</v>
      </c>
      <c r="K110" t="str">
        <f>INDEX('Dual Mono AK4493 MKII v175 BoM'!$A$2:$E$125,MATCH($A110,'Dual Mono AK4493 MKII v175 BoM'!$A$2:$A$125,0),4)</f>
        <v>Resistor 1%</v>
      </c>
      <c r="L110">
        <f>INDEX('Dual Mono AK4493 MKII v175 BoM'!$A$2:$E$125,MATCH($A110,'Dual Mono AK4493 MKII v175 BoM'!$A$2:$A$125,0),5)</f>
        <v>0</v>
      </c>
      <c r="M110" t="str">
        <f t="shared" si="3"/>
        <v/>
      </c>
      <c r="O110" t="str">
        <f t="shared" si="4"/>
        <v/>
      </c>
    </row>
    <row r="111" spans="1:15" x14ac:dyDescent="0.2">
      <c r="A111" s="9" t="s">
        <v>219</v>
      </c>
      <c r="B111" s="9" t="s">
        <v>218</v>
      </c>
      <c r="C111" s="9" t="s">
        <v>22</v>
      </c>
      <c r="D111" s="9" t="s">
        <v>269</v>
      </c>
      <c r="E111" s="9" t="s">
        <v>393</v>
      </c>
      <c r="F111" s="9" t="s">
        <v>93</v>
      </c>
      <c r="G111" t="str">
        <f t="shared" si="2"/>
        <v/>
      </c>
      <c r="H111" t="str">
        <f>INDEX('Dual Mono AK4493 MKII v175 BoM'!$A$2:$E$125,MATCH($A111,'Dual Mono AK4493 MKII v175 BoM'!$A$2:$A$125,0),1)</f>
        <v>R6B</v>
      </c>
      <c r="I111" t="str">
        <f>INDEX('Dual Mono AK4493 MKII v175 BoM'!$A$2:$E$125,MATCH($A111,'Dual Mono AK4493 MKII v175 BoM'!$A$2:$A$125,0),2)</f>
        <v>0R</v>
      </c>
      <c r="J111" t="str">
        <f>INDEX('Dual Mono AK4493 MKII v175 BoM'!$A$2:$E$125,MATCH($A111,'Dual Mono AK4493 MKII v175 BoM'!$A$2:$A$125,0),3)</f>
        <v>M0805</v>
      </c>
      <c r="K111" t="str">
        <f>INDEX('Dual Mono AK4493 MKII v175 BoM'!$A$2:$E$125,MATCH($A111,'Dual Mono AK4493 MKII v175 BoM'!$A$2:$A$125,0),4)</f>
        <v>Resistor 1%</v>
      </c>
      <c r="L111">
        <f>INDEX('Dual Mono AK4493 MKII v175 BoM'!$A$2:$E$125,MATCH($A111,'Dual Mono AK4493 MKII v175 BoM'!$A$2:$A$125,0),5)</f>
        <v>0</v>
      </c>
      <c r="M111" t="str">
        <f t="shared" si="3"/>
        <v/>
      </c>
      <c r="O111" t="str">
        <f t="shared" si="4"/>
        <v/>
      </c>
    </row>
    <row r="112" spans="1:15" x14ac:dyDescent="0.2">
      <c r="A112" s="9" t="s">
        <v>220</v>
      </c>
      <c r="B112" s="9" t="s">
        <v>218</v>
      </c>
      <c r="C112" s="9" t="s">
        <v>22</v>
      </c>
      <c r="D112" s="9" t="s">
        <v>269</v>
      </c>
      <c r="E112" s="9" t="s">
        <v>394</v>
      </c>
      <c r="F112" s="9" t="s">
        <v>93</v>
      </c>
      <c r="G112" t="str">
        <f t="shared" si="2"/>
        <v/>
      </c>
      <c r="H112" t="str">
        <f>INDEX('Dual Mono AK4493 MKII v175 BoM'!$A$2:$E$125,MATCH($A112,'Dual Mono AK4493 MKII v175 BoM'!$A$2:$A$125,0),1)</f>
        <v>R6C</v>
      </c>
      <c r="I112" t="str">
        <f>INDEX('Dual Mono AK4493 MKII v175 BoM'!$A$2:$E$125,MATCH($A112,'Dual Mono AK4493 MKII v175 BoM'!$A$2:$A$125,0),2)</f>
        <v>0R</v>
      </c>
      <c r="J112" t="str">
        <f>INDEX('Dual Mono AK4493 MKII v175 BoM'!$A$2:$E$125,MATCH($A112,'Dual Mono AK4493 MKII v175 BoM'!$A$2:$A$125,0),3)</f>
        <v>M0805</v>
      </c>
      <c r="K112" t="str">
        <f>INDEX('Dual Mono AK4493 MKII v175 BoM'!$A$2:$E$125,MATCH($A112,'Dual Mono AK4493 MKII v175 BoM'!$A$2:$A$125,0),4)</f>
        <v>Resistor 1%</v>
      </c>
      <c r="L112">
        <f>INDEX('Dual Mono AK4493 MKII v175 BoM'!$A$2:$E$125,MATCH($A112,'Dual Mono AK4493 MKII v175 BoM'!$A$2:$A$125,0),5)</f>
        <v>0</v>
      </c>
      <c r="M112" t="str">
        <f t="shared" si="3"/>
        <v/>
      </c>
      <c r="O112" t="str">
        <f t="shared" si="4"/>
        <v/>
      </c>
    </row>
    <row r="113" spans="1:15" x14ac:dyDescent="0.2">
      <c r="A113" s="9" t="s">
        <v>221</v>
      </c>
      <c r="B113" s="9" t="s">
        <v>218</v>
      </c>
      <c r="C113" s="9" t="s">
        <v>22</v>
      </c>
      <c r="D113" s="9" t="s">
        <v>269</v>
      </c>
      <c r="E113" s="9" t="s">
        <v>395</v>
      </c>
      <c r="F113" s="9" t="s">
        <v>126</v>
      </c>
      <c r="G113" t="str">
        <f t="shared" si="2"/>
        <v/>
      </c>
      <c r="H113" t="str">
        <f>INDEX('Dual Mono AK4493 MKII v175 BoM'!$A$2:$E$125,MATCH($A113,'Dual Mono AK4493 MKII v175 BoM'!$A$2:$A$125,0),1)</f>
        <v>R6D</v>
      </c>
      <c r="I113" t="str">
        <f>INDEX('Dual Mono AK4493 MKII v175 BoM'!$A$2:$E$125,MATCH($A113,'Dual Mono AK4493 MKII v175 BoM'!$A$2:$A$125,0),2)</f>
        <v>0R</v>
      </c>
      <c r="J113" t="str">
        <f>INDEX('Dual Mono AK4493 MKII v175 BoM'!$A$2:$E$125,MATCH($A113,'Dual Mono AK4493 MKII v175 BoM'!$A$2:$A$125,0),3)</f>
        <v>M0805</v>
      </c>
      <c r="K113" t="str">
        <f>INDEX('Dual Mono AK4493 MKII v175 BoM'!$A$2:$E$125,MATCH($A113,'Dual Mono AK4493 MKII v175 BoM'!$A$2:$A$125,0),4)</f>
        <v>Resistor 1%</v>
      </c>
      <c r="L113">
        <f>INDEX('Dual Mono AK4493 MKII v175 BoM'!$A$2:$E$125,MATCH($A113,'Dual Mono AK4493 MKII v175 BoM'!$A$2:$A$125,0),5)</f>
        <v>0</v>
      </c>
      <c r="M113" t="str">
        <f t="shared" si="3"/>
        <v/>
      </c>
      <c r="O113" t="str">
        <f t="shared" si="4"/>
        <v/>
      </c>
    </row>
    <row r="114" spans="1:15" x14ac:dyDescent="0.2">
      <c r="A114" s="9" t="s">
        <v>222</v>
      </c>
      <c r="B114" s="9" t="s">
        <v>218</v>
      </c>
      <c r="C114" s="9" t="s">
        <v>22</v>
      </c>
      <c r="D114" s="9" t="s">
        <v>269</v>
      </c>
      <c r="E114" s="9" t="s">
        <v>396</v>
      </c>
      <c r="F114" s="9" t="s">
        <v>126</v>
      </c>
      <c r="G114" t="str">
        <f t="shared" si="2"/>
        <v/>
      </c>
      <c r="H114" t="str">
        <f>INDEX('Dual Mono AK4493 MKII v175 BoM'!$A$2:$E$125,MATCH($A114,'Dual Mono AK4493 MKII v175 BoM'!$A$2:$A$125,0),1)</f>
        <v>R6E</v>
      </c>
      <c r="I114" t="str">
        <f>INDEX('Dual Mono AK4493 MKII v175 BoM'!$A$2:$E$125,MATCH($A114,'Dual Mono AK4493 MKII v175 BoM'!$A$2:$A$125,0),2)</f>
        <v>0R</v>
      </c>
      <c r="J114" t="str">
        <f>INDEX('Dual Mono AK4493 MKII v175 BoM'!$A$2:$E$125,MATCH($A114,'Dual Mono AK4493 MKII v175 BoM'!$A$2:$A$125,0),3)</f>
        <v>M0805</v>
      </c>
      <c r="K114" t="str">
        <f>INDEX('Dual Mono AK4493 MKII v175 BoM'!$A$2:$E$125,MATCH($A114,'Dual Mono AK4493 MKII v175 BoM'!$A$2:$A$125,0),4)</f>
        <v>Resistor 1%</v>
      </c>
      <c r="L114">
        <f>INDEX('Dual Mono AK4493 MKII v175 BoM'!$A$2:$E$125,MATCH($A114,'Dual Mono AK4493 MKII v175 BoM'!$A$2:$A$125,0),5)</f>
        <v>0</v>
      </c>
      <c r="M114" t="str">
        <f t="shared" si="3"/>
        <v/>
      </c>
      <c r="O114" t="str">
        <f t="shared" si="4"/>
        <v/>
      </c>
    </row>
    <row r="115" spans="1:15" x14ac:dyDescent="0.2">
      <c r="A115" s="9" t="s">
        <v>223</v>
      </c>
      <c r="B115" s="9" t="s">
        <v>218</v>
      </c>
      <c r="C115" s="9" t="s">
        <v>22</v>
      </c>
      <c r="D115" s="9" t="s">
        <v>269</v>
      </c>
      <c r="E115" s="9" t="s">
        <v>397</v>
      </c>
      <c r="F115" s="9" t="s">
        <v>132</v>
      </c>
      <c r="G115" t="str">
        <f t="shared" si="2"/>
        <v/>
      </c>
      <c r="H115" t="str">
        <f>INDEX('Dual Mono AK4493 MKII v175 BoM'!$A$2:$E$125,MATCH($A115,'Dual Mono AK4493 MKII v175 BoM'!$A$2:$A$125,0),1)</f>
        <v>R6F</v>
      </c>
      <c r="I115" t="str">
        <f>INDEX('Dual Mono AK4493 MKII v175 BoM'!$A$2:$E$125,MATCH($A115,'Dual Mono AK4493 MKII v175 BoM'!$A$2:$A$125,0),2)</f>
        <v>0R</v>
      </c>
      <c r="J115" t="str">
        <f>INDEX('Dual Mono AK4493 MKII v175 BoM'!$A$2:$E$125,MATCH($A115,'Dual Mono AK4493 MKII v175 BoM'!$A$2:$A$125,0),3)</f>
        <v>M0805</v>
      </c>
      <c r="K115" t="str">
        <f>INDEX('Dual Mono AK4493 MKII v175 BoM'!$A$2:$E$125,MATCH($A115,'Dual Mono AK4493 MKII v175 BoM'!$A$2:$A$125,0),4)</f>
        <v>Resistor 1%</v>
      </c>
      <c r="L115">
        <f>INDEX('Dual Mono AK4493 MKII v175 BoM'!$A$2:$E$125,MATCH($A115,'Dual Mono AK4493 MKII v175 BoM'!$A$2:$A$125,0),5)</f>
        <v>0</v>
      </c>
      <c r="M115" t="str">
        <f t="shared" si="3"/>
        <v/>
      </c>
      <c r="O115" t="str">
        <f t="shared" si="4"/>
        <v/>
      </c>
    </row>
    <row r="116" spans="1:15" x14ac:dyDescent="0.2">
      <c r="A116" s="9" t="s">
        <v>224</v>
      </c>
      <c r="B116" s="9" t="s">
        <v>225</v>
      </c>
      <c r="C116" s="9" t="s">
        <v>22</v>
      </c>
      <c r="D116" s="9" t="s">
        <v>269</v>
      </c>
      <c r="E116" s="9" t="s">
        <v>398</v>
      </c>
      <c r="F116" s="9" t="s">
        <v>93</v>
      </c>
      <c r="G116" t="str">
        <f t="shared" si="2"/>
        <v/>
      </c>
      <c r="H116" t="str">
        <f>INDEX('Dual Mono AK4493 MKII v175 BoM'!$A$2:$E$125,MATCH($A116,'Dual Mono AK4493 MKII v175 BoM'!$A$2:$A$125,0),1)</f>
        <v>R7A</v>
      </c>
      <c r="I116" t="str">
        <f>INDEX('Dual Mono AK4493 MKII v175 BoM'!$A$2:$E$125,MATCH($A116,'Dual Mono AK4493 MKII v175 BoM'!$A$2:$A$125,0),2)</f>
        <v>~51K</v>
      </c>
      <c r="J116" t="str">
        <f>INDEX('Dual Mono AK4493 MKII v175 BoM'!$A$2:$E$125,MATCH($A116,'Dual Mono AK4493 MKII v175 BoM'!$A$2:$A$125,0),3)</f>
        <v>M0805</v>
      </c>
      <c r="K116" t="str">
        <f>INDEX('Dual Mono AK4493 MKII v175 BoM'!$A$2:$E$125,MATCH($A116,'Dual Mono AK4493 MKII v175 BoM'!$A$2:$A$125,0),4)</f>
        <v>Resistor, Voltage Setting, 0.1%</v>
      </c>
      <c r="L116" t="str">
        <f>INDEX('Dual Mono AK4493 MKII v175 BoM'!$A$2:$E$125,MATCH($A116,'Dual Mono AK4493 MKII v175 BoM'!$A$2:$A$125,0),5)</f>
        <v>Mouser CPF0805B51KE1</v>
      </c>
      <c r="M116" t="str">
        <f t="shared" si="3"/>
        <v/>
      </c>
      <c r="O116" t="str">
        <f t="shared" si="4"/>
        <v/>
      </c>
    </row>
    <row r="117" spans="1:15" x14ac:dyDescent="0.2">
      <c r="A117" s="9" t="s">
        <v>226</v>
      </c>
      <c r="B117" s="9" t="s">
        <v>225</v>
      </c>
      <c r="C117" s="9" t="s">
        <v>22</v>
      </c>
      <c r="D117" s="9" t="s">
        <v>269</v>
      </c>
      <c r="E117" s="9" t="s">
        <v>399</v>
      </c>
      <c r="F117" s="9" t="s">
        <v>126</v>
      </c>
      <c r="G117" t="str">
        <f t="shared" si="2"/>
        <v/>
      </c>
      <c r="H117" t="str">
        <f>INDEX('Dual Mono AK4493 MKII v175 BoM'!$A$2:$E$125,MATCH($A117,'Dual Mono AK4493 MKII v175 BoM'!$A$2:$A$125,0),1)</f>
        <v>R7B</v>
      </c>
      <c r="I117" t="str">
        <f>INDEX('Dual Mono AK4493 MKII v175 BoM'!$A$2:$E$125,MATCH($A117,'Dual Mono AK4493 MKII v175 BoM'!$A$2:$A$125,0),2)</f>
        <v>~51K</v>
      </c>
      <c r="J117" t="str">
        <f>INDEX('Dual Mono AK4493 MKII v175 BoM'!$A$2:$E$125,MATCH($A117,'Dual Mono AK4493 MKII v175 BoM'!$A$2:$A$125,0),3)</f>
        <v>M0805</v>
      </c>
      <c r="K117" t="str">
        <f>INDEX('Dual Mono AK4493 MKII v175 BoM'!$A$2:$E$125,MATCH($A117,'Dual Mono AK4493 MKII v175 BoM'!$A$2:$A$125,0),4)</f>
        <v>Resistor, Voltage Setting, 0.1%</v>
      </c>
      <c r="L117" t="str">
        <f>INDEX('Dual Mono AK4493 MKII v175 BoM'!$A$2:$E$125,MATCH($A117,'Dual Mono AK4493 MKII v175 BoM'!$A$2:$A$125,0),5)</f>
        <v>Mouser CPF0805B51KE1</v>
      </c>
      <c r="M117" t="str">
        <f t="shared" si="3"/>
        <v/>
      </c>
      <c r="O117" t="str">
        <f t="shared" si="4"/>
        <v/>
      </c>
    </row>
    <row r="118" spans="1:15" x14ac:dyDescent="0.2">
      <c r="A118" s="9" t="s">
        <v>227</v>
      </c>
      <c r="B118" s="9" t="s">
        <v>225</v>
      </c>
      <c r="C118" s="9" t="s">
        <v>22</v>
      </c>
      <c r="D118" s="9" t="s">
        <v>269</v>
      </c>
      <c r="E118" s="9" t="s">
        <v>400</v>
      </c>
      <c r="F118" s="9" t="s">
        <v>126</v>
      </c>
      <c r="G118" t="str">
        <f t="shared" si="2"/>
        <v/>
      </c>
      <c r="H118" t="str">
        <f>INDEX('Dual Mono AK4493 MKII v175 BoM'!$A$2:$E$125,MATCH($A118,'Dual Mono AK4493 MKII v175 BoM'!$A$2:$A$125,0),1)</f>
        <v>R7C</v>
      </c>
      <c r="I118" t="str">
        <f>INDEX('Dual Mono AK4493 MKII v175 BoM'!$A$2:$E$125,MATCH($A118,'Dual Mono AK4493 MKII v175 BoM'!$A$2:$A$125,0),2)</f>
        <v>~33K</v>
      </c>
      <c r="J118" t="str">
        <f>INDEX('Dual Mono AK4493 MKII v175 BoM'!$A$2:$E$125,MATCH($A118,'Dual Mono AK4493 MKII v175 BoM'!$A$2:$A$125,0),3)</f>
        <v>M0805</v>
      </c>
      <c r="K118" t="str">
        <f>INDEX('Dual Mono AK4493 MKII v175 BoM'!$A$2:$E$125,MATCH($A118,'Dual Mono AK4493 MKII v175 BoM'!$A$2:$A$125,0),4)</f>
        <v>Resistor, Voltage Setting, 1%</v>
      </c>
      <c r="L118" t="str">
        <f>INDEX('Dual Mono AK4493 MKII v175 BoM'!$A$2:$E$125,MATCH($A118,'Dual Mono AK4493 MKII v175 BoM'!$A$2:$A$125,0),5)</f>
        <v>Mouser</v>
      </c>
      <c r="M118" t="str">
        <f t="shared" si="3"/>
        <v/>
      </c>
      <c r="O118" t="str">
        <f t="shared" si="4"/>
        <v/>
      </c>
    </row>
    <row r="119" spans="1:15" x14ac:dyDescent="0.2">
      <c r="A119" s="9" t="s">
        <v>228</v>
      </c>
      <c r="B119" s="9" t="s">
        <v>225</v>
      </c>
      <c r="C119" s="9" t="s">
        <v>22</v>
      </c>
      <c r="D119" s="9" t="s">
        <v>269</v>
      </c>
      <c r="E119" s="9" t="s">
        <v>401</v>
      </c>
      <c r="F119" s="9" t="s">
        <v>134</v>
      </c>
      <c r="G119" t="str">
        <f t="shared" si="2"/>
        <v/>
      </c>
      <c r="H119" t="str">
        <f>INDEX('Dual Mono AK4493 MKII v175 BoM'!$A$2:$E$125,MATCH($A119,'Dual Mono AK4493 MKII v175 BoM'!$A$2:$A$125,0),1)</f>
        <v>R7D</v>
      </c>
      <c r="I119" t="str">
        <f>INDEX('Dual Mono AK4493 MKII v175 BoM'!$A$2:$E$125,MATCH($A119,'Dual Mono AK4493 MKII v175 BoM'!$A$2:$A$125,0),2)</f>
        <v>~33K</v>
      </c>
      <c r="J119" t="str">
        <f>INDEX('Dual Mono AK4493 MKII v175 BoM'!$A$2:$E$125,MATCH($A119,'Dual Mono AK4493 MKII v175 BoM'!$A$2:$A$125,0),3)</f>
        <v>M0805</v>
      </c>
      <c r="K119" t="str">
        <f>INDEX('Dual Mono AK4493 MKII v175 BoM'!$A$2:$E$125,MATCH($A119,'Dual Mono AK4493 MKII v175 BoM'!$A$2:$A$125,0),4)</f>
        <v>Resistor, Voltage Setting, 1%</v>
      </c>
      <c r="L119" t="str">
        <f>INDEX('Dual Mono AK4493 MKII v175 BoM'!$A$2:$E$125,MATCH($A119,'Dual Mono AK4493 MKII v175 BoM'!$A$2:$A$125,0),5)</f>
        <v>Mouser</v>
      </c>
      <c r="M119" t="str">
        <f t="shared" si="3"/>
        <v/>
      </c>
      <c r="O119" t="str">
        <f t="shared" si="4"/>
        <v/>
      </c>
    </row>
    <row r="120" spans="1:15" x14ac:dyDescent="0.2">
      <c r="A120" s="9" t="s">
        <v>229</v>
      </c>
      <c r="B120" s="9" t="s">
        <v>225</v>
      </c>
      <c r="C120" s="9" t="s">
        <v>22</v>
      </c>
      <c r="D120" s="9" t="s">
        <v>269</v>
      </c>
      <c r="E120" s="9" t="s">
        <v>402</v>
      </c>
      <c r="F120" s="9" t="s">
        <v>93</v>
      </c>
      <c r="G120" t="str">
        <f t="shared" si="2"/>
        <v/>
      </c>
      <c r="H120" t="str">
        <f>INDEX('Dual Mono AK4493 MKII v175 BoM'!$A$2:$E$125,MATCH($A120,'Dual Mono AK4493 MKII v175 BoM'!$A$2:$A$125,0),1)</f>
        <v>R7E</v>
      </c>
      <c r="I120" t="str">
        <f>INDEX('Dual Mono AK4493 MKII v175 BoM'!$A$2:$E$125,MATCH($A120,'Dual Mono AK4493 MKII v175 BoM'!$A$2:$A$125,0),2)</f>
        <v>~33K</v>
      </c>
      <c r="J120" t="str">
        <f>INDEX('Dual Mono AK4493 MKII v175 BoM'!$A$2:$E$125,MATCH($A120,'Dual Mono AK4493 MKII v175 BoM'!$A$2:$A$125,0),3)</f>
        <v>M0805</v>
      </c>
      <c r="K120" t="str">
        <f>INDEX('Dual Mono AK4493 MKII v175 BoM'!$A$2:$E$125,MATCH($A120,'Dual Mono AK4493 MKII v175 BoM'!$A$2:$A$125,0),4)</f>
        <v>Resistor, Voltage Setting, 1%</v>
      </c>
      <c r="L120" t="str">
        <f>INDEX('Dual Mono AK4493 MKII v175 BoM'!$A$2:$E$125,MATCH($A120,'Dual Mono AK4493 MKII v175 BoM'!$A$2:$A$125,0),5)</f>
        <v>Mouser</v>
      </c>
      <c r="M120" t="str">
        <f t="shared" si="3"/>
        <v/>
      </c>
      <c r="O120" t="str">
        <f t="shared" si="4"/>
        <v/>
      </c>
    </row>
    <row r="121" spans="1:15" x14ac:dyDescent="0.2">
      <c r="A121" s="9" t="s">
        <v>230</v>
      </c>
      <c r="B121" s="9" t="s">
        <v>225</v>
      </c>
      <c r="C121" s="9" t="s">
        <v>22</v>
      </c>
      <c r="D121" s="9" t="s">
        <v>269</v>
      </c>
      <c r="E121" s="9" t="s">
        <v>403</v>
      </c>
      <c r="F121" s="9" t="s">
        <v>93</v>
      </c>
      <c r="G121" t="str">
        <f t="shared" si="2"/>
        <v/>
      </c>
      <c r="H121" t="str">
        <f>INDEX('Dual Mono AK4493 MKII v175 BoM'!$A$2:$E$125,MATCH($A121,'Dual Mono AK4493 MKII v175 BoM'!$A$2:$A$125,0),1)</f>
        <v>R7F</v>
      </c>
      <c r="I121" t="str">
        <f>INDEX('Dual Mono AK4493 MKII v175 BoM'!$A$2:$E$125,MATCH($A121,'Dual Mono AK4493 MKII v175 BoM'!$A$2:$A$125,0),2)</f>
        <v>~33K</v>
      </c>
      <c r="J121" t="str">
        <f>INDEX('Dual Mono AK4493 MKII v175 BoM'!$A$2:$E$125,MATCH($A121,'Dual Mono AK4493 MKII v175 BoM'!$A$2:$A$125,0),3)</f>
        <v>M0805</v>
      </c>
      <c r="K121" t="str">
        <f>INDEX('Dual Mono AK4493 MKII v175 BoM'!$A$2:$E$125,MATCH($A121,'Dual Mono AK4493 MKII v175 BoM'!$A$2:$A$125,0),4)</f>
        <v>Resistor, Voltage Setting, 1%</v>
      </c>
      <c r="L121" t="str">
        <f>INDEX('Dual Mono AK4493 MKII v175 BoM'!$A$2:$E$125,MATCH($A121,'Dual Mono AK4493 MKII v175 BoM'!$A$2:$A$125,0),5)</f>
        <v>Mouser</v>
      </c>
      <c r="M121" t="str">
        <f t="shared" si="3"/>
        <v/>
      </c>
      <c r="O121" t="str">
        <f t="shared" si="4"/>
        <v/>
      </c>
    </row>
    <row r="122" spans="1:15" x14ac:dyDescent="0.2">
      <c r="A122" s="9" t="s">
        <v>231</v>
      </c>
      <c r="B122" s="9" t="s">
        <v>232</v>
      </c>
      <c r="C122" s="9" t="s">
        <v>22</v>
      </c>
      <c r="D122" s="9" t="s">
        <v>99</v>
      </c>
      <c r="E122" s="9" t="s">
        <v>274</v>
      </c>
      <c r="F122" s="9" t="s">
        <v>93</v>
      </c>
      <c r="G122" t="str">
        <f t="shared" si="2"/>
        <v/>
      </c>
      <c r="H122" t="str">
        <f>INDEX('Dual Mono AK4493 MKII v175 BoM'!$A$2:$E$125,MATCH($A122,'Dual Mono AK4493 MKII v175 BoM'!$A$2:$A$125,0),1)</f>
        <v>R8A</v>
      </c>
      <c r="I122" t="str">
        <f>INDEX('Dual Mono AK4493 MKII v175 BoM'!$A$2:$E$125,MATCH($A122,'Dual Mono AK4493 MKII v175 BoM'!$A$2:$A$125,0),2)</f>
        <v>200K</v>
      </c>
      <c r="J122" t="str">
        <f>INDEX('Dual Mono AK4493 MKII v175 BoM'!$A$2:$E$125,MATCH($A122,'Dual Mono AK4493 MKII v175 BoM'!$A$2:$A$125,0),3)</f>
        <v>M0805</v>
      </c>
      <c r="K122" t="str">
        <f>INDEX('Dual Mono AK4493 MKII v175 BoM'!$A$2:$E$125,MATCH($A122,'Dual Mono AK4493 MKII v175 BoM'!$A$2:$A$125,0),4)</f>
        <v>Resistor 1%</v>
      </c>
      <c r="L122" t="str">
        <f>INDEX('Dual Mono AK4493 MKII v175 BoM'!$A$2:$E$125,MATCH($A122,'Dual Mono AK4493 MKII v175 BoM'!$A$2:$A$125,0),5)</f>
        <v>Mouser 754-RR1220P-204D</v>
      </c>
      <c r="M122" t="str">
        <f t="shared" si="3"/>
        <v/>
      </c>
      <c r="O122" t="str">
        <f t="shared" si="4"/>
        <v/>
      </c>
    </row>
    <row r="123" spans="1:15" x14ac:dyDescent="0.2">
      <c r="A123" s="9" t="s">
        <v>233</v>
      </c>
      <c r="B123" s="9" t="s">
        <v>232</v>
      </c>
      <c r="C123" s="9" t="s">
        <v>22</v>
      </c>
      <c r="D123" s="9" t="s">
        <v>99</v>
      </c>
      <c r="E123" s="9" t="s">
        <v>404</v>
      </c>
      <c r="F123" s="9" t="s">
        <v>126</v>
      </c>
      <c r="G123" t="str">
        <f t="shared" si="2"/>
        <v/>
      </c>
      <c r="H123" t="str">
        <f>INDEX('Dual Mono AK4493 MKII v175 BoM'!$A$2:$E$125,MATCH($A123,'Dual Mono AK4493 MKII v175 BoM'!$A$2:$A$125,0),1)</f>
        <v>R8C</v>
      </c>
      <c r="I123" t="str">
        <f>INDEX('Dual Mono AK4493 MKII v175 BoM'!$A$2:$E$125,MATCH($A123,'Dual Mono AK4493 MKII v175 BoM'!$A$2:$A$125,0),2)</f>
        <v>200K</v>
      </c>
      <c r="J123" t="str">
        <f>INDEX('Dual Mono AK4493 MKII v175 BoM'!$A$2:$E$125,MATCH($A123,'Dual Mono AK4493 MKII v175 BoM'!$A$2:$A$125,0),3)</f>
        <v>M0805</v>
      </c>
      <c r="K123" t="str">
        <f>INDEX('Dual Mono AK4493 MKII v175 BoM'!$A$2:$E$125,MATCH($A123,'Dual Mono AK4493 MKII v175 BoM'!$A$2:$A$125,0),4)</f>
        <v>Resistor 1%</v>
      </c>
      <c r="L123" t="str">
        <f>INDEX('Dual Mono AK4493 MKII v175 BoM'!$A$2:$E$125,MATCH($A123,'Dual Mono AK4493 MKII v175 BoM'!$A$2:$A$125,0),5)</f>
        <v>Mouser 754-RR1220P-204D</v>
      </c>
      <c r="M123" t="str">
        <f t="shared" si="3"/>
        <v/>
      </c>
      <c r="O123" t="str">
        <f t="shared" si="4"/>
        <v/>
      </c>
    </row>
    <row r="124" spans="1:15" x14ac:dyDescent="0.2">
      <c r="A124" s="9" t="s">
        <v>234</v>
      </c>
      <c r="B124" s="9" t="s">
        <v>232</v>
      </c>
      <c r="C124" s="9" t="s">
        <v>22</v>
      </c>
      <c r="D124" s="9" t="s">
        <v>99</v>
      </c>
      <c r="E124" s="9" t="s">
        <v>275</v>
      </c>
      <c r="F124" s="9" t="s">
        <v>134</v>
      </c>
      <c r="G124" t="str">
        <f t="shared" si="2"/>
        <v/>
      </c>
      <c r="H124" t="str">
        <f>INDEX('Dual Mono AK4493 MKII v175 BoM'!$A$2:$E$125,MATCH($A124,'Dual Mono AK4493 MKII v175 BoM'!$A$2:$A$125,0),1)</f>
        <v>R8D</v>
      </c>
      <c r="I124" t="str">
        <f>INDEX('Dual Mono AK4493 MKII v175 BoM'!$A$2:$E$125,MATCH($A124,'Dual Mono AK4493 MKII v175 BoM'!$A$2:$A$125,0),2)</f>
        <v>200K</v>
      </c>
      <c r="J124" t="str">
        <f>INDEX('Dual Mono AK4493 MKII v175 BoM'!$A$2:$E$125,MATCH($A124,'Dual Mono AK4493 MKII v175 BoM'!$A$2:$A$125,0),3)</f>
        <v>M0805</v>
      </c>
      <c r="K124" t="str">
        <f>INDEX('Dual Mono AK4493 MKII v175 BoM'!$A$2:$E$125,MATCH($A124,'Dual Mono AK4493 MKII v175 BoM'!$A$2:$A$125,0),4)</f>
        <v>Resistor 1%</v>
      </c>
      <c r="L124" t="str">
        <f>INDEX('Dual Mono AK4493 MKII v175 BoM'!$A$2:$E$125,MATCH($A124,'Dual Mono AK4493 MKII v175 BoM'!$A$2:$A$125,0),5)</f>
        <v>Mouser 754-RR1220P-204D</v>
      </c>
      <c r="M124" t="str">
        <f t="shared" si="3"/>
        <v/>
      </c>
      <c r="O124" t="str">
        <f t="shared" si="4"/>
        <v/>
      </c>
    </row>
    <row r="125" spans="1:15" x14ac:dyDescent="0.2">
      <c r="A125" s="9" t="s">
        <v>235</v>
      </c>
      <c r="B125" s="9" t="s">
        <v>232</v>
      </c>
      <c r="C125" s="9" t="s">
        <v>22</v>
      </c>
      <c r="D125" s="9" t="s">
        <v>99</v>
      </c>
      <c r="E125" s="9" t="s">
        <v>276</v>
      </c>
      <c r="F125" s="9" t="s">
        <v>93</v>
      </c>
      <c r="G125" t="str">
        <f t="shared" si="2"/>
        <v/>
      </c>
      <c r="H125" t="str">
        <f>INDEX('Dual Mono AK4493 MKII v175 BoM'!$A$2:$E$125,MATCH($A125,'Dual Mono AK4493 MKII v175 BoM'!$A$2:$A$125,0),1)</f>
        <v>R8E</v>
      </c>
      <c r="I125" t="str">
        <f>INDEX('Dual Mono AK4493 MKII v175 BoM'!$A$2:$E$125,MATCH($A125,'Dual Mono AK4493 MKII v175 BoM'!$A$2:$A$125,0),2)</f>
        <v>200K</v>
      </c>
      <c r="J125" t="str">
        <f>INDEX('Dual Mono AK4493 MKII v175 BoM'!$A$2:$E$125,MATCH($A125,'Dual Mono AK4493 MKII v175 BoM'!$A$2:$A$125,0),3)</f>
        <v>M0805</v>
      </c>
      <c r="K125" t="str">
        <f>INDEX('Dual Mono AK4493 MKII v175 BoM'!$A$2:$E$125,MATCH($A125,'Dual Mono AK4493 MKII v175 BoM'!$A$2:$A$125,0),4)</f>
        <v>Resistor 1%</v>
      </c>
      <c r="L125" t="str">
        <f>INDEX('Dual Mono AK4493 MKII v175 BoM'!$A$2:$E$125,MATCH($A125,'Dual Mono AK4493 MKII v175 BoM'!$A$2:$A$125,0),5)</f>
        <v>Mouser 754-RR1220P-204D</v>
      </c>
      <c r="M125" t="str">
        <f t="shared" si="3"/>
        <v/>
      </c>
      <c r="O125" t="str">
        <f t="shared" si="4"/>
        <v/>
      </c>
    </row>
    <row r="126" spans="1:15" x14ac:dyDescent="0.2">
      <c r="A126" s="9" t="s">
        <v>236</v>
      </c>
      <c r="B126" s="9" t="s">
        <v>232</v>
      </c>
      <c r="C126" s="9" t="s">
        <v>22</v>
      </c>
      <c r="D126" s="9" t="s">
        <v>99</v>
      </c>
      <c r="E126" s="9" t="s">
        <v>277</v>
      </c>
      <c r="F126" s="9" t="s">
        <v>93</v>
      </c>
      <c r="G126" t="str">
        <f t="shared" si="2"/>
        <v/>
      </c>
      <c r="H126" t="str">
        <f>INDEX('Dual Mono AK4493 MKII v175 BoM'!$A$2:$E$125,MATCH($A126,'Dual Mono AK4493 MKII v175 BoM'!$A$2:$A$125,0),1)</f>
        <v>R8F</v>
      </c>
      <c r="I126" t="str">
        <f>INDEX('Dual Mono AK4493 MKII v175 BoM'!$A$2:$E$125,MATCH($A126,'Dual Mono AK4493 MKII v175 BoM'!$A$2:$A$125,0),2)</f>
        <v>200K</v>
      </c>
      <c r="J126" t="str">
        <f>INDEX('Dual Mono AK4493 MKII v175 BoM'!$A$2:$E$125,MATCH($A126,'Dual Mono AK4493 MKII v175 BoM'!$A$2:$A$125,0),3)</f>
        <v>M0805</v>
      </c>
      <c r="K126" t="str">
        <f>INDEX('Dual Mono AK4493 MKII v175 BoM'!$A$2:$E$125,MATCH($A126,'Dual Mono AK4493 MKII v175 BoM'!$A$2:$A$125,0),4)</f>
        <v>Resistor 1%</v>
      </c>
      <c r="L126" t="str">
        <f>INDEX('Dual Mono AK4493 MKII v175 BoM'!$A$2:$E$125,MATCH($A126,'Dual Mono AK4493 MKII v175 BoM'!$A$2:$A$125,0),5)</f>
        <v>Mouser 754-RR1220P-204D</v>
      </c>
      <c r="M126" t="str">
        <f t="shared" si="3"/>
        <v/>
      </c>
      <c r="O126" t="str">
        <f t="shared" si="4"/>
        <v/>
      </c>
    </row>
    <row r="127" spans="1:15" x14ac:dyDescent="0.2">
      <c r="A127" s="9" t="s">
        <v>240</v>
      </c>
      <c r="B127" s="9" t="s">
        <v>241</v>
      </c>
      <c r="C127" s="9" t="s">
        <v>242</v>
      </c>
      <c r="D127" s="9" t="s">
        <v>253</v>
      </c>
      <c r="E127" s="9" t="s">
        <v>279</v>
      </c>
      <c r="F127" s="9" t="s">
        <v>116</v>
      </c>
      <c r="G127" t="str">
        <f t="shared" si="2"/>
        <v/>
      </c>
      <c r="H127" t="e">
        <f>INDEX('Dual Mono AK4493 MKII v175 BoM'!$A$2:$E$125,MATCH($A127,'Dual Mono AK4493 MKII v175 BoM'!$A$2:$A$125,0),1)</f>
        <v>#N/A</v>
      </c>
      <c r="I127" t="e">
        <f>INDEX('Dual Mono AK4493 MKII v175 BoM'!$A$2:$E$125,MATCH($A127,'Dual Mono AK4493 MKII v175 BoM'!$A$2:$A$125,0),2)</f>
        <v>#N/A</v>
      </c>
      <c r="J127" t="e">
        <f>INDEX('Dual Mono AK4493 MKII v175 BoM'!$A$2:$E$125,MATCH($A127,'Dual Mono AK4493 MKII v175 BoM'!$A$2:$A$125,0),3)</f>
        <v>#N/A</v>
      </c>
      <c r="K127" t="e">
        <f>INDEX('Dual Mono AK4493 MKII v175 BoM'!$A$2:$E$125,MATCH($A127,'Dual Mono AK4493 MKII v175 BoM'!$A$2:$A$125,0),4)</f>
        <v>#N/A</v>
      </c>
      <c r="L127" t="e">
        <f>INDEX('Dual Mono AK4493 MKII v175 BoM'!$A$2:$E$125,MATCH($A127,'Dual Mono AK4493 MKII v175 BoM'!$A$2:$A$125,0),5)</f>
        <v>#N/A</v>
      </c>
      <c r="M127" t="e">
        <f t="shared" si="3"/>
        <v>#N/A</v>
      </c>
    </row>
    <row r="128" spans="1:15" x14ac:dyDescent="0.2">
      <c r="A128" s="9" t="s">
        <v>243</v>
      </c>
      <c r="B128" s="9" t="s">
        <v>241</v>
      </c>
      <c r="C128" s="9" t="s">
        <v>242</v>
      </c>
      <c r="D128" s="9" t="s">
        <v>253</v>
      </c>
      <c r="E128" s="9" t="s">
        <v>280</v>
      </c>
      <c r="F128" s="9" t="s">
        <v>116</v>
      </c>
      <c r="G128" t="str">
        <f t="shared" si="2"/>
        <v/>
      </c>
      <c r="H128" t="e">
        <f>INDEX('Dual Mono AK4493 MKII v175 BoM'!$A$2:$E$125,MATCH($A128,'Dual Mono AK4493 MKII v175 BoM'!$A$2:$A$125,0),1)</f>
        <v>#N/A</v>
      </c>
      <c r="I128" t="e">
        <f>INDEX('Dual Mono AK4493 MKII v175 BoM'!$A$2:$E$125,MATCH($A128,'Dual Mono AK4493 MKII v175 BoM'!$A$2:$A$125,0),2)</f>
        <v>#N/A</v>
      </c>
      <c r="J128" t="e">
        <f>INDEX('Dual Mono AK4493 MKII v175 BoM'!$A$2:$E$125,MATCH($A128,'Dual Mono AK4493 MKII v175 BoM'!$A$2:$A$125,0),3)</f>
        <v>#N/A</v>
      </c>
      <c r="K128" t="e">
        <f>INDEX('Dual Mono AK4493 MKII v175 BoM'!$A$2:$E$125,MATCH($A128,'Dual Mono AK4493 MKII v175 BoM'!$A$2:$A$125,0),4)</f>
        <v>#N/A</v>
      </c>
      <c r="L128" t="e">
        <f>INDEX('Dual Mono AK4493 MKII v175 BoM'!$A$2:$E$125,MATCH($A128,'Dual Mono AK4493 MKII v175 BoM'!$A$2:$A$125,0),5)</f>
        <v>#N/A</v>
      </c>
      <c r="M128" t="e">
        <f t="shared" si="3"/>
        <v>#N/A</v>
      </c>
    </row>
    <row r="129" spans="1:13" x14ac:dyDescent="0.2">
      <c r="A129" s="9" t="s">
        <v>244</v>
      </c>
      <c r="B129" s="9" t="s">
        <v>241</v>
      </c>
      <c r="C129" s="9" t="s">
        <v>242</v>
      </c>
      <c r="D129" s="9" t="s">
        <v>253</v>
      </c>
      <c r="E129" s="9" t="s">
        <v>281</v>
      </c>
      <c r="F129" s="9" t="s">
        <v>106</v>
      </c>
      <c r="G129" t="str">
        <f t="shared" si="2"/>
        <v/>
      </c>
      <c r="H129" t="e">
        <f>INDEX('Dual Mono AK4493 MKII v175 BoM'!$A$2:$E$125,MATCH($A129,'Dual Mono AK4493 MKII v175 BoM'!$A$2:$A$125,0),1)</f>
        <v>#N/A</v>
      </c>
      <c r="I129" t="e">
        <f>INDEX('Dual Mono AK4493 MKII v175 BoM'!$A$2:$E$125,MATCH($A129,'Dual Mono AK4493 MKII v175 BoM'!$A$2:$A$125,0),2)</f>
        <v>#N/A</v>
      </c>
      <c r="J129" t="e">
        <f>INDEX('Dual Mono AK4493 MKII v175 BoM'!$A$2:$E$125,MATCH($A129,'Dual Mono AK4493 MKII v175 BoM'!$A$2:$A$125,0),3)</f>
        <v>#N/A</v>
      </c>
      <c r="K129" t="e">
        <f>INDEX('Dual Mono AK4493 MKII v175 BoM'!$A$2:$E$125,MATCH($A129,'Dual Mono AK4493 MKII v175 BoM'!$A$2:$A$125,0),4)</f>
        <v>#N/A</v>
      </c>
      <c r="L129" t="e">
        <f>INDEX('Dual Mono AK4493 MKII v175 BoM'!$A$2:$E$125,MATCH($A129,'Dual Mono AK4493 MKII v175 BoM'!$A$2:$A$125,0),5)</f>
        <v>#N/A</v>
      </c>
      <c r="M129" t="e">
        <f t="shared" si="3"/>
        <v>#N/A</v>
      </c>
    </row>
    <row r="130" spans="1:13" x14ac:dyDescent="0.2">
      <c r="A130" s="9" t="s">
        <v>245</v>
      </c>
      <c r="B130" s="9"/>
      <c r="C130" s="9" t="s">
        <v>246</v>
      </c>
      <c r="D130" s="9" t="s">
        <v>176</v>
      </c>
      <c r="E130" s="9" t="s">
        <v>408</v>
      </c>
      <c r="F130" s="9" t="s">
        <v>413</v>
      </c>
      <c r="G130" t="str">
        <f t="shared" si="2"/>
        <v/>
      </c>
      <c r="H130" t="e">
        <f>INDEX('Dual Mono AK4493 MKII v175 BoM'!$A$2:$E$125,MATCH($A130,'Dual Mono AK4493 MKII v175 BoM'!$A$2:$A$125,0),1)</f>
        <v>#N/A</v>
      </c>
      <c r="I130" t="e">
        <f>INDEX('Dual Mono AK4493 MKII v175 BoM'!$A$2:$E$125,MATCH($A130,'Dual Mono AK4493 MKII v175 BoM'!$A$2:$A$125,0),2)</f>
        <v>#N/A</v>
      </c>
      <c r="J130" t="e">
        <f>INDEX('Dual Mono AK4493 MKII v175 BoM'!$A$2:$E$125,MATCH($A130,'Dual Mono AK4493 MKII v175 BoM'!$A$2:$A$125,0),3)</f>
        <v>#N/A</v>
      </c>
      <c r="K130" t="e">
        <f>INDEX('Dual Mono AK4493 MKII v175 BoM'!$A$2:$E$125,MATCH($A130,'Dual Mono AK4493 MKII v175 BoM'!$A$2:$A$125,0),4)</f>
        <v>#N/A</v>
      </c>
      <c r="L130" t="e">
        <f>INDEX('Dual Mono AK4493 MKII v175 BoM'!$A$2:$E$125,MATCH($A130,'Dual Mono AK4493 MKII v175 BoM'!$A$2:$A$125,0),5)</f>
        <v>#N/A</v>
      </c>
      <c r="M130" t="e">
        <f t="shared" si="3"/>
        <v>#N/A</v>
      </c>
    </row>
    <row r="131" spans="1:13" x14ac:dyDescent="0.2">
      <c r="A131" s="9" t="s">
        <v>247</v>
      </c>
      <c r="B131" s="9"/>
      <c r="C131" s="9" t="s">
        <v>246</v>
      </c>
      <c r="D131" s="9" t="s">
        <v>176</v>
      </c>
      <c r="E131" s="9" t="s">
        <v>409</v>
      </c>
      <c r="F131" s="9" t="s">
        <v>100</v>
      </c>
      <c r="G131" t="str">
        <f t="shared" ref="G131:G133" si="5">IF(IFERROR(TRIM(RIGHT(F131,LEN(F131)-FIND(")",F131))),F131)=F131,"",IFERROR(TRIM(RIGHT(F131,LEN(F131)-FIND(")",F131))),F131))</f>
        <v/>
      </c>
      <c r="H131" t="e">
        <f>INDEX('Dual Mono AK4493 MKII v175 BoM'!$A$2:$E$125,MATCH($A131,'Dual Mono AK4493 MKII v175 BoM'!$A$2:$A$125,0),1)</f>
        <v>#N/A</v>
      </c>
      <c r="I131" t="e">
        <f>INDEX('Dual Mono AK4493 MKII v175 BoM'!$A$2:$E$125,MATCH($A131,'Dual Mono AK4493 MKII v175 BoM'!$A$2:$A$125,0),2)</f>
        <v>#N/A</v>
      </c>
      <c r="J131" t="e">
        <f>INDEX('Dual Mono AK4493 MKII v175 BoM'!$A$2:$E$125,MATCH($A131,'Dual Mono AK4493 MKII v175 BoM'!$A$2:$A$125,0),3)</f>
        <v>#N/A</v>
      </c>
      <c r="K131" t="e">
        <f>INDEX('Dual Mono AK4493 MKII v175 BoM'!$A$2:$E$125,MATCH($A131,'Dual Mono AK4493 MKII v175 BoM'!$A$2:$A$125,0),4)</f>
        <v>#N/A</v>
      </c>
      <c r="L131" t="e">
        <f>INDEX('Dual Mono AK4493 MKII v175 BoM'!$A$2:$E$125,MATCH($A131,'Dual Mono AK4493 MKII v175 BoM'!$A$2:$A$125,0),5)</f>
        <v>#N/A</v>
      </c>
      <c r="M131" t="e">
        <f t="shared" ref="M131:M133" si="6">IF(OR(A131&lt;&gt;H131,C131&lt;&gt;J131),"ERROR","")</f>
        <v>#N/A</v>
      </c>
    </row>
    <row r="132" spans="1:13" x14ac:dyDescent="0.2">
      <c r="A132" s="9" t="s">
        <v>248</v>
      </c>
      <c r="B132" s="9"/>
      <c r="C132" s="9" t="s">
        <v>249</v>
      </c>
      <c r="D132" s="9" t="s">
        <v>85</v>
      </c>
      <c r="E132" s="9" t="s">
        <v>282</v>
      </c>
      <c r="F132" s="9" t="s">
        <v>106</v>
      </c>
      <c r="G132" t="str">
        <f t="shared" si="5"/>
        <v/>
      </c>
      <c r="H132" t="str">
        <f>INDEX('Dual Mono AK4493 MKII v175 BoM'!$A$2:$E$125,MATCH($A132,'Dual Mono AK4493 MKII v175 BoM'!$A$2:$A$125,0),1)</f>
        <v>X1</v>
      </c>
      <c r="I132">
        <f>INDEX('Dual Mono AK4493 MKII v175 BoM'!$A$2:$E$125,MATCH($A132,'Dual Mono AK4493 MKII v175 BoM'!$A$2:$A$125,0),2)</f>
        <v>0</v>
      </c>
      <c r="J132" t="str">
        <f>INDEX('Dual Mono AK4493 MKII v175 BoM'!$A$2:$E$125,MATCH($A132,'Dual Mono AK4493 MKII v175 BoM'!$A$2:$A$125,0),3)</f>
        <v>22-23-2071</v>
      </c>
      <c r="K132" t="str">
        <f>INDEX('Dual Mono AK4493 MKII v175 BoM'!$A$2:$E$125,MATCH($A132,'Dual Mono AK4493 MKII v175 BoM'!$A$2:$A$125,0),4)</f>
        <v>.100 (2.54mm) Center Header - 7 Pin</v>
      </c>
      <c r="L132">
        <f>INDEX('Dual Mono AK4493 MKII v175 BoM'!$A$2:$E$125,MATCH($A132,'Dual Mono AK4493 MKII v175 BoM'!$A$2:$A$125,0),5)</f>
        <v>0</v>
      </c>
      <c r="M132" t="str">
        <f t="shared" si="6"/>
        <v>ERROR</v>
      </c>
    </row>
    <row r="133" spans="1:13" x14ac:dyDescent="0.2">
      <c r="A133" s="9" t="s">
        <v>250</v>
      </c>
      <c r="B133" s="9"/>
      <c r="C133" s="9" t="s">
        <v>249</v>
      </c>
      <c r="D133" s="9" t="s">
        <v>85</v>
      </c>
      <c r="E133" s="9" t="s">
        <v>283</v>
      </c>
      <c r="F133" s="9" t="s">
        <v>106</v>
      </c>
      <c r="G133" t="str">
        <f t="shared" si="5"/>
        <v/>
      </c>
      <c r="H133" t="str">
        <f>INDEX('Dual Mono AK4493 MKII v175 BoM'!$A$2:$E$125,MATCH($A133,'Dual Mono AK4493 MKII v175 BoM'!$A$2:$A$125,0),1)</f>
        <v>X2</v>
      </c>
      <c r="I133">
        <f>INDEX('Dual Mono AK4493 MKII v175 BoM'!$A$2:$E$125,MATCH($A133,'Dual Mono AK4493 MKII v175 BoM'!$A$2:$A$125,0),2)</f>
        <v>0</v>
      </c>
      <c r="J133" t="str">
        <f>INDEX('Dual Mono AK4493 MKII v175 BoM'!$A$2:$E$125,MATCH($A133,'Dual Mono AK4493 MKII v175 BoM'!$A$2:$A$125,0),3)</f>
        <v>22-23-2071</v>
      </c>
      <c r="K133" t="str">
        <f>INDEX('Dual Mono AK4493 MKII v175 BoM'!$A$2:$E$125,MATCH($A133,'Dual Mono AK4493 MKII v175 BoM'!$A$2:$A$125,0),4)</f>
        <v>.100 (2.54mm) Center Header - 7 Pin</v>
      </c>
      <c r="L133">
        <f>INDEX('Dual Mono AK4493 MKII v175 BoM'!$A$2:$E$125,MATCH($A133,'Dual Mono AK4493 MKII v175 BoM'!$A$2:$A$125,0),5)</f>
        <v>0</v>
      </c>
      <c r="M133" t="str">
        <f t="shared" si="6"/>
        <v>ERROR</v>
      </c>
    </row>
  </sheetData>
  <autoFilter ref="A1:F133" xr:uid="{D3D86C59-FB34-2840-A815-A631315273CB}">
    <sortState xmlns:xlrd2="http://schemas.microsoft.com/office/spreadsheetml/2017/richdata2" ref="A2:F133">
      <sortCondition ref="A1:A1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61AD-773B-4749-B043-32453664701A}">
  <dimension ref="A1:F125"/>
  <sheetViews>
    <sheetView zoomScale="150" zoomScaleNormal="100" zoomScaleSheetLayoutView="100" workbookViewId="0">
      <selection activeCell="D14" sqref="D14:D19"/>
    </sheetView>
  </sheetViews>
  <sheetFormatPr baseColWidth="10" defaultColWidth="9.1640625" defaultRowHeight="15" x14ac:dyDescent="0.2"/>
  <cols>
    <col min="1" max="1" width="4.83203125" style="2" customWidth="1"/>
    <col min="2" max="2" width="21.83203125" style="3" customWidth="1"/>
    <col min="3" max="3" width="17.5" style="3" customWidth="1"/>
    <col min="4" max="4" width="18.5" style="3" customWidth="1"/>
    <col min="5" max="5" width="23.83203125" style="3" customWidth="1"/>
    <col min="6" max="6" width="53.5" style="1" customWidth="1"/>
    <col min="7" max="16384" width="9.1640625" style="1"/>
  </cols>
  <sheetData>
    <row r="1" spans="1:6" s="3" customFormat="1" ht="16" x14ac:dyDescent="0.2">
      <c r="A1" s="7" t="s">
        <v>28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43</v>
      </c>
    </row>
    <row r="2" spans="1:6" ht="32" x14ac:dyDescent="0.2">
      <c r="A2" s="4">
        <v>1</v>
      </c>
      <c r="B2" s="6" t="s">
        <v>17</v>
      </c>
      <c r="C2" s="6" t="s">
        <v>78</v>
      </c>
      <c r="D2" s="6" t="s">
        <v>18</v>
      </c>
      <c r="E2" s="6" t="s">
        <v>79</v>
      </c>
      <c r="F2" s="6" t="s">
        <v>63</v>
      </c>
    </row>
    <row r="3" spans="1:6" ht="16" x14ac:dyDescent="0.2">
      <c r="A3" s="25">
        <v>2</v>
      </c>
      <c r="B3" s="6" t="s">
        <v>179</v>
      </c>
      <c r="C3" s="27" t="s">
        <v>52</v>
      </c>
      <c r="D3" s="27" t="s">
        <v>19</v>
      </c>
      <c r="E3" s="27" t="s">
        <v>53</v>
      </c>
      <c r="F3" s="27" t="s">
        <v>42</v>
      </c>
    </row>
    <row r="4" spans="1:6" ht="16" x14ac:dyDescent="0.2">
      <c r="A4" s="26"/>
      <c r="B4" s="6" t="s">
        <v>182</v>
      </c>
      <c r="C4" s="28"/>
      <c r="D4" s="28" t="s">
        <v>19</v>
      </c>
      <c r="E4" s="28" t="s">
        <v>53</v>
      </c>
      <c r="F4" s="28" t="s">
        <v>42</v>
      </c>
    </row>
    <row r="5" spans="1:6" ht="16" x14ac:dyDescent="0.2">
      <c r="A5" s="4">
        <v>1</v>
      </c>
      <c r="B5" s="6" t="s">
        <v>57</v>
      </c>
      <c r="C5" s="6" t="s">
        <v>54</v>
      </c>
      <c r="D5" s="6" t="s">
        <v>55</v>
      </c>
      <c r="E5" s="6" t="s">
        <v>29</v>
      </c>
      <c r="F5" s="5" t="s">
        <v>56</v>
      </c>
    </row>
    <row r="6" spans="1:6" ht="16" x14ac:dyDescent="0.2">
      <c r="A6" s="25">
        <v>6</v>
      </c>
      <c r="B6" s="6" t="s">
        <v>198</v>
      </c>
      <c r="C6" s="27" t="s">
        <v>20</v>
      </c>
      <c r="D6" s="27" t="s">
        <v>21</v>
      </c>
      <c r="E6" s="27" t="s">
        <v>30</v>
      </c>
      <c r="F6" s="27" t="s">
        <v>80</v>
      </c>
    </row>
    <row r="7" spans="1:6" ht="16" x14ac:dyDescent="0.2">
      <c r="A7" s="29"/>
      <c r="B7" s="6" t="s">
        <v>200</v>
      </c>
      <c r="C7" s="30"/>
      <c r="D7" s="30"/>
      <c r="E7" s="30"/>
      <c r="F7" s="30"/>
    </row>
    <row r="8" spans="1:6" ht="16" x14ac:dyDescent="0.2">
      <c r="A8" s="29"/>
      <c r="B8" s="6" t="s">
        <v>201</v>
      </c>
      <c r="C8" s="30"/>
      <c r="D8" s="30"/>
      <c r="E8" s="30"/>
      <c r="F8" s="30"/>
    </row>
    <row r="9" spans="1:6" ht="16" x14ac:dyDescent="0.2">
      <c r="A9" s="29"/>
      <c r="B9" s="6" t="s">
        <v>202</v>
      </c>
      <c r="C9" s="30"/>
      <c r="D9" s="30"/>
      <c r="E9" s="30"/>
      <c r="F9" s="30"/>
    </row>
    <row r="10" spans="1:6" ht="16" x14ac:dyDescent="0.2">
      <c r="A10" s="29"/>
      <c r="B10" s="6" t="s">
        <v>203</v>
      </c>
      <c r="C10" s="30"/>
      <c r="D10" s="30"/>
      <c r="E10" s="30"/>
      <c r="F10" s="30"/>
    </row>
    <row r="11" spans="1:6" ht="16" x14ac:dyDescent="0.2">
      <c r="A11" s="26"/>
      <c r="B11" s="6" t="s">
        <v>284</v>
      </c>
      <c r="C11" s="28"/>
      <c r="D11" s="28"/>
      <c r="E11" s="28"/>
      <c r="F11" s="28"/>
    </row>
    <row r="12" spans="1:6" ht="16" x14ac:dyDescent="0.2">
      <c r="A12" s="25">
        <v>2</v>
      </c>
      <c r="B12" s="6" t="s">
        <v>204</v>
      </c>
      <c r="C12" s="31" t="s">
        <v>58</v>
      </c>
      <c r="D12" s="31" t="s">
        <v>59</v>
      </c>
      <c r="E12" s="31" t="s">
        <v>30</v>
      </c>
      <c r="F12" s="33"/>
    </row>
    <row r="13" spans="1:6" ht="16" x14ac:dyDescent="0.2">
      <c r="A13" s="26"/>
      <c r="B13" s="6" t="s">
        <v>207</v>
      </c>
      <c r="C13" s="32" t="s">
        <v>58</v>
      </c>
      <c r="D13" s="32" t="s">
        <v>59</v>
      </c>
      <c r="E13" s="32" t="s">
        <v>30</v>
      </c>
      <c r="F13" s="34"/>
    </row>
    <row r="14" spans="1:6" ht="16" x14ac:dyDescent="0.2">
      <c r="A14" s="25">
        <v>6</v>
      </c>
      <c r="B14" s="6" t="s">
        <v>209</v>
      </c>
      <c r="C14" s="27" t="s">
        <v>60</v>
      </c>
      <c r="D14" s="27" t="s">
        <v>61</v>
      </c>
      <c r="E14" s="27" t="s">
        <v>33</v>
      </c>
      <c r="F14" s="27" t="s">
        <v>74</v>
      </c>
    </row>
    <row r="15" spans="1:6" ht="16" x14ac:dyDescent="0.2">
      <c r="A15" s="29"/>
      <c r="B15" s="6" t="s">
        <v>210</v>
      </c>
      <c r="C15" s="30"/>
      <c r="D15" s="30"/>
      <c r="E15" s="30"/>
      <c r="F15" s="30"/>
    </row>
    <row r="16" spans="1:6" ht="16" x14ac:dyDescent="0.2">
      <c r="A16" s="29"/>
      <c r="B16" s="6" t="s">
        <v>211</v>
      </c>
      <c r="C16" s="30"/>
      <c r="D16" s="30"/>
      <c r="E16" s="30"/>
      <c r="F16" s="30"/>
    </row>
    <row r="17" spans="1:6" ht="16" x14ac:dyDescent="0.2">
      <c r="A17" s="29"/>
      <c r="B17" s="6" t="s">
        <v>212</v>
      </c>
      <c r="C17" s="30"/>
      <c r="D17" s="30"/>
      <c r="E17" s="30"/>
      <c r="F17" s="30"/>
    </row>
    <row r="18" spans="1:6" ht="16" x14ac:dyDescent="0.2">
      <c r="A18" s="29"/>
      <c r="B18" s="6" t="s">
        <v>213</v>
      </c>
      <c r="C18" s="30"/>
      <c r="D18" s="30"/>
      <c r="E18" s="30"/>
      <c r="F18" s="30"/>
    </row>
    <row r="19" spans="1:6" ht="16" x14ac:dyDescent="0.2">
      <c r="A19" s="26"/>
      <c r="B19" s="6" t="s">
        <v>214</v>
      </c>
      <c r="C19" s="28"/>
      <c r="D19" s="28"/>
      <c r="E19" s="28"/>
      <c r="F19" s="28"/>
    </row>
    <row r="20" spans="1:6" ht="16" x14ac:dyDescent="0.2">
      <c r="A20" s="25">
        <v>2</v>
      </c>
      <c r="B20" s="6" t="s">
        <v>215</v>
      </c>
      <c r="C20" s="31" t="s">
        <v>51</v>
      </c>
      <c r="D20" s="31" t="s">
        <v>61</v>
      </c>
      <c r="E20" s="31" t="s">
        <v>33</v>
      </c>
      <c r="F20" s="31" t="s">
        <v>73</v>
      </c>
    </row>
    <row r="21" spans="1:6" ht="16" x14ac:dyDescent="0.2">
      <c r="A21" s="26"/>
      <c r="B21" s="6" t="s">
        <v>216</v>
      </c>
      <c r="C21" s="32"/>
      <c r="D21" s="32"/>
      <c r="E21" s="32"/>
      <c r="F21" s="32"/>
    </row>
    <row r="22" spans="1:6" ht="16" x14ac:dyDescent="0.2">
      <c r="A22" s="4">
        <v>1</v>
      </c>
      <c r="B22" s="6" t="s">
        <v>23</v>
      </c>
      <c r="C22" s="6" t="s">
        <v>64</v>
      </c>
      <c r="D22" s="6" t="s">
        <v>22</v>
      </c>
      <c r="E22" s="6" t="s">
        <v>33</v>
      </c>
      <c r="F22" s="5"/>
    </row>
    <row r="23" spans="1:6" ht="16" x14ac:dyDescent="0.2">
      <c r="A23" s="25">
        <v>6</v>
      </c>
      <c r="B23" s="6" t="s">
        <v>217</v>
      </c>
      <c r="C23" s="27" t="s">
        <v>50</v>
      </c>
      <c r="D23" s="27" t="s">
        <v>22</v>
      </c>
      <c r="E23" s="27" t="s">
        <v>33</v>
      </c>
      <c r="F23" s="27"/>
    </row>
    <row r="24" spans="1:6" ht="16" x14ac:dyDescent="0.2">
      <c r="A24" s="29"/>
      <c r="B24" s="6" t="s">
        <v>219</v>
      </c>
      <c r="C24" s="30"/>
      <c r="D24" s="30"/>
      <c r="E24" s="30"/>
      <c r="F24" s="30"/>
    </row>
    <row r="25" spans="1:6" ht="16" x14ac:dyDescent="0.2">
      <c r="A25" s="29"/>
      <c r="B25" s="6" t="s">
        <v>220</v>
      </c>
      <c r="C25" s="30"/>
      <c r="D25" s="30"/>
      <c r="E25" s="30"/>
      <c r="F25" s="30"/>
    </row>
    <row r="26" spans="1:6" ht="16" x14ac:dyDescent="0.2">
      <c r="A26" s="29"/>
      <c r="B26" s="6" t="s">
        <v>221</v>
      </c>
      <c r="C26" s="30"/>
      <c r="D26" s="30"/>
      <c r="E26" s="30"/>
      <c r="F26" s="30"/>
    </row>
    <row r="27" spans="1:6" ht="16" x14ac:dyDescent="0.2">
      <c r="A27" s="29"/>
      <c r="B27" s="6" t="s">
        <v>222</v>
      </c>
      <c r="C27" s="30"/>
      <c r="D27" s="30"/>
      <c r="E27" s="30"/>
      <c r="F27" s="30"/>
    </row>
    <row r="28" spans="1:6" ht="16" x14ac:dyDescent="0.2">
      <c r="A28" s="26"/>
      <c r="B28" s="6" t="s">
        <v>223</v>
      </c>
      <c r="C28" s="28"/>
      <c r="D28" s="28"/>
      <c r="E28" s="28"/>
      <c r="F28" s="28"/>
    </row>
    <row r="29" spans="1:6" ht="16" x14ac:dyDescent="0.2">
      <c r="A29" s="25">
        <v>2</v>
      </c>
      <c r="B29" s="6" t="s">
        <v>224</v>
      </c>
      <c r="C29" s="27" t="s">
        <v>75</v>
      </c>
      <c r="D29" s="27" t="s">
        <v>22</v>
      </c>
      <c r="E29" s="27" t="s">
        <v>32</v>
      </c>
      <c r="F29" s="27" t="s">
        <v>76</v>
      </c>
    </row>
    <row r="30" spans="1:6" ht="16" x14ac:dyDescent="0.2">
      <c r="A30" s="26"/>
      <c r="B30" s="6" t="s">
        <v>226</v>
      </c>
      <c r="C30" s="28"/>
      <c r="D30" s="28"/>
      <c r="E30" s="28"/>
      <c r="F30" s="28"/>
    </row>
    <row r="31" spans="1:6" ht="16" x14ac:dyDescent="0.2">
      <c r="A31" s="25">
        <v>4</v>
      </c>
      <c r="B31" s="6" t="s">
        <v>227</v>
      </c>
      <c r="C31" s="27" t="s">
        <v>40</v>
      </c>
      <c r="D31" s="27" t="s">
        <v>22</v>
      </c>
      <c r="E31" s="27" t="s">
        <v>62</v>
      </c>
      <c r="F31" s="27" t="s">
        <v>63</v>
      </c>
    </row>
    <row r="32" spans="1:6" ht="16" x14ac:dyDescent="0.2">
      <c r="A32" s="29"/>
      <c r="B32" s="6" t="s">
        <v>228</v>
      </c>
      <c r="C32" s="30"/>
      <c r="D32" s="30"/>
      <c r="E32" s="30"/>
      <c r="F32" s="30"/>
    </row>
    <row r="33" spans="1:6" ht="16" x14ac:dyDescent="0.2">
      <c r="A33" s="29"/>
      <c r="B33" s="6" t="s">
        <v>229</v>
      </c>
      <c r="C33" s="30"/>
      <c r="D33" s="30"/>
      <c r="E33" s="30"/>
      <c r="F33" s="30"/>
    </row>
    <row r="34" spans="1:6" ht="16" x14ac:dyDescent="0.2">
      <c r="A34" s="26"/>
      <c r="B34" s="6" t="s">
        <v>230</v>
      </c>
      <c r="C34" s="28"/>
      <c r="D34" s="28"/>
      <c r="E34" s="28"/>
      <c r="F34" s="28"/>
    </row>
    <row r="35" spans="1:6" ht="16" x14ac:dyDescent="0.2">
      <c r="A35" s="25">
        <v>6</v>
      </c>
      <c r="B35" s="6" t="s">
        <v>231</v>
      </c>
      <c r="C35" s="27" t="s">
        <v>24</v>
      </c>
      <c r="D35" s="27" t="s">
        <v>22</v>
      </c>
      <c r="E35" s="27" t="s">
        <v>33</v>
      </c>
      <c r="F35" s="27" t="s">
        <v>44</v>
      </c>
    </row>
    <row r="36" spans="1:6" ht="16" x14ac:dyDescent="0.2">
      <c r="A36" s="29"/>
      <c r="B36" s="6" t="s">
        <v>285</v>
      </c>
      <c r="C36" s="30"/>
      <c r="D36" s="30"/>
      <c r="E36" s="30"/>
      <c r="F36" s="30"/>
    </row>
    <row r="37" spans="1:6" ht="16" x14ac:dyDescent="0.2">
      <c r="A37" s="29"/>
      <c r="B37" s="6" t="s">
        <v>233</v>
      </c>
      <c r="C37" s="30"/>
      <c r="D37" s="30"/>
      <c r="E37" s="30"/>
      <c r="F37" s="30"/>
    </row>
    <row r="38" spans="1:6" ht="16" x14ac:dyDescent="0.2">
      <c r="A38" s="29"/>
      <c r="B38" s="6" t="s">
        <v>234</v>
      </c>
      <c r="C38" s="30"/>
      <c r="D38" s="30"/>
      <c r="E38" s="30"/>
      <c r="F38" s="30"/>
    </row>
    <row r="39" spans="1:6" ht="16" x14ac:dyDescent="0.2">
      <c r="A39" s="29"/>
      <c r="B39" s="6" t="s">
        <v>235</v>
      </c>
      <c r="C39" s="30"/>
      <c r="D39" s="30"/>
      <c r="E39" s="30"/>
      <c r="F39" s="30"/>
    </row>
    <row r="40" spans="1:6" ht="16" x14ac:dyDescent="0.2">
      <c r="A40" s="26"/>
      <c r="B40" s="6" t="s">
        <v>236</v>
      </c>
      <c r="C40" s="28"/>
      <c r="D40" s="28"/>
      <c r="E40" s="28"/>
      <c r="F40" s="28"/>
    </row>
    <row r="41" spans="1:6" ht="16" x14ac:dyDescent="0.2">
      <c r="A41" s="25">
        <v>2</v>
      </c>
      <c r="B41" s="6" t="s">
        <v>237</v>
      </c>
      <c r="C41" s="27" t="s">
        <v>25</v>
      </c>
      <c r="D41" s="27" t="s">
        <v>22</v>
      </c>
      <c r="E41" s="27" t="s">
        <v>33</v>
      </c>
      <c r="F41" s="27"/>
    </row>
    <row r="42" spans="1:6" ht="16" x14ac:dyDescent="0.2">
      <c r="A42" s="26"/>
      <c r="B42" s="6" t="s">
        <v>238</v>
      </c>
      <c r="C42" s="28"/>
      <c r="D42" s="28"/>
      <c r="E42" s="28"/>
      <c r="F42" s="28"/>
    </row>
    <row r="43" spans="1:6" ht="16" x14ac:dyDescent="0.2">
      <c r="A43" s="4">
        <v>1</v>
      </c>
      <c r="B43" s="6" t="s">
        <v>65</v>
      </c>
      <c r="C43" s="6" t="s">
        <v>81</v>
      </c>
      <c r="D43" s="6" t="s">
        <v>22</v>
      </c>
      <c r="E43" s="6" t="s">
        <v>33</v>
      </c>
      <c r="F43" s="5"/>
    </row>
    <row r="44" spans="1:6" ht="16" x14ac:dyDescent="0.2">
      <c r="A44" s="25">
        <v>7</v>
      </c>
      <c r="B44" s="6" t="s">
        <v>91</v>
      </c>
      <c r="C44" s="27" t="s">
        <v>7</v>
      </c>
      <c r="D44" s="27" t="s">
        <v>8</v>
      </c>
      <c r="E44" s="27" t="s">
        <v>31</v>
      </c>
      <c r="F44" s="27"/>
    </row>
    <row r="45" spans="1:6" ht="16" x14ac:dyDescent="0.2">
      <c r="A45" s="29"/>
      <c r="B45" s="6" t="s">
        <v>155</v>
      </c>
      <c r="C45" s="30"/>
      <c r="D45" s="30"/>
      <c r="E45" s="30"/>
      <c r="F45" s="30"/>
    </row>
    <row r="46" spans="1:6" ht="16" x14ac:dyDescent="0.2">
      <c r="A46" s="29"/>
      <c r="B46" s="6" t="s">
        <v>156</v>
      </c>
      <c r="C46" s="30"/>
      <c r="D46" s="30"/>
      <c r="E46" s="30"/>
      <c r="F46" s="30"/>
    </row>
    <row r="47" spans="1:6" ht="16" x14ac:dyDescent="0.2">
      <c r="A47" s="29"/>
      <c r="B47" s="6" t="s">
        <v>157</v>
      </c>
      <c r="C47" s="30"/>
      <c r="D47" s="30"/>
      <c r="E47" s="30"/>
      <c r="F47" s="30"/>
    </row>
    <row r="48" spans="1:6" ht="16" x14ac:dyDescent="0.2">
      <c r="A48" s="29"/>
      <c r="B48" s="6" t="s">
        <v>158</v>
      </c>
      <c r="C48" s="30"/>
      <c r="D48" s="30"/>
      <c r="E48" s="30"/>
      <c r="F48" s="30"/>
    </row>
    <row r="49" spans="1:6" ht="16" x14ac:dyDescent="0.2">
      <c r="A49" s="29"/>
      <c r="B49" s="6" t="s">
        <v>159</v>
      </c>
      <c r="C49" s="30"/>
      <c r="D49" s="30"/>
      <c r="E49" s="30"/>
      <c r="F49" s="30"/>
    </row>
    <row r="50" spans="1:6" ht="16" x14ac:dyDescent="0.2">
      <c r="A50" s="26"/>
      <c r="B50" s="6" t="s">
        <v>160</v>
      </c>
      <c r="C50" s="28"/>
      <c r="D50" s="28"/>
      <c r="E50" s="28"/>
      <c r="F50" s="28"/>
    </row>
    <row r="51" spans="1:6" ht="16" x14ac:dyDescent="0.2">
      <c r="A51" s="25">
        <v>22</v>
      </c>
      <c r="B51" s="6" t="s">
        <v>290</v>
      </c>
      <c r="C51" s="27" t="s">
        <v>7</v>
      </c>
      <c r="D51" s="27" t="s">
        <v>9</v>
      </c>
      <c r="E51" s="27" t="s">
        <v>31</v>
      </c>
      <c r="F51" s="27"/>
    </row>
    <row r="52" spans="1:6" ht="16" x14ac:dyDescent="0.2">
      <c r="A52" s="29"/>
      <c r="B52" s="6" t="s">
        <v>291</v>
      </c>
      <c r="C52" s="30"/>
      <c r="D52" s="30"/>
      <c r="E52" s="30"/>
      <c r="F52" s="30"/>
    </row>
    <row r="53" spans="1:6" ht="16" x14ac:dyDescent="0.2">
      <c r="A53" s="29"/>
      <c r="B53" s="6" t="s">
        <v>292</v>
      </c>
      <c r="C53" s="30"/>
      <c r="D53" s="30"/>
      <c r="E53" s="30"/>
      <c r="F53" s="30"/>
    </row>
    <row r="54" spans="1:6" ht="16" x14ac:dyDescent="0.2">
      <c r="A54" s="29"/>
      <c r="B54" s="6" t="s">
        <v>293</v>
      </c>
      <c r="C54" s="30"/>
      <c r="D54" s="30"/>
      <c r="E54" s="30"/>
      <c r="F54" s="30"/>
    </row>
    <row r="55" spans="1:6" ht="16" x14ac:dyDescent="0.2">
      <c r="A55" s="29"/>
      <c r="B55" s="6" t="s">
        <v>294</v>
      </c>
      <c r="C55" s="30"/>
      <c r="D55" s="30"/>
      <c r="E55" s="30"/>
      <c r="F55" s="30"/>
    </row>
    <row r="56" spans="1:6" ht="16" x14ac:dyDescent="0.2">
      <c r="A56" s="29"/>
      <c r="B56" s="6" t="s">
        <v>295</v>
      </c>
      <c r="C56" s="30"/>
      <c r="D56" s="30"/>
      <c r="E56" s="30"/>
      <c r="F56" s="30"/>
    </row>
    <row r="57" spans="1:6" ht="16" x14ac:dyDescent="0.2">
      <c r="A57" s="29"/>
      <c r="B57" s="6" t="s">
        <v>296</v>
      </c>
      <c r="C57" s="30"/>
      <c r="D57" s="30"/>
      <c r="E57" s="30"/>
      <c r="F57" s="30"/>
    </row>
    <row r="58" spans="1:6" ht="16" x14ac:dyDescent="0.2">
      <c r="A58" s="29"/>
      <c r="B58" s="6" t="s">
        <v>297</v>
      </c>
      <c r="C58" s="30"/>
      <c r="D58" s="30"/>
      <c r="E58" s="30"/>
      <c r="F58" s="30"/>
    </row>
    <row r="59" spans="1:6" ht="16" x14ac:dyDescent="0.2">
      <c r="A59" s="29"/>
      <c r="B59" s="6" t="s">
        <v>298</v>
      </c>
      <c r="C59" s="30"/>
      <c r="D59" s="30"/>
      <c r="E59" s="30"/>
      <c r="F59" s="30"/>
    </row>
    <row r="60" spans="1:6" ht="16" x14ac:dyDescent="0.2">
      <c r="A60" s="29"/>
      <c r="B60" s="6" t="s">
        <v>299</v>
      </c>
      <c r="C60" s="30"/>
      <c r="D60" s="30"/>
      <c r="E60" s="30"/>
      <c r="F60" s="30"/>
    </row>
    <row r="61" spans="1:6" ht="16" x14ac:dyDescent="0.2">
      <c r="A61" s="29"/>
      <c r="B61" s="6" t="s">
        <v>300</v>
      </c>
      <c r="C61" s="30"/>
      <c r="D61" s="30"/>
      <c r="E61" s="30"/>
      <c r="F61" s="30"/>
    </row>
    <row r="62" spans="1:6" ht="16" x14ac:dyDescent="0.2">
      <c r="A62" s="29"/>
      <c r="B62" s="6" t="s">
        <v>301</v>
      </c>
      <c r="C62" s="30"/>
      <c r="D62" s="30"/>
      <c r="E62" s="30"/>
      <c r="F62" s="30"/>
    </row>
    <row r="63" spans="1:6" ht="16" x14ac:dyDescent="0.2">
      <c r="A63" s="29"/>
      <c r="B63" s="6" t="s">
        <v>302</v>
      </c>
      <c r="C63" s="30"/>
      <c r="D63" s="30"/>
      <c r="E63" s="30"/>
      <c r="F63" s="30"/>
    </row>
    <row r="64" spans="1:6" ht="16" x14ac:dyDescent="0.2">
      <c r="A64" s="29"/>
      <c r="B64" s="6" t="s">
        <v>303</v>
      </c>
      <c r="C64" s="30"/>
      <c r="D64" s="30"/>
      <c r="E64" s="30"/>
      <c r="F64" s="30"/>
    </row>
    <row r="65" spans="1:6" ht="16" x14ac:dyDescent="0.2">
      <c r="A65" s="29"/>
      <c r="B65" s="6" t="s">
        <v>304</v>
      </c>
      <c r="C65" s="30"/>
      <c r="D65" s="30"/>
      <c r="E65" s="30"/>
      <c r="F65" s="30"/>
    </row>
    <row r="66" spans="1:6" ht="16" x14ac:dyDescent="0.2">
      <c r="A66" s="29"/>
      <c r="B66" s="6" t="s">
        <v>305</v>
      </c>
      <c r="C66" s="30"/>
      <c r="D66" s="30"/>
      <c r="E66" s="30"/>
      <c r="F66" s="30"/>
    </row>
    <row r="67" spans="1:6" ht="16" x14ac:dyDescent="0.2">
      <c r="A67" s="29"/>
      <c r="B67" s="6" t="s">
        <v>161</v>
      </c>
      <c r="C67" s="30"/>
      <c r="D67" s="30"/>
      <c r="E67" s="30"/>
      <c r="F67" s="30"/>
    </row>
    <row r="68" spans="1:6" ht="16" x14ac:dyDescent="0.2">
      <c r="A68" s="29"/>
      <c r="B68" s="6" t="s">
        <v>162</v>
      </c>
      <c r="C68" s="30"/>
      <c r="D68" s="30"/>
      <c r="E68" s="30"/>
      <c r="F68" s="30"/>
    </row>
    <row r="69" spans="1:6" ht="16" x14ac:dyDescent="0.2">
      <c r="A69" s="29"/>
      <c r="B69" s="6" t="s">
        <v>163</v>
      </c>
      <c r="C69" s="30"/>
      <c r="D69" s="30"/>
      <c r="E69" s="30"/>
      <c r="F69" s="30"/>
    </row>
    <row r="70" spans="1:6" ht="16" x14ac:dyDescent="0.2">
      <c r="A70" s="29"/>
      <c r="B70" s="6" t="s">
        <v>172</v>
      </c>
      <c r="C70" s="30"/>
      <c r="D70" s="30"/>
      <c r="E70" s="30"/>
      <c r="F70" s="30"/>
    </row>
    <row r="71" spans="1:6" ht="16" x14ac:dyDescent="0.2">
      <c r="A71" s="29"/>
      <c r="B71" s="6" t="s">
        <v>173</v>
      </c>
      <c r="C71" s="30"/>
      <c r="D71" s="30"/>
      <c r="E71" s="30"/>
      <c r="F71" s="30"/>
    </row>
    <row r="72" spans="1:6" ht="16" x14ac:dyDescent="0.2">
      <c r="A72" s="26"/>
      <c r="B72" s="6" t="s">
        <v>306</v>
      </c>
      <c r="C72" s="28"/>
      <c r="D72" s="28"/>
      <c r="E72" s="28"/>
      <c r="F72" s="28"/>
    </row>
    <row r="73" spans="1:6" ht="16" x14ac:dyDescent="0.2">
      <c r="A73" s="25">
        <v>4</v>
      </c>
      <c r="B73" s="6" t="s">
        <v>98</v>
      </c>
      <c r="C73" s="27" t="s">
        <v>36</v>
      </c>
      <c r="D73" s="27" t="s">
        <v>11</v>
      </c>
      <c r="E73" s="27" t="s">
        <v>34</v>
      </c>
      <c r="F73" s="27" t="s">
        <v>45</v>
      </c>
    </row>
    <row r="74" spans="1:6" ht="16" x14ac:dyDescent="0.2">
      <c r="A74" s="29"/>
      <c r="B74" s="6" t="s">
        <v>101</v>
      </c>
      <c r="C74" s="30"/>
      <c r="D74" s="30"/>
      <c r="E74" s="30"/>
      <c r="F74" s="30"/>
    </row>
    <row r="75" spans="1:6" ht="16" x14ac:dyDescent="0.2">
      <c r="A75" s="29"/>
      <c r="B75" s="6" t="s">
        <v>104</v>
      </c>
      <c r="C75" s="30"/>
      <c r="D75" s="30"/>
      <c r="E75" s="30"/>
      <c r="F75" s="30"/>
    </row>
    <row r="76" spans="1:6" ht="16" x14ac:dyDescent="0.2">
      <c r="A76" s="26"/>
      <c r="B76" s="6" t="s">
        <v>105</v>
      </c>
      <c r="C76" s="28"/>
      <c r="D76" s="28"/>
      <c r="E76" s="28"/>
      <c r="F76" s="28"/>
    </row>
    <row r="77" spans="1:6" ht="16" x14ac:dyDescent="0.2">
      <c r="A77" s="25">
        <v>4</v>
      </c>
      <c r="B77" s="6" t="s">
        <v>110</v>
      </c>
      <c r="C77" s="27" t="s">
        <v>37</v>
      </c>
      <c r="D77" s="27" t="s">
        <v>12</v>
      </c>
      <c r="E77" s="27" t="s">
        <v>34</v>
      </c>
      <c r="F77" s="27" t="s">
        <v>46</v>
      </c>
    </row>
    <row r="78" spans="1:6" ht="16" x14ac:dyDescent="0.2">
      <c r="A78" s="29"/>
      <c r="B78" s="6" t="s">
        <v>111</v>
      </c>
      <c r="C78" s="30"/>
      <c r="D78" s="30"/>
      <c r="E78" s="30"/>
      <c r="F78" s="30"/>
    </row>
    <row r="79" spans="1:6" ht="16" x14ac:dyDescent="0.2">
      <c r="A79" s="29"/>
      <c r="B79" s="6" t="s">
        <v>119</v>
      </c>
      <c r="C79" s="30"/>
      <c r="D79" s="30"/>
      <c r="E79" s="30"/>
      <c r="F79" s="30"/>
    </row>
    <row r="80" spans="1:6" ht="16" x14ac:dyDescent="0.2">
      <c r="A80" s="26"/>
      <c r="B80" s="6" t="s">
        <v>120</v>
      </c>
      <c r="C80" s="28"/>
      <c r="D80" s="28"/>
      <c r="E80" s="28"/>
      <c r="F80" s="28"/>
    </row>
    <row r="81" spans="1:6" ht="16" x14ac:dyDescent="0.2">
      <c r="A81" s="25">
        <v>8</v>
      </c>
      <c r="B81" s="6" t="s">
        <v>114</v>
      </c>
      <c r="C81" s="27" t="s">
        <v>35</v>
      </c>
      <c r="D81" s="27" t="s">
        <v>13</v>
      </c>
      <c r="E81" s="27" t="s">
        <v>34</v>
      </c>
      <c r="F81" s="27" t="s">
        <v>47</v>
      </c>
    </row>
    <row r="82" spans="1:6" ht="16" x14ac:dyDescent="0.2">
      <c r="A82" s="29"/>
      <c r="B82" s="6" t="s">
        <v>115</v>
      </c>
      <c r="C82" s="30"/>
      <c r="D82" s="30"/>
      <c r="E82" s="30"/>
      <c r="F82" s="30"/>
    </row>
    <row r="83" spans="1:6" ht="16" x14ac:dyDescent="0.2">
      <c r="A83" s="29"/>
      <c r="B83" s="6" t="s">
        <v>123</v>
      </c>
      <c r="C83" s="30"/>
      <c r="D83" s="30"/>
      <c r="E83" s="30"/>
      <c r="F83" s="30"/>
    </row>
    <row r="84" spans="1:6" ht="16" x14ac:dyDescent="0.2">
      <c r="A84" s="29"/>
      <c r="B84" s="6" t="s">
        <v>124</v>
      </c>
      <c r="C84" s="30"/>
      <c r="D84" s="30"/>
      <c r="E84" s="30"/>
      <c r="F84" s="30"/>
    </row>
    <row r="85" spans="1:6" ht="16" x14ac:dyDescent="0.2">
      <c r="A85" s="29"/>
      <c r="B85" s="6" t="s">
        <v>128</v>
      </c>
      <c r="C85" s="30"/>
      <c r="D85" s="30"/>
      <c r="E85" s="30"/>
      <c r="F85" s="30"/>
    </row>
    <row r="86" spans="1:6" ht="16" x14ac:dyDescent="0.2">
      <c r="A86" s="29"/>
      <c r="B86" s="6" t="s">
        <v>130</v>
      </c>
      <c r="C86" s="30"/>
      <c r="D86" s="30"/>
      <c r="E86" s="30"/>
      <c r="F86" s="30"/>
    </row>
    <row r="87" spans="1:6" ht="16" x14ac:dyDescent="0.2">
      <c r="A87" s="29"/>
      <c r="B87" s="6" t="s">
        <v>135</v>
      </c>
      <c r="C87" s="30"/>
      <c r="D87" s="30"/>
      <c r="E87" s="30"/>
      <c r="F87" s="30"/>
    </row>
    <row r="88" spans="1:6" ht="16" x14ac:dyDescent="0.2">
      <c r="A88" s="26"/>
      <c r="B88" s="6" t="s">
        <v>136</v>
      </c>
      <c r="C88" s="28"/>
      <c r="D88" s="28"/>
      <c r="E88" s="28"/>
      <c r="F88" s="28"/>
    </row>
    <row r="89" spans="1:6" ht="16" x14ac:dyDescent="0.2">
      <c r="A89" s="25">
        <v>2</v>
      </c>
      <c r="B89" s="6" t="s">
        <v>137</v>
      </c>
      <c r="C89" s="27" t="s">
        <v>10</v>
      </c>
      <c r="D89" s="27" t="s">
        <v>8</v>
      </c>
      <c r="E89" s="27" t="s">
        <v>31</v>
      </c>
      <c r="F89" s="27"/>
    </row>
    <row r="90" spans="1:6" ht="16" x14ac:dyDescent="0.2">
      <c r="A90" s="26"/>
      <c r="B90" s="6" t="s">
        <v>138</v>
      </c>
      <c r="C90" s="28"/>
      <c r="D90" s="28"/>
      <c r="E90" s="28"/>
      <c r="F90" s="28"/>
    </row>
    <row r="91" spans="1:6" ht="16" x14ac:dyDescent="0.2">
      <c r="A91" s="25">
        <v>4</v>
      </c>
      <c r="B91" s="6" t="s">
        <v>139</v>
      </c>
      <c r="C91" s="27" t="s">
        <v>41</v>
      </c>
      <c r="D91" s="27" t="s">
        <v>8</v>
      </c>
      <c r="E91" s="27" t="s">
        <v>31</v>
      </c>
      <c r="F91" s="27"/>
    </row>
    <row r="92" spans="1:6" ht="16" x14ac:dyDescent="0.2">
      <c r="A92" s="29"/>
      <c r="B92" s="6" t="s">
        <v>140</v>
      </c>
      <c r="C92" s="30"/>
      <c r="D92" s="30"/>
      <c r="E92" s="30"/>
      <c r="F92" s="30"/>
    </row>
    <row r="93" spans="1:6" ht="16" x14ac:dyDescent="0.2">
      <c r="A93" s="29"/>
      <c r="B93" s="6" t="s">
        <v>141</v>
      </c>
      <c r="C93" s="30"/>
      <c r="D93" s="30"/>
      <c r="E93" s="30"/>
      <c r="F93" s="30"/>
    </row>
    <row r="94" spans="1:6" ht="16" x14ac:dyDescent="0.2">
      <c r="A94" s="26"/>
      <c r="B94" s="6" t="s">
        <v>142</v>
      </c>
      <c r="C94" s="28"/>
      <c r="D94" s="28"/>
      <c r="E94" s="28"/>
      <c r="F94" s="28"/>
    </row>
    <row r="95" spans="1:6" ht="16" x14ac:dyDescent="0.2">
      <c r="A95" s="25">
        <v>6</v>
      </c>
      <c r="B95" s="6" t="s">
        <v>143</v>
      </c>
      <c r="C95" s="27" t="s">
        <v>39</v>
      </c>
      <c r="D95" s="27" t="s">
        <v>66</v>
      </c>
      <c r="E95" s="27" t="s">
        <v>31</v>
      </c>
      <c r="F95" s="27" t="s">
        <v>77</v>
      </c>
    </row>
    <row r="96" spans="1:6" ht="16" x14ac:dyDescent="0.2">
      <c r="A96" s="29"/>
      <c r="B96" s="6" t="s">
        <v>144</v>
      </c>
      <c r="C96" s="30"/>
      <c r="D96" s="30"/>
      <c r="E96" s="30"/>
      <c r="F96" s="30"/>
    </row>
    <row r="97" spans="1:6" ht="16" x14ac:dyDescent="0.2">
      <c r="A97" s="29"/>
      <c r="B97" s="6" t="s">
        <v>145</v>
      </c>
      <c r="C97" s="30"/>
      <c r="D97" s="30"/>
      <c r="E97" s="30"/>
      <c r="F97" s="30"/>
    </row>
    <row r="98" spans="1:6" ht="16" x14ac:dyDescent="0.2">
      <c r="A98" s="29"/>
      <c r="B98" s="6" t="s">
        <v>146</v>
      </c>
      <c r="C98" s="30"/>
      <c r="D98" s="30"/>
      <c r="E98" s="30"/>
      <c r="F98" s="30"/>
    </row>
    <row r="99" spans="1:6" ht="16" x14ac:dyDescent="0.2">
      <c r="A99" s="29"/>
      <c r="B99" s="6" t="s">
        <v>147</v>
      </c>
      <c r="C99" s="30"/>
      <c r="D99" s="30"/>
      <c r="E99" s="30"/>
      <c r="F99" s="30"/>
    </row>
    <row r="100" spans="1:6" ht="16" x14ac:dyDescent="0.2">
      <c r="A100" s="26"/>
      <c r="B100" s="6" t="s">
        <v>148</v>
      </c>
      <c r="C100" s="28"/>
      <c r="D100" s="28"/>
      <c r="E100" s="28"/>
      <c r="F100" s="28"/>
    </row>
    <row r="101" spans="1:6" ht="16" x14ac:dyDescent="0.2">
      <c r="A101" s="25">
        <v>6</v>
      </c>
      <c r="B101" s="6" t="s">
        <v>149</v>
      </c>
      <c r="C101" s="27" t="s">
        <v>10</v>
      </c>
      <c r="D101" s="27" t="s">
        <v>8</v>
      </c>
      <c r="E101" s="27" t="s">
        <v>31</v>
      </c>
      <c r="F101" s="27"/>
    </row>
    <row r="102" spans="1:6" ht="16" x14ac:dyDescent="0.2">
      <c r="A102" s="29"/>
      <c r="B102" s="6" t="s">
        <v>150</v>
      </c>
      <c r="C102" s="30"/>
      <c r="D102" s="30"/>
      <c r="E102" s="30"/>
      <c r="F102" s="30"/>
    </row>
    <row r="103" spans="1:6" ht="16" x14ac:dyDescent="0.2">
      <c r="A103" s="29"/>
      <c r="B103" s="6" t="s">
        <v>151</v>
      </c>
      <c r="C103" s="30"/>
      <c r="D103" s="30"/>
      <c r="E103" s="30"/>
      <c r="F103" s="30"/>
    </row>
    <row r="104" spans="1:6" ht="16" x14ac:dyDescent="0.2">
      <c r="A104" s="29"/>
      <c r="B104" s="6" t="s">
        <v>152</v>
      </c>
      <c r="C104" s="30"/>
      <c r="D104" s="30"/>
      <c r="E104" s="30"/>
      <c r="F104" s="30"/>
    </row>
    <row r="105" spans="1:6" ht="16" x14ac:dyDescent="0.2">
      <c r="A105" s="29"/>
      <c r="B105" s="6" t="s">
        <v>153</v>
      </c>
      <c r="C105" s="30"/>
      <c r="D105" s="30"/>
      <c r="E105" s="30"/>
      <c r="F105" s="30"/>
    </row>
    <row r="106" spans="1:6" ht="16" x14ac:dyDescent="0.2">
      <c r="A106" s="26"/>
      <c r="B106" s="6" t="s">
        <v>154</v>
      </c>
      <c r="C106" s="28"/>
      <c r="D106" s="28"/>
      <c r="E106" s="28"/>
      <c r="F106" s="28"/>
    </row>
    <row r="107" spans="1:6" ht="16" x14ac:dyDescent="0.2">
      <c r="A107" s="25">
        <v>3</v>
      </c>
      <c r="B107" s="6" t="s">
        <v>164</v>
      </c>
      <c r="C107" s="27" t="s">
        <v>38</v>
      </c>
      <c r="D107" s="27" t="s">
        <v>14</v>
      </c>
      <c r="E107" s="27" t="s">
        <v>34</v>
      </c>
      <c r="F107" s="27" t="s">
        <v>48</v>
      </c>
    </row>
    <row r="108" spans="1:6" ht="16" x14ac:dyDescent="0.2">
      <c r="A108" s="29"/>
      <c r="B108" s="6" t="s">
        <v>166</v>
      </c>
      <c r="C108" s="30"/>
      <c r="D108" s="30"/>
      <c r="E108" s="30"/>
      <c r="F108" s="30"/>
    </row>
    <row r="109" spans="1:6" ht="16" x14ac:dyDescent="0.2">
      <c r="A109" s="26"/>
      <c r="B109" s="6" t="s">
        <v>167</v>
      </c>
      <c r="C109" s="28"/>
      <c r="D109" s="28"/>
      <c r="E109" s="28"/>
      <c r="F109" s="28"/>
    </row>
    <row r="110" spans="1:6" ht="16" x14ac:dyDescent="0.2">
      <c r="A110" s="25">
        <v>4</v>
      </c>
      <c r="B110" s="6" t="s">
        <v>168</v>
      </c>
      <c r="C110" s="27" t="s">
        <v>67</v>
      </c>
      <c r="D110" s="27" t="s">
        <v>8</v>
      </c>
      <c r="E110" s="27" t="s">
        <v>31</v>
      </c>
      <c r="F110" s="27"/>
    </row>
    <row r="111" spans="1:6" ht="16" x14ac:dyDescent="0.2">
      <c r="A111" s="29"/>
      <c r="B111" s="6" t="s">
        <v>169</v>
      </c>
      <c r="C111" s="30"/>
      <c r="D111" s="30"/>
      <c r="E111" s="30"/>
      <c r="F111" s="30"/>
    </row>
    <row r="112" spans="1:6" ht="16" x14ac:dyDescent="0.2">
      <c r="A112" s="29"/>
      <c r="B112" s="6" t="s">
        <v>170</v>
      </c>
      <c r="C112" s="30"/>
      <c r="D112" s="30"/>
      <c r="E112" s="30"/>
      <c r="F112" s="30"/>
    </row>
    <row r="113" spans="1:6" ht="16" x14ac:dyDescent="0.2">
      <c r="A113" s="26"/>
      <c r="B113" s="6" t="s">
        <v>171</v>
      </c>
      <c r="C113" s="28"/>
      <c r="D113" s="28"/>
      <c r="E113" s="28"/>
      <c r="F113" s="28"/>
    </row>
    <row r="114" spans="1:6" ht="16" x14ac:dyDescent="0.2">
      <c r="A114" s="4">
        <v>1</v>
      </c>
      <c r="B114" s="6" t="s">
        <v>68</v>
      </c>
      <c r="C114" s="6" t="s">
        <v>15</v>
      </c>
      <c r="D114" s="6" t="s">
        <v>8</v>
      </c>
      <c r="E114" s="6" t="s">
        <v>31</v>
      </c>
      <c r="F114" s="5"/>
    </row>
    <row r="115" spans="1:6" ht="16" x14ac:dyDescent="0.2">
      <c r="A115" s="4">
        <v>1</v>
      </c>
      <c r="B115" s="6" t="s">
        <v>69</v>
      </c>
      <c r="C115" s="6" t="s">
        <v>70</v>
      </c>
      <c r="D115" s="6" t="s">
        <v>11</v>
      </c>
      <c r="E115" s="6" t="s">
        <v>34</v>
      </c>
      <c r="F115" s="5"/>
    </row>
    <row r="116" spans="1:6" ht="16" x14ac:dyDescent="0.2">
      <c r="A116" s="25">
        <v>4</v>
      </c>
      <c r="B116" s="6" t="s">
        <v>286</v>
      </c>
      <c r="C116" s="27" t="s">
        <v>6</v>
      </c>
      <c r="D116" s="27" t="s">
        <v>6</v>
      </c>
      <c r="E116" s="27" t="s">
        <v>49</v>
      </c>
      <c r="F116" s="27"/>
    </row>
    <row r="117" spans="1:6" ht="16" x14ac:dyDescent="0.2">
      <c r="A117" s="29"/>
      <c r="B117" s="6" t="s">
        <v>287</v>
      </c>
      <c r="C117" s="30"/>
      <c r="D117" s="30"/>
      <c r="E117" s="30"/>
      <c r="F117" s="30"/>
    </row>
    <row r="118" spans="1:6" ht="16" x14ac:dyDescent="0.2">
      <c r="A118" s="29"/>
      <c r="B118" s="6" t="s">
        <v>288</v>
      </c>
      <c r="C118" s="30"/>
      <c r="D118" s="30"/>
      <c r="E118" s="30"/>
      <c r="F118" s="30"/>
    </row>
    <row r="119" spans="1:6" ht="16" x14ac:dyDescent="0.2">
      <c r="A119" s="26"/>
      <c r="B119" s="6" t="s">
        <v>289</v>
      </c>
      <c r="C119" s="28"/>
      <c r="D119" s="28"/>
      <c r="E119" s="28"/>
      <c r="F119" s="28"/>
    </row>
    <row r="120" spans="1:6" ht="16" x14ac:dyDescent="0.2">
      <c r="A120" s="25">
        <v>2</v>
      </c>
      <c r="B120" s="6" t="s">
        <v>248</v>
      </c>
      <c r="C120" s="27"/>
      <c r="D120" s="27" t="s">
        <v>26</v>
      </c>
      <c r="E120" s="27" t="s">
        <v>27</v>
      </c>
      <c r="F120" s="27"/>
    </row>
    <row r="121" spans="1:6" ht="16" x14ac:dyDescent="0.2">
      <c r="A121" s="26"/>
      <c r="B121" s="6" t="s">
        <v>250</v>
      </c>
      <c r="C121" s="28"/>
      <c r="D121" s="28"/>
      <c r="E121" s="28"/>
      <c r="F121" s="28"/>
    </row>
    <row r="122" spans="1:6" ht="32" x14ac:dyDescent="0.2">
      <c r="A122" s="4">
        <v>1</v>
      </c>
      <c r="B122" s="6" t="s">
        <v>16</v>
      </c>
      <c r="C122" s="6"/>
      <c r="D122" s="6" t="s">
        <v>71</v>
      </c>
      <c r="E122" s="6" t="s">
        <v>72</v>
      </c>
      <c r="F122" s="5"/>
    </row>
    <row r="123" spans="1:6" ht="16" x14ac:dyDescent="0.2">
      <c r="A123" s="25">
        <v>3</v>
      </c>
      <c r="B123" s="6" t="s">
        <v>178</v>
      </c>
      <c r="C123" s="27"/>
      <c r="D123" s="27" t="s">
        <v>4</v>
      </c>
      <c r="E123" s="27" t="s">
        <v>5</v>
      </c>
      <c r="F123" s="27"/>
    </row>
    <row r="124" spans="1:6" ht="16" x14ac:dyDescent="0.2">
      <c r="A124" s="29"/>
      <c r="B124" s="6" t="s">
        <v>84</v>
      </c>
      <c r="C124" s="30"/>
      <c r="D124" s="30"/>
      <c r="E124" s="30"/>
      <c r="F124" s="30"/>
    </row>
    <row r="125" spans="1:6" ht="16" x14ac:dyDescent="0.2">
      <c r="A125" s="26"/>
      <c r="B125" s="6" t="s">
        <v>87</v>
      </c>
      <c r="C125" s="28"/>
      <c r="D125" s="28"/>
      <c r="E125" s="28" t="s">
        <v>5</v>
      </c>
      <c r="F125" s="28"/>
    </row>
  </sheetData>
  <autoFilter ref="A1:F125" xr:uid="{00000000-0001-0000-0000-000000000000}"/>
  <mergeCells count="120">
    <mergeCell ref="A120:A121"/>
    <mergeCell ref="C120:C121"/>
    <mergeCell ref="D120:D121"/>
    <mergeCell ref="E120:E121"/>
    <mergeCell ref="F120:F121"/>
    <mergeCell ref="A123:A125"/>
    <mergeCell ref="C123:C125"/>
    <mergeCell ref="D123:D125"/>
    <mergeCell ref="E123:E125"/>
    <mergeCell ref="F123:F125"/>
    <mergeCell ref="A110:A113"/>
    <mergeCell ref="C110:C113"/>
    <mergeCell ref="D110:D113"/>
    <mergeCell ref="E110:E113"/>
    <mergeCell ref="F110:F113"/>
    <mergeCell ref="A116:A119"/>
    <mergeCell ref="C116:C119"/>
    <mergeCell ref="D116:D119"/>
    <mergeCell ref="E116:E119"/>
    <mergeCell ref="F116:F119"/>
    <mergeCell ref="A101:A106"/>
    <mergeCell ref="C101:C106"/>
    <mergeCell ref="D101:D106"/>
    <mergeCell ref="E101:E106"/>
    <mergeCell ref="F101:F106"/>
    <mergeCell ref="A107:A109"/>
    <mergeCell ref="C107:C109"/>
    <mergeCell ref="D107:D109"/>
    <mergeCell ref="E107:E109"/>
    <mergeCell ref="F107:F109"/>
    <mergeCell ref="A91:A94"/>
    <mergeCell ref="C91:C94"/>
    <mergeCell ref="D91:D94"/>
    <mergeCell ref="E91:E94"/>
    <mergeCell ref="F91:F94"/>
    <mergeCell ref="A95:A100"/>
    <mergeCell ref="C95:C100"/>
    <mergeCell ref="D95:D100"/>
    <mergeCell ref="E95:E100"/>
    <mergeCell ref="F95:F100"/>
    <mergeCell ref="A81:A88"/>
    <mergeCell ref="C81:C88"/>
    <mergeCell ref="D81:D88"/>
    <mergeCell ref="E81:E88"/>
    <mergeCell ref="F81:F88"/>
    <mergeCell ref="A89:A90"/>
    <mergeCell ref="C89:C90"/>
    <mergeCell ref="D89:D90"/>
    <mergeCell ref="E89:E90"/>
    <mergeCell ref="F89:F90"/>
    <mergeCell ref="A73:A76"/>
    <mergeCell ref="C73:C76"/>
    <mergeCell ref="D73:D76"/>
    <mergeCell ref="E73:E76"/>
    <mergeCell ref="F73:F76"/>
    <mergeCell ref="A77:A80"/>
    <mergeCell ref="C77:C80"/>
    <mergeCell ref="D77:D80"/>
    <mergeCell ref="E77:E80"/>
    <mergeCell ref="F77:F80"/>
    <mergeCell ref="A44:A50"/>
    <mergeCell ref="C44:C50"/>
    <mergeCell ref="D44:D50"/>
    <mergeCell ref="E44:E50"/>
    <mergeCell ref="F44:F50"/>
    <mergeCell ref="A51:A72"/>
    <mergeCell ref="C51:C72"/>
    <mergeCell ref="D51:D72"/>
    <mergeCell ref="E51:E72"/>
    <mergeCell ref="F51:F72"/>
    <mergeCell ref="A35:A40"/>
    <mergeCell ref="C35:C40"/>
    <mergeCell ref="D35:D40"/>
    <mergeCell ref="E35:E40"/>
    <mergeCell ref="F35:F40"/>
    <mergeCell ref="A41:A42"/>
    <mergeCell ref="C41:C42"/>
    <mergeCell ref="D41:D42"/>
    <mergeCell ref="E41:E42"/>
    <mergeCell ref="F41:F42"/>
    <mergeCell ref="A29:A30"/>
    <mergeCell ref="C29:C30"/>
    <mergeCell ref="D29:D30"/>
    <mergeCell ref="E29:E30"/>
    <mergeCell ref="F29:F30"/>
    <mergeCell ref="A31:A34"/>
    <mergeCell ref="C31:C34"/>
    <mergeCell ref="D31:D34"/>
    <mergeCell ref="E31:E34"/>
    <mergeCell ref="F31:F34"/>
    <mergeCell ref="A20:A21"/>
    <mergeCell ref="C20:C21"/>
    <mergeCell ref="D20:D21"/>
    <mergeCell ref="E20:E21"/>
    <mergeCell ref="F20:F21"/>
    <mergeCell ref="A23:A28"/>
    <mergeCell ref="C23:C28"/>
    <mergeCell ref="D23:D28"/>
    <mergeCell ref="E23:E28"/>
    <mergeCell ref="F23:F28"/>
    <mergeCell ref="A12:A13"/>
    <mergeCell ref="C12:C13"/>
    <mergeCell ref="D12:D13"/>
    <mergeCell ref="E12:E13"/>
    <mergeCell ref="F12:F13"/>
    <mergeCell ref="A14:A19"/>
    <mergeCell ref="C14:C19"/>
    <mergeCell ref="D14:D19"/>
    <mergeCell ref="E14:E19"/>
    <mergeCell ref="F14:F19"/>
    <mergeCell ref="A3:A4"/>
    <mergeCell ref="C3:C4"/>
    <mergeCell ref="D3:D4"/>
    <mergeCell ref="E3:E4"/>
    <mergeCell ref="F3:F4"/>
    <mergeCell ref="A6:A11"/>
    <mergeCell ref="C6:C11"/>
    <mergeCell ref="D6:D11"/>
    <mergeCell ref="E6:E11"/>
    <mergeCell ref="F6:F11"/>
  </mergeCells>
  <pageMargins left="1" right="1" top="1" bottom="1" header="0.5" footer="0.5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zoomScale="150" zoomScaleNormal="100" zoomScaleSheetLayoutView="100" workbookViewId="0">
      <selection activeCell="E19" sqref="E19"/>
    </sheetView>
  </sheetViews>
  <sheetFormatPr baseColWidth="10" defaultColWidth="9.1640625" defaultRowHeight="15" x14ac:dyDescent="0.2"/>
  <cols>
    <col min="1" max="1" width="21.83203125" style="3" customWidth="1"/>
    <col min="2" max="2" width="17.5" style="3" customWidth="1"/>
    <col min="3" max="3" width="18.5" style="3" customWidth="1"/>
    <col min="4" max="4" width="23.83203125" style="3" customWidth="1"/>
    <col min="5" max="5" width="53.5" style="1" customWidth="1"/>
    <col min="6" max="6" width="9.1640625" style="1"/>
    <col min="7" max="7" width="21.83203125" style="1" bestFit="1" customWidth="1"/>
    <col min="8" max="16384" width="9.1640625" style="1"/>
  </cols>
  <sheetData>
    <row r="1" spans="1:7" s="3" customFormat="1" ht="16" x14ac:dyDescent="0.2">
      <c r="A1" s="21" t="s">
        <v>0</v>
      </c>
      <c r="B1" s="21" t="s">
        <v>1</v>
      </c>
      <c r="C1" s="21" t="s">
        <v>2</v>
      </c>
      <c r="D1" s="21" t="s">
        <v>3</v>
      </c>
      <c r="E1" s="22" t="s">
        <v>43</v>
      </c>
    </row>
    <row r="2" spans="1:7" ht="32" hidden="1" x14ac:dyDescent="0.2">
      <c r="A2" s="6" t="s">
        <v>84</v>
      </c>
      <c r="B2" s="6"/>
      <c r="C2" s="6" t="s">
        <v>4</v>
      </c>
      <c r="D2" s="6" t="s">
        <v>5</v>
      </c>
      <c r="E2" s="15"/>
    </row>
    <row r="3" spans="1:7" ht="32" hidden="1" x14ac:dyDescent="0.2">
      <c r="A3" s="6" t="s">
        <v>87</v>
      </c>
      <c r="B3" s="11"/>
      <c r="C3" s="11" t="s">
        <v>4</v>
      </c>
      <c r="D3" s="11" t="s">
        <v>5</v>
      </c>
      <c r="E3" s="16"/>
    </row>
    <row r="4" spans="1:7" ht="16" hidden="1" x14ac:dyDescent="0.2">
      <c r="A4" s="6" t="s">
        <v>286</v>
      </c>
      <c r="B4" s="11" t="s">
        <v>6</v>
      </c>
      <c r="C4" s="12" t="s">
        <v>6</v>
      </c>
      <c r="D4" s="12" t="s">
        <v>49</v>
      </c>
      <c r="E4" s="17"/>
    </row>
    <row r="5" spans="1:7" ht="16" hidden="1" x14ac:dyDescent="0.2">
      <c r="A5" s="6" t="s">
        <v>298</v>
      </c>
      <c r="B5" s="6" t="s">
        <v>7</v>
      </c>
      <c r="C5" s="6" t="s">
        <v>9</v>
      </c>
      <c r="D5" s="6" t="s">
        <v>31</v>
      </c>
      <c r="E5" s="15"/>
    </row>
    <row r="6" spans="1:7" ht="16" hidden="1" x14ac:dyDescent="0.2">
      <c r="A6" s="6" t="s">
        <v>299</v>
      </c>
      <c r="B6" s="11" t="s">
        <v>7</v>
      </c>
      <c r="C6" s="11" t="s">
        <v>9</v>
      </c>
      <c r="D6" s="11" t="s">
        <v>31</v>
      </c>
      <c r="E6" s="16"/>
    </row>
    <row r="7" spans="1:7" ht="16" hidden="1" x14ac:dyDescent="0.2">
      <c r="A7" s="6" t="s">
        <v>119</v>
      </c>
      <c r="B7" s="11" t="s">
        <v>37</v>
      </c>
      <c r="C7" s="11" t="s">
        <v>12</v>
      </c>
      <c r="D7" s="11" t="s">
        <v>34</v>
      </c>
      <c r="E7" s="16" t="s">
        <v>46</v>
      </c>
    </row>
    <row r="8" spans="1:7" ht="16" hidden="1" x14ac:dyDescent="0.2">
      <c r="A8" s="6" t="s">
        <v>120</v>
      </c>
      <c r="B8" s="11" t="s">
        <v>37</v>
      </c>
      <c r="C8" s="11" t="s">
        <v>12</v>
      </c>
      <c r="D8" s="11" t="s">
        <v>34</v>
      </c>
      <c r="E8" s="16" t="s">
        <v>46</v>
      </c>
      <c r="G8" s="1" t="s">
        <v>414</v>
      </c>
    </row>
    <row r="9" spans="1:7" ht="16" hidden="1" x14ac:dyDescent="0.2">
      <c r="A9" s="6" t="s">
        <v>300</v>
      </c>
      <c r="B9" s="11" t="s">
        <v>7</v>
      </c>
      <c r="C9" s="11" t="s">
        <v>9</v>
      </c>
      <c r="D9" s="11" t="s">
        <v>31</v>
      </c>
      <c r="E9" s="16"/>
    </row>
    <row r="10" spans="1:7" ht="16" hidden="1" x14ac:dyDescent="0.2">
      <c r="A10" s="6" t="s">
        <v>301</v>
      </c>
      <c r="B10" s="11" t="s">
        <v>7</v>
      </c>
      <c r="C10" s="11" t="s">
        <v>9</v>
      </c>
      <c r="D10" s="11" t="s">
        <v>31</v>
      </c>
      <c r="E10" s="16"/>
    </row>
    <row r="11" spans="1:7" ht="16" hidden="1" x14ac:dyDescent="0.2">
      <c r="A11" s="6" t="s">
        <v>123</v>
      </c>
      <c r="B11" s="11" t="s">
        <v>35</v>
      </c>
      <c r="C11" s="11" t="s">
        <v>13</v>
      </c>
      <c r="D11" s="11" t="s">
        <v>34</v>
      </c>
      <c r="E11" s="16" t="s">
        <v>47</v>
      </c>
      <c r="G11" s="1" t="s">
        <v>415</v>
      </c>
    </row>
    <row r="12" spans="1:7" ht="16" hidden="1" x14ac:dyDescent="0.2">
      <c r="A12" s="6" t="s">
        <v>124</v>
      </c>
      <c r="B12" s="11" t="s">
        <v>35</v>
      </c>
      <c r="C12" s="11" t="s">
        <v>13</v>
      </c>
      <c r="D12" s="11" t="s">
        <v>34</v>
      </c>
      <c r="E12" s="16" t="s">
        <v>47</v>
      </c>
    </row>
    <row r="13" spans="1:7" ht="16" hidden="1" x14ac:dyDescent="0.2">
      <c r="A13" s="6" t="s">
        <v>302</v>
      </c>
      <c r="B13" s="12" t="s">
        <v>7</v>
      </c>
      <c r="C13" s="12" t="s">
        <v>9</v>
      </c>
      <c r="D13" s="12" t="s">
        <v>31</v>
      </c>
      <c r="E13" s="17"/>
      <c r="G13" s="1" t="s">
        <v>417</v>
      </c>
    </row>
    <row r="14" spans="1:7" ht="16" hidden="1" x14ac:dyDescent="0.2">
      <c r="A14" s="6" t="s">
        <v>303</v>
      </c>
      <c r="B14" s="11" t="s">
        <v>7</v>
      </c>
      <c r="C14" s="11" t="s">
        <v>9</v>
      </c>
      <c r="D14" s="11" t="s">
        <v>31</v>
      </c>
      <c r="E14" s="16"/>
      <c r="G14" s="1" t="s">
        <v>416</v>
      </c>
    </row>
    <row r="15" spans="1:7" ht="16" hidden="1" x14ac:dyDescent="0.2">
      <c r="A15" s="6" t="s">
        <v>128</v>
      </c>
      <c r="B15" s="11" t="s">
        <v>35</v>
      </c>
      <c r="C15" s="11" t="s">
        <v>13</v>
      </c>
      <c r="D15" s="11" t="s">
        <v>34</v>
      </c>
      <c r="E15" s="16" t="s">
        <v>47</v>
      </c>
    </row>
    <row r="16" spans="1:7" ht="16" hidden="1" x14ac:dyDescent="0.2">
      <c r="A16" s="6" t="s">
        <v>130</v>
      </c>
      <c r="B16" s="11" t="s">
        <v>35</v>
      </c>
      <c r="C16" s="11" t="s">
        <v>13</v>
      </c>
      <c r="D16" s="11" t="s">
        <v>34</v>
      </c>
      <c r="E16" s="16" t="s">
        <v>47</v>
      </c>
    </row>
    <row r="17" spans="1:5" ht="16" hidden="1" x14ac:dyDescent="0.2">
      <c r="A17" s="6" t="s">
        <v>304</v>
      </c>
      <c r="B17" s="11" t="s">
        <v>7</v>
      </c>
      <c r="C17" s="11" t="s">
        <v>9</v>
      </c>
      <c r="D17" s="11" t="s">
        <v>31</v>
      </c>
      <c r="E17" s="16"/>
    </row>
    <row r="18" spans="1:5" ht="16" hidden="1" x14ac:dyDescent="0.2">
      <c r="A18" s="6" t="s">
        <v>305</v>
      </c>
      <c r="B18" s="11" t="s">
        <v>7</v>
      </c>
      <c r="C18" s="11" t="s">
        <v>9</v>
      </c>
      <c r="D18" s="11" t="s">
        <v>31</v>
      </c>
      <c r="E18" s="16"/>
    </row>
    <row r="19" spans="1:5" ht="16" hidden="1" x14ac:dyDescent="0.2">
      <c r="A19" s="6" t="s">
        <v>135</v>
      </c>
      <c r="B19" s="11" t="s">
        <v>35</v>
      </c>
      <c r="C19" s="11" t="s">
        <v>13</v>
      </c>
      <c r="D19" s="11" t="s">
        <v>34</v>
      </c>
      <c r="E19" s="16" t="s">
        <v>47</v>
      </c>
    </row>
    <row r="20" spans="1:5" ht="16" hidden="1" x14ac:dyDescent="0.2">
      <c r="A20" s="6" t="s">
        <v>136</v>
      </c>
      <c r="B20" s="11" t="s">
        <v>35</v>
      </c>
      <c r="C20" s="11" t="s">
        <v>13</v>
      </c>
      <c r="D20" s="11" t="s">
        <v>34</v>
      </c>
      <c r="E20" s="16" t="s">
        <v>47</v>
      </c>
    </row>
    <row r="21" spans="1:5" ht="16" hidden="1" x14ac:dyDescent="0.2">
      <c r="A21" s="6" t="s">
        <v>137</v>
      </c>
      <c r="B21" s="11" t="s">
        <v>10</v>
      </c>
      <c r="C21" s="11" t="s">
        <v>8</v>
      </c>
      <c r="D21" s="11" t="s">
        <v>31</v>
      </c>
      <c r="E21" s="16"/>
    </row>
    <row r="22" spans="1:5" ht="16" hidden="1" x14ac:dyDescent="0.2">
      <c r="A22" s="6" t="s">
        <v>138</v>
      </c>
      <c r="B22" s="6" t="s">
        <v>10</v>
      </c>
      <c r="C22" s="6" t="s">
        <v>8</v>
      </c>
      <c r="D22" s="6" t="s">
        <v>31</v>
      </c>
      <c r="E22" s="15"/>
    </row>
    <row r="23" spans="1:5" ht="16" hidden="1" x14ac:dyDescent="0.2">
      <c r="A23" s="6" t="s">
        <v>139</v>
      </c>
      <c r="B23" s="11" t="s">
        <v>41</v>
      </c>
      <c r="C23" s="11" t="s">
        <v>8</v>
      </c>
      <c r="D23" s="11" t="s">
        <v>31</v>
      </c>
      <c r="E23" s="16"/>
    </row>
    <row r="24" spans="1:5" ht="16" hidden="1" x14ac:dyDescent="0.2">
      <c r="A24" s="6" t="s">
        <v>140</v>
      </c>
      <c r="B24" s="11" t="s">
        <v>41</v>
      </c>
      <c r="C24" s="11" t="s">
        <v>8</v>
      </c>
      <c r="D24" s="11" t="s">
        <v>31</v>
      </c>
      <c r="E24" s="18"/>
    </row>
    <row r="25" spans="1:5" ht="16" hidden="1" x14ac:dyDescent="0.2">
      <c r="A25" s="6" t="s">
        <v>141</v>
      </c>
      <c r="B25" s="11" t="s">
        <v>41</v>
      </c>
      <c r="C25" s="11" t="s">
        <v>8</v>
      </c>
      <c r="D25" s="11" t="s">
        <v>31</v>
      </c>
      <c r="E25" s="18"/>
    </row>
    <row r="26" spans="1:5" ht="16" hidden="1" x14ac:dyDescent="0.2">
      <c r="A26" s="6" t="s">
        <v>142</v>
      </c>
      <c r="B26" s="11" t="s">
        <v>41</v>
      </c>
      <c r="C26" s="11" t="s">
        <v>8</v>
      </c>
      <c r="D26" s="11" t="s">
        <v>31</v>
      </c>
      <c r="E26" s="18"/>
    </row>
    <row r="27" spans="1:5" ht="16" hidden="1" x14ac:dyDescent="0.2">
      <c r="A27" s="6" t="s">
        <v>143</v>
      </c>
      <c r="B27" s="11" t="s">
        <v>39</v>
      </c>
      <c r="C27" s="11" t="s">
        <v>66</v>
      </c>
      <c r="D27" s="11" t="s">
        <v>31</v>
      </c>
      <c r="E27" s="18" t="s">
        <v>77</v>
      </c>
    </row>
    <row r="28" spans="1:5" ht="16" hidden="1" x14ac:dyDescent="0.2">
      <c r="A28" s="6" t="s">
        <v>144</v>
      </c>
      <c r="B28" s="11" t="s">
        <v>39</v>
      </c>
      <c r="C28" s="11" t="s">
        <v>66</v>
      </c>
      <c r="D28" s="11" t="s">
        <v>31</v>
      </c>
      <c r="E28" s="17" t="s">
        <v>77</v>
      </c>
    </row>
    <row r="29" spans="1:5" ht="16" hidden="1" x14ac:dyDescent="0.2">
      <c r="A29" s="6" t="s">
        <v>145</v>
      </c>
      <c r="B29" s="11" t="s">
        <v>39</v>
      </c>
      <c r="C29" s="11" t="s">
        <v>66</v>
      </c>
      <c r="D29" s="11" t="s">
        <v>31</v>
      </c>
      <c r="E29" s="16" t="s">
        <v>77</v>
      </c>
    </row>
    <row r="30" spans="1:5" ht="16" hidden="1" x14ac:dyDescent="0.2">
      <c r="A30" s="6" t="s">
        <v>146</v>
      </c>
      <c r="B30" s="11" t="s">
        <v>39</v>
      </c>
      <c r="C30" s="11" t="s">
        <v>66</v>
      </c>
      <c r="D30" s="11" t="s">
        <v>31</v>
      </c>
      <c r="E30" s="16" t="s">
        <v>77</v>
      </c>
    </row>
    <row r="31" spans="1:5" ht="16" hidden="1" x14ac:dyDescent="0.2">
      <c r="A31" s="6" t="s">
        <v>147</v>
      </c>
      <c r="B31" s="11" t="s">
        <v>39</v>
      </c>
      <c r="C31" s="11" t="s">
        <v>66</v>
      </c>
      <c r="D31" s="11" t="s">
        <v>31</v>
      </c>
      <c r="E31" s="16" t="s">
        <v>77</v>
      </c>
    </row>
    <row r="32" spans="1:5" ht="16" hidden="1" x14ac:dyDescent="0.2">
      <c r="A32" s="6" t="s">
        <v>148</v>
      </c>
      <c r="B32" s="11" t="s">
        <v>39</v>
      </c>
      <c r="C32" s="11" t="s">
        <v>66</v>
      </c>
      <c r="D32" s="11" t="s">
        <v>31</v>
      </c>
      <c r="E32" s="16" t="s">
        <v>77</v>
      </c>
    </row>
    <row r="33" spans="1:5" ht="16" x14ac:dyDescent="0.2">
      <c r="A33" s="6" t="s">
        <v>91</v>
      </c>
      <c r="B33" s="11" t="s">
        <v>7</v>
      </c>
      <c r="C33" s="11" t="s">
        <v>8</v>
      </c>
      <c r="D33" s="11" t="s">
        <v>31</v>
      </c>
      <c r="E33" s="16"/>
    </row>
    <row r="34" spans="1:5" ht="16" hidden="1" x14ac:dyDescent="0.2">
      <c r="A34" s="6" t="s">
        <v>149</v>
      </c>
      <c r="B34" s="11" t="s">
        <v>10</v>
      </c>
      <c r="C34" s="11" t="s">
        <v>8</v>
      </c>
      <c r="D34" s="11" t="s">
        <v>31</v>
      </c>
      <c r="E34" s="16"/>
    </row>
    <row r="35" spans="1:5" ht="16" hidden="1" x14ac:dyDescent="0.2">
      <c r="A35" s="6" t="s">
        <v>150</v>
      </c>
      <c r="B35" s="11" t="s">
        <v>10</v>
      </c>
      <c r="C35" s="11" t="s">
        <v>8</v>
      </c>
      <c r="D35" s="11" t="s">
        <v>31</v>
      </c>
      <c r="E35" s="16"/>
    </row>
    <row r="36" spans="1:5" ht="16" hidden="1" x14ac:dyDescent="0.2">
      <c r="A36" s="6" t="s">
        <v>151</v>
      </c>
      <c r="B36" s="11" t="s">
        <v>10</v>
      </c>
      <c r="C36" s="11" t="s">
        <v>8</v>
      </c>
      <c r="D36" s="11" t="s">
        <v>31</v>
      </c>
      <c r="E36" s="16"/>
    </row>
    <row r="37" spans="1:5" ht="16" hidden="1" x14ac:dyDescent="0.2">
      <c r="A37" s="6" t="s">
        <v>152</v>
      </c>
      <c r="B37" s="11" t="s">
        <v>10</v>
      </c>
      <c r="C37" s="11" t="s">
        <v>8</v>
      </c>
      <c r="D37" s="11" t="s">
        <v>31</v>
      </c>
      <c r="E37" s="16"/>
    </row>
    <row r="38" spans="1:5" ht="16" hidden="1" x14ac:dyDescent="0.2">
      <c r="A38" s="6" t="s">
        <v>153</v>
      </c>
      <c r="B38" s="11" t="s">
        <v>10</v>
      </c>
      <c r="C38" s="11" t="s">
        <v>8</v>
      </c>
      <c r="D38" s="11" t="s">
        <v>31</v>
      </c>
      <c r="E38" s="16"/>
    </row>
    <row r="39" spans="1:5" ht="16" hidden="1" x14ac:dyDescent="0.2">
      <c r="A39" s="6" t="s">
        <v>154</v>
      </c>
      <c r="B39" s="11" t="s">
        <v>10</v>
      </c>
      <c r="C39" s="11" t="s">
        <v>8</v>
      </c>
      <c r="D39" s="11" t="s">
        <v>31</v>
      </c>
      <c r="E39" s="16"/>
    </row>
    <row r="40" spans="1:5" ht="16" hidden="1" x14ac:dyDescent="0.2">
      <c r="A40" s="6" t="s">
        <v>155</v>
      </c>
      <c r="B40" s="11" t="s">
        <v>7</v>
      </c>
      <c r="C40" s="11" t="s">
        <v>8</v>
      </c>
      <c r="D40" s="11" t="s">
        <v>31</v>
      </c>
      <c r="E40" s="16"/>
    </row>
    <row r="41" spans="1:5" ht="16" hidden="1" x14ac:dyDescent="0.2">
      <c r="A41" s="6" t="s">
        <v>156</v>
      </c>
      <c r="B41" s="11" t="s">
        <v>7</v>
      </c>
      <c r="C41" s="11" t="s">
        <v>8</v>
      </c>
      <c r="D41" s="11" t="s">
        <v>31</v>
      </c>
      <c r="E41" s="16"/>
    </row>
    <row r="42" spans="1:5" ht="16" hidden="1" x14ac:dyDescent="0.2">
      <c r="A42" s="6" t="s">
        <v>157</v>
      </c>
      <c r="B42" s="11" t="s">
        <v>7</v>
      </c>
      <c r="C42" s="11" t="s">
        <v>8</v>
      </c>
      <c r="D42" s="11" t="s">
        <v>31</v>
      </c>
      <c r="E42" s="17"/>
    </row>
    <row r="43" spans="1:5" ht="16" hidden="1" x14ac:dyDescent="0.2">
      <c r="A43" s="6" t="s">
        <v>158</v>
      </c>
      <c r="B43" s="6" t="s">
        <v>7</v>
      </c>
      <c r="C43" s="6" t="s">
        <v>8</v>
      </c>
      <c r="D43" s="6" t="s">
        <v>31</v>
      </c>
      <c r="E43" s="15"/>
    </row>
    <row r="44" spans="1:5" ht="16" hidden="1" x14ac:dyDescent="0.2">
      <c r="A44" s="6" t="s">
        <v>159</v>
      </c>
      <c r="B44" s="11" t="s">
        <v>7</v>
      </c>
      <c r="C44" s="11" t="s">
        <v>8</v>
      </c>
      <c r="D44" s="11" t="s">
        <v>31</v>
      </c>
      <c r="E44" s="16"/>
    </row>
    <row r="45" spans="1:5" ht="16" hidden="1" x14ac:dyDescent="0.2">
      <c r="A45" s="6" t="s">
        <v>160</v>
      </c>
      <c r="B45" s="11" t="s">
        <v>7</v>
      </c>
      <c r="C45" s="11" t="s">
        <v>8</v>
      </c>
      <c r="D45" s="11" t="s">
        <v>31</v>
      </c>
      <c r="E45" s="18"/>
    </row>
    <row r="46" spans="1:5" ht="16" hidden="1" x14ac:dyDescent="0.2">
      <c r="A46" s="6" t="s">
        <v>161</v>
      </c>
      <c r="B46" s="11" t="s">
        <v>7</v>
      </c>
      <c r="C46" s="11" t="s">
        <v>9</v>
      </c>
      <c r="D46" s="11" t="s">
        <v>31</v>
      </c>
      <c r="E46" s="18"/>
    </row>
    <row r="47" spans="1:5" ht="16" hidden="1" x14ac:dyDescent="0.2">
      <c r="A47" s="6" t="s">
        <v>162</v>
      </c>
      <c r="B47" s="11" t="s">
        <v>7</v>
      </c>
      <c r="C47" s="11" t="s">
        <v>9</v>
      </c>
      <c r="D47" s="11" t="s">
        <v>31</v>
      </c>
      <c r="E47" s="18"/>
    </row>
    <row r="48" spans="1:5" ht="16" hidden="1" x14ac:dyDescent="0.2">
      <c r="A48" s="6" t="s">
        <v>163</v>
      </c>
      <c r="B48" s="11" t="s">
        <v>7</v>
      </c>
      <c r="C48" s="11" t="s">
        <v>9</v>
      </c>
      <c r="D48" s="11" t="s">
        <v>31</v>
      </c>
      <c r="E48" s="18"/>
    </row>
    <row r="49" spans="1:5" ht="16" hidden="1" x14ac:dyDescent="0.2">
      <c r="A49" s="6" t="s">
        <v>164</v>
      </c>
      <c r="B49" s="11" t="s">
        <v>38</v>
      </c>
      <c r="C49" s="11" t="s">
        <v>14</v>
      </c>
      <c r="D49" s="11" t="s">
        <v>34</v>
      </c>
      <c r="E49" s="18" t="s">
        <v>48</v>
      </c>
    </row>
    <row r="50" spans="1:5" ht="16" hidden="1" x14ac:dyDescent="0.2">
      <c r="A50" s="6" t="s">
        <v>166</v>
      </c>
      <c r="B50" s="11" t="s">
        <v>38</v>
      </c>
      <c r="C50" s="11" t="s">
        <v>14</v>
      </c>
      <c r="D50" s="11" t="s">
        <v>34</v>
      </c>
      <c r="E50" s="17" t="s">
        <v>48</v>
      </c>
    </row>
    <row r="51" spans="1:5" ht="16" hidden="1" x14ac:dyDescent="0.2">
      <c r="A51" s="6" t="s">
        <v>167</v>
      </c>
      <c r="B51" s="11" t="s">
        <v>38</v>
      </c>
      <c r="C51" s="11" t="s">
        <v>14</v>
      </c>
      <c r="D51" s="11" t="s">
        <v>34</v>
      </c>
      <c r="E51" s="16" t="s">
        <v>48</v>
      </c>
    </row>
    <row r="52" spans="1:5" ht="16" hidden="1" x14ac:dyDescent="0.2">
      <c r="A52" s="6" t="s">
        <v>168</v>
      </c>
      <c r="B52" s="11" t="s">
        <v>67</v>
      </c>
      <c r="C52" s="11" t="s">
        <v>8</v>
      </c>
      <c r="D52" s="11" t="s">
        <v>31</v>
      </c>
      <c r="E52" s="18"/>
    </row>
    <row r="53" spans="1:5" ht="16" hidden="1" x14ac:dyDescent="0.2">
      <c r="A53" s="6" t="s">
        <v>169</v>
      </c>
      <c r="B53" s="11" t="s">
        <v>67</v>
      </c>
      <c r="C53" s="11" t="s">
        <v>8</v>
      </c>
      <c r="D53" s="11" t="s">
        <v>31</v>
      </c>
      <c r="E53" s="18"/>
    </row>
    <row r="54" spans="1:5" ht="16" hidden="1" x14ac:dyDescent="0.2">
      <c r="A54" s="6" t="s">
        <v>170</v>
      </c>
      <c r="B54" s="11" t="s">
        <v>67</v>
      </c>
      <c r="C54" s="11" t="s">
        <v>8</v>
      </c>
      <c r="D54" s="11" t="s">
        <v>31</v>
      </c>
      <c r="E54" s="18"/>
    </row>
    <row r="55" spans="1:5" ht="16" hidden="1" x14ac:dyDescent="0.2">
      <c r="A55" s="6" t="s">
        <v>171</v>
      </c>
      <c r="B55" s="11" t="s">
        <v>67</v>
      </c>
      <c r="C55" s="11" t="s">
        <v>8</v>
      </c>
      <c r="D55" s="11" t="s">
        <v>31</v>
      </c>
      <c r="E55" s="18"/>
    </row>
    <row r="56" spans="1:5" ht="16" hidden="1" x14ac:dyDescent="0.2">
      <c r="A56" s="6" t="s">
        <v>172</v>
      </c>
      <c r="B56" s="11" t="s">
        <v>7</v>
      </c>
      <c r="C56" s="11" t="s">
        <v>9</v>
      </c>
      <c r="D56" s="11" t="s">
        <v>31</v>
      </c>
      <c r="E56" s="18"/>
    </row>
    <row r="57" spans="1:5" ht="16" hidden="1" x14ac:dyDescent="0.2">
      <c r="A57" s="6" t="s">
        <v>173</v>
      </c>
      <c r="B57" s="11" t="s">
        <v>7</v>
      </c>
      <c r="C57" s="11" t="s">
        <v>9</v>
      </c>
      <c r="D57" s="11" t="s">
        <v>31</v>
      </c>
      <c r="E57" s="18"/>
    </row>
    <row r="58" spans="1:5" ht="16" hidden="1" x14ac:dyDescent="0.2">
      <c r="A58" s="6" t="s">
        <v>306</v>
      </c>
      <c r="B58" s="11" t="s">
        <v>7</v>
      </c>
      <c r="C58" s="11" t="s">
        <v>9</v>
      </c>
      <c r="D58" s="11" t="s">
        <v>31</v>
      </c>
      <c r="E58" s="18"/>
    </row>
    <row r="59" spans="1:5" ht="16" hidden="1" x14ac:dyDescent="0.2">
      <c r="A59" s="6" t="s">
        <v>290</v>
      </c>
      <c r="B59" s="11" t="s">
        <v>7</v>
      </c>
      <c r="C59" s="11" t="s">
        <v>9</v>
      </c>
      <c r="D59" s="11" t="s">
        <v>31</v>
      </c>
      <c r="E59" s="18"/>
    </row>
    <row r="60" spans="1:5" ht="16" hidden="1" x14ac:dyDescent="0.2">
      <c r="A60" s="6" t="s">
        <v>291</v>
      </c>
      <c r="B60" s="11" t="s">
        <v>7</v>
      </c>
      <c r="C60" s="11" t="s">
        <v>9</v>
      </c>
      <c r="D60" s="11" t="s">
        <v>31</v>
      </c>
      <c r="E60" s="18"/>
    </row>
    <row r="61" spans="1:5" ht="16" hidden="1" x14ac:dyDescent="0.2">
      <c r="A61" s="6" t="s">
        <v>68</v>
      </c>
      <c r="B61" s="11" t="s">
        <v>15</v>
      </c>
      <c r="C61" s="11" t="s">
        <v>8</v>
      </c>
      <c r="D61" s="11" t="s">
        <v>31</v>
      </c>
      <c r="E61" s="24"/>
    </row>
    <row r="62" spans="1:5" ht="16" hidden="1" x14ac:dyDescent="0.2">
      <c r="A62" s="6" t="s">
        <v>69</v>
      </c>
      <c r="B62" s="11" t="s">
        <v>70</v>
      </c>
      <c r="C62" s="11" t="s">
        <v>11</v>
      </c>
      <c r="D62" s="11" t="s">
        <v>34</v>
      </c>
      <c r="E62" s="24"/>
    </row>
    <row r="63" spans="1:5" ht="16" hidden="1" x14ac:dyDescent="0.2">
      <c r="A63" s="6" t="s">
        <v>98</v>
      </c>
      <c r="B63" s="11" t="s">
        <v>36</v>
      </c>
      <c r="C63" s="11" t="s">
        <v>11</v>
      </c>
      <c r="D63" s="11" t="s">
        <v>34</v>
      </c>
      <c r="E63" s="18" t="s">
        <v>45</v>
      </c>
    </row>
    <row r="64" spans="1:5" ht="16" hidden="1" x14ac:dyDescent="0.2">
      <c r="A64" s="6" t="s">
        <v>101</v>
      </c>
      <c r="B64" s="11" t="s">
        <v>36</v>
      </c>
      <c r="C64" s="11" t="s">
        <v>11</v>
      </c>
      <c r="D64" s="11" t="s">
        <v>34</v>
      </c>
      <c r="E64" s="18" t="s">
        <v>45</v>
      </c>
    </row>
    <row r="65" spans="1:5" ht="16" hidden="1" x14ac:dyDescent="0.2">
      <c r="A65" s="6" t="s">
        <v>292</v>
      </c>
      <c r="B65" s="11" t="s">
        <v>7</v>
      </c>
      <c r="C65" s="11" t="s">
        <v>9</v>
      </c>
      <c r="D65" s="11" t="s">
        <v>31</v>
      </c>
      <c r="E65" s="18"/>
    </row>
    <row r="66" spans="1:5" ht="16" hidden="1" x14ac:dyDescent="0.2">
      <c r="A66" s="6" t="s">
        <v>293</v>
      </c>
      <c r="B66" s="11" t="s">
        <v>7</v>
      </c>
      <c r="C66" s="11" t="s">
        <v>9</v>
      </c>
      <c r="D66" s="11" t="s">
        <v>31</v>
      </c>
      <c r="E66" s="18"/>
    </row>
    <row r="67" spans="1:5" ht="16" hidden="1" x14ac:dyDescent="0.2">
      <c r="A67" s="6" t="s">
        <v>104</v>
      </c>
      <c r="B67" s="11" t="s">
        <v>36</v>
      </c>
      <c r="C67" s="11" t="s">
        <v>11</v>
      </c>
      <c r="D67" s="11" t="s">
        <v>34</v>
      </c>
      <c r="E67" s="18" t="s">
        <v>45</v>
      </c>
    </row>
    <row r="68" spans="1:5" ht="16" hidden="1" x14ac:dyDescent="0.2">
      <c r="A68" s="6" t="s">
        <v>105</v>
      </c>
      <c r="B68" s="11" t="s">
        <v>36</v>
      </c>
      <c r="C68" s="11" t="s">
        <v>11</v>
      </c>
      <c r="D68" s="11" t="s">
        <v>34</v>
      </c>
      <c r="E68" s="18" t="s">
        <v>45</v>
      </c>
    </row>
    <row r="69" spans="1:5" ht="16" hidden="1" x14ac:dyDescent="0.2">
      <c r="A69" s="6" t="s">
        <v>294</v>
      </c>
      <c r="B69" s="11" t="s">
        <v>7</v>
      </c>
      <c r="C69" s="11" t="s">
        <v>9</v>
      </c>
      <c r="D69" s="11" t="s">
        <v>31</v>
      </c>
      <c r="E69" s="18"/>
    </row>
    <row r="70" spans="1:5" ht="16" hidden="1" x14ac:dyDescent="0.2">
      <c r="A70" s="6" t="s">
        <v>295</v>
      </c>
      <c r="B70" s="11" t="s">
        <v>7</v>
      </c>
      <c r="C70" s="11" t="s">
        <v>9</v>
      </c>
      <c r="D70" s="11" t="s">
        <v>31</v>
      </c>
      <c r="E70" s="18"/>
    </row>
    <row r="71" spans="1:5" ht="16" hidden="1" x14ac:dyDescent="0.2">
      <c r="A71" s="6" t="s">
        <v>110</v>
      </c>
      <c r="B71" s="11" t="s">
        <v>37</v>
      </c>
      <c r="C71" s="11" t="s">
        <v>12</v>
      </c>
      <c r="D71" s="11" t="s">
        <v>34</v>
      </c>
      <c r="E71" s="18" t="s">
        <v>46</v>
      </c>
    </row>
    <row r="72" spans="1:5" ht="16" hidden="1" x14ac:dyDescent="0.2">
      <c r="A72" s="6" t="s">
        <v>111</v>
      </c>
      <c r="B72" s="11" t="s">
        <v>37</v>
      </c>
      <c r="C72" s="11" t="s">
        <v>12</v>
      </c>
      <c r="D72" s="11" t="s">
        <v>34</v>
      </c>
      <c r="E72" s="17" t="s">
        <v>46</v>
      </c>
    </row>
    <row r="73" spans="1:5" ht="16" hidden="1" x14ac:dyDescent="0.2">
      <c r="A73" s="6" t="s">
        <v>296</v>
      </c>
      <c r="B73" s="11" t="s">
        <v>7</v>
      </c>
      <c r="C73" s="11" t="s">
        <v>9</v>
      </c>
      <c r="D73" s="11" t="s">
        <v>31</v>
      </c>
      <c r="E73" s="16"/>
    </row>
    <row r="74" spans="1:5" ht="16" hidden="1" x14ac:dyDescent="0.2">
      <c r="A74" s="6" t="s">
        <v>297</v>
      </c>
      <c r="B74" s="11" t="s">
        <v>7</v>
      </c>
      <c r="C74" s="11" t="s">
        <v>9</v>
      </c>
      <c r="D74" s="11" t="s">
        <v>31</v>
      </c>
      <c r="E74" s="16"/>
    </row>
    <row r="75" spans="1:5" ht="16" hidden="1" x14ac:dyDescent="0.2">
      <c r="A75" s="6" t="s">
        <v>114</v>
      </c>
      <c r="B75" s="11" t="s">
        <v>35</v>
      </c>
      <c r="C75" s="11" t="s">
        <v>13</v>
      </c>
      <c r="D75" s="11" t="s">
        <v>34</v>
      </c>
      <c r="E75" s="16" t="s">
        <v>47</v>
      </c>
    </row>
    <row r="76" spans="1:5" ht="16" hidden="1" x14ac:dyDescent="0.2">
      <c r="A76" s="6" t="s">
        <v>115</v>
      </c>
      <c r="B76" s="11" t="s">
        <v>35</v>
      </c>
      <c r="C76" s="11" t="s">
        <v>13</v>
      </c>
      <c r="D76" s="11" t="s">
        <v>34</v>
      </c>
      <c r="E76" s="16" t="s">
        <v>47</v>
      </c>
    </row>
    <row r="77" spans="1:5" ht="16" hidden="1" x14ac:dyDescent="0.2">
      <c r="A77" s="6" t="s">
        <v>287</v>
      </c>
      <c r="B77" s="11" t="s">
        <v>6</v>
      </c>
      <c r="C77" s="11" t="s">
        <v>6</v>
      </c>
      <c r="D77" s="11" t="s">
        <v>49</v>
      </c>
      <c r="E77" s="16"/>
    </row>
    <row r="78" spans="1:5" ht="32" hidden="1" x14ac:dyDescent="0.2">
      <c r="A78" s="6" t="s">
        <v>178</v>
      </c>
      <c r="B78" s="11"/>
      <c r="C78" s="11" t="s">
        <v>4</v>
      </c>
      <c r="D78" s="11" t="s">
        <v>5</v>
      </c>
      <c r="E78" s="16"/>
    </row>
    <row r="79" spans="1:5" ht="32" hidden="1" x14ac:dyDescent="0.2">
      <c r="A79" s="6" t="s">
        <v>16</v>
      </c>
      <c r="B79" s="11"/>
      <c r="C79" s="11" t="s">
        <v>71</v>
      </c>
      <c r="D79" s="11" t="s">
        <v>72</v>
      </c>
      <c r="E79" s="19"/>
    </row>
    <row r="80" spans="1:5" ht="32" hidden="1" x14ac:dyDescent="0.2">
      <c r="A80" s="6" t="s">
        <v>17</v>
      </c>
      <c r="B80" s="11" t="s">
        <v>78</v>
      </c>
      <c r="C80" s="11" t="s">
        <v>18</v>
      </c>
      <c r="D80" s="11" t="s">
        <v>79</v>
      </c>
      <c r="E80" s="16" t="s">
        <v>63</v>
      </c>
    </row>
    <row r="81" spans="1:5" ht="16" hidden="1" x14ac:dyDescent="0.2">
      <c r="A81" s="6" t="s">
        <v>179</v>
      </c>
      <c r="B81" s="11" t="s">
        <v>52</v>
      </c>
      <c r="C81" s="11" t="s">
        <v>19</v>
      </c>
      <c r="D81" s="11" t="s">
        <v>53</v>
      </c>
      <c r="E81" s="16" t="s">
        <v>42</v>
      </c>
    </row>
    <row r="82" spans="1:5" ht="16" hidden="1" x14ac:dyDescent="0.2">
      <c r="A82" s="6" t="s">
        <v>182</v>
      </c>
      <c r="B82" s="11" t="s">
        <v>52</v>
      </c>
      <c r="C82" s="11" t="s">
        <v>19</v>
      </c>
      <c r="D82" s="11" t="s">
        <v>53</v>
      </c>
      <c r="E82" s="16" t="s">
        <v>42</v>
      </c>
    </row>
    <row r="83" spans="1:5" ht="16" hidden="1" x14ac:dyDescent="0.2">
      <c r="A83" s="6" t="s">
        <v>57</v>
      </c>
      <c r="B83" s="11" t="s">
        <v>54</v>
      </c>
      <c r="C83" s="11" t="s">
        <v>55</v>
      </c>
      <c r="D83" s="11" t="s">
        <v>29</v>
      </c>
      <c r="E83" s="19" t="s">
        <v>56</v>
      </c>
    </row>
    <row r="84" spans="1:5" ht="16" hidden="1" x14ac:dyDescent="0.2">
      <c r="A84" s="6" t="s">
        <v>198</v>
      </c>
      <c r="B84" s="11" t="s">
        <v>20</v>
      </c>
      <c r="C84" s="11" t="s">
        <v>21</v>
      </c>
      <c r="D84" s="11" t="s">
        <v>30</v>
      </c>
      <c r="E84" s="16" t="s">
        <v>80</v>
      </c>
    </row>
    <row r="85" spans="1:5" ht="16" hidden="1" x14ac:dyDescent="0.2">
      <c r="A85" s="6" t="s">
        <v>200</v>
      </c>
      <c r="B85" s="11" t="s">
        <v>20</v>
      </c>
      <c r="C85" s="11" t="s">
        <v>21</v>
      </c>
      <c r="D85" s="11" t="s">
        <v>30</v>
      </c>
      <c r="E85" s="16" t="s">
        <v>80</v>
      </c>
    </row>
    <row r="86" spans="1:5" ht="16" hidden="1" x14ac:dyDescent="0.2">
      <c r="A86" s="6" t="s">
        <v>201</v>
      </c>
      <c r="B86" s="11" t="s">
        <v>20</v>
      </c>
      <c r="C86" s="11" t="s">
        <v>21</v>
      </c>
      <c r="D86" s="11" t="s">
        <v>30</v>
      </c>
      <c r="E86" s="16" t="s">
        <v>80</v>
      </c>
    </row>
    <row r="87" spans="1:5" ht="16" hidden="1" x14ac:dyDescent="0.2">
      <c r="A87" s="6" t="s">
        <v>202</v>
      </c>
      <c r="B87" s="11" t="s">
        <v>20</v>
      </c>
      <c r="C87" s="11" t="s">
        <v>21</v>
      </c>
      <c r="D87" s="11" t="s">
        <v>30</v>
      </c>
      <c r="E87" s="16" t="s">
        <v>80</v>
      </c>
    </row>
    <row r="88" spans="1:5" ht="16" hidden="1" x14ac:dyDescent="0.2">
      <c r="A88" s="6" t="s">
        <v>203</v>
      </c>
      <c r="B88" s="11" t="s">
        <v>20</v>
      </c>
      <c r="C88" s="11" t="s">
        <v>21</v>
      </c>
      <c r="D88" s="11" t="s">
        <v>30</v>
      </c>
      <c r="E88" s="16" t="s">
        <v>80</v>
      </c>
    </row>
    <row r="89" spans="1:5" ht="16" hidden="1" x14ac:dyDescent="0.2">
      <c r="A89" s="6" t="s">
        <v>284</v>
      </c>
      <c r="B89" s="11" t="s">
        <v>20</v>
      </c>
      <c r="C89" s="11" t="s">
        <v>21</v>
      </c>
      <c r="D89" s="11" t="s">
        <v>30</v>
      </c>
      <c r="E89" s="16" t="s">
        <v>80</v>
      </c>
    </row>
    <row r="90" spans="1:5" ht="16" hidden="1" x14ac:dyDescent="0.2">
      <c r="A90" s="6" t="s">
        <v>204</v>
      </c>
      <c r="B90" s="14" t="s">
        <v>58</v>
      </c>
      <c r="C90" s="14" t="s">
        <v>59</v>
      </c>
      <c r="D90" s="14" t="s">
        <v>30</v>
      </c>
      <c r="E90" s="20"/>
    </row>
    <row r="91" spans="1:5" ht="16" hidden="1" x14ac:dyDescent="0.2">
      <c r="A91" s="6" t="s">
        <v>207</v>
      </c>
      <c r="B91" s="14" t="s">
        <v>58</v>
      </c>
      <c r="C91" s="14" t="s">
        <v>59</v>
      </c>
      <c r="D91" s="14" t="s">
        <v>30</v>
      </c>
      <c r="E91" s="19"/>
    </row>
    <row r="92" spans="1:5" ht="16" hidden="1" x14ac:dyDescent="0.2">
      <c r="A92" s="6" t="s">
        <v>288</v>
      </c>
      <c r="B92" s="11" t="s">
        <v>6</v>
      </c>
      <c r="C92" s="11" t="s">
        <v>6</v>
      </c>
      <c r="D92" s="11" t="s">
        <v>49</v>
      </c>
      <c r="E92" s="18"/>
    </row>
    <row r="93" spans="1:5" ht="16" hidden="1" x14ac:dyDescent="0.2">
      <c r="A93" s="6" t="s">
        <v>289</v>
      </c>
      <c r="B93" s="11" t="s">
        <v>6</v>
      </c>
      <c r="C93" s="11" t="s">
        <v>6</v>
      </c>
      <c r="D93" s="11" t="s">
        <v>49</v>
      </c>
      <c r="E93" s="18"/>
    </row>
    <row r="94" spans="1:5" ht="16" hidden="1" x14ac:dyDescent="0.2">
      <c r="A94" s="6" t="s">
        <v>237</v>
      </c>
      <c r="B94" s="11" t="s">
        <v>25</v>
      </c>
      <c r="C94" s="11" t="s">
        <v>22</v>
      </c>
      <c r="D94" s="11" t="s">
        <v>33</v>
      </c>
      <c r="E94" s="17"/>
    </row>
    <row r="95" spans="1:5" ht="16" hidden="1" x14ac:dyDescent="0.2">
      <c r="A95" s="6" t="s">
        <v>209</v>
      </c>
      <c r="B95" s="11" t="s">
        <v>60</v>
      </c>
      <c r="C95" s="11" t="s">
        <v>61</v>
      </c>
      <c r="D95" s="11" t="s">
        <v>33</v>
      </c>
      <c r="E95" s="16" t="s">
        <v>74</v>
      </c>
    </row>
    <row r="96" spans="1:5" ht="16" hidden="1" x14ac:dyDescent="0.2">
      <c r="A96" s="6" t="s">
        <v>210</v>
      </c>
      <c r="B96" s="11" t="s">
        <v>60</v>
      </c>
      <c r="C96" s="11" t="s">
        <v>61</v>
      </c>
      <c r="D96" s="11" t="s">
        <v>33</v>
      </c>
      <c r="E96" s="16" t="s">
        <v>74</v>
      </c>
    </row>
    <row r="97" spans="1:5" ht="16" hidden="1" x14ac:dyDescent="0.2">
      <c r="A97" s="6" t="s">
        <v>238</v>
      </c>
      <c r="B97" s="11" t="s">
        <v>25</v>
      </c>
      <c r="C97" s="11" t="s">
        <v>22</v>
      </c>
      <c r="D97" s="11" t="s">
        <v>33</v>
      </c>
      <c r="E97" s="16"/>
    </row>
    <row r="98" spans="1:5" ht="16" hidden="1" x14ac:dyDescent="0.2">
      <c r="A98" s="6" t="s">
        <v>65</v>
      </c>
      <c r="B98" s="11" t="s">
        <v>81</v>
      </c>
      <c r="C98" s="11" t="s">
        <v>22</v>
      </c>
      <c r="D98" s="11" t="s">
        <v>33</v>
      </c>
      <c r="E98" s="19"/>
    </row>
    <row r="99" spans="1:5" ht="16" hidden="1" x14ac:dyDescent="0.2">
      <c r="A99" s="6" t="s">
        <v>211</v>
      </c>
      <c r="B99" s="11" t="s">
        <v>60</v>
      </c>
      <c r="C99" s="11" t="s">
        <v>61</v>
      </c>
      <c r="D99" s="11" t="s">
        <v>33</v>
      </c>
      <c r="E99" s="16" t="s">
        <v>74</v>
      </c>
    </row>
    <row r="100" spans="1:5" ht="16" hidden="1" x14ac:dyDescent="0.2">
      <c r="A100" s="6" t="s">
        <v>212</v>
      </c>
      <c r="B100" s="11" t="s">
        <v>60</v>
      </c>
      <c r="C100" s="11" t="s">
        <v>61</v>
      </c>
      <c r="D100" s="11" t="s">
        <v>33</v>
      </c>
      <c r="E100" s="16" t="s">
        <v>74</v>
      </c>
    </row>
    <row r="101" spans="1:5" ht="16" hidden="1" x14ac:dyDescent="0.2">
      <c r="A101" s="6" t="s">
        <v>213</v>
      </c>
      <c r="B101" s="11" t="s">
        <v>60</v>
      </c>
      <c r="C101" s="11" t="s">
        <v>61</v>
      </c>
      <c r="D101" s="11" t="s">
        <v>33</v>
      </c>
      <c r="E101" s="16" t="s">
        <v>74</v>
      </c>
    </row>
    <row r="102" spans="1:5" ht="16" hidden="1" x14ac:dyDescent="0.2">
      <c r="A102" s="6" t="s">
        <v>214</v>
      </c>
      <c r="B102" s="11" t="s">
        <v>60</v>
      </c>
      <c r="C102" s="11" t="s">
        <v>61</v>
      </c>
      <c r="D102" s="11" t="s">
        <v>33</v>
      </c>
      <c r="E102" s="18" t="s">
        <v>74</v>
      </c>
    </row>
    <row r="103" spans="1:5" ht="16" hidden="1" x14ac:dyDescent="0.2">
      <c r="A103" s="6" t="s">
        <v>215</v>
      </c>
      <c r="B103" s="14" t="s">
        <v>51</v>
      </c>
      <c r="C103" s="14" t="s">
        <v>61</v>
      </c>
      <c r="D103" s="14" t="s">
        <v>33</v>
      </c>
      <c r="E103" s="23" t="s">
        <v>73</v>
      </c>
    </row>
    <row r="104" spans="1:5" ht="16" hidden="1" x14ac:dyDescent="0.2">
      <c r="A104" s="6" t="s">
        <v>216</v>
      </c>
      <c r="B104" s="14" t="s">
        <v>51</v>
      </c>
      <c r="C104" s="14" t="s">
        <v>61</v>
      </c>
      <c r="D104" s="14" t="s">
        <v>33</v>
      </c>
      <c r="E104" s="23" t="s">
        <v>73</v>
      </c>
    </row>
    <row r="105" spans="1:5" ht="16" hidden="1" x14ac:dyDescent="0.2">
      <c r="A105" s="6" t="s">
        <v>23</v>
      </c>
      <c r="B105" s="11" t="s">
        <v>64</v>
      </c>
      <c r="C105" s="11" t="s">
        <v>22</v>
      </c>
      <c r="D105" s="11" t="s">
        <v>33</v>
      </c>
      <c r="E105" s="24"/>
    </row>
    <row r="106" spans="1:5" ht="16" hidden="1" x14ac:dyDescent="0.2">
      <c r="A106" s="6" t="s">
        <v>217</v>
      </c>
      <c r="B106" s="11" t="s">
        <v>50</v>
      </c>
      <c r="C106" s="11" t="s">
        <v>22</v>
      </c>
      <c r="D106" s="11" t="s">
        <v>33</v>
      </c>
      <c r="E106" s="17"/>
    </row>
    <row r="107" spans="1:5" ht="16" hidden="1" x14ac:dyDescent="0.2">
      <c r="A107" s="6" t="s">
        <v>219</v>
      </c>
      <c r="B107" s="11" t="s">
        <v>50</v>
      </c>
      <c r="C107" s="11" t="s">
        <v>22</v>
      </c>
      <c r="D107" s="11" t="s">
        <v>33</v>
      </c>
      <c r="E107" s="16"/>
    </row>
    <row r="108" spans="1:5" ht="16" hidden="1" x14ac:dyDescent="0.2">
      <c r="A108" s="6" t="s">
        <v>220</v>
      </c>
      <c r="B108" s="11" t="s">
        <v>50</v>
      </c>
      <c r="C108" s="11" t="s">
        <v>22</v>
      </c>
      <c r="D108" s="11" t="s">
        <v>33</v>
      </c>
      <c r="E108" s="16"/>
    </row>
    <row r="109" spans="1:5" ht="16" hidden="1" x14ac:dyDescent="0.2">
      <c r="A109" s="6" t="s">
        <v>221</v>
      </c>
      <c r="B109" s="11" t="s">
        <v>50</v>
      </c>
      <c r="C109" s="11" t="s">
        <v>22</v>
      </c>
      <c r="D109" s="11" t="s">
        <v>33</v>
      </c>
      <c r="E109" s="16"/>
    </row>
    <row r="110" spans="1:5" ht="16" hidden="1" x14ac:dyDescent="0.2">
      <c r="A110" s="6" t="s">
        <v>222</v>
      </c>
      <c r="B110" s="11" t="s">
        <v>50</v>
      </c>
      <c r="C110" s="11" t="s">
        <v>22</v>
      </c>
      <c r="D110" s="11" t="s">
        <v>33</v>
      </c>
      <c r="E110" s="16"/>
    </row>
    <row r="111" spans="1:5" ht="16" hidden="1" x14ac:dyDescent="0.2">
      <c r="A111" s="6" t="s">
        <v>223</v>
      </c>
      <c r="B111" s="11" t="s">
        <v>50</v>
      </c>
      <c r="C111" s="11" t="s">
        <v>22</v>
      </c>
      <c r="D111" s="11" t="s">
        <v>33</v>
      </c>
      <c r="E111" s="18"/>
    </row>
    <row r="112" spans="1:5" ht="32" hidden="1" x14ac:dyDescent="0.2">
      <c r="A112" s="6" t="s">
        <v>224</v>
      </c>
      <c r="B112" s="11" t="s">
        <v>75</v>
      </c>
      <c r="C112" s="11" t="s">
        <v>22</v>
      </c>
      <c r="D112" s="11" t="s">
        <v>32</v>
      </c>
      <c r="E112" s="18" t="s">
        <v>76</v>
      </c>
    </row>
    <row r="113" spans="1:5" ht="32" hidden="1" x14ac:dyDescent="0.2">
      <c r="A113" s="6" t="s">
        <v>226</v>
      </c>
      <c r="B113" s="11" t="s">
        <v>75</v>
      </c>
      <c r="C113" s="11" t="s">
        <v>22</v>
      </c>
      <c r="D113" s="11" t="s">
        <v>32</v>
      </c>
      <c r="E113" s="17" t="s">
        <v>76</v>
      </c>
    </row>
    <row r="114" spans="1:5" ht="16" hidden="1" x14ac:dyDescent="0.2">
      <c r="A114" s="6" t="s">
        <v>227</v>
      </c>
      <c r="B114" s="6" t="s">
        <v>40</v>
      </c>
      <c r="C114" s="6" t="s">
        <v>22</v>
      </c>
      <c r="D114" s="6" t="s">
        <v>62</v>
      </c>
      <c r="E114" s="15" t="s">
        <v>63</v>
      </c>
    </row>
    <row r="115" spans="1:5" ht="16" hidden="1" x14ac:dyDescent="0.2">
      <c r="A115" s="6" t="s">
        <v>228</v>
      </c>
      <c r="B115" s="6" t="s">
        <v>40</v>
      </c>
      <c r="C115" s="6" t="s">
        <v>22</v>
      </c>
      <c r="D115" s="6" t="s">
        <v>62</v>
      </c>
      <c r="E115" s="15" t="s">
        <v>63</v>
      </c>
    </row>
    <row r="116" spans="1:5" ht="16" hidden="1" x14ac:dyDescent="0.2">
      <c r="A116" s="6" t="s">
        <v>229</v>
      </c>
      <c r="B116" s="11" t="s">
        <v>40</v>
      </c>
      <c r="C116" s="11" t="s">
        <v>22</v>
      </c>
      <c r="D116" s="11" t="s">
        <v>62</v>
      </c>
      <c r="E116" s="16" t="s">
        <v>63</v>
      </c>
    </row>
    <row r="117" spans="1:5" ht="16" hidden="1" x14ac:dyDescent="0.2">
      <c r="A117" s="6" t="s">
        <v>230</v>
      </c>
      <c r="B117" s="11" t="s">
        <v>40</v>
      </c>
      <c r="C117" s="11" t="s">
        <v>22</v>
      </c>
      <c r="D117" s="11" t="s">
        <v>62</v>
      </c>
      <c r="E117" s="18" t="s">
        <v>63</v>
      </c>
    </row>
    <row r="118" spans="1:5" ht="16" hidden="1" x14ac:dyDescent="0.2">
      <c r="A118" s="6" t="s">
        <v>231</v>
      </c>
      <c r="B118" s="11" t="s">
        <v>24</v>
      </c>
      <c r="C118" s="11" t="s">
        <v>22</v>
      </c>
      <c r="D118" s="11" t="s">
        <v>33</v>
      </c>
      <c r="E118" s="18" t="s">
        <v>44</v>
      </c>
    </row>
    <row r="119" spans="1:5" ht="16" hidden="1" x14ac:dyDescent="0.2">
      <c r="A119" s="6" t="s">
        <v>285</v>
      </c>
      <c r="B119" s="11" t="s">
        <v>24</v>
      </c>
      <c r="C119" s="11" t="s">
        <v>22</v>
      </c>
      <c r="D119" s="11" t="s">
        <v>33</v>
      </c>
      <c r="E119" s="17" t="s">
        <v>44</v>
      </c>
    </row>
    <row r="120" spans="1:5" ht="16" hidden="1" x14ac:dyDescent="0.2">
      <c r="A120" s="6" t="s">
        <v>233</v>
      </c>
      <c r="B120" s="11" t="s">
        <v>24</v>
      </c>
      <c r="C120" s="11" t="s">
        <v>22</v>
      </c>
      <c r="D120" s="11" t="s">
        <v>33</v>
      </c>
      <c r="E120" s="16" t="s">
        <v>44</v>
      </c>
    </row>
    <row r="121" spans="1:5" ht="16" hidden="1" x14ac:dyDescent="0.2">
      <c r="A121" s="6" t="s">
        <v>234</v>
      </c>
      <c r="B121" s="12" t="s">
        <v>24</v>
      </c>
      <c r="C121" s="11" t="s">
        <v>22</v>
      </c>
      <c r="D121" s="11" t="s">
        <v>33</v>
      </c>
      <c r="E121" s="17" t="s">
        <v>44</v>
      </c>
    </row>
    <row r="122" spans="1:5" ht="16" hidden="1" x14ac:dyDescent="0.2">
      <c r="A122" s="6" t="s">
        <v>235</v>
      </c>
      <c r="B122" s="6" t="s">
        <v>24</v>
      </c>
      <c r="C122" s="6" t="s">
        <v>22</v>
      </c>
      <c r="D122" s="6" t="s">
        <v>33</v>
      </c>
      <c r="E122" s="15" t="s">
        <v>44</v>
      </c>
    </row>
    <row r="123" spans="1:5" ht="16" hidden="1" x14ac:dyDescent="0.2">
      <c r="A123" s="6" t="s">
        <v>236</v>
      </c>
      <c r="B123" s="11" t="s">
        <v>24</v>
      </c>
      <c r="C123" s="11" t="s">
        <v>22</v>
      </c>
      <c r="D123" s="11" t="s">
        <v>33</v>
      </c>
      <c r="E123" s="16" t="s">
        <v>44</v>
      </c>
    </row>
    <row r="124" spans="1:5" ht="32" hidden="1" x14ac:dyDescent="0.2">
      <c r="A124" s="6" t="s">
        <v>248</v>
      </c>
      <c r="B124" s="13"/>
      <c r="C124" s="11" t="s">
        <v>26</v>
      </c>
      <c r="D124" s="11" t="s">
        <v>27</v>
      </c>
      <c r="E124" s="18"/>
    </row>
    <row r="125" spans="1:5" ht="32" hidden="1" x14ac:dyDescent="0.2">
      <c r="A125" s="11" t="s">
        <v>250</v>
      </c>
      <c r="B125" s="13"/>
      <c r="C125" s="11" t="s">
        <v>26</v>
      </c>
      <c r="D125" s="13" t="s">
        <v>27</v>
      </c>
      <c r="E125" s="18"/>
    </row>
  </sheetData>
  <sortState xmlns:xlrd2="http://schemas.microsoft.com/office/spreadsheetml/2017/richdata2" ref="G7:G15">
    <sortCondition ref="G7:G15"/>
  </sortState>
  <phoneticPr fontId="18" type="noConversion"/>
  <pageMargins left="1" right="1" top="1" bottom="1" header="0.5" footer="0.5"/>
  <pageSetup paperSize="9" scale="61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78A7-BC6B-FE42-958A-9F5CB1A54421}">
  <dimension ref="A1:F133"/>
  <sheetViews>
    <sheetView tabSelected="1" workbookViewId="0">
      <selection activeCell="C37" sqref="C37"/>
    </sheetView>
  </sheetViews>
  <sheetFormatPr baseColWidth="10" defaultRowHeight="15" x14ac:dyDescent="0.2"/>
  <cols>
    <col min="1" max="1" width="7.33203125" bestFit="1" customWidth="1"/>
    <col min="2" max="2" width="23" bestFit="1" customWidth="1"/>
    <col min="3" max="3" width="22.5" bestFit="1" customWidth="1"/>
    <col min="4" max="4" width="24.6640625" bestFit="1" customWidth="1"/>
    <col min="5" max="5" width="19.1640625" bestFit="1" customWidth="1"/>
    <col min="6" max="6" width="8" customWidth="1"/>
  </cols>
  <sheetData>
    <row r="1" spans="1:6" x14ac:dyDescent="0.2">
      <c r="A1" s="9" t="s">
        <v>0</v>
      </c>
      <c r="B1" s="9" t="s">
        <v>1</v>
      </c>
      <c r="C1" s="9" t="s">
        <v>418</v>
      </c>
      <c r="D1" s="9" t="s">
        <v>2</v>
      </c>
      <c r="E1" s="9" t="s">
        <v>82</v>
      </c>
      <c r="F1" s="9" t="s">
        <v>419</v>
      </c>
    </row>
    <row r="2" spans="1:6" x14ac:dyDescent="0.2">
      <c r="A2" s="9" t="s">
        <v>89</v>
      </c>
      <c r="B2" s="9" t="s">
        <v>90</v>
      </c>
      <c r="C2" s="9" t="s">
        <v>90</v>
      </c>
      <c r="D2" s="9" t="s">
        <v>90</v>
      </c>
      <c r="E2" s="9" t="s">
        <v>424</v>
      </c>
      <c r="F2" s="9" t="s">
        <v>420</v>
      </c>
    </row>
    <row r="3" spans="1:6" x14ac:dyDescent="0.2">
      <c r="A3" s="9" t="s">
        <v>91</v>
      </c>
      <c r="B3" s="9" t="s">
        <v>445</v>
      </c>
      <c r="C3" s="9" t="s">
        <v>423</v>
      </c>
      <c r="D3" s="9" t="s">
        <v>8</v>
      </c>
      <c r="E3" s="9" t="s">
        <v>424</v>
      </c>
      <c r="F3" s="9" t="s">
        <v>420</v>
      </c>
    </row>
    <row r="4" spans="1:6" x14ac:dyDescent="0.2">
      <c r="A4" s="9" t="s">
        <v>94</v>
      </c>
      <c r="B4" s="9" t="s">
        <v>256</v>
      </c>
      <c r="C4" s="9" t="s">
        <v>425</v>
      </c>
      <c r="D4" s="9" t="s">
        <v>9</v>
      </c>
      <c r="E4" s="9" t="s">
        <v>424</v>
      </c>
      <c r="F4" s="9" t="s">
        <v>420</v>
      </c>
    </row>
    <row r="5" spans="1:6" x14ac:dyDescent="0.2">
      <c r="A5" s="9" t="s">
        <v>96</v>
      </c>
      <c r="B5" s="9" t="s">
        <v>256</v>
      </c>
      <c r="C5" s="9" t="s">
        <v>425</v>
      </c>
      <c r="D5" s="9" t="s">
        <v>9</v>
      </c>
      <c r="E5" s="9" t="s">
        <v>424</v>
      </c>
      <c r="F5" s="9" t="s">
        <v>420</v>
      </c>
    </row>
    <row r="6" spans="1:6" x14ac:dyDescent="0.2">
      <c r="A6" s="9" t="s">
        <v>98</v>
      </c>
      <c r="B6" s="9" t="s">
        <v>415</v>
      </c>
      <c r="C6" s="9" t="s">
        <v>421</v>
      </c>
      <c r="D6" s="9" t="s">
        <v>11</v>
      </c>
      <c r="E6" s="9" t="s">
        <v>424</v>
      </c>
      <c r="F6" s="9" t="s">
        <v>420</v>
      </c>
    </row>
    <row r="7" spans="1:6" x14ac:dyDescent="0.2">
      <c r="A7" s="9" t="s">
        <v>101</v>
      </c>
      <c r="B7" s="9" t="s">
        <v>415</v>
      </c>
      <c r="C7" s="9" t="s">
        <v>421</v>
      </c>
      <c r="D7" s="9" t="s">
        <v>11</v>
      </c>
      <c r="E7" s="9" t="s">
        <v>424</v>
      </c>
      <c r="F7" s="9" t="s">
        <v>420</v>
      </c>
    </row>
    <row r="8" spans="1:6" x14ac:dyDescent="0.2">
      <c r="A8" s="9" t="s">
        <v>102</v>
      </c>
      <c r="B8" s="9" t="s">
        <v>256</v>
      </c>
      <c r="C8" s="9" t="s">
        <v>425</v>
      </c>
      <c r="D8" s="9" t="s">
        <v>9</v>
      </c>
      <c r="E8" s="9" t="s">
        <v>424</v>
      </c>
      <c r="F8" s="9" t="s">
        <v>420</v>
      </c>
    </row>
    <row r="9" spans="1:6" x14ac:dyDescent="0.2">
      <c r="A9" s="9" t="s">
        <v>103</v>
      </c>
      <c r="B9" s="9" t="s">
        <v>256</v>
      </c>
      <c r="C9" s="9" t="s">
        <v>425</v>
      </c>
      <c r="D9" s="9" t="s">
        <v>9</v>
      </c>
      <c r="E9" s="9" t="s">
        <v>424</v>
      </c>
      <c r="F9" s="9" t="s">
        <v>420</v>
      </c>
    </row>
    <row r="10" spans="1:6" x14ac:dyDescent="0.2">
      <c r="A10" s="9" t="s">
        <v>104</v>
      </c>
      <c r="B10" s="9" t="s">
        <v>415</v>
      </c>
      <c r="C10" s="9" t="s">
        <v>421</v>
      </c>
      <c r="D10" s="9" t="s">
        <v>11</v>
      </c>
      <c r="E10" s="9" t="s">
        <v>424</v>
      </c>
      <c r="F10" s="9" t="s">
        <v>420</v>
      </c>
    </row>
    <row r="11" spans="1:6" x14ac:dyDescent="0.2">
      <c r="A11" s="9" t="s">
        <v>105</v>
      </c>
      <c r="B11" s="9" t="s">
        <v>415</v>
      </c>
      <c r="C11" s="9" t="s">
        <v>421</v>
      </c>
      <c r="D11" s="9" t="s">
        <v>11</v>
      </c>
      <c r="E11" s="9" t="s">
        <v>424</v>
      </c>
      <c r="F11" s="9" t="s">
        <v>420</v>
      </c>
    </row>
    <row r="12" spans="1:6" x14ac:dyDescent="0.2">
      <c r="A12" s="9" t="s">
        <v>107</v>
      </c>
      <c r="B12" s="9" t="s">
        <v>256</v>
      </c>
      <c r="C12" s="9" t="s">
        <v>425</v>
      </c>
      <c r="D12" s="9" t="s">
        <v>9</v>
      </c>
      <c r="E12" s="9" t="s">
        <v>424</v>
      </c>
      <c r="F12" s="9" t="s">
        <v>420</v>
      </c>
    </row>
    <row r="13" spans="1:6" x14ac:dyDescent="0.2">
      <c r="A13" s="9" t="s">
        <v>109</v>
      </c>
      <c r="B13" s="9" t="s">
        <v>256</v>
      </c>
      <c r="C13" s="9" t="s">
        <v>425</v>
      </c>
      <c r="D13" s="9" t="s">
        <v>9</v>
      </c>
      <c r="E13" s="9" t="s">
        <v>424</v>
      </c>
      <c r="F13" s="9" t="s">
        <v>420</v>
      </c>
    </row>
    <row r="14" spans="1:6" x14ac:dyDescent="0.2">
      <c r="A14" s="9" t="s">
        <v>110</v>
      </c>
      <c r="B14" s="9" t="s">
        <v>446</v>
      </c>
      <c r="C14" s="9" t="s">
        <v>446</v>
      </c>
      <c r="D14" s="9" t="s">
        <v>447</v>
      </c>
      <c r="E14" s="9" t="s">
        <v>424</v>
      </c>
      <c r="F14" s="9" t="s">
        <v>420</v>
      </c>
    </row>
    <row r="15" spans="1:6" x14ac:dyDescent="0.2">
      <c r="A15" s="9" t="s">
        <v>111</v>
      </c>
      <c r="B15" s="9" t="s">
        <v>446</v>
      </c>
      <c r="C15" s="9" t="s">
        <v>446</v>
      </c>
      <c r="D15" s="9" t="s">
        <v>447</v>
      </c>
      <c r="E15" s="9" t="s">
        <v>424</v>
      </c>
      <c r="F15" s="9" t="s">
        <v>420</v>
      </c>
    </row>
    <row r="16" spans="1:6" x14ac:dyDescent="0.2">
      <c r="A16" s="9" t="s">
        <v>112</v>
      </c>
      <c r="B16" s="9" t="s">
        <v>256</v>
      </c>
      <c r="C16" s="9" t="s">
        <v>425</v>
      </c>
      <c r="D16" s="9" t="s">
        <v>9</v>
      </c>
      <c r="E16" s="9" t="s">
        <v>424</v>
      </c>
      <c r="F16" s="9" t="s">
        <v>420</v>
      </c>
    </row>
    <row r="17" spans="1:6" x14ac:dyDescent="0.2">
      <c r="A17" s="9" t="s">
        <v>113</v>
      </c>
      <c r="B17" s="9" t="s">
        <v>256</v>
      </c>
      <c r="C17" s="9" t="s">
        <v>425</v>
      </c>
      <c r="D17" s="9" t="s">
        <v>9</v>
      </c>
      <c r="E17" s="9" t="s">
        <v>424</v>
      </c>
      <c r="F17" s="9" t="s">
        <v>420</v>
      </c>
    </row>
    <row r="18" spans="1:6" x14ac:dyDescent="0.2">
      <c r="A18" s="9" t="s">
        <v>114</v>
      </c>
      <c r="B18" s="9" t="s">
        <v>414</v>
      </c>
      <c r="C18" s="9" t="s">
        <v>422</v>
      </c>
      <c r="D18" s="9" t="s">
        <v>13</v>
      </c>
      <c r="E18" s="9" t="s">
        <v>424</v>
      </c>
      <c r="F18" s="9" t="s">
        <v>420</v>
      </c>
    </row>
    <row r="19" spans="1:6" x14ac:dyDescent="0.2">
      <c r="A19" s="9" t="s">
        <v>115</v>
      </c>
      <c r="B19" s="9" t="s">
        <v>414</v>
      </c>
      <c r="C19" s="9" t="s">
        <v>422</v>
      </c>
      <c r="D19" s="9" t="s">
        <v>13</v>
      </c>
      <c r="E19" s="9" t="s">
        <v>424</v>
      </c>
      <c r="F19" s="9" t="s">
        <v>420</v>
      </c>
    </row>
    <row r="20" spans="1:6" x14ac:dyDescent="0.2">
      <c r="A20" s="9" t="s">
        <v>117</v>
      </c>
      <c r="B20" s="9" t="s">
        <v>256</v>
      </c>
      <c r="C20" s="9" t="s">
        <v>425</v>
      </c>
      <c r="D20" s="9" t="s">
        <v>9</v>
      </c>
      <c r="E20" s="9" t="s">
        <v>424</v>
      </c>
      <c r="F20" s="9" t="s">
        <v>420</v>
      </c>
    </row>
    <row r="21" spans="1:6" x14ac:dyDescent="0.2">
      <c r="A21" s="9" t="s">
        <v>118</v>
      </c>
      <c r="B21" s="9" t="s">
        <v>256</v>
      </c>
      <c r="C21" s="9" t="s">
        <v>425</v>
      </c>
      <c r="D21" s="9" t="s">
        <v>9</v>
      </c>
      <c r="E21" s="9" t="s">
        <v>424</v>
      </c>
      <c r="F21" s="9" t="s">
        <v>420</v>
      </c>
    </row>
    <row r="22" spans="1:6" x14ac:dyDescent="0.2">
      <c r="A22" s="9" t="s">
        <v>119</v>
      </c>
      <c r="B22" s="9" t="s">
        <v>446</v>
      </c>
      <c r="C22" s="9" t="s">
        <v>446</v>
      </c>
      <c r="D22" s="9" t="s">
        <v>447</v>
      </c>
      <c r="E22" s="9" t="s">
        <v>424</v>
      </c>
      <c r="F22" s="9" t="s">
        <v>420</v>
      </c>
    </row>
    <row r="23" spans="1:6" x14ac:dyDescent="0.2">
      <c r="A23" s="9" t="s">
        <v>120</v>
      </c>
      <c r="B23" s="9" t="s">
        <v>448</v>
      </c>
      <c r="C23" s="9" t="s">
        <v>446</v>
      </c>
      <c r="D23" s="9" t="s">
        <v>447</v>
      </c>
      <c r="E23" s="9" t="s">
        <v>424</v>
      </c>
      <c r="F23" s="9" t="s">
        <v>420</v>
      </c>
    </row>
    <row r="24" spans="1:6" x14ac:dyDescent="0.2">
      <c r="A24" s="9" t="s">
        <v>121</v>
      </c>
      <c r="B24" s="9" t="s">
        <v>256</v>
      </c>
      <c r="C24" s="9" t="s">
        <v>425</v>
      </c>
      <c r="D24" s="9" t="s">
        <v>9</v>
      </c>
      <c r="E24" s="9" t="s">
        <v>424</v>
      </c>
      <c r="F24" s="9" t="s">
        <v>420</v>
      </c>
    </row>
    <row r="25" spans="1:6" x14ac:dyDescent="0.2">
      <c r="A25" s="9" t="s">
        <v>122</v>
      </c>
      <c r="B25" s="9" t="s">
        <v>256</v>
      </c>
      <c r="C25" s="9" t="s">
        <v>425</v>
      </c>
      <c r="D25" s="9" t="s">
        <v>9</v>
      </c>
      <c r="E25" s="9" t="s">
        <v>424</v>
      </c>
      <c r="F25" s="9" t="s">
        <v>420</v>
      </c>
    </row>
    <row r="26" spans="1:6" x14ac:dyDescent="0.2">
      <c r="A26" s="9" t="s">
        <v>123</v>
      </c>
      <c r="B26" s="9" t="s">
        <v>414</v>
      </c>
      <c r="C26" s="9" t="s">
        <v>422</v>
      </c>
      <c r="D26" s="9" t="s">
        <v>13</v>
      </c>
      <c r="E26" s="9" t="s">
        <v>424</v>
      </c>
      <c r="F26" s="9" t="s">
        <v>420</v>
      </c>
    </row>
    <row r="27" spans="1:6" x14ac:dyDescent="0.2">
      <c r="A27" s="9" t="s">
        <v>124</v>
      </c>
      <c r="B27" s="9" t="s">
        <v>414</v>
      </c>
      <c r="C27" s="9" t="s">
        <v>422</v>
      </c>
      <c r="D27" s="9" t="s">
        <v>13</v>
      </c>
      <c r="E27" s="9" t="s">
        <v>424</v>
      </c>
      <c r="F27" s="9" t="s">
        <v>420</v>
      </c>
    </row>
    <row r="28" spans="1:6" x14ac:dyDescent="0.2">
      <c r="A28" s="9" t="s">
        <v>125</v>
      </c>
      <c r="B28" s="9" t="s">
        <v>256</v>
      </c>
      <c r="C28" s="9" t="s">
        <v>425</v>
      </c>
      <c r="D28" s="9" t="s">
        <v>9</v>
      </c>
      <c r="E28" s="9" t="s">
        <v>424</v>
      </c>
      <c r="F28" s="9" t="s">
        <v>420</v>
      </c>
    </row>
    <row r="29" spans="1:6" x14ac:dyDescent="0.2">
      <c r="A29" s="9" t="s">
        <v>127</v>
      </c>
      <c r="B29" s="9" t="s">
        <v>256</v>
      </c>
      <c r="C29" s="9" t="s">
        <v>425</v>
      </c>
      <c r="D29" s="9" t="s">
        <v>9</v>
      </c>
      <c r="E29" s="9" t="s">
        <v>424</v>
      </c>
      <c r="F29" s="9" t="s">
        <v>420</v>
      </c>
    </row>
    <row r="30" spans="1:6" x14ac:dyDescent="0.2">
      <c r="A30" s="9" t="s">
        <v>128</v>
      </c>
      <c r="B30" s="9" t="s">
        <v>414</v>
      </c>
      <c r="C30" s="9" t="s">
        <v>422</v>
      </c>
      <c r="D30" s="9" t="s">
        <v>13</v>
      </c>
      <c r="E30" s="9" t="s">
        <v>424</v>
      </c>
      <c r="F30" s="9" t="s">
        <v>420</v>
      </c>
    </row>
    <row r="31" spans="1:6" x14ac:dyDescent="0.2">
      <c r="A31" s="9" t="s">
        <v>130</v>
      </c>
      <c r="B31" s="9" t="s">
        <v>414</v>
      </c>
      <c r="C31" s="9" t="s">
        <v>422</v>
      </c>
      <c r="D31" s="9" t="s">
        <v>13</v>
      </c>
      <c r="E31" s="9" t="s">
        <v>424</v>
      </c>
      <c r="F31" s="9" t="s">
        <v>420</v>
      </c>
    </row>
    <row r="32" spans="1:6" x14ac:dyDescent="0.2">
      <c r="A32" s="9" t="s">
        <v>131</v>
      </c>
      <c r="B32" s="9" t="s">
        <v>256</v>
      </c>
      <c r="C32" s="9" t="s">
        <v>425</v>
      </c>
      <c r="D32" s="9" t="s">
        <v>9</v>
      </c>
      <c r="E32" s="9" t="s">
        <v>424</v>
      </c>
      <c r="F32" s="9" t="s">
        <v>420</v>
      </c>
    </row>
    <row r="33" spans="1:6" x14ac:dyDescent="0.2">
      <c r="A33" s="9" t="s">
        <v>133</v>
      </c>
      <c r="B33" s="9" t="s">
        <v>256</v>
      </c>
      <c r="C33" s="9" t="s">
        <v>425</v>
      </c>
      <c r="D33" s="9" t="s">
        <v>9</v>
      </c>
      <c r="E33" s="9" t="s">
        <v>424</v>
      </c>
      <c r="F33" s="9" t="s">
        <v>420</v>
      </c>
    </row>
    <row r="34" spans="1:6" x14ac:dyDescent="0.2">
      <c r="A34" s="9" t="s">
        <v>135</v>
      </c>
      <c r="B34" s="9" t="s">
        <v>414</v>
      </c>
      <c r="C34" s="9" t="s">
        <v>422</v>
      </c>
      <c r="D34" s="9" t="s">
        <v>13</v>
      </c>
      <c r="E34" s="9" t="s">
        <v>424</v>
      </c>
      <c r="F34" s="9" t="s">
        <v>420</v>
      </c>
    </row>
    <row r="35" spans="1:6" x14ac:dyDescent="0.2">
      <c r="A35" s="9" t="s">
        <v>136</v>
      </c>
      <c r="B35" s="9" t="s">
        <v>414</v>
      </c>
      <c r="C35" s="9" t="s">
        <v>422</v>
      </c>
      <c r="D35" s="9" t="s">
        <v>13</v>
      </c>
      <c r="E35" s="9" t="s">
        <v>424</v>
      </c>
      <c r="F35" s="9" t="s">
        <v>420</v>
      </c>
    </row>
    <row r="36" spans="1:6" x14ac:dyDescent="0.2">
      <c r="A36" s="9" t="s">
        <v>137</v>
      </c>
      <c r="B36" s="9" t="s">
        <v>67</v>
      </c>
      <c r="C36" s="9" t="s">
        <v>423</v>
      </c>
      <c r="D36" s="9" t="s">
        <v>8</v>
      </c>
      <c r="E36" s="9" t="s">
        <v>424</v>
      </c>
      <c r="F36" s="9" t="s">
        <v>420</v>
      </c>
    </row>
    <row r="37" spans="1:6" x14ac:dyDescent="0.2">
      <c r="A37" s="9" t="s">
        <v>138</v>
      </c>
      <c r="B37" s="9" t="s">
        <v>67</v>
      </c>
      <c r="C37" s="9" t="s">
        <v>423</v>
      </c>
      <c r="D37" s="9" t="s">
        <v>8</v>
      </c>
      <c r="E37" s="9" t="s">
        <v>424</v>
      </c>
      <c r="F37" s="9" t="s">
        <v>420</v>
      </c>
    </row>
    <row r="38" spans="1:6" x14ac:dyDescent="0.2">
      <c r="A38" s="9" t="s">
        <v>139</v>
      </c>
      <c r="B38" s="9" t="s">
        <v>67</v>
      </c>
      <c r="C38" s="9" t="s">
        <v>423</v>
      </c>
      <c r="D38" s="9" t="s">
        <v>8</v>
      </c>
      <c r="E38" s="9" t="s">
        <v>424</v>
      </c>
      <c r="F38" s="9" t="s">
        <v>420</v>
      </c>
    </row>
    <row r="39" spans="1:6" x14ac:dyDescent="0.2">
      <c r="A39" s="9" t="s">
        <v>140</v>
      </c>
      <c r="B39" s="9" t="s">
        <v>67</v>
      </c>
      <c r="C39" s="9" t="s">
        <v>423</v>
      </c>
      <c r="D39" s="9" t="s">
        <v>8</v>
      </c>
      <c r="E39" s="9" t="s">
        <v>424</v>
      </c>
      <c r="F39" s="9" t="s">
        <v>420</v>
      </c>
    </row>
    <row r="40" spans="1:6" x14ac:dyDescent="0.2">
      <c r="A40" s="9" t="s">
        <v>141</v>
      </c>
      <c r="B40" s="9" t="s">
        <v>67</v>
      </c>
      <c r="C40" s="9" t="s">
        <v>423</v>
      </c>
      <c r="D40" s="9" t="s">
        <v>8</v>
      </c>
      <c r="E40" s="9" t="s">
        <v>424</v>
      </c>
      <c r="F40" s="9" t="s">
        <v>420</v>
      </c>
    </row>
    <row r="41" spans="1:6" x14ac:dyDescent="0.2">
      <c r="A41" s="9" t="s">
        <v>142</v>
      </c>
      <c r="B41" s="9" t="s">
        <v>67</v>
      </c>
      <c r="C41" s="9" t="s">
        <v>423</v>
      </c>
      <c r="D41" s="9" t="s">
        <v>8</v>
      </c>
      <c r="E41" s="9" t="s">
        <v>424</v>
      </c>
      <c r="F41" s="9" t="s">
        <v>420</v>
      </c>
    </row>
    <row r="42" spans="1:6" x14ac:dyDescent="0.2">
      <c r="A42" s="9" t="s">
        <v>143</v>
      </c>
      <c r="B42" s="9" t="s">
        <v>70</v>
      </c>
      <c r="C42" s="9" t="s">
        <v>449</v>
      </c>
      <c r="D42" s="9" t="s">
        <v>450</v>
      </c>
      <c r="E42" s="9" t="s">
        <v>424</v>
      </c>
      <c r="F42" s="9" t="s">
        <v>420</v>
      </c>
    </row>
    <row r="43" spans="1:6" x14ac:dyDescent="0.2">
      <c r="A43" s="9" t="s">
        <v>144</v>
      </c>
      <c r="B43" s="9" t="s">
        <v>70</v>
      </c>
      <c r="C43" s="9" t="s">
        <v>449</v>
      </c>
      <c r="D43" s="9" t="s">
        <v>450</v>
      </c>
      <c r="E43" s="9" t="s">
        <v>424</v>
      </c>
      <c r="F43" s="9" t="s">
        <v>420</v>
      </c>
    </row>
    <row r="44" spans="1:6" x14ac:dyDescent="0.2">
      <c r="A44" s="9" t="s">
        <v>145</v>
      </c>
      <c r="B44" s="9" t="s">
        <v>70</v>
      </c>
      <c r="C44" s="9" t="s">
        <v>449</v>
      </c>
      <c r="D44" s="9" t="s">
        <v>450</v>
      </c>
      <c r="E44" s="9" t="s">
        <v>424</v>
      </c>
      <c r="F44" s="9" t="s">
        <v>420</v>
      </c>
    </row>
    <row r="45" spans="1:6" x14ac:dyDescent="0.2">
      <c r="A45" s="9" t="s">
        <v>146</v>
      </c>
      <c r="B45" s="9" t="s">
        <v>70</v>
      </c>
      <c r="C45" s="9" t="s">
        <v>449</v>
      </c>
      <c r="D45" s="9" t="s">
        <v>450</v>
      </c>
      <c r="E45" s="9" t="s">
        <v>424</v>
      </c>
      <c r="F45" s="9" t="s">
        <v>420</v>
      </c>
    </row>
    <row r="46" spans="1:6" x14ac:dyDescent="0.2">
      <c r="A46" s="9" t="s">
        <v>147</v>
      </c>
      <c r="B46" s="9" t="s">
        <v>70</v>
      </c>
      <c r="C46" s="9" t="s">
        <v>449</v>
      </c>
      <c r="D46" s="9" t="s">
        <v>450</v>
      </c>
      <c r="E46" s="9" t="s">
        <v>424</v>
      </c>
      <c r="F46" s="9" t="s">
        <v>420</v>
      </c>
    </row>
    <row r="47" spans="1:6" x14ac:dyDescent="0.2">
      <c r="A47" s="9" t="s">
        <v>148</v>
      </c>
      <c r="B47" s="9" t="s">
        <v>70</v>
      </c>
      <c r="C47" s="9" t="s">
        <v>449</v>
      </c>
      <c r="D47" s="9" t="s">
        <v>450</v>
      </c>
      <c r="E47" s="9" t="s">
        <v>424</v>
      </c>
      <c r="F47" s="9" t="s">
        <v>420</v>
      </c>
    </row>
    <row r="48" spans="1:6" x14ac:dyDescent="0.2">
      <c r="A48" s="9" t="s">
        <v>149</v>
      </c>
      <c r="B48" s="9" t="s">
        <v>10</v>
      </c>
      <c r="C48" s="9" t="s">
        <v>423</v>
      </c>
      <c r="D48" s="9" t="s">
        <v>8</v>
      </c>
      <c r="E48" s="9" t="s">
        <v>424</v>
      </c>
      <c r="F48" s="9" t="s">
        <v>420</v>
      </c>
    </row>
    <row r="49" spans="1:6" x14ac:dyDescent="0.2">
      <c r="A49" s="9" t="s">
        <v>150</v>
      </c>
      <c r="B49" s="9" t="s">
        <v>10</v>
      </c>
      <c r="C49" s="9" t="s">
        <v>423</v>
      </c>
      <c r="D49" s="9" t="s">
        <v>8</v>
      </c>
      <c r="E49" s="9" t="s">
        <v>424</v>
      </c>
      <c r="F49" s="9" t="s">
        <v>420</v>
      </c>
    </row>
    <row r="50" spans="1:6" x14ac:dyDescent="0.2">
      <c r="A50" s="9" t="s">
        <v>151</v>
      </c>
      <c r="B50" s="9" t="s">
        <v>10</v>
      </c>
      <c r="C50" s="9" t="s">
        <v>423</v>
      </c>
      <c r="D50" s="9" t="s">
        <v>8</v>
      </c>
      <c r="E50" s="9" t="s">
        <v>424</v>
      </c>
      <c r="F50" s="9" t="s">
        <v>420</v>
      </c>
    </row>
    <row r="51" spans="1:6" x14ac:dyDescent="0.2">
      <c r="A51" s="9" t="s">
        <v>152</v>
      </c>
      <c r="B51" s="9" t="s">
        <v>10</v>
      </c>
      <c r="C51" s="9" t="s">
        <v>423</v>
      </c>
      <c r="D51" s="9" t="s">
        <v>8</v>
      </c>
      <c r="E51" s="9" t="s">
        <v>424</v>
      </c>
      <c r="F51" s="9" t="s">
        <v>420</v>
      </c>
    </row>
    <row r="52" spans="1:6" x14ac:dyDescent="0.2">
      <c r="A52" s="9" t="s">
        <v>153</v>
      </c>
      <c r="B52" s="9" t="s">
        <v>10</v>
      </c>
      <c r="C52" s="9" t="s">
        <v>423</v>
      </c>
      <c r="D52" s="9" t="s">
        <v>8</v>
      </c>
      <c r="E52" s="9" t="s">
        <v>424</v>
      </c>
      <c r="F52" s="9" t="s">
        <v>420</v>
      </c>
    </row>
    <row r="53" spans="1:6" x14ac:dyDescent="0.2">
      <c r="A53" s="9" t="s">
        <v>154</v>
      </c>
      <c r="B53" s="9" t="s">
        <v>10</v>
      </c>
      <c r="C53" s="9" t="s">
        <v>423</v>
      </c>
      <c r="D53" s="9" t="s">
        <v>8</v>
      </c>
      <c r="E53" s="9" t="s">
        <v>424</v>
      </c>
      <c r="F53" s="9" t="s">
        <v>420</v>
      </c>
    </row>
    <row r="54" spans="1:6" x14ac:dyDescent="0.2">
      <c r="A54" s="9" t="s">
        <v>155</v>
      </c>
      <c r="B54" s="9" t="s">
        <v>7</v>
      </c>
      <c r="C54" s="9" t="s">
        <v>423</v>
      </c>
      <c r="D54" s="9" t="s">
        <v>8</v>
      </c>
      <c r="E54" s="9" t="s">
        <v>424</v>
      </c>
      <c r="F54" s="9" t="s">
        <v>420</v>
      </c>
    </row>
    <row r="55" spans="1:6" x14ac:dyDescent="0.2">
      <c r="A55" s="9" t="s">
        <v>156</v>
      </c>
      <c r="B55" s="9" t="s">
        <v>7</v>
      </c>
      <c r="C55" s="9" t="s">
        <v>423</v>
      </c>
      <c r="D55" s="9" t="s">
        <v>8</v>
      </c>
      <c r="E55" s="9" t="s">
        <v>424</v>
      </c>
      <c r="F55" s="9" t="s">
        <v>420</v>
      </c>
    </row>
    <row r="56" spans="1:6" x14ac:dyDescent="0.2">
      <c r="A56" s="9" t="s">
        <v>157</v>
      </c>
      <c r="B56" s="9" t="s">
        <v>7</v>
      </c>
      <c r="C56" s="9" t="s">
        <v>423</v>
      </c>
      <c r="D56" s="9" t="s">
        <v>8</v>
      </c>
      <c r="E56" s="9" t="s">
        <v>424</v>
      </c>
      <c r="F56" s="9" t="s">
        <v>420</v>
      </c>
    </row>
    <row r="57" spans="1:6" x14ac:dyDescent="0.2">
      <c r="A57" s="9" t="s">
        <v>158</v>
      </c>
      <c r="B57" s="9" t="s">
        <v>7</v>
      </c>
      <c r="C57" s="9" t="s">
        <v>423</v>
      </c>
      <c r="D57" s="9" t="s">
        <v>8</v>
      </c>
      <c r="E57" s="9" t="s">
        <v>424</v>
      </c>
      <c r="F57" s="9" t="s">
        <v>420</v>
      </c>
    </row>
    <row r="58" spans="1:6" x14ac:dyDescent="0.2">
      <c r="A58" s="9" t="s">
        <v>159</v>
      </c>
      <c r="B58" s="9" t="s">
        <v>7</v>
      </c>
      <c r="C58" s="9" t="s">
        <v>423</v>
      </c>
      <c r="D58" s="9" t="s">
        <v>8</v>
      </c>
      <c r="E58" s="9" t="s">
        <v>424</v>
      </c>
      <c r="F58" s="9" t="s">
        <v>420</v>
      </c>
    </row>
    <row r="59" spans="1:6" x14ac:dyDescent="0.2">
      <c r="A59" s="9" t="s">
        <v>160</v>
      </c>
      <c r="B59" s="9" t="s">
        <v>7</v>
      </c>
      <c r="C59" s="9" t="s">
        <v>423</v>
      </c>
      <c r="D59" s="9" t="s">
        <v>8</v>
      </c>
      <c r="E59" s="9" t="s">
        <v>424</v>
      </c>
      <c r="F59" s="9" t="s">
        <v>420</v>
      </c>
    </row>
    <row r="60" spans="1:6" x14ac:dyDescent="0.2">
      <c r="A60" s="9" t="s">
        <v>161</v>
      </c>
      <c r="B60" s="9" t="s">
        <v>256</v>
      </c>
      <c r="C60" s="9" t="s">
        <v>425</v>
      </c>
      <c r="D60" s="9" t="s">
        <v>9</v>
      </c>
      <c r="E60" s="9" t="s">
        <v>424</v>
      </c>
      <c r="F60" s="9" t="s">
        <v>420</v>
      </c>
    </row>
    <row r="61" spans="1:6" x14ac:dyDescent="0.2">
      <c r="A61" s="9" t="s">
        <v>162</v>
      </c>
      <c r="B61" s="9" t="s">
        <v>256</v>
      </c>
      <c r="C61" s="9" t="s">
        <v>425</v>
      </c>
      <c r="D61" s="9" t="s">
        <v>9</v>
      </c>
      <c r="E61" s="9" t="s">
        <v>424</v>
      </c>
      <c r="F61" s="9" t="s">
        <v>420</v>
      </c>
    </row>
    <row r="62" spans="1:6" x14ac:dyDescent="0.2">
      <c r="A62" s="9" t="s">
        <v>163</v>
      </c>
      <c r="B62" s="9" t="s">
        <v>256</v>
      </c>
      <c r="C62" s="9" t="s">
        <v>425</v>
      </c>
      <c r="D62" s="9" t="s">
        <v>9</v>
      </c>
      <c r="E62" s="9" t="s">
        <v>424</v>
      </c>
      <c r="F62" s="9" t="s">
        <v>420</v>
      </c>
    </row>
    <row r="63" spans="1:6" x14ac:dyDescent="0.2">
      <c r="A63" s="9" t="s">
        <v>164</v>
      </c>
      <c r="B63" s="9" t="s">
        <v>165</v>
      </c>
      <c r="C63" s="9" t="s">
        <v>451</v>
      </c>
      <c r="D63" s="9" t="s">
        <v>452</v>
      </c>
      <c r="E63" s="9" t="s">
        <v>424</v>
      </c>
      <c r="F63" s="9" t="s">
        <v>420</v>
      </c>
    </row>
    <row r="64" spans="1:6" x14ac:dyDescent="0.2">
      <c r="A64" s="9" t="s">
        <v>166</v>
      </c>
      <c r="B64" s="9" t="s">
        <v>165</v>
      </c>
      <c r="C64" s="9" t="s">
        <v>451</v>
      </c>
      <c r="D64" s="9" t="s">
        <v>452</v>
      </c>
      <c r="E64" s="9" t="s">
        <v>424</v>
      </c>
      <c r="F64" s="9" t="s">
        <v>420</v>
      </c>
    </row>
    <row r="65" spans="1:6" x14ac:dyDescent="0.2">
      <c r="A65" s="9" t="s">
        <v>167</v>
      </c>
      <c r="B65" s="9" t="s">
        <v>165</v>
      </c>
      <c r="C65" s="9" t="s">
        <v>451</v>
      </c>
      <c r="D65" s="9" t="s">
        <v>452</v>
      </c>
      <c r="E65" s="9" t="s">
        <v>424</v>
      </c>
      <c r="F65" s="9" t="s">
        <v>420</v>
      </c>
    </row>
    <row r="66" spans="1:6" x14ac:dyDescent="0.2">
      <c r="A66" s="9" t="s">
        <v>168</v>
      </c>
      <c r="B66" s="9" t="s">
        <v>456</v>
      </c>
      <c r="C66" s="9" t="s">
        <v>423</v>
      </c>
      <c r="D66" s="9" t="s">
        <v>8</v>
      </c>
      <c r="E66" s="9" t="s">
        <v>424</v>
      </c>
      <c r="F66" s="9" t="s">
        <v>420</v>
      </c>
    </row>
    <row r="67" spans="1:6" x14ac:dyDescent="0.2">
      <c r="A67" s="9" t="s">
        <v>169</v>
      </c>
      <c r="B67" s="9" t="s">
        <v>456</v>
      </c>
      <c r="C67" s="9" t="s">
        <v>423</v>
      </c>
      <c r="D67" s="9" t="s">
        <v>8</v>
      </c>
      <c r="E67" s="9" t="s">
        <v>424</v>
      </c>
      <c r="F67" s="9" t="s">
        <v>420</v>
      </c>
    </row>
    <row r="68" spans="1:6" x14ac:dyDescent="0.2">
      <c r="A68" s="9" t="s">
        <v>170</v>
      </c>
      <c r="B68" s="9" t="s">
        <v>456</v>
      </c>
      <c r="C68" s="9" t="s">
        <v>423</v>
      </c>
      <c r="D68" s="9" t="s">
        <v>8</v>
      </c>
      <c r="E68" s="9" t="s">
        <v>424</v>
      </c>
      <c r="F68" s="9" t="s">
        <v>420</v>
      </c>
    </row>
    <row r="69" spans="1:6" x14ac:dyDescent="0.2">
      <c r="A69" s="9" t="s">
        <v>171</v>
      </c>
      <c r="B69" s="9" t="s">
        <v>456</v>
      </c>
      <c r="C69" s="9" t="s">
        <v>423</v>
      </c>
      <c r="D69" s="9" t="s">
        <v>8</v>
      </c>
      <c r="E69" s="9" t="s">
        <v>424</v>
      </c>
      <c r="F69" s="9" t="s">
        <v>420</v>
      </c>
    </row>
    <row r="70" spans="1:6" x14ac:dyDescent="0.2">
      <c r="A70" s="9" t="s">
        <v>172</v>
      </c>
      <c r="B70" s="9" t="s">
        <v>256</v>
      </c>
      <c r="C70" s="9" t="s">
        <v>425</v>
      </c>
      <c r="D70" s="9" t="s">
        <v>9</v>
      </c>
      <c r="E70" s="9" t="s">
        <v>424</v>
      </c>
      <c r="F70" s="9" t="s">
        <v>420</v>
      </c>
    </row>
    <row r="71" spans="1:6" x14ac:dyDescent="0.2">
      <c r="A71" s="9" t="s">
        <v>173</v>
      </c>
      <c r="B71" s="9" t="s">
        <v>256</v>
      </c>
      <c r="C71" s="9" t="s">
        <v>425</v>
      </c>
      <c r="D71" s="9" t="s">
        <v>9</v>
      </c>
      <c r="E71" s="9" t="s">
        <v>424</v>
      </c>
      <c r="F71" s="9" t="s">
        <v>420</v>
      </c>
    </row>
    <row r="72" spans="1:6" x14ac:dyDescent="0.2">
      <c r="A72" s="9" t="s">
        <v>174</v>
      </c>
      <c r="B72" s="9" t="s">
        <v>459</v>
      </c>
      <c r="C72" s="9" t="s">
        <v>426</v>
      </c>
      <c r="D72" s="9" t="s">
        <v>175</v>
      </c>
      <c r="E72" s="9" t="s">
        <v>424</v>
      </c>
      <c r="F72" s="9" t="s">
        <v>420</v>
      </c>
    </row>
    <row r="73" spans="1:6" x14ac:dyDescent="0.2">
      <c r="A73" s="9" t="s">
        <v>177</v>
      </c>
      <c r="B73" s="9" t="s">
        <v>459</v>
      </c>
      <c r="C73" s="9" t="s">
        <v>426</v>
      </c>
      <c r="D73" s="9" t="s">
        <v>175</v>
      </c>
      <c r="E73" s="9" t="s">
        <v>424</v>
      </c>
      <c r="F73" s="9" t="s">
        <v>420</v>
      </c>
    </row>
    <row r="74" spans="1:6" x14ac:dyDescent="0.2">
      <c r="A74" s="9" t="s">
        <v>179</v>
      </c>
      <c r="B74" s="9" t="s">
        <v>180</v>
      </c>
      <c r="C74" s="9" t="s">
        <v>180</v>
      </c>
      <c r="D74" s="9" t="s">
        <v>427</v>
      </c>
      <c r="E74" s="9" t="s">
        <v>424</v>
      </c>
      <c r="F74" s="9" t="s">
        <v>420</v>
      </c>
    </row>
    <row r="75" spans="1:6" x14ac:dyDescent="0.2">
      <c r="A75" s="9" t="s">
        <v>182</v>
      </c>
      <c r="B75" s="9" t="s">
        <v>180</v>
      </c>
      <c r="C75" s="9" t="s">
        <v>180</v>
      </c>
      <c r="D75" s="9" t="s">
        <v>427</v>
      </c>
      <c r="E75" s="9" t="s">
        <v>424</v>
      </c>
      <c r="F75" s="9" t="s">
        <v>420</v>
      </c>
    </row>
    <row r="76" spans="1:6" x14ac:dyDescent="0.2">
      <c r="A76" s="9" t="s">
        <v>183</v>
      </c>
      <c r="B76" s="9" t="s">
        <v>184</v>
      </c>
      <c r="C76" s="9" t="s">
        <v>184</v>
      </c>
      <c r="D76" s="9" t="s">
        <v>185</v>
      </c>
      <c r="E76" s="9" t="s">
        <v>424</v>
      </c>
      <c r="F76" s="9" t="s">
        <v>420</v>
      </c>
    </row>
    <row r="77" spans="1:6" x14ac:dyDescent="0.2">
      <c r="A77" s="9" t="s">
        <v>434</v>
      </c>
      <c r="B77" s="9" t="s">
        <v>459</v>
      </c>
      <c r="C77" s="9" t="s">
        <v>435</v>
      </c>
      <c r="D77" s="9" t="s">
        <v>436</v>
      </c>
      <c r="E77" s="9" t="s">
        <v>424</v>
      </c>
      <c r="F77" s="9" t="s">
        <v>420</v>
      </c>
    </row>
    <row r="78" spans="1:6" x14ac:dyDescent="0.2">
      <c r="A78" s="9" t="s">
        <v>437</v>
      </c>
      <c r="B78" s="9" t="s">
        <v>459</v>
      </c>
      <c r="C78" s="9" t="s">
        <v>435</v>
      </c>
      <c r="D78" s="9" t="s">
        <v>436</v>
      </c>
      <c r="E78" s="9" t="s">
        <v>424</v>
      </c>
      <c r="F78" s="9" t="s">
        <v>420</v>
      </c>
    </row>
    <row r="79" spans="1:6" x14ac:dyDescent="0.2">
      <c r="A79" s="9" t="s">
        <v>438</v>
      </c>
      <c r="B79" s="9" t="s">
        <v>459</v>
      </c>
      <c r="C79" s="9" t="s">
        <v>428</v>
      </c>
      <c r="D79" s="9" t="s">
        <v>187</v>
      </c>
      <c r="E79" s="9" t="s">
        <v>424</v>
      </c>
      <c r="F79" s="9" t="s">
        <v>420</v>
      </c>
    </row>
    <row r="80" spans="1:6" x14ac:dyDescent="0.2">
      <c r="A80" s="9" t="s">
        <v>439</v>
      </c>
      <c r="B80" s="9" t="s">
        <v>459</v>
      </c>
      <c r="C80" s="9" t="s">
        <v>440</v>
      </c>
      <c r="D80" s="9" t="s">
        <v>441</v>
      </c>
      <c r="E80" s="9" t="s">
        <v>424</v>
      </c>
      <c r="F80" s="9" t="s">
        <v>420</v>
      </c>
    </row>
    <row r="81" spans="1:6" x14ac:dyDescent="0.2">
      <c r="A81" s="9" t="s">
        <v>186</v>
      </c>
      <c r="B81" s="9" t="s">
        <v>459</v>
      </c>
      <c r="C81" s="9" t="s">
        <v>428</v>
      </c>
      <c r="D81" s="9" t="s">
        <v>187</v>
      </c>
      <c r="E81" s="9" t="s">
        <v>424</v>
      </c>
      <c r="F81" s="9" t="s">
        <v>420</v>
      </c>
    </row>
    <row r="82" spans="1:6" x14ac:dyDescent="0.2">
      <c r="A82" s="9" t="s">
        <v>189</v>
      </c>
      <c r="B82" s="9" t="s">
        <v>459</v>
      </c>
      <c r="C82" s="9" t="s">
        <v>428</v>
      </c>
      <c r="D82" s="9" t="s">
        <v>187</v>
      </c>
      <c r="E82" s="9" t="s">
        <v>424</v>
      </c>
      <c r="F82" s="9" t="s">
        <v>420</v>
      </c>
    </row>
    <row r="83" spans="1:6" x14ac:dyDescent="0.2">
      <c r="A83" s="9" t="s">
        <v>190</v>
      </c>
      <c r="B83" s="9" t="s">
        <v>459</v>
      </c>
      <c r="C83" s="9" t="s">
        <v>428</v>
      </c>
      <c r="D83" s="9" t="s">
        <v>187</v>
      </c>
      <c r="E83" s="9" t="s">
        <v>424</v>
      </c>
      <c r="F83" s="9" t="s">
        <v>420</v>
      </c>
    </row>
    <row r="84" spans="1:6" x14ac:dyDescent="0.2">
      <c r="A84" s="9" t="s">
        <v>191</v>
      </c>
      <c r="B84" s="9" t="s">
        <v>459</v>
      </c>
      <c r="C84" s="9" t="s">
        <v>428</v>
      </c>
      <c r="D84" s="9" t="s">
        <v>187</v>
      </c>
      <c r="E84" s="9" t="s">
        <v>424</v>
      </c>
      <c r="F84" s="9" t="s">
        <v>420</v>
      </c>
    </row>
    <row r="85" spans="1:6" x14ac:dyDescent="0.2">
      <c r="A85" s="9" t="s">
        <v>192</v>
      </c>
      <c r="B85" s="9" t="s">
        <v>459</v>
      </c>
      <c r="C85" s="9" t="s">
        <v>428</v>
      </c>
      <c r="D85" s="9" t="s">
        <v>187</v>
      </c>
      <c r="E85" s="9" t="s">
        <v>424</v>
      </c>
      <c r="F85" s="9" t="s">
        <v>420</v>
      </c>
    </row>
    <row r="86" spans="1:6" x14ac:dyDescent="0.2">
      <c r="A86" s="9" t="s">
        <v>193</v>
      </c>
      <c r="B86" s="9" t="s">
        <v>459</v>
      </c>
      <c r="C86" s="9" t="s">
        <v>428</v>
      </c>
      <c r="D86" s="9" t="s">
        <v>187</v>
      </c>
      <c r="E86" s="9" t="s">
        <v>424</v>
      </c>
      <c r="F86" s="9" t="s">
        <v>420</v>
      </c>
    </row>
    <row r="87" spans="1:6" x14ac:dyDescent="0.2">
      <c r="A87" s="9" t="s">
        <v>194</v>
      </c>
      <c r="B87" s="9" t="s">
        <v>459</v>
      </c>
      <c r="C87" s="9" t="s">
        <v>428</v>
      </c>
      <c r="D87" s="9" t="s">
        <v>187</v>
      </c>
      <c r="E87" s="9" t="s">
        <v>424</v>
      </c>
      <c r="F87" s="9" t="s">
        <v>420</v>
      </c>
    </row>
    <row r="88" spans="1:6" x14ac:dyDescent="0.2">
      <c r="A88" s="9" t="s">
        <v>195</v>
      </c>
      <c r="B88" s="9" t="s">
        <v>459</v>
      </c>
      <c r="C88" s="9" t="s">
        <v>428</v>
      </c>
      <c r="D88" s="9" t="s">
        <v>187</v>
      </c>
      <c r="E88" s="9" t="s">
        <v>424</v>
      </c>
      <c r="F88" s="9" t="s">
        <v>420</v>
      </c>
    </row>
    <row r="89" spans="1:6" x14ac:dyDescent="0.2">
      <c r="A89" s="9" t="s">
        <v>442</v>
      </c>
      <c r="B89" s="9" t="s">
        <v>459</v>
      </c>
      <c r="C89" s="9" t="s">
        <v>440</v>
      </c>
      <c r="D89" s="9" t="s">
        <v>441</v>
      </c>
      <c r="E89" s="9" t="s">
        <v>424</v>
      </c>
      <c r="F89" s="9" t="s">
        <v>420</v>
      </c>
    </row>
    <row r="90" spans="1:6" x14ac:dyDescent="0.2">
      <c r="A90" s="9" t="s">
        <v>444</v>
      </c>
      <c r="B90" s="9" t="s">
        <v>459</v>
      </c>
      <c r="C90" s="9" t="s">
        <v>435</v>
      </c>
      <c r="D90" s="9" t="s">
        <v>436</v>
      </c>
      <c r="E90" s="9" t="s">
        <v>424</v>
      </c>
      <c r="F90" s="9" t="s">
        <v>420</v>
      </c>
    </row>
    <row r="91" spans="1:6" x14ac:dyDescent="0.2">
      <c r="A91" s="9" t="s">
        <v>198</v>
      </c>
      <c r="B91" s="9" t="s">
        <v>20</v>
      </c>
      <c r="C91" s="9" t="s">
        <v>20</v>
      </c>
      <c r="D91" s="9" t="s">
        <v>199</v>
      </c>
      <c r="E91" s="9" t="s">
        <v>424</v>
      </c>
      <c r="F91" s="9" t="s">
        <v>420</v>
      </c>
    </row>
    <row r="92" spans="1:6" x14ac:dyDescent="0.2">
      <c r="A92" s="9" t="s">
        <v>200</v>
      </c>
      <c r="B92" s="9" t="s">
        <v>20</v>
      </c>
      <c r="C92" s="9" t="s">
        <v>20</v>
      </c>
      <c r="D92" s="9" t="s">
        <v>199</v>
      </c>
      <c r="E92" s="9" t="s">
        <v>424</v>
      </c>
      <c r="F92" s="9" t="s">
        <v>420</v>
      </c>
    </row>
    <row r="93" spans="1:6" x14ac:dyDescent="0.2">
      <c r="A93" s="9" t="s">
        <v>201</v>
      </c>
      <c r="B93" s="9" t="s">
        <v>20</v>
      </c>
      <c r="C93" s="9" t="s">
        <v>20</v>
      </c>
      <c r="D93" s="9" t="s">
        <v>199</v>
      </c>
      <c r="E93" s="9" t="s">
        <v>424</v>
      </c>
      <c r="F93" s="9" t="s">
        <v>420</v>
      </c>
    </row>
    <row r="94" spans="1:6" x14ac:dyDescent="0.2">
      <c r="A94" s="9" t="s">
        <v>202</v>
      </c>
      <c r="B94" s="9" t="s">
        <v>20</v>
      </c>
      <c r="C94" s="9" t="s">
        <v>20</v>
      </c>
      <c r="D94" s="9" t="s">
        <v>199</v>
      </c>
      <c r="E94" s="9" t="s">
        <v>424</v>
      </c>
      <c r="F94" s="9" t="s">
        <v>420</v>
      </c>
    </row>
    <row r="95" spans="1:6" x14ac:dyDescent="0.2">
      <c r="A95" s="9" t="s">
        <v>203</v>
      </c>
      <c r="B95" s="9" t="s">
        <v>20</v>
      </c>
      <c r="C95" s="9" t="s">
        <v>20</v>
      </c>
      <c r="D95" s="9" t="s">
        <v>199</v>
      </c>
      <c r="E95" s="9" t="s">
        <v>424</v>
      </c>
      <c r="F95" s="9" t="s">
        <v>420</v>
      </c>
    </row>
    <row r="96" spans="1:6" x14ac:dyDescent="0.2">
      <c r="A96" s="9" t="s">
        <v>284</v>
      </c>
      <c r="B96" s="9" t="s">
        <v>20</v>
      </c>
      <c r="C96" s="9" t="s">
        <v>20</v>
      </c>
      <c r="D96" s="9" t="s">
        <v>199</v>
      </c>
      <c r="E96" s="9" t="s">
        <v>424</v>
      </c>
      <c r="F96" s="9" t="s">
        <v>420</v>
      </c>
    </row>
    <row r="97" spans="1:6" x14ac:dyDescent="0.2">
      <c r="A97" s="9" t="s">
        <v>204</v>
      </c>
      <c r="B97" s="9" t="s">
        <v>205</v>
      </c>
      <c r="C97" s="9" t="s">
        <v>205</v>
      </c>
      <c r="D97" s="9" t="s">
        <v>206</v>
      </c>
      <c r="E97" s="9" t="s">
        <v>424</v>
      </c>
      <c r="F97" s="9" t="s">
        <v>420</v>
      </c>
    </row>
    <row r="98" spans="1:6" x14ac:dyDescent="0.2">
      <c r="A98" s="9" t="s">
        <v>207</v>
      </c>
      <c r="B98" s="9" t="s">
        <v>205</v>
      </c>
      <c r="C98" s="9" t="s">
        <v>205</v>
      </c>
      <c r="D98" s="9" t="s">
        <v>206</v>
      </c>
      <c r="E98" s="9" t="s">
        <v>424</v>
      </c>
      <c r="F98" s="9" t="s">
        <v>420</v>
      </c>
    </row>
    <row r="99" spans="1:6" x14ac:dyDescent="0.2">
      <c r="A99" s="9" t="s">
        <v>209</v>
      </c>
      <c r="B99" s="9" t="s">
        <v>417</v>
      </c>
      <c r="C99" s="9" t="s">
        <v>443</v>
      </c>
      <c r="D99" s="9" t="s">
        <v>429</v>
      </c>
      <c r="E99" s="9" t="s">
        <v>424</v>
      </c>
      <c r="F99" s="9" t="s">
        <v>420</v>
      </c>
    </row>
    <row r="100" spans="1:6" x14ac:dyDescent="0.2">
      <c r="A100" s="9" t="s">
        <v>210</v>
      </c>
      <c r="B100" s="9" t="s">
        <v>417</v>
      </c>
      <c r="C100" s="9" t="s">
        <v>443</v>
      </c>
      <c r="D100" s="9" t="s">
        <v>429</v>
      </c>
      <c r="E100" s="9" t="s">
        <v>424</v>
      </c>
      <c r="F100" s="9" t="s">
        <v>420</v>
      </c>
    </row>
    <row r="101" spans="1:6" x14ac:dyDescent="0.2">
      <c r="A101" s="9" t="s">
        <v>211</v>
      </c>
      <c r="B101" s="9" t="s">
        <v>417</v>
      </c>
      <c r="C101" s="9" t="s">
        <v>443</v>
      </c>
      <c r="D101" s="9" t="s">
        <v>429</v>
      </c>
      <c r="E101" s="9" t="s">
        <v>424</v>
      </c>
      <c r="F101" s="9" t="s">
        <v>420</v>
      </c>
    </row>
    <row r="102" spans="1:6" x14ac:dyDescent="0.2">
      <c r="A102" s="9" t="s">
        <v>212</v>
      </c>
      <c r="B102" s="9" t="s">
        <v>417</v>
      </c>
      <c r="C102" s="9" t="s">
        <v>443</v>
      </c>
      <c r="D102" s="9" t="s">
        <v>429</v>
      </c>
      <c r="E102" s="9" t="s">
        <v>424</v>
      </c>
      <c r="F102" s="9" t="s">
        <v>420</v>
      </c>
    </row>
    <row r="103" spans="1:6" x14ac:dyDescent="0.2">
      <c r="A103" s="9" t="s">
        <v>213</v>
      </c>
      <c r="B103" s="9" t="s">
        <v>417</v>
      </c>
      <c r="C103" s="9" t="s">
        <v>443</v>
      </c>
      <c r="D103" s="9" t="s">
        <v>429</v>
      </c>
      <c r="E103" s="9" t="s">
        <v>424</v>
      </c>
      <c r="F103" s="9" t="s">
        <v>420</v>
      </c>
    </row>
    <row r="104" spans="1:6" x14ac:dyDescent="0.2">
      <c r="A104" s="9" t="s">
        <v>214</v>
      </c>
      <c r="B104" s="9" t="s">
        <v>417</v>
      </c>
      <c r="C104" s="9" t="s">
        <v>443</v>
      </c>
      <c r="D104" s="9" t="s">
        <v>429</v>
      </c>
      <c r="E104" s="9" t="s">
        <v>424</v>
      </c>
      <c r="F104" s="9" t="s">
        <v>420</v>
      </c>
    </row>
    <row r="105" spans="1:6" x14ac:dyDescent="0.2">
      <c r="A105" s="9" t="s">
        <v>215</v>
      </c>
      <c r="B105" s="9" t="s">
        <v>417</v>
      </c>
      <c r="C105" s="9" t="s">
        <v>443</v>
      </c>
      <c r="D105" s="9" t="s">
        <v>429</v>
      </c>
      <c r="E105" s="9" t="s">
        <v>424</v>
      </c>
      <c r="F105" s="9" t="s">
        <v>420</v>
      </c>
    </row>
    <row r="106" spans="1:6" x14ac:dyDescent="0.2">
      <c r="A106" s="9" t="s">
        <v>216</v>
      </c>
      <c r="B106" s="9" t="s">
        <v>417</v>
      </c>
      <c r="C106" s="9" t="s">
        <v>443</v>
      </c>
      <c r="D106" s="9" t="s">
        <v>429</v>
      </c>
      <c r="E106" s="9" t="s">
        <v>424</v>
      </c>
      <c r="F106" s="9" t="s">
        <v>420</v>
      </c>
    </row>
    <row r="107" spans="1:6" x14ac:dyDescent="0.2">
      <c r="A107" s="9" t="s">
        <v>23</v>
      </c>
      <c r="B107" s="9" t="s">
        <v>457</v>
      </c>
      <c r="C107" s="9" t="s">
        <v>433</v>
      </c>
      <c r="D107" s="9" t="s">
        <v>430</v>
      </c>
      <c r="E107" s="9" t="s">
        <v>424</v>
      </c>
      <c r="F107" s="9" t="s">
        <v>420</v>
      </c>
    </row>
    <row r="108" spans="1:6" x14ac:dyDescent="0.2">
      <c r="A108" s="9" t="s">
        <v>217</v>
      </c>
      <c r="B108" s="9" t="s">
        <v>218</v>
      </c>
      <c r="C108" s="9" t="s">
        <v>431</v>
      </c>
      <c r="D108" s="9" t="s">
        <v>432</v>
      </c>
      <c r="E108" s="9" t="s">
        <v>424</v>
      </c>
      <c r="F108" s="9" t="s">
        <v>420</v>
      </c>
    </row>
    <row r="109" spans="1:6" x14ac:dyDescent="0.2">
      <c r="A109" s="9" t="s">
        <v>219</v>
      </c>
      <c r="B109" s="9" t="s">
        <v>218</v>
      </c>
      <c r="C109" s="9" t="s">
        <v>431</v>
      </c>
      <c r="D109" s="9" t="s">
        <v>432</v>
      </c>
      <c r="E109" s="9" t="s">
        <v>424</v>
      </c>
      <c r="F109" s="9" t="s">
        <v>420</v>
      </c>
    </row>
    <row r="110" spans="1:6" x14ac:dyDescent="0.2">
      <c r="A110" s="9" t="s">
        <v>220</v>
      </c>
      <c r="B110" s="9" t="s">
        <v>218</v>
      </c>
      <c r="C110" s="9" t="s">
        <v>431</v>
      </c>
      <c r="D110" s="9" t="s">
        <v>432</v>
      </c>
      <c r="E110" s="9" t="s">
        <v>424</v>
      </c>
      <c r="F110" s="9" t="s">
        <v>420</v>
      </c>
    </row>
    <row r="111" spans="1:6" x14ac:dyDescent="0.2">
      <c r="A111" s="9" t="s">
        <v>221</v>
      </c>
      <c r="B111" s="9" t="s">
        <v>218</v>
      </c>
      <c r="C111" s="9" t="s">
        <v>431</v>
      </c>
      <c r="D111" s="9" t="s">
        <v>432</v>
      </c>
      <c r="E111" s="9" t="s">
        <v>424</v>
      </c>
      <c r="F111" s="9" t="s">
        <v>420</v>
      </c>
    </row>
    <row r="112" spans="1:6" x14ac:dyDescent="0.2">
      <c r="A112" s="9" t="s">
        <v>222</v>
      </c>
      <c r="B112" s="9" t="s">
        <v>218</v>
      </c>
      <c r="C112" s="9" t="s">
        <v>431</v>
      </c>
      <c r="D112" s="9" t="s">
        <v>432</v>
      </c>
      <c r="E112" s="9" t="s">
        <v>424</v>
      </c>
      <c r="F112" s="9" t="s">
        <v>420</v>
      </c>
    </row>
    <row r="113" spans="1:6" x14ac:dyDescent="0.2">
      <c r="A113" s="9" t="s">
        <v>223</v>
      </c>
      <c r="B113" s="9" t="s">
        <v>218</v>
      </c>
      <c r="C113" s="9" t="s">
        <v>431</v>
      </c>
      <c r="D113" s="9" t="s">
        <v>432</v>
      </c>
      <c r="E113" s="9" t="s">
        <v>424</v>
      </c>
      <c r="F113" s="9" t="s">
        <v>420</v>
      </c>
    </row>
    <row r="114" spans="1:6" x14ac:dyDescent="0.2">
      <c r="A114" s="9" t="s">
        <v>224</v>
      </c>
      <c r="B114" s="9" t="s">
        <v>225</v>
      </c>
      <c r="C114" s="9" t="s">
        <v>453</v>
      </c>
      <c r="D114" s="9" t="s">
        <v>430</v>
      </c>
      <c r="E114" s="9" t="s">
        <v>424</v>
      </c>
      <c r="F114" s="9" t="s">
        <v>420</v>
      </c>
    </row>
    <row r="115" spans="1:6" x14ac:dyDescent="0.2">
      <c r="A115" s="9" t="s">
        <v>226</v>
      </c>
      <c r="B115" s="9" t="s">
        <v>225</v>
      </c>
      <c r="C115" s="9" t="s">
        <v>453</v>
      </c>
      <c r="D115" s="9" t="s">
        <v>430</v>
      </c>
      <c r="E115" s="9" t="s">
        <v>424</v>
      </c>
      <c r="F115" s="9" t="s">
        <v>420</v>
      </c>
    </row>
    <row r="116" spans="1:6" x14ac:dyDescent="0.2">
      <c r="A116" s="9" t="s">
        <v>227</v>
      </c>
      <c r="B116" s="9" t="s">
        <v>225</v>
      </c>
      <c r="C116" s="9" t="s">
        <v>431</v>
      </c>
      <c r="D116" s="9" t="s">
        <v>432</v>
      </c>
      <c r="E116" s="9" t="s">
        <v>424</v>
      </c>
      <c r="F116" s="9" t="s">
        <v>420</v>
      </c>
    </row>
    <row r="117" spans="1:6" x14ac:dyDescent="0.2">
      <c r="A117" s="9" t="s">
        <v>228</v>
      </c>
      <c r="B117" s="9" t="s">
        <v>225</v>
      </c>
      <c r="C117" s="9" t="s">
        <v>431</v>
      </c>
      <c r="D117" s="9" t="s">
        <v>432</v>
      </c>
      <c r="E117" s="9" t="s">
        <v>424</v>
      </c>
      <c r="F117" s="9" t="s">
        <v>420</v>
      </c>
    </row>
    <row r="118" spans="1:6" x14ac:dyDescent="0.2">
      <c r="A118" s="9" t="s">
        <v>229</v>
      </c>
      <c r="B118" s="9" t="s">
        <v>225</v>
      </c>
      <c r="C118" s="9" t="s">
        <v>431</v>
      </c>
      <c r="D118" s="9" t="s">
        <v>432</v>
      </c>
      <c r="E118" s="9" t="s">
        <v>424</v>
      </c>
      <c r="F118" s="9" t="s">
        <v>420</v>
      </c>
    </row>
    <row r="119" spans="1:6" x14ac:dyDescent="0.2">
      <c r="A119" s="9" t="s">
        <v>230</v>
      </c>
      <c r="B119" s="9" t="s">
        <v>225</v>
      </c>
      <c r="C119" s="9" t="s">
        <v>431</v>
      </c>
      <c r="D119" s="9" t="s">
        <v>432</v>
      </c>
      <c r="E119" s="9" t="s">
        <v>424</v>
      </c>
      <c r="F119" s="9" t="s">
        <v>420</v>
      </c>
    </row>
    <row r="120" spans="1:6" x14ac:dyDescent="0.2">
      <c r="A120" s="9" t="s">
        <v>231</v>
      </c>
      <c r="B120" s="9" t="s">
        <v>232</v>
      </c>
      <c r="C120" s="9" t="s">
        <v>454</v>
      </c>
      <c r="D120" s="9" t="s">
        <v>430</v>
      </c>
      <c r="E120" s="9" t="s">
        <v>424</v>
      </c>
      <c r="F120" s="9" t="s">
        <v>420</v>
      </c>
    </row>
    <row r="121" spans="1:6" x14ac:dyDescent="0.2">
      <c r="A121" s="9" t="s">
        <v>285</v>
      </c>
      <c r="B121" s="9" t="s">
        <v>232</v>
      </c>
      <c r="C121" s="9" t="s">
        <v>454</v>
      </c>
      <c r="D121" s="9" t="s">
        <v>430</v>
      </c>
      <c r="E121" s="9" t="s">
        <v>424</v>
      </c>
      <c r="F121" s="9" t="s">
        <v>420</v>
      </c>
    </row>
    <row r="122" spans="1:6" x14ac:dyDescent="0.2">
      <c r="A122" s="9" t="s">
        <v>233</v>
      </c>
      <c r="B122" s="9" t="s">
        <v>232</v>
      </c>
      <c r="C122" s="9" t="s">
        <v>454</v>
      </c>
      <c r="D122" s="9" t="s">
        <v>430</v>
      </c>
      <c r="E122" s="9" t="s">
        <v>424</v>
      </c>
      <c r="F122" s="9" t="s">
        <v>420</v>
      </c>
    </row>
    <row r="123" spans="1:6" x14ac:dyDescent="0.2">
      <c r="A123" s="9" t="s">
        <v>234</v>
      </c>
      <c r="B123" s="9" t="s">
        <v>232</v>
      </c>
      <c r="C123" s="9" t="s">
        <v>454</v>
      </c>
      <c r="D123" s="9" t="s">
        <v>430</v>
      </c>
      <c r="E123" s="9" t="s">
        <v>424</v>
      </c>
      <c r="F123" s="9" t="s">
        <v>420</v>
      </c>
    </row>
    <row r="124" spans="1:6" x14ac:dyDescent="0.2">
      <c r="A124" s="9" t="s">
        <v>235</v>
      </c>
      <c r="B124" s="9" t="s">
        <v>232</v>
      </c>
      <c r="C124" s="9" t="s">
        <v>454</v>
      </c>
      <c r="D124" s="9" t="s">
        <v>430</v>
      </c>
      <c r="E124" s="9" t="s">
        <v>424</v>
      </c>
      <c r="F124" s="9" t="s">
        <v>420</v>
      </c>
    </row>
    <row r="125" spans="1:6" x14ac:dyDescent="0.2">
      <c r="A125" s="9" t="s">
        <v>236</v>
      </c>
      <c r="B125" s="9" t="s">
        <v>232</v>
      </c>
      <c r="C125" s="9" t="s">
        <v>454</v>
      </c>
      <c r="D125" s="9" t="s">
        <v>430</v>
      </c>
      <c r="E125" s="9" t="s">
        <v>424</v>
      </c>
      <c r="F125" s="9" t="s">
        <v>420</v>
      </c>
    </row>
    <row r="126" spans="1:6" x14ac:dyDescent="0.2">
      <c r="A126" s="9" t="s">
        <v>237</v>
      </c>
      <c r="B126" s="9" t="s">
        <v>455</v>
      </c>
      <c r="C126" s="9" t="s">
        <v>433</v>
      </c>
      <c r="D126" s="9" t="s">
        <v>430</v>
      </c>
      <c r="E126" s="9" t="s">
        <v>424</v>
      </c>
      <c r="F126" s="9" t="s">
        <v>420</v>
      </c>
    </row>
    <row r="127" spans="1:6" x14ac:dyDescent="0.2">
      <c r="A127" s="9" t="s">
        <v>238</v>
      </c>
      <c r="B127" s="9" t="s">
        <v>455</v>
      </c>
      <c r="C127" s="9" t="s">
        <v>433</v>
      </c>
      <c r="D127" s="9" t="s">
        <v>430</v>
      </c>
      <c r="E127" s="9" t="s">
        <v>424</v>
      </c>
      <c r="F127" s="9" t="s">
        <v>420</v>
      </c>
    </row>
    <row r="128" spans="1:6" x14ac:dyDescent="0.2">
      <c r="A128" s="9" t="s">
        <v>65</v>
      </c>
      <c r="B128" s="9" t="s">
        <v>458</v>
      </c>
      <c r="C128" s="9" t="s">
        <v>431</v>
      </c>
      <c r="D128" s="9" t="s">
        <v>432</v>
      </c>
      <c r="E128" s="9" t="s">
        <v>424</v>
      </c>
      <c r="F128" s="9" t="s">
        <v>420</v>
      </c>
    </row>
    <row r="129" spans="1:6" x14ac:dyDescent="0.2">
      <c r="A129" s="9" t="s">
        <v>240</v>
      </c>
      <c r="B129" s="9" t="s">
        <v>241</v>
      </c>
      <c r="C129" s="9" t="s">
        <v>241</v>
      </c>
      <c r="D129" s="9" t="s">
        <v>242</v>
      </c>
      <c r="E129" s="9" t="s">
        <v>424</v>
      </c>
      <c r="F129" s="9" t="s">
        <v>420</v>
      </c>
    </row>
    <row r="130" spans="1:6" x14ac:dyDescent="0.2">
      <c r="A130" s="9" t="s">
        <v>243</v>
      </c>
      <c r="B130" s="9" t="s">
        <v>241</v>
      </c>
      <c r="C130" s="9" t="s">
        <v>241</v>
      </c>
      <c r="D130" s="9" t="s">
        <v>242</v>
      </c>
      <c r="E130" s="9" t="s">
        <v>424</v>
      </c>
      <c r="F130" s="9" t="s">
        <v>420</v>
      </c>
    </row>
    <row r="131" spans="1:6" x14ac:dyDescent="0.2">
      <c r="A131" s="9" t="s">
        <v>244</v>
      </c>
      <c r="B131" s="9" t="s">
        <v>241</v>
      </c>
      <c r="C131" s="9" t="s">
        <v>241</v>
      </c>
      <c r="D131" s="9" t="s">
        <v>242</v>
      </c>
      <c r="E131" s="9" t="s">
        <v>424</v>
      </c>
      <c r="F131" s="9" t="s">
        <v>420</v>
      </c>
    </row>
    <row r="132" spans="1:6" x14ac:dyDescent="0.2">
      <c r="A132" s="9" t="s">
        <v>245</v>
      </c>
      <c r="B132" s="35" t="s">
        <v>459</v>
      </c>
      <c r="C132" s="9" t="s">
        <v>246</v>
      </c>
      <c r="D132" s="9" t="s">
        <v>246</v>
      </c>
      <c r="E132" s="9" t="s">
        <v>424</v>
      </c>
      <c r="F132" s="9" t="s">
        <v>420</v>
      </c>
    </row>
    <row r="133" spans="1:6" x14ac:dyDescent="0.2">
      <c r="A133" s="9" t="s">
        <v>247</v>
      </c>
      <c r="B133" s="35" t="s">
        <v>459</v>
      </c>
      <c r="C133" s="9" t="s">
        <v>246</v>
      </c>
      <c r="D133" s="9" t="s">
        <v>246</v>
      </c>
      <c r="E133" s="9" t="s">
        <v>424</v>
      </c>
      <c r="F133" s="9" t="s">
        <v>420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9AFE-3B1E-5041-AADB-3BF876CF2DE2}">
  <dimension ref="A1:E702"/>
  <sheetViews>
    <sheetView workbookViewId="0">
      <selection sqref="A1:E702"/>
    </sheetView>
  </sheetViews>
  <sheetFormatPr baseColWidth="10" defaultRowHeight="15" x14ac:dyDescent="0.2"/>
  <cols>
    <col min="1" max="1" width="6.33203125" bestFit="1" customWidth="1"/>
    <col min="2" max="2" width="7.33203125" bestFit="1" customWidth="1"/>
    <col min="3" max="3" width="6.83203125" bestFit="1" customWidth="1"/>
    <col min="4" max="4" width="8" bestFit="1" customWidth="1"/>
    <col min="5" max="5" width="8" customWidth="1"/>
  </cols>
  <sheetData>
    <row r="1" spans="1:5" x14ac:dyDescent="0.2">
      <c r="A1" s="9" t="s">
        <v>460</v>
      </c>
      <c r="B1" s="9" t="s">
        <v>0</v>
      </c>
      <c r="C1" s="9" t="s">
        <v>461</v>
      </c>
      <c r="D1" s="9" t="s">
        <v>462</v>
      </c>
      <c r="E1" s="9" t="s">
        <v>419</v>
      </c>
    </row>
    <row r="2" spans="1:5" x14ac:dyDescent="0.2">
      <c r="A2" s="9" t="s">
        <v>463</v>
      </c>
      <c r="B2" s="9" t="s">
        <v>140</v>
      </c>
      <c r="C2" s="9" t="s">
        <v>420</v>
      </c>
      <c r="D2" s="9" t="s">
        <v>420</v>
      </c>
      <c r="E2" s="9" t="s">
        <v>420</v>
      </c>
    </row>
    <row r="3" spans="1:5" x14ac:dyDescent="0.2">
      <c r="B3" s="9" t="s">
        <v>161</v>
      </c>
      <c r="C3" s="9" t="s">
        <v>420</v>
      </c>
      <c r="D3" s="9" t="s">
        <v>420</v>
      </c>
      <c r="E3" s="9" t="s">
        <v>420</v>
      </c>
    </row>
    <row r="4" spans="1:5" x14ac:dyDescent="0.2">
      <c r="B4" s="9" t="s">
        <v>162</v>
      </c>
      <c r="C4" s="9" t="s">
        <v>420</v>
      </c>
      <c r="D4" s="9" t="s">
        <v>420</v>
      </c>
      <c r="E4" s="9" t="s">
        <v>420</v>
      </c>
    </row>
    <row r="5" spans="1:5" x14ac:dyDescent="0.2">
      <c r="B5" s="9" t="s">
        <v>163</v>
      </c>
      <c r="C5" s="9" t="s">
        <v>420</v>
      </c>
      <c r="D5" s="9" t="s">
        <v>420</v>
      </c>
      <c r="E5" s="9" t="s">
        <v>420</v>
      </c>
    </row>
    <row r="6" spans="1:5" x14ac:dyDescent="0.2">
      <c r="B6" s="9" t="s">
        <v>168</v>
      </c>
      <c r="C6" s="9" t="s">
        <v>420</v>
      </c>
      <c r="D6" s="9" t="s">
        <v>420</v>
      </c>
      <c r="E6" s="9" t="s">
        <v>420</v>
      </c>
    </row>
    <row r="7" spans="1:5" x14ac:dyDescent="0.2">
      <c r="B7" s="9" t="s">
        <v>169</v>
      </c>
      <c r="C7" s="9" t="s">
        <v>420</v>
      </c>
      <c r="D7" s="9" t="s">
        <v>420</v>
      </c>
      <c r="E7" s="9" t="s">
        <v>420</v>
      </c>
    </row>
    <row r="8" spans="1:5" x14ac:dyDescent="0.2">
      <c r="B8" s="9" t="s">
        <v>94</v>
      </c>
      <c r="C8" s="9" t="s">
        <v>420</v>
      </c>
      <c r="D8" s="9" t="s">
        <v>420</v>
      </c>
      <c r="E8" s="9" t="s">
        <v>420</v>
      </c>
    </row>
    <row r="9" spans="1:5" x14ac:dyDescent="0.2">
      <c r="B9" s="9" t="s">
        <v>96</v>
      </c>
      <c r="C9" s="9" t="s">
        <v>420</v>
      </c>
      <c r="D9" s="9" t="s">
        <v>420</v>
      </c>
      <c r="E9" s="9" t="s">
        <v>420</v>
      </c>
    </row>
    <row r="10" spans="1:5" x14ac:dyDescent="0.2">
      <c r="B10" s="9" t="s">
        <v>98</v>
      </c>
      <c r="C10" s="9" t="s">
        <v>464</v>
      </c>
      <c r="D10" s="9" t="s">
        <v>464</v>
      </c>
      <c r="E10" s="9" t="s">
        <v>420</v>
      </c>
    </row>
    <row r="11" spans="1:5" x14ac:dyDescent="0.2">
      <c r="B11" s="9" t="s">
        <v>101</v>
      </c>
      <c r="C11" s="9" t="s">
        <v>464</v>
      </c>
      <c r="D11" s="9" t="s">
        <v>464</v>
      </c>
      <c r="E11" s="9" t="s">
        <v>420</v>
      </c>
    </row>
    <row r="12" spans="1:5" x14ac:dyDescent="0.2">
      <c r="B12" s="9" t="s">
        <v>174</v>
      </c>
      <c r="C12" s="9" t="s">
        <v>465</v>
      </c>
      <c r="D12" s="9" t="s">
        <v>465</v>
      </c>
      <c r="E12" s="9" t="s">
        <v>420</v>
      </c>
    </row>
    <row r="13" spans="1:5" x14ac:dyDescent="0.2">
      <c r="B13" s="9" t="s">
        <v>177</v>
      </c>
      <c r="C13" s="9" t="s">
        <v>465</v>
      </c>
      <c r="D13" s="9" t="s">
        <v>465</v>
      </c>
      <c r="E13" s="9" t="s">
        <v>420</v>
      </c>
    </row>
    <row r="14" spans="1:5" x14ac:dyDescent="0.2">
      <c r="B14" s="9" t="s">
        <v>179</v>
      </c>
      <c r="C14" s="9" t="s">
        <v>466</v>
      </c>
      <c r="D14" s="9" t="s">
        <v>467</v>
      </c>
      <c r="E14" s="9" t="s">
        <v>420</v>
      </c>
    </row>
    <row r="15" spans="1:5" x14ac:dyDescent="0.2">
      <c r="B15" s="9" t="s">
        <v>179</v>
      </c>
      <c r="C15" s="9" t="s">
        <v>468</v>
      </c>
      <c r="D15" s="9" t="s">
        <v>469</v>
      </c>
      <c r="E15" s="9" t="s">
        <v>420</v>
      </c>
    </row>
    <row r="16" spans="1:5" x14ac:dyDescent="0.2">
      <c r="B16" s="9" t="s">
        <v>179</v>
      </c>
      <c r="C16" s="9" t="s">
        <v>470</v>
      </c>
      <c r="D16" s="9" t="s">
        <v>471</v>
      </c>
      <c r="E16" s="9" t="s">
        <v>420</v>
      </c>
    </row>
    <row r="17" spans="2:5" x14ac:dyDescent="0.2">
      <c r="B17" s="9" t="s">
        <v>179</v>
      </c>
      <c r="C17" s="9" t="s">
        <v>472</v>
      </c>
      <c r="D17" s="9" t="s">
        <v>473</v>
      </c>
      <c r="E17" s="9" t="s">
        <v>420</v>
      </c>
    </row>
    <row r="18" spans="2:5" x14ac:dyDescent="0.2">
      <c r="B18" s="9" t="s">
        <v>182</v>
      </c>
      <c r="C18" s="9" t="s">
        <v>466</v>
      </c>
      <c r="D18" s="9" t="s">
        <v>467</v>
      </c>
      <c r="E18" s="9" t="s">
        <v>420</v>
      </c>
    </row>
    <row r="19" spans="2:5" x14ac:dyDescent="0.2">
      <c r="B19" s="9" t="s">
        <v>182</v>
      </c>
      <c r="C19" s="9" t="s">
        <v>468</v>
      </c>
      <c r="D19" s="9" t="s">
        <v>469</v>
      </c>
      <c r="E19" s="9" t="s">
        <v>420</v>
      </c>
    </row>
    <row r="20" spans="2:5" x14ac:dyDescent="0.2">
      <c r="B20" s="9" t="s">
        <v>182</v>
      </c>
      <c r="C20" s="9" t="s">
        <v>470</v>
      </c>
      <c r="D20" s="9" t="s">
        <v>471</v>
      </c>
      <c r="E20" s="9" t="s">
        <v>420</v>
      </c>
    </row>
    <row r="21" spans="2:5" x14ac:dyDescent="0.2">
      <c r="B21" s="9" t="s">
        <v>182</v>
      </c>
      <c r="C21" s="9" t="s">
        <v>472</v>
      </c>
      <c r="D21" s="9" t="s">
        <v>473</v>
      </c>
      <c r="E21" s="9" t="s">
        <v>420</v>
      </c>
    </row>
    <row r="22" spans="2:5" x14ac:dyDescent="0.2">
      <c r="B22" s="9" t="s">
        <v>183</v>
      </c>
      <c r="C22" s="9" t="s">
        <v>474</v>
      </c>
      <c r="D22" s="9" t="s">
        <v>475</v>
      </c>
      <c r="E22" s="9" t="s">
        <v>420</v>
      </c>
    </row>
    <row r="23" spans="2:5" x14ac:dyDescent="0.2">
      <c r="B23" s="9" t="s">
        <v>194</v>
      </c>
      <c r="C23" s="9" t="s">
        <v>476</v>
      </c>
      <c r="D23" s="9" t="s">
        <v>476</v>
      </c>
      <c r="E23" s="9" t="s">
        <v>420</v>
      </c>
    </row>
    <row r="24" spans="2:5" x14ac:dyDescent="0.2">
      <c r="B24" s="9" t="s">
        <v>438</v>
      </c>
      <c r="C24" s="9" t="s">
        <v>477</v>
      </c>
      <c r="D24" s="9" t="s">
        <v>477</v>
      </c>
      <c r="E24" s="9" t="s">
        <v>420</v>
      </c>
    </row>
    <row r="25" spans="2:5" x14ac:dyDescent="0.2">
      <c r="B25" s="9" t="s">
        <v>186</v>
      </c>
      <c r="C25" s="9" t="s">
        <v>478</v>
      </c>
      <c r="D25" s="9" t="s">
        <v>478</v>
      </c>
      <c r="E25" s="9" t="s">
        <v>420</v>
      </c>
    </row>
    <row r="26" spans="2:5" x14ac:dyDescent="0.2">
      <c r="B26" s="9" t="s">
        <v>190</v>
      </c>
      <c r="C26" s="9" t="s">
        <v>476</v>
      </c>
      <c r="D26" s="9" t="s">
        <v>476</v>
      </c>
      <c r="E26" s="9" t="s">
        <v>420</v>
      </c>
    </row>
    <row r="27" spans="2:5" x14ac:dyDescent="0.2">
      <c r="B27" s="9" t="s">
        <v>192</v>
      </c>
      <c r="C27" s="9" t="s">
        <v>478</v>
      </c>
      <c r="D27" s="9" t="s">
        <v>478</v>
      </c>
      <c r="E27" s="9" t="s">
        <v>420</v>
      </c>
    </row>
    <row r="28" spans="2:5" x14ac:dyDescent="0.2">
      <c r="B28" s="9" t="s">
        <v>202</v>
      </c>
      <c r="C28" s="9" t="s">
        <v>479</v>
      </c>
      <c r="D28" s="9" t="s">
        <v>480</v>
      </c>
      <c r="E28" s="9" t="s">
        <v>420</v>
      </c>
    </row>
    <row r="29" spans="2:5" x14ac:dyDescent="0.2">
      <c r="B29" s="9" t="s">
        <v>202</v>
      </c>
      <c r="C29" s="9" t="s">
        <v>481</v>
      </c>
      <c r="D29" s="9" t="s">
        <v>482</v>
      </c>
      <c r="E29" s="9" t="s">
        <v>420</v>
      </c>
    </row>
    <row r="30" spans="2:5" x14ac:dyDescent="0.2">
      <c r="B30" s="9" t="s">
        <v>204</v>
      </c>
      <c r="C30" s="9" t="s">
        <v>420</v>
      </c>
      <c r="D30" s="9" t="s">
        <v>483</v>
      </c>
      <c r="E30" s="9" t="s">
        <v>420</v>
      </c>
    </row>
    <row r="31" spans="2:5" x14ac:dyDescent="0.2">
      <c r="B31" s="9" t="s">
        <v>204</v>
      </c>
      <c r="C31" s="9" t="s">
        <v>465</v>
      </c>
      <c r="D31" s="9" t="s">
        <v>484</v>
      </c>
      <c r="E31" s="9" t="s">
        <v>420</v>
      </c>
    </row>
    <row r="32" spans="2:5" x14ac:dyDescent="0.2">
      <c r="B32" s="9" t="s">
        <v>207</v>
      </c>
      <c r="C32" s="9" t="s">
        <v>420</v>
      </c>
      <c r="D32" s="9" t="s">
        <v>483</v>
      </c>
      <c r="E32" s="9" t="s">
        <v>420</v>
      </c>
    </row>
    <row r="33" spans="1:5" x14ac:dyDescent="0.2">
      <c r="B33" s="9" t="s">
        <v>207</v>
      </c>
      <c r="C33" s="9" t="s">
        <v>465</v>
      </c>
      <c r="D33" s="9" t="s">
        <v>484</v>
      </c>
      <c r="E33" s="9" t="s">
        <v>420</v>
      </c>
    </row>
    <row r="34" spans="1:5" x14ac:dyDescent="0.2">
      <c r="B34" s="9" t="s">
        <v>237</v>
      </c>
      <c r="C34" s="9" t="s">
        <v>420</v>
      </c>
      <c r="D34" s="9" t="s">
        <v>420</v>
      </c>
      <c r="E34" s="9" t="s">
        <v>420</v>
      </c>
    </row>
    <row r="35" spans="1:5" x14ac:dyDescent="0.2">
      <c r="B35" s="9" t="s">
        <v>238</v>
      </c>
      <c r="C35" s="9" t="s">
        <v>420</v>
      </c>
      <c r="D35" s="9" t="s">
        <v>420</v>
      </c>
      <c r="E35" s="9" t="s">
        <v>420</v>
      </c>
    </row>
    <row r="36" spans="1:5" x14ac:dyDescent="0.2">
      <c r="B36" s="9" t="s">
        <v>23</v>
      </c>
      <c r="C36" s="9" t="s">
        <v>476</v>
      </c>
      <c r="D36" s="9" t="s">
        <v>476</v>
      </c>
      <c r="E36" s="9" t="s">
        <v>420</v>
      </c>
    </row>
    <row r="38" spans="1:5" x14ac:dyDescent="0.2">
      <c r="A38" s="9" t="s">
        <v>485</v>
      </c>
      <c r="B38" s="9" t="s">
        <v>117</v>
      </c>
      <c r="C38" s="9" t="s">
        <v>420</v>
      </c>
      <c r="D38" s="9" t="s">
        <v>420</v>
      </c>
      <c r="E38" s="9" t="s">
        <v>420</v>
      </c>
    </row>
    <row r="39" spans="1:5" x14ac:dyDescent="0.2">
      <c r="B39" s="9" t="s">
        <v>119</v>
      </c>
      <c r="C39" s="9" t="s">
        <v>420</v>
      </c>
      <c r="D39" s="9" t="s">
        <v>464</v>
      </c>
      <c r="E39" s="9" t="s">
        <v>420</v>
      </c>
    </row>
    <row r="40" spans="1:5" x14ac:dyDescent="0.2">
      <c r="B40" s="9" t="s">
        <v>125</v>
      </c>
      <c r="C40" s="9" t="s">
        <v>420</v>
      </c>
      <c r="D40" s="9" t="s">
        <v>420</v>
      </c>
      <c r="E40" s="9" t="s">
        <v>420</v>
      </c>
    </row>
    <row r="41" spans="1:5" x14ac:dyDescent="0.2">
      <c r="B41" s="9" t="s">
        <v>128</v>
      </c>
      <c r="C41" s="9" t="s">
        <v>464</v>
      </c>
      <c r="D41" s="9" t="s">
        <v>464</v>
      </c>
      <c r="E41" s="9" t="s">
        <v>420</v>
      </c>
    </row>
    <row r="42" spans="1:5" x14ac:dyDescent="0.2">
      <c r="B42" s="9" t="s">
        <v>131</v>
      </c>
      <c r="C42" s="9" t="s">
        <v>420</v>
      </c>
      <c r="D42" s="9" t="s">
        <v>420</v>
      </c>
      <c r="E42" s="9" t="s">
        <v>420</v>
      </c>
    </row>
    <row r="43" spans="1:5" x14ac:dyDescent="0.2">
      <c r="B43" s="9" t="s">
        <v>135</v>
      </c>
      <c r="C43" s="9" t="s">
        <v>464</v>
      </c>
      <c r="D43" s="9" t="s">
        <v>464</v>
      </c>
      <c r="E43" s="9" t="s">
        <v>420</v>
      </c>
    </row>
    <row r="44" spans="1:5" x14ac:dyDescent="0.2">
      <c r="B44" s="9" t="s">
        <v>137</v>
      </c>
      <c r="C44" s="9" t="s">
        <v>420</v>
      </c>
      <c r="D44" s="9" t="s">
        <v>420</v>
      </c>
      <c r="E44" s="9" t="s">
        <v>420</v>
      </c>
    </row>
    <row r="45" spans="1:5" x14ac:dyDescent="0.2">
      <c r="B45" s="9" t="s">
        <v>107</v>
      </c>
      <c r="C45" s="9" t="s">
        <v>420</v>
      </c>
      <c r="D45" s="9" t="s">
        <v>420</v>
      </c>
      <c r="E45" s="9" t="s">
        <v>420</v>
      </c>
    </row>
    <row r="46" spans="1:5" x14ac:dyDescent="0.2">
      <c r="B46" s="9" t="s">
        <v>110</v>
      </c>
      <c r="C46" s="9" t="s">
        <v>420</v>
      </c>
      <c r="D46" s="9" t="s">
        <v>464</v>
      </c>
      <c r="E46" s="9" t="s">
        <v>420</v>
      </c>
    </row>
    <row r="47" spans="1:5" x14ac:dyDescent="0.2">
      <c r="B47" s="9" t="s">
        <v>179</v>
      </c>
      <c r="C47" s="9" t="s">
        <v>486</v>
      </c>
      <c r="D47" s="9" t="s">
        <v>487</v>
      </c>
      <c r="E47" s="9" t="s">
        <v>420</v>
      </c>
    </row>
    <row r="48" spans="1:5" x14ac:dyDescent="0.2">
      <c r="B48" s="9" t="s">
        <v>179</v>
      </c>
      <c r="C48" s="9" t="s">
        <v>474</v>
      </c>
      <c r="D48" s="9" t="s">
        <v>488</v>
      </c>
      <c r="E48" s="9" t="s">
        <v>420</v>
      </c>
    </row>
    <row r="49" spans="1:5" x14ac:dyDescent="0.2">
      <c r="B49" s="9" t="s">
        <v>179</v>
      </c>
      <c r="C49" s="9" t="s">
        <v>489</v>
      </c>
      <c r="D49" s="9" t="s">
        <v>490</v>
      </c>
      <c r="E49" s="9" t="s">
        <v>420</v>
      </c>
    </row>
    <row r="50" spans="1:5" x14ac:dyDescent="0.2">
      <c r="B50" s="9" t="s">
        <v>179</v>
      </c>
      <c r="C50" s="9" t="s">
        <v>491</v>
      </c>
      <c r="D50" s="9" t="s">
        <v>492</v>
      </c>
      <c r="E50" s="9" t="s">
        <v>420</v>
      </c>
    </row>
    <row r="51" spans="1:5" x14ac:dyDescent="0.2">
      <c r="B51" s="9" t="s">
        <v>179</v>
      </c>
      <c r="C51" s="9" t="s">
        <v>493</v>
      </c>
      <c r="D51" s="9" t="s">
        <v>494</v>
      </c>
      <c r="E51" s="9" t="s">
        <v>420</v>
      </c>
    </row>
    <row r="52" spans="1:5" x14ac:dyDescent="0.2">
      <c r="B52" s="9" t="s">
        <v>179</v>
      </c>
      <c r="C52" s="9" t="s">
        <v>495</v>
      </c>
      <c r="D52" s="9" t="s">
        <v>496</v>
      </c>
      <c r="E52" s="9" t="s">
        <v>420</v>
      </c>
    </row>
    <row r="53" spans="1:5" x14ac:dyDescent="0.2">
      <c r="B53" s="9" t="s">
        <v>179</v>
      </c>
      <c r="C53" s="9" t="s">
        <v>497</v>
      </c>
      <c r="D53" s="9" t="s">
        <v>498</v>
      </c>
      <c r="E53" s="9" t="s">
        <v>420</v>
      </c>
    </row>
    <row r="54" spans="1:5" x14ac:dyDescent="0.2">
      <c r="B54" s="9" t="s">
        <v>179</v>
      </c>
      <c r="C54" s="9" t="s">
        <v>499</v>
      </c>
      <c r="D54" s="9" t="s">
        <v>500</v>
      </c>
      <c r="E54" s="9" t="s">
        <v>420</v>
      </c>
    </row>
    <row r="55" spans="1:5" x14ac:dyDescent="0.2">
      <c r="B55" s="9" t="s">
        <v>186</v>
      </c>
      <c r="C55" s="9" t="s">
        <v>477</v>
      </c>
      <c r="D55" s="9" t="s">
        <v>477</v>
      </c>
      <c r="E55" s="9" t="s">
        <v>420</v>
      </c>
    </row>
    <row r="56" spans="1:5" x14ac:dyDescent="0.2">
      <c r="B56" s="9" t="s">
        <v>189</v>
      </c>
      <c r="C56" s="9" t="s">
        <v>477</v>
      </c>
      <c r="D56" s="9" t="s">
        <v>477</v>
      </c>
      <c r="E56" s="9" t="s">
        <v>420</v>
      </c>
    </row>
    <row r="57" spans="1:5" x14ac:dyDescent="0.2">
      <c r="B57" s="9" t="s">
        <v>189</v>
      </c>
      <c r="C57" s="9" t="s">
        <v>478</v>
      </c>
      <c r="D57" s="9" t="s">
        <v>478</v>
      </c>
      <c r="E57" s="9" t="s">
        <v>420</v>
      </c>
    </row>
    <row r="58" spans="1:5" x14ac:dyDescent="0.2">
      <c r="B58" s="9" t="s">
        <v>190</v>
      </c>
      <c r="C58" s="9" t="s">
        <v>501</v>
      </c>
      <c r="D58" s="9" t="s">
        <v>501</v>
      </c>
      <c r="E58" s="9" t="s">
        <v>420</v>
      </c>
    </row>
    <row r="59" spans="1:5" x14ac:dyDescent="0.2">
      <c r="B59" s="9" t="s">
        <v>198</v>
      </c>
      <c r="C59" s="9" t="s">
        <v>479</v>
      </c>
      <c r="D59" s="9" t="s">
        <v>480</v>
      </c>
      <c r="E59" s="9" t="s">
        <v>420</v>
      </c>
    </row>
    <row r="60" spans="1:5" x14ac:dyDescent="0.2">
      <c r="B60" s="9" t="s">
        <v>198</v>
      </c>
      <c r="C60" s="9" t="s">
        <v>481</v>
      </c>
      <c r="D60" s="9" t="s">
        <v>482</v>
      </c>
      <c r="E60" s="9" t="s">
        <v>420</v>
      </c>
    </row>
    <row r="62" spans="1:5" x14ac:dyDescent="0.2">
      <c r="A62" s="9" t="s">
        <v>502</v>
      </c>
      <c r="B62" s="9" t="s">
        <v>118</v>
      </c>
      <c r="C62" s="9" t="s">
        <v>420</v>
      </c>
      <c r="D62" s="9" t="s">
        <v>420</v>
      </c>
      <c r="E62" s="9" t="s">
        <v>420</v>
      </c>
    </row>
    <row r="63" spans="1:5" x14ac:dyDescent="0.2">
      <c r="B63" s="9" t="s">
        <v>120</v>
      </c>
      <c r="C63" s="9" t="s">
        <v>420</v>
      </c>
      <c r="D63" s="9" t="s">
        <v>464</v>
      </c>
      <c r="E63" s="9" t="s">
        <v>420</v>
      </c>
    </row>
    <row r="64" spans="1:5" x14ac:dyDescent="0.2">
      <c r="B64" s="9" t="s">
        <v>127</v>
      </c>
      <c r="C64" s="9" t="s">
        <v>420</v>
      </c>
      <c r="D64" s="9" t="s">
        <v>420</v>
      </c>
      <c r="E64" s="9" t="s">
        <v>420</v>
      </c>
    </row>
    <row r="65" spans="2:5" x14ac:dyDescent="0.2">
      <c r="B65" s="9" t="s">
        <v>130</v>
      </c>
      <c r="C65" s="9" t="s">
        <v>464</v>
      </c>
      <c r="D65" s="9" t="s">
        <v>464</v>
      </c>
      <c r="E65" s="9" t="s">
        <v>420</v>
      </c>
    </row>
    <row r="66" spans="2:5" x14ac:dyDescent="0.2">
      <c r="B66" s="9" t="s">
        <v>133</v>
      </c>
      <c r="C66" s="9" t="s">
        <v>420</v>
      </c>
      <c r="D66" s="9" t="s">
        <v>420</v>
      </c>
      <c r="E66" s="9" t="s">
        <v>420</v>
      </c>
    </row>
    <row r="67" spans="2:5" x14ac:dyDescent="0.2">
      <c r="B67" s="9" t="s">
        <v>136</v>
      </c>
      <c r="C67" s="9" t="s">
        <v>464</v>
      </c>
      <c r="D67" s="9" t="s">
        <v>464</v>
      </c>
      <c r="E67" s="9" t="s">
        <v>420</v>
      </c>
    </row>
    <row r="68" spans="2:5" x14ac:dyDescent="0.2">
      <c r="B68" s="9" t="s">
        <v>138</v>
      </c>
      <c r="C68" s="9" t="s">
        <v>420</v>
      </c>
      <c r="D68" s="9" t="s">
        <v>420</v>
      </c>
      <c r="E68" s="9" t="s">
        <v>420</v>
      </c>
    </row>
    <row r="69" spans="2:5" x14ac:dyDescent="0.2">
      <c r="B69" s="9" t="s">
        <v>109</v>
      </c>
      <c r="C69" s="9" t="s">
        <v>420</v>
      </c>
      <c r="D69" s="9" t="s">
        <v>420</v>
      </c>
      <c r="E69" s="9" t="s">
        <v>420</v>
      </c>
    </row>
    <row r="70" spans="2:5" x14ac:dyDescent="0.2">
      <c r="B70" s="9" t="s">
        <v>111</v>
      </c>
      <c r="C70" s="9" t="s">
        <v>420</v>
      </c>
      <c r="D70" s="9" t="s">
        <v>464</v>
      </c>
      <c r="E70" s="9" t="s">
        <v>420</v>
      </c>
    </row>
    <row r="71" spans="2:5" x14ac:dyDescent="0.2">
      <c r="B71" s="9" t="s">
        <v>182</v>
      </c>
      <c r="C71" s="9" t="s">
        <v>486</v>
      </c>
      <c r="D71" s="9" t="s">
        <v>487</v>
      </c>
      <c r="E71" s="9" t="s">
        <v>420</v>
      </c>
    </row>
    <row r="72" spans="2:5" x14ac:dyDescent="0.2">
      <c r="B72" s="9" t="s">
        <v>182</v>
      </c>
      <c r="C72" s="9" t="s">
        <v>474</v>
      </c>
      <c r="D72" s="9" t="s">
        <v>488</v>
      </c>
      <c r="E72" s="9" t="s">
        <v>420</v>
      </c>
    </row>
    <row r="73" spans="2:5" x14ac:dyDescent="0.2">
      <c r="B73" s="9" t="s">
        <v>182</v>
      </c>
      <c r="C73" s="9" t="s">
        <v>489</v>
      </c>
      <c r="D73" s="9" t="s">
        <v>490</v>
      </c>
      <c r="E73" s="9" t="s">
        <v>420</v>
      </c>
    </row>
    <row r="74" spans="2:5" x14ac:dyDescent="0.2">
      <c r="B74" s="9" t="s">
        <v>182</v>
      </c>
      <c r="C74" s="9" t="s">
        <v>491</v>
      </c>
      <c r="D74" s="9" t="s">
        <v>492</v>
      </c>
      <c r="E74" s="9" t="s">
        <v>420</v>
      </c>
    </row>
    <row r="75" spans="2:5" x14ac:dyDescent="0.2">
      <c r="B75" s="9" t="s">
        <v>182</v>
      </c>
      <c r="C75" s="9" t="s">
        <v>493</v>
      </c>
      <c r="D75" s="9" t="s">
        <v>494</v>
      </c>
      <c r="E75" s="9" t="s">
        <v>420</v>
      </c>
    </row>
    <row r="76" spans="2:5" x14ac:dyDescent="0.2">
      <c r="B76" s="9" t="s">
        <v>182</v>
      </c>
      <c r="C76" s="9" t="s">
        <v>495</v>
      </c>
      <c r="D76" s="9" t="s">
        <v>496</v>
      </c>
      <c r="E76" s="9" t="s">
        <v>420</v>
      </c>
    </row>
    <row r="77" spans="2:5" x14ac:dyDescent="0.2">
      <c r="B77" s="9" t="s">
        <v>182</v>
      </c>
      <c r="C77" s="9" t="s">
        <v>497</v>
      </c>
      <c r="D77" s="9" t="s">
        <v>498</v>
      </c>
      <c r="E77" s="9" t="s">
        <v>420</v>
      </c>
    </row>
    <row r="78" spans="2:5" x14ac:dyDescent="0.2">
      <c r="B78" s="9" t="s">
        <v>182</v>
      </c>
      <c r="C78" s="9" t="s">
        <v>499</v>
      </c>
      <c r="D78" s="9" t="s">
        <v>500</v>
      </c>
      <c r="E78" s="9" t="s">
        <v>420</v>
      </c>
    </row>
    <row r="79" spans="2:5" x14ac:dyDescent="0.2">
      <c r="B79" s="9" t="s">
        <v>193</v>
      </c>
      <c r="C79" s="9" t="s">
        <v>477</v>
      </c>
      <c r="D79" s="9" t="s">
        <v>477</v>
      </c>
      <c r="E79" s="9" t="s">
        <v>420</v>
      </c>
    </row>
    <row r="80" spans="2:5" x14ac:dyDescent="0.2">
      <c r="B80" s="9" t="s">
        <v>193</v>
      </c>
      <c r="C80" s="9" t="s">
        <v>478</v>
      </c>
      <c r="D80" s="9" t="s">
        <v>478</v>
      </c>
      <c r="E80" s="9" t="s">
        <v>420</v>
      </c>
    </row>
    <row r="81" spans="1:5" x14ac:dyDescent="0.2">
      <c r="B81" s="9" t="s">
        <v>194</v>
      </c>
      <c r="C81" s="9" t="s">
        <v>501</v>
      </c>
      <c r="D81" s="9" t="s">
        <v>501</v>
      </c>
      <c r="E81" s="9" t="s">
        <v>420</v>
      </c>
    </row>
    <row r="82" spans="1:5" x14ac:dyDescent="0.2">
      <c r="B82" s="9" t="s">
        <v>192</v>
      </c>
      <c r="C82" s="9" t="s">
        <v>477</v>
      </c>
      <c r="D82" s="9" t="s">
        <v>477</v>
      </c>
      <c r="E82" s="9" t="s">
        <v>420</v>
      </c>
    </row>
    <row r="83" spans="1:5" x14ac:dyDescent="0.2">
      <c r="B83" s="9" t="s">
        <v>200</v>
      </c>
      <c r="C83" s="9" t="s">
        <v>479</v>
      </c>
      <c r="D83" s="9" t="s">
        <v>480</v>
      </c>
      <c r="E83" s="9" t="s">
        <v>420</v>
      </c>
    </row>
    <row r="84" spans="1:5" x14ac:dyDescent="0.2">
      <c r="B84" s="9" t="s">
        <v>200</v>
      </c>
      <c r="C84" s="9" t="s">
        <v>481</v>
      </c>
      <c r="D84" s="9" t="s">
        <v>482</v>
      </c>
      <c r="E84" s="9" t="s">
        <v>420</v>
      </c>
    </row>
    <row r="86" spans="1:5" x14ac:dyDescent="0.2">
      <c r="A86" s="9" t="s">
        <v>503</v>
      </c>
      <c r="B86" s="9" t="s">
        <v>89</v>
      </c>
      <c r="C86" s="9" t="s">
        <v>504</v>
      </c>
      <c r="D86" s="9" t="s">
        <v>504</v>
      </c>
      <c r="E86" s="9" t="s">
        <v>420</v>
      </c>
    </row>
    <row r="87" spans="1:5" x14ac:dyDescent="0.2">
      <c r="B87" s="9" t="s">
        <v>141</v>
      </c>
      <c r="C87" s="9" t="s">
        <v>420</v>
      </c>
      <c r="D87" s="9" t="s">
        <v>420</v>
      </c>
      <c r="E87" s="9" t="s">
        <v>420</v>
      </c>
    </row>
    <row r="88" spans="1:5" x14ac:dyDescent="0.2">
      <c r="B88" s="9" t="s">
        <v>203</v>
      </c>
      <c r="C88" s="9" t="s">
        <v>479</v>
      </c>
      <c r="D88" s="9" t="s">
        <v>480</v>
      </c>
      <c r="E88" s="9" t="s">
        <v>420</v>
      </c>
    </row>
    <row r="89" spans="1:5" x14ac:dyDescent="0.2">
      <c r="B89" s="9" t="s">
        <v>203</v>
      </c>
      <c r="C89" s="9" t="s">
        <v>481</v>
      </c>
      <c r="D89" s="9" t="s">
        <v>482</v>
      </c>
      <c r="E89" s="9" t="s">
        <v>420</v>
      </c>
    </row>
    <row r="91" spans="1:5" x14ac:dyDescent="0.2">
      <c r="A91" s="9" t="s">
        <v>286</v>
      </c>
      <c r="B91" s="9" t="s">
        <v>89</v>
      </c>
      <c r="C91" s="9" t="s">
        <v>505</v>
      </c>
      <c r="D91" s="9" t="s">
        <v>505</v>
      </c>
      <c r="E91" s="9" t="s">
        <v>420</v>
      </c>
    </row>
    <row r="92" spans="1:5" x14ac:dyDescent="0.2">
      <c r="B92" s="9" t="s">
        <v>183</v>
      </c>
      <c r="C92" s="9" t="s">
        <v>506</v>
      </c>
      <c r="D92" s="9" t="s">
        <v>507</v>
      </c>
      <c r="E92" s="9" t="s">
        <v>420</v>
      </c>
    </row>
    <row r="93" spans="1:5" x14ac:dyDescent="0.2">
      <c r="B93" s="9" t="s">
        <v>183</v>
      </c>
      <c r="C93" s="9" t="s">
        <v>508</v>
      </c>
      <c r="D93" s="9" t="s">
        <v>509</v>
      </c>
      <c r="E93" s="9" t="s">
        <v>420</v>
      </c>
    </row>
    <row r="95" spans="1:5" x14ac:dyDescent="0.2">
      <c r="A95" s="9" t="s">
        <v>287</v>
      </c>
      <c r="B95" s="9" t="s">
        <v>89</v>
      </c>
      <c r="C95" s="9" t="s">
        <v>510</v>
      </c>
      <c r="D95" s="9" t="s">
        <v>510</v>
      </c>
      <c r="E95" s="9" t="s">
        <v>420</v>
      </c>
    </row>
    <row r="96" spans="1:5" x14ac:dyDescent="0.2">
      <c r="B96" s="9" t="s">
        <v>183</v>
      </c>
      <c r="C96" s="9" t="s">
        <v>466</v>
      </c>
      <c r="D96" s="9" t="s">
        <v>511</v>
      </c>
      <c r="E96" s="9" t="s">
        <v>420</v>
      </c>
    </row>
    <row r="97" spans="1:5" x14ac:dyDescent="0.2">
      <c r="B97" s="9" t="s">
        <v>183</v>
      </c>
      <c r="C97" s="9" t="s">
        <v>477</v>
      </c>
      <c r="D97" s="9" t="s">
        <v>512</v>
      </c>
      <c r="E97" s="9" t="s">
        <v>420</v>
      </c>
    </row>
    <row r="99" spans="1:5" x14ac:dyDescent="0.2">
      <c r="A99" s="9" t="s">
        <v>513</v>
      </c>
      <c r="B99" s="9" t="s">
        <v>89</v>
      </c>
      <c r="C99" s="9" t="s">
        <v>514</v>
      </c>
      <c r="D99" s="9" t="s">
        <v>514</v>
      </c>
      <c r="E99" s="9" t="s">
        <v>420</v>
      </c>
    </row>
    <row r="100" spans="1:5" x14ac:dyDescent="0.2">
      <c r="B100" s="9" t="s">
        <v>89</v>
      </c>
      <c r="C100" s="9" t="s">
        <v>515</v>
      </c>
      <c r="D100" s="9" t="s">
        <v>515</v>
      </c>
      <c r="E100" s="9" t="s">
        <v>420</v>
      </c>
    </row>
    <row r="101" spans="1:5" x14ac:dyDescent="0.2">
      <c r="B101" s="9" t="s">
        <v>89</v>
      </c>
      <c r="C101" s="9" t="s">
        <v>516</v>
      </c>
      <c r="D101" s="9" t="s">
        <v>516</v>
      </c>
      <c r="E101" s="9" t="s">
        <v>420</v>
      </c>
    </row>
    <row r="102" spans="1:5" x14ac:dyDescent="0.2">
      <c r="B102" s="9" t="s">
        <v>89</v>
      </c>
      <c r="C102" s="9" t="s">
        <v>517</v>
      </c>
      <c r="D102" s="9" t="s">
        <v>517</v>
      </c>
      <c r="E102" s="9" t="s">
        <v>420</v>
      </c>
    </row>
    <row r="103" spans="1:5" x14ac:dyDescent="0.2">
      <c r="B103" s="9" t="s">
        <v>89</v>
      </c>
      <c r="C103" s="9" t="s">
        <v>518</v>
      </c>
      <c r="D103" s="9" t="s">
        <v>518</v>
      </c>
      <c r="E103" s="9" t="s">
        <v>420</v>
      </c>
    </row>
    <row r="104" spans="1:5" x14ac:dyDescent="0.2">
      <c r="B104" s="9" t="s">
        <v>89</v>
      </c>
      <c r="C104" s="9" t="s">
        <v>519</v>
      </c>
      <c r="D104" s="9" t="s">
        <v>519</v>
      </c>
      <c r="E104" s="9" t="s">
        <v>420</v>
      </c>
    </row>
    <row r="105" spans="1:5" x14ac:dyDescent="0.2">
      <c r="B105" s="9" t="s">
        <v>117</v>
      </c>
      <c r="C105" s="9" t="s">
        <v>476</v>
      </c>
      <c r="D105" s="9" t="s">
        <v>476</v>
      </c>
      <c r="E105" s="9" t="s">
        <v>420</v>
      </c>
    </row>
    <row r="106" spans="1:5" x14ac:dyDescent="0.2">
      <c r="B106" s="9" t="s">
        <v>117</v>
      </c>
      <c r="C106" s="9" t="s">
        <v>513</v>
      </c>
      <c r="D106" s="9" t="s">
        <v>476</v>
      </c>
      <c r="E106" s="9" t="s">
        <v>420</v>
      </c>
    </row>
    <row r="107" spans="1:5" x14ac:dyDescent="0.2">
      <c r="B107" s="9" t="s">
        <v>118</v>
      </c>
      <c r="C107" s="9" t="s">
        <v>476</v>
      </c>
      <c r="D107" s="9" t="s">
        <v>476</v>
      </c>
      <c r="E107" s="9" t="s">
        <v>420</v>
      </c>
    </row>
    <row r="108" spans="1:5" x14ac:dyDescent="0.2">
      <c r="B108" s="9" t="s">
        <v>118</v>
      </c>
      <c r="C108" s="9" t="s">
        <v>513</v>
      </c>
      <c r="D108" s="9" t="s">
        <v>476</v>
      </c>
      <c r="E108" s="9" t="s">
        <v>420</v>
      </c>
    </row>
    <row r="109" spans="1:5" x14ac:dyDescent="0.2">
      <c r="B109" s="9" t="s">
        <v>119</v>
      </c>
      <c r="C109" s="9" t="s">
        <v>476</v>
      </c>
      <c r="D109" s="9" t="s">
        <v>520</v>
      </c>
      <c r="E109" s="9" t="s">
        <v>420</v>
      </c>
    </row>
    <row r="110" spans="1:5" x14ac:dyDescent="0.2">
      <c r="B110" s="9" t="s">
        <v>120</v>
      </c>
      <c r="C110" s="9" t="s">
        <v>476</v>
      </c>
      <c r="D110" s="9" t="s">
        <v>520</v>
      </c>
      <c r="E110" s="9" t="s">
        <v>420</v>
      </c>
    </row>
    <row r="111" spans="1:5" x14ac:dyDescent="0.2">
      <c r="B111" s="9" t="s">
        <v>121</v>
      </c>
      <c r="C111" s="9" t="s">
        <v>476</v>
      </c>
      <c r="D111" s="9" t="s">
        <v>476</v>
      </c>
      <c r="E111" s="9" t="s">
        <v>420</v>
      </c>
    </row>
    <row r="112" spans="1:5" x14ac:dyDescent="0.2">
      <c r="B112" s="9" t="s">
        <v>121</v>
      </c>
      <c r="C112" s="9" t="s">
        <v>513</v>
      </c>
      <c r="D112" s="9" t="s">
        <v>476</v>
      </c>
      <c r="E112" s="9" t="s">
        <v>420</v>
      </c>
    </row>
    <row r="113" spans="2:5" x14ac:dyDescent="0.2">
      <c r="B113" s="9" t="s">
        <v>122</v>
      </c>
      <c r="C113" s="9" t="s">
        <v>476</v>
      </c>
      <c r="D113" s="9" t="s">
        <v>476</v>
      </c>
      <c r="E113" s="9" t="s">
        <v>420</v>
      </c>
    </row>
    <row r="114" spans="2:5" x14ac:dyDescent="0.2">
      <c r="B114" s="9" t="s">
        <v>122</v>
      </c>
      <c r="C114" s="9" t="s">
        <v>513</v>
      </c>
      <c r="D114" s="9" t="s">
        <v>476</v>
      </c>
      <c r="E114" s="9" t="s">
        <v>420</v>
      </c>
    </row>
    <row r="115" spans="2:5" x14ac:dyDescent="0.2">
      <c r="B115" s="9" t="s">
        <v>123</v>
      </c>
      <c r="C115" s="9" t="s">
        <v>520</v>
      </c>
      <c r="D115" s="9" t="s">
        <v>520</v>
      </c>
      <c r="E115" s="9" t="s">
        <v>420</v>
      </c>
    </row>
    <row r="116" spans="2:5" x14ac:dyDescent="0.2">
      <c r="B116" s="9" t="s">
        <v>124</v>
      </c>
      <c r="C116" s="9" t="s">
        <v>520</v>
      </c>
      <c r="D116" s="9" t="s">
        <v>520</v>
      </c>
      <c r="E116" s="9" t="s">
        <v>420</v>
      </c>
    </row>
    <row r="117" spans="2:5" x14ac:dyDescent="0.2">
      <c r="B117" s="9" t="s">
        <v>125</v>
      </c>
      <c r="C117" s="9" t="s">
        <v>476</v>
      </c>
      <c r="D117" s="9" t="s">
        <v>476</v>
      </c>
      <c r="E117" s="9" t="s">
        <v>420</v>
      </c>
    </row>
    <row r="118" spans="2:5" x14ac:dyDescent="0.2">
      <c r="B118" s="9" t="s">
        <v>125</v>
      </c>
      <c r="C118" s="9" t="s">
        <v>513</v>
      </c>
      <c r="D118" s="9" t="s">
        <v>476</v>
      </c>
      <c r="E118" s="9" t="s">
        <v>420</v>
      </c>
    </row>
    <row r="119" spans="2:5" x14ac:dyDescent="0.2">
      <c r="B119" s="9" t="s">
        <v>127</v>
      </c>
      <c r="C119" s="9" t="s">
        <v>476</v>
      </c>
      <c r="D119" s="9" t="s">
        <v>476</v>
      </c>
      <c r="E119" s="9" t="s">
        <v>420</v>
      </c>
    </row>
    <row r="120" spans="2:5" x14ac:dyDescent="0.2">
      <c r="B120" s="9" t="s">
        <v>127</v>
      </c>
      <c r="C120" s="9" t="s">
        <v>513</v>
      </c>
      <c r="D120" s="9" t="s">
        <v>476</v>
      </c>
      <c r="E120" s="9" t="s">
        <v>420</v>
      </c>
    </row>
    <row r="121" spans="2:5" x14ac:dyDescent="0.2">
      <c r="B121" s="9" t="s">
        <v>128</v>
      </c>
      <c r="C121" s="9" t="s">
        <v>520</v>
      </c>
      <c r="D121" s="9" t="s">
        <v>520</v>
      </c>
      <c r="E121" s="9" t="s">
        <v>420</v>
      </c>
    </row>
    <row r="122" spans="2:5" x14ac:dyDescent="0.2">
      <c r="B122" s="9" t="s">
        <v>130</v>
      </c>
      <c r="C122" s="9" t="s">
        <v>520</v>
      </c>
      <c r="D122" s="9" t="s">
        <v>520</v>
      </c>
      <c r="E122" s="9" t="s">
        <v>420</v>
      </c>
    </row>
    <row r="123" spans="2:5" x14ac:dyDescent="0.2">
      <c r="B123" s="9" t="s">
        <v>131</v>
      </c>
      <c r="C123" s="9" t="s">
        <v>476</v>
      </c>
      <c r="D123" s="9" t="s">
        <v>476</v>
      </c>
      <c r="E123" s="9" t="s">
        <v>420</v>
      </c>
    </row>
    <row r="124" spans="2:5" x14ac:dyDescent="0.2">
      <c r="B124" s="9" t="s">
        <v>131</v>
      </c>
      <c r="C124" s="9" t="s">
        <v>513</v>
      </c>
      <c r="D124" s="9" t="s">
        <v>476</v>
      </c>
      <c r="E124" s="9" t="s">
        <v>420</v>
      </c>
    </row>
    <row r="125" spans="2:5" x14ac:dyDescent="0.2">
      <c r="B125" s="9" t="s">
        <v>133</v>
      </c>
      <c r="C125" s="9" t="s">
        <v>476</v>
      </c>
      <c r="D125" s="9" t="s">
        <v>476</v>
      </c>
      <c r="E125" s="9" t="s">
        <v>420</v>
      </c>
    </row>
    <row r="126" spans="2:5" x14ac:dyDescent="0.2">
      <c r="B126" s="9" t="s">
        <v>133</v>
      </c>
      <c r="C126" s="9" t="s">
        <v>513</v>
      </c>
      <c r="D126" s="9" t="s">
        <v>476</v>
      </c>
      <c r="E126" s="9" t="s">
        <v>420</v>
      </c>
    </row>
    <row r="127" spans="2:5" x14ac:dyDescent="0.2">
      <c r="B127" s="9" t="s">
        <v>135</v>
      </c>
      <c r="C127" s="9" t="s">
        <v>520</v>
      </c>
      <c r="D127" s="9" t="s">
        <v>520</v>
      </c>
      <c r="E127" s="9" t="s">
        <v>420</v>
      </c>
    </row>
    <row r="128" spans="2:5" x14ac:dyDescent="0.2">
      <c r="B128" s="9" t="s">
        <v>136</v>
      </c>
      <c r="C128" s="9" t="s">
        <v>520</v>
      </c>
      <c r="D128" s="9" t="s">
        <v>520</v>
      </c>
      <c r="E128" s="9" t="s">
        <v>420</v>
      </c>
    </row>
    <row r="129" spans="2:5" x14ac:dyDescent="0.2">
      <c r="B129" s="9" t="s">
        <v>137</v>
      </c>
      <c r="C129" s="9" t="s">
        <v>476</v>
      </c>
      <c r="D129" s="9" t="s">
        <v>476</v>
      </c>
      <c r="E129" s="9" t="s">
        <v>420</v>
      </c>
    </row>
    <row r="130" spans="2:5" x14ac:dyDescent="0.2">
      <c r="B130" s="9" t="s">
        <v>137</v>
      </c>
      <c r="C130" s="9" t="s">
        <v>513</v>
      </c>
      <c r="D130" s="9" t="s">
        <v>476</v>
      </c>
      <c r="E130" s="9" t="s">
        <v>420</v>
      </c>
    </row>
    <row r="131" spans="2:5" x14ac:dyDescent="0.2">
      <c r="B131" s="9" t="s">
        <v>138</v>
      </c>
      <c r="C131" s="9" t="s">
        <v>476</v>
      </c>
      <c r="D131" s="9" t="s">
        <v>476</v>
      </c>
      <c r="E131" s="9" t="s">
        <v>420</v>
      </c>
    </row>
    <row r="132" spans="2:5" x14ac:dyDescent="0.2">
      <c r="B132" s="9" t="s">
        <v>138</v>
      </c>
      <c r="C132" s="9" t="s">
        <v>513</v>
      </c>
      <c r="D132" s="9" t="s">
        <v>476</v>
      </c>
      <c r="E132" s="9" t="s">
        <v>420</v>
      </c>
    </row>
    <row r="133" spans="2:5" x14ac:dyDescent="0.2">
      <c r="B133" s="9" t="s">
        <v>139</v>
      </c>
      <c r="C133" s="9" t="s">
        <v>476</v>
      </c>
      <c r="D133" s="9" t="s">
        <v>476</v>
      </c>
      <c r="E133" s="9" t="s">
        <v>420</v>
      </c>
    </row>
    <row r="134" spans="2:5" x14ac:dyDescent="0.2">
      <c r="B134" s="9" t="s">
        <v>139</v>
      </c>
      <c r="C134" s="9" t="s">
        <v>513</v>
      </c>
      <c r="D134" s="9" t="s">
        <v>476</v>
      </c>
      <c r="E134" s="9" t="s">
        <v>420</v>
      </c>
    </row>
    <row r="135" spans="2:5" x14ac:dyDescent="0.2">
      <c r="B135" s="9" t="s">
        <v>140</v>
      </c>
      <c r="C135" s="9" t="s">
        <v>476</v>
      </c>
      <c r="D135" s="9" t="s">
        <v>476</v>
      </c>
      <c r="E135" s="9" t="s">
        <v>420</v>
      </c>
    </row>
    <row r="136" spans="2:5" x14ac:dyDescent="0.2">
      <c r="B136" s="9" t="s">
        <v>140</v>
      </c>
      <c r="C136" s="9" t="s">
        <v>513</v>
      </c>
      <c r="D136" s="9" t="s">
        <v>476</v>
      </c>
      <c r="E136" s="9" t="s">
        <v>420</v>
      </c>
    </row>
    <row r="137" spans="2:5" x14ac:dyDescent="0.2">
      <c r="B137" s="9" t="s">
        <v>141</v>
      </c>
      <c r="C137" s="9" t="s">
        <v>476</v>
      </c>
      <c r="D137" s="9" t="s">
        <v>476</v>
      </c>
      <c r="E137" s="9" t="s">
        <v>420</v>
      </c>
    </row>
    <row r="138" spans="2:5" x14ac:dyDescent="0.2">
      <c r="B138" s="9" t="s">
        <v>141</v>
      </c>
      <c r="C138" s="9" t="s">
        <v>513</v>
      </c>
      <c r="D138" s="9" t="s">
        <v>476</v>
      </c>
      <c r="E138" s="9" t="s">
        <v>420</v>
      </c>
    </row>
    <row r="139" spans="2:5" x14ac:dyDescent="0.2">
      <c r="B139" s="9" t="s">
        <v>142</v>
      </c>
      <c r="C139" s="9" t="s">
        <v>476</v>
      </c>
      <c r="D139" s="9" t="s">
        <v>476</v>
      </c>
      <c r="E139" s="9" t="s">
        <v>420</v>
      </c>
    </row>
    <row r="140" spans="2:5" x14ac:dyDescent="0.2">
      <c r="B140" s="9" t="s">
        <v>142</v>
      </c>
      <c r="C140" s="9" t="s">
        <v>513</v>
      </c>
      <c r="D140" s="9" t="s">
        <v>476</v>
      </c>
      <c r="E140" s="9" t="s">
        <v>420</v>
      </c>
    </row>
    <row r="141" spans="2:5" x14ac:dyDescent="0.2">
      <c r="B141" s="9" t="s">
        <v>143</v>
      </c>
      <c r="C141" s="9" t="s">
        <v>476</v>
      </c>
      <c r="D141" s="9" t="s">
        <v>476</v>
      </c>
      <c r="E141" s="9" t="s">
        <v>420</v>
      </c>
    </row>
    <row r="142" spans="2:5" x14ac:dyDescent="0.2">
      <c r="B142" s="9" t="s">
        <v>143</v>
      </c>
      <c r="C142" s="9" t="s">
        <v>513</v>
      </c>
      <c r="D142" s="9" t="s">
        <v>476</v>
      </c>
      <c r="E142" s="9" t="s">
        <v>420</v>
      </c>
    </row>
    <row r="143" spans="2:5" x14ac:dyDescent="0.2">
      <c r="B143" s="9" t="s">
        <v>144</v>
      </c>
      <c r="C143" s="9" t="s">
        <v>476</v>
      </c>
      <c r="D143" s="9" t="s">
        <v>476</v>
      </c>
      <c r="E143" s="9" t="s">
        <v>420</v>
      </c>
    </row>
    <row r="144" spans="2:5" x14ac:dyDescent="0.2">
      <c r="B144" s="9" t="s">
        <v>144</v>
      </c>
      <c r="C144" s="9" t="s">
        <v>513</v>
      </c>
      <c r="D144" s="9" t="s">
        <v>476</v>
      </c>
      <c r="E144" s="9" t="s">
        <v>420</v>
      </c>
    </row>
    <row r="145" spans="2:5" x14ac:dyDescent="0.2">
      <c r="B145" s="9" t="s">
        <v>145</v>
      </c>
      <c r="C145" s="9" t="s">
        <v>476</v>
      </c>
      <c r="D145" s="9" t="s">
        <v>476</v>
      </c>
      <c r="E145" s="9" t="s">
        <v>420</v>
      </c>
    </row>
    <row r="146" spans="2:5" x14ac:dyDescent="0.2">
      <c r="B146" s="9" t="s">
        <v>145</v>
      </c>
      <c r="C146" s="9" t="s">
        <v>513</v>
      </c>
      <c r="D146" s="9" t="s">
        <v>476</v>
      </c>
      <c r="E146" s="9" t="s">
        <v>420</v>
      </c>
    </row>
    <row r="147" spans="2:5" x14ac:dyDescent="0.2">
      <c r="B147" s="9" t="s">
        <v>146</v>
      </c>
      <c r="C147" s="9" t="s">
        <v>476</v>
      </c>
      <c r="D147" s="9" t="s">
        <v>476</v>
      </c>
      <c r="E147" s="9" t="s">
        <v>420</v>
      </c>
    </row>
    <row r="148" spans="2:5" x14ac:dyDescent="0.2">
      <c r="B148" s="9" t="s">
        <v>146</v>
      </c>
      <c r="C148" s="9" t="s">
        <v>513</v>
      </c>
      <c r="D148" s="9" t="s">
        <v>476</v>
      </c>
      <c r="E148" s="9" t="s">
        <v>420</v>
      </c>
    </row>
    <row r="149" spans="2:5" x14ac:dyDescent="0.2">
      <c r="B149" s="9" t="s">
        <v>147</v>
      </c>
      <c r="C149" s="9" t="s">
        <v>476</v>
      </c>
      <c r="D149" s="9" t="s">
        <v>476</v>
      </c>
      <c r="E149" s="9" t="s">
        <v>420</v>
      </c>
    </row>
    <row r="150" spans="2:5" x14ac:dyDescent="0.2">
      <c r="B150" s="9" t="s">
        <v>147</v>
      </c>
      <c r="C150" s="9" t="s">
        <v>513</v>
      </c>
      <c r="D150" s="9" t="s">
        <v>476</v>
      </c>
      <c r="E150" s="9" t="s">
        <v>420</v>
      </c>
    </row>
    <row r="151" spans="2:5" x14ac:dyDescent="0.2">
      <c r="B151" s="9" t="s">
        <v>148</v>
      </c>
      <c r="C151" s="9" t="s">
        <v>476</v>
      </c>
      <c r="D151" s="9" t="s">
        <v>476</v>
      </c>
      <c r="E151" s="9" t="s">
        <v>420</v>
      </c>
    </row>
    <row r="152" spans="2:5" x14ac:dyDescent="0.2">
      <c r="B152" s="9" t="s">
        <v>148</v>
      </c>
      <c r="C152" s="9" t="s">
        <v>513</v>
      </c>
      <c r="D152" s="9" t="s">
        <v>476</v>
      </c>
      <c r="E152" s="9" t="s">
        <v>420</v>
      </c>
    </row>
    <row r="153" spans="2:5" x14ac:dyDescent="0.2">
      <c r="B153" s="9" t="s">
        <v>91</v>
      </c>
      <c r="C153" s="9" t="s">
        <v>476</v>
      </c>
      <c r="D153" s="9" t="s">
        <v>476</v>
      </c>
      <c r="E153" s="9" t="s">
        <v>420</v>
      </c>
    </row>
    <row r="154" spans="2:5" x14ac:dyDescent="0.2">
      <c r="B154" s="9" t="s">
        <v>91</v>
      </c>
      <c r="C154" s="9" t="s">
        <v>513</v>
      </c>
      <c r="D154" s="9" t="s">
        <v>476</v>
      </c>
      <c r="E154" s="9" t="s">
        <v>420</v>
      </c>
    </row>
    <row r="155" spans="2:5" x14ac:dyDescent="0.2">
      <c r="B155" s="9" t="s">
        <v>149</v>
      </c>
      <c r="C155" s="9" t="s">
        <v>476</v>
      </c>
      <c r="D155" s="9" t="s">
        <v>476</v>
      </c>
      <c r="E155" s="9" t="s">
        <v>420</v>
      </c>
    </row>
    <row r="156" spans="2:5" x14ac:dyDescent="0.2">
      <c r="B156" s="9" t="s">
        <v>149</v>
      </c>
      <c r="C156" s="9" t="s">
        <v>513</v>
      </c>
      <c r="D156" s="9" t="s">
        <v>476</v>
      </c>
      <c r="E156" s="9" t="s">
        <v>420</v>
      </c>
    </row>
    <row r="157" spans="2:5" x14ac:dyDescent="0.2">
      <c r="B157" s="9" t="s">
        <v>150</v>
      </c>
      <c r="C157" s="9" t="s">
        <v>476</v>
      </c>
      <c r="D157" s="9" t="s">
        <v>476</v>
      </c>
      <c r="E157" s="9" t="s">
        <v>420</v>
      </c>
    </row>
    <row r="158" spans="2:5" x14ac:dyDescent="0.2">
      <c r="B158" s="9" t="s">
        <v>150</v>
      </c>
      <c r="C158" s="9" t="s">
        <v>513</v>
      </c>
      <c r="D158" s="9" t="s">
        <v>476</v>
      </c>
      <c r="E158" s="9" t="s">
        <v>420</v>
      </c>
    </row>
    <row r="159" spans="2:5" x14ac:dyDescent="0.2">
      <c r="B159" s="9" t="s">
        <v>151</v>
      </c>
      <c r="C159" s="9" t="s">
        <v>476</v>
      </c>
      <c r="D159" s="9" t="s">
        <v>476</v>
      </c>
      <c r="E159" s="9" t="s">
        <v>420</v>
      </c>
    </row>
    <row r="160" spans="2:5" x14ac:dyDescent="0.2">
      <c r="B160" s="9" t="s">
        <v>151</v>
      </c>
      <c r="C160" s="9" t="s">
        <v>513</v>
      </c>
      <c r="D160" s="9" t="s">
        <v>476</v>
      </c>
      <c r="E160" s="9" t="s">
        <v>420</v>
      </c>
    </row>
    <row r="161" spans="2:5" x14ac:dyDescent="0.2">
      <c r="B161" s="9" t="s">
        <v>152</v>
      </c>
      <c r="C161" s="9" t="s">
        <v>476</v>
      </c>
      <c r="D161" s="9" t="s">
        <v>476</v>
      </c>
      <c r="E161" s="9" t="s">
        <v>420</v>
      </c>
    </row>
    <row r="162" spans="2:5" x14ac:dyDescent="0.2">
      <c r="B162" s="9" t="s">
        <v>152</v>
      </c>
      <c r="C162" s="9" t="s">
        <v>513</v>
      </c>
      <c r="D162" s="9" t="s">
        <v>476</v>
      </c>
      <c r="E162" s="9" t="s">
        <v>420</v>
      </c>
    </row>
    <row r="163" spans="2:5" x14ac:dyDescent="0.2">
      <c r="B163" s="9" t="s">
        <v>153</v>
      </c>
      <c r="C163" s="9" t="s">
        <v>476</v>
      </c>
      <c r="D163" s="9" t="s">
        <v>476</v>
      </c>
      <c r="E163" s="9" t="s">
        <v>420</v>
      </c>
    </row>
    <row r="164" spans="2:5" x14ac:dyDescent="0.2">
      <c r="B164" s="9" t="s">
        <v>153</v>
      </c>
      <c r="C164" s="9" t="s">
        <v>513</v>
      </c>
      <c r="D164" s="9" t="s">
        <v>476</v>
      </c>
      <c r="E164" s="9" t="s">
        <v>420</v>
      </c>
    </row>
    <row r="165" spans="2:5" x14ac:dyDescent="0.2">
      <c r="B165" s="9" t="s">
        <v>154</v>
      </c>
      <c r="C165" s="9" t="s">
        <v>476</v>
      </c>
      <c r="D165" s="9" t="s">
        <v>476</v>
      </c>
      <c r="E165" s="9" t="s">
        <v>420</v>
      </c>
    </row>
    <row r="166" spans="2:5" x14ac:dyDescent="0.2">
      <c r="B166" s="9" t="s">
        <v>154</v>
      </c>
      <c r="C166" s="9" t="s">
        <v>513</v>
      </c>
      <c r="D166" s="9" t="s">
        <v>476</v>
      </c>
      <c r="E166" s="9" t="s">
        <v>420</v>
      </c>
    </row>
    <row r="167" spans="2:5" x14ac:dyDescent="0.2">
      <c r="B167" s="9" t="s">
        <v>155</v>
      </c>
      <c r="C167" s="9" t="s">
        <v>476</v>
      </c>
      <c r="D167" s="9" t="s">
        <v>476</v>
      </c>
      <c r="E167" s="9" t="s">
        <v>420</v>
      </c>
    </row>
    <row r="168" spans="2:5" x14ac:dyDescent="0.2">
      <c r="B168" s="9" t="s">
        <v>155</v>
      </c>
      <c r="C168" s="9" t="s">
        <v>513</v>
      </c>
      <c r="D168" s="9" t="s">
        <v>476</v>
      </c>
      <c r="E168" s="9" t="s">
        <v>420</v>
      </c>
    </row>
    <row r="169" spans="2:5" x14ac:dyDescent="0.2">
      <c r="B169" s="9" t="s">
        <v>156</v>
      </c>
      <c r="C169" s="9" t="s">
        <v>476</v>
      </c>
      <c r="D169" s="9" t="s">
        <v>476</v>
      </c>
      <c r="E169" s="9" t="s">
        <v>420</v>
      </c>
    </row>
    <row r="170" spans="2:5" x14ac:dyDescent="0.2">
      <c r="B170" s="9" t="s">
        <v>156</v>
      </c>
      <c r="C170" s="9" t="s">
        <v>513</v>
      </c>
      <c r="D170" s="9" t="s">
        <v>476</v>
      </c>
      <c r="E170" s="9" t="s">
        <v>420</v>
      </c>
    </row>
    <row r="171" spans="2:5" x14ac:dyDescent="0.2">
      <c r="B171" s="9" t="s">
        <v>157</v>
      </c>
      <c r="C171" s="9" t="s">
        <v>476</v>
      </c>
      <c r="D171" s="9" t="s">
        <v>476</v>
      </c>
      <c r="E171" s="9" t="s">
        <v>420</v>
      </c>
    </row>
    <row r="172" spans="2:5" x14ac:dyDescent="0.2">
      <c r="B172" s="9" t="s">
        <v>157</v>
      </c>
      <c r="C172" s="9" t="s">
        <v>513</v>
      </c>
      <c r="D172" s="9" t="s">
        <v>476</v>
      </c>
      <c r="E172" s="9" t="s">
        <v>420</v>
      </c>
    </row>
    <row r="173" spans="2:5" x14ac:dyDescent="0.2">
      <c r="B173" s="9" t="s">
        <v>158</v>
      </c>
      <c r="C173" s="9" t="s">
        <v>476</v>
      </c>
      <c r="D173" s="9" t="s">
        <v>476</v>
      </c>
      <c r="E173" s="9" t="s">
        <v>420</v>
      </c>
    </row>
    <row r="174" spans="2:5" x14ac:dyDescent="0.2">
      <c r="B174" s="9" t="s">
        <v>158</v>
      </c>
      <c r="C174" s="9" t="s">
        <v>513</v>
      </c>
      <c r="D174" s="9" t="s">
        <v>476</v>
      </c>
      <c r="E174" s="9" t="s">
        <v>420</v>
      </c>
    </row>
    <row r="175" spans="2:5" x14ac:dyDescent="0.2">
      <c r="B175" s="9" t="s">
        <v>159</v>
      </c>
      <c r="C175" s="9" t="s">
        <v>476</v>
      </c>
      <c r="D175" s="9" t="s">
        <v>476</v>
      </c>
      <c r="E175" s="9" t="s">
        <v>420</v>
      </c>
    </row>
    <row r="176" spans="2:5" x14ac:dyDescent="0.2">
      <c r="B176" s="9" t="s">
        <v>159</v>
      </c>
      <c r="C176" s="9" t="s">
        <v>513</v>
      </c>
      <c r="D176" s="9" t="s">
        <v>476</v>
      </c>
      <c r="E176" s="9" t="s">
        <v>420</v>
      </c>
    </row>
    <row r="177" spans="2:5" x14ac:dyDescent="0.2">
      <c r="B177" s="9" t="s">
        <v>160</v>
      </c>
      <c r="C177" s="9" t="s">
        <v>476</v>
      </c>
      <c r="D177" s="9" t="s">
        <v>476</v>
      </c>
      <c r="E177" s="9" t="s">
        <v>420</v>
      </c>
    </row>
    <row r="178" spans="2:5" x14ac:dyDescent="0.2">
      <c r="B178" s="9" t="s">
        <v>160</v>
      </c>
      <c r="C178" s="9" t="s">
        <v>513</v>
      </c>
      <c r="D178" s="9" t="s">
        <v>476</v>
      </c>
      <c r="E178" s="9" t="s">
        <v>420</v>
      </c>
    </row>
    <row r="179" spans="2:5" x14ac:dyDescent="0.2">
      <c r="B179" s="9" t="s">
        <v>161</v>
      </c>
      <c r="C179" s="9" t="s">
        <v>476</v>
      </c>
      <c r="D179" s="9" t="s">
        <v>476</v>
      </c>
      <c r="E179" s="9" t="s">
        <v>420</v>
      </c>
    </row>
    <row r="180" spans="2:5" x14ac:dyDescent="0.2">
      <c r="B180" s="9" t="s">
        <v>161</v>
      </c>
      <c r="C180" s="9" t="s">
        <v>513</v>
      </c>
      <c r="D180" s="9" t="s">
        <v>476</v>
      </c>
      <c r="E180" s="9" t="s">
        <v>420</v>
      </c>
    </row>
    <row r="181" spans="2:5" x14ac:dyDescent="0.2">
      <c r="B181" s="9" t="s">
        <v>162</v>
      </c>
      <c r="C181" s="9" t="s">
        <v>476</v>
      </c>
      <c r="D181" s="9" t="s">
        <v>476</v>
      </c>
      <c r="E181" s="9" t="s">
        <v>420</v>
      </c>
    </row>
    <row r="182" spans="2:5" x14ac:dyDescent="0.2">
      <c r="B182" s="9" t="s">
        <v>162</v>
      </c>
      <c r="C182" s="9" t="s">
        <v>513</v>
      </c>
      <c r="D182" s="9" t="s">
        <v>476</v>
      </c>
      <c r="E182" s="9" t="s">
        <v>420</v>
      </c>
    </row>
    <row r="183" spans="2:5" x14ac:dyDescent="0.2">
      <c r="B183" s="9" t="s">
        <v>163</v>
      </c>
      <c r="C183" s="9" t="s">
        <v>476</v>
      </c>
      <c r="D183" s="9" t="s">
        <v>476</v>
      </c>
      <c r="E183" s="9" t="s">
        <v>420</v>
      </c>
    </row>
    <row r="184" spans="2:5" x14ac:dyDescent="0.2">
      <c r="B184" s="9" t="s">
        <v>163</v>
      </c>
      <c r="C184" s="9" t="s">
        <v>513</v>
      </c>
      <c r="D184" s="9" t="s">
        <v>476</v>
      </c>
      <c r="E184" s="9" t="s">
        <v>420</v>
      </c>
    </row>
    <row r="185" spans="2:5" x14ac:dyDescent="0.2">
      <c r="B185" s="9" t="s">
        <v>164</v>
      </c>
      <c r="C185" s="9" t="s">
        <v>476</v>
      </c>
      <c r="D185" s="9" t="s">
        <v>520</v>
      </c>
      <c r="E185" s="9" t="s">
        <v>420</v>
      </c>
    </row>
    <row r="186" spans="2:5" x14ac:dyDescent="0.2">
      <c r="B186" s="9" t="s">
        <v>166</v>
      </c>
      <c r="C186" s="9" t="s">
        <v>476</v>
      </c>
      <c r="D186" s="9" t="s">
        <v>520</v>
      </c>
      <c r="E186" s="9" t="s">
        <v>420</v>
      </c>
    </row>
    <row r="187" spans="2:5" x14ac:dyDescent="0.2">
      <c r="B187" s="9" t="s">
        <v>167</v>
      </c>
      <c r="C187" s="9" t="s">
        <v>476</v>
      </c>
      <c r="D187" s="9" t="s">
        <v>520</v>
      </c>
      <c r="E187" s="9" t="s">
        <v>420</v>
      </c>
    </row>
    <row r="188" spans="2:5" x14ac:dyDescent="0.2">
      <c r="B188" s="9" t="s">
        <v>168</v>
      </c>
      <c r="C188" s="9" t="s">
        <v>476</v>
      </c>
      <c r="D188" s="9" t="s">
        <v>476</v>
      </c>
      <c r="E188" s="9" t="s">
        <v>420</v>
      </c>
    </row>
    <row r="189" spans="2:5" x14ac:dyDescent="0.2">
      <c r="B189" s="9" t="s">
        <v>168</v>
      </c>
      <c r="C189" s="9" t="s">
        <v>513</v>
      </c>
      <c r="D189" s="9" t="s">
        <v>476</v>
      </c>
      <c r="E189" s="9" t="s">
        <v>420</v>
      </c>
    </row>
    <row r="190" spans="2:5" x14ac:dyDescent="0.2">
      <c r="B190" s="9" t="s">
        <v>169</v>
      </c>
      <c r="C190" s="9" t="s">
        <v>476</v>
      </c>
      <c r="D190" s="9" t="s">
        <v>476</v>
      </c>
      <c r="E190" s="9" t="s">
        <v>420</v>
      </c>
    </row>
    <row r="191" spans="2:5" x14ac:dyDescent="0.2">
      <c r="B191" s="9" t="s">
        <v>169</v>
      </c>
      <c r="C191" s="9" t="s">
        <v>513</v>
      </c>
      <c r="D191" s="9" t="s">
        <v>476</v>
      </c>
      <c r="E191" s="9" t="s">
        <v>420</v>
      </c>
    </row>
    <row r="192" spans="2:5" x14ac:dyDescent="0.2">
      <c r="B192" s="9" t="s">
        <v>170</v>
      </c>
      <c r="C192" s="9" t="s">
        <v>476</v>
      </c>
      <c r="D192" s="9" t="s">
        <v>476</v>
      </c>
      <c r="E192" s="9" t="s">
        <v>420</v>
      </c>
    </row>
    <row r="193" spans="2:5" x14ac:dyDescent="0.2">
      <c r="B193" s="9" t="s">
        <v>170</v>
      </c>
      <c r="C193" s="9" t="s">
        <v>513</v>
      </c>
      <c r="D193" s="9" t="s">
        <v>476</v>
      </c>
      <c r="E193" s="9" t="s">
        <v>420</v>
      </c>
    </row>
    <row r="194" spans="2:5" x14ac:dyDescent="0.2">
      <c r="B194" s="9" t="s">
        <v>171</v>
      </c>
      <c r="C194" s="9" t="s">
        <v>476</v>
      </c>
      <c r="D194" s="9" t="s">
        <v>476</v>
      </c>
      <c r="E194" s="9" t="s">
        <v>420</v>
      </c>
    </row>
    <row r="195" spans="2:5" x14ac:dyDescent="0.2">
      <c r="B195" s="9" t="s">
        <v>171</v>
      </c>
      <c r="C195" s="9" t="s">
        <v>513</v>
      </c>
      <c r="D195" s="9" t="s">
        <v>476</v>
      </c>
      <c r="E195" s="9" t="s">
        <v>420</v>
      </c>
    </row>
    <row r="196" spans="2:5" x14ac:dyDescent="0.2">
      <c r="B196" s="9" t="s">
        <v>172</v>
      </c>
      <c r="C196" s="9" t="s">
        <v>476</v>
      </c>
      <c r="D196" s="9" t="s">
        <v>476</v>
      </c>
      <c r="E196" s="9" t="s">
        <v>420</v>
      </c>
    </row>
    <row r="197" spans="2:5" x14ac:dyDescent="0.2">
      <c r="B197" s="9" t="s">
        <v>172</v>
      </c>
      <c r="C197" s="9" t="s">
        <v>513</v>
      </c>
      <c r="D197" s="9" t="s">
        <v>476</v>
      </c>
      <c r="E197" s="9" t="s">
        <v>420</v>
      </c>
    </row>
    <row r="198" spans="2:5" x14ac:dyDescent="0.2">
      <c r="B198" s="9" t="s">
        <v>173</v>
      </c>
      <c r="C198" s="9" t="s">
        <v>476</v>
      </c>
      <c r="D198" s="9" t="s">
        <v>476</v>
      </c>
      <c r="E198" s="9" t="s">
        <v>420</v>
      </c>
    </row>
    <row r="199" spans="2:5" x14ac:dyDescent="0.2">
      <c r="B199" s="9" t="s">
        <v>173</v>
      </c>
      <c r="C199" s="9" t="s">
        <v>513</v>
      </c>
      <c r="D199" s="9" t="s">
        <v>476</v>
      </c>
      <c r="E199" s="9" t="s">
        <v>420</v>
      </c>
    </row>
    <row r="200" spans="2:5" x14ac:dyDescent="0.2">
      <c r="B200" s="9" t="s">
        <v>94</v>
      </c>
      <c r="C200" s="9" t="s">
        <v>476</v>
      </c>
      <c r="D200" s="9" t="s">
        <v>476</v>
      </c>
      <c r="E200" s="9" t="s">
        <v>420</v>
      </c>
    </row>
    <row r="201" spans="2:5" x14ac:dyDescent="0.2">
      <c r="B201" s="9" t="s">
        <v>94</v>
      </c>
      <c r="C201" s="9" t="s">
        <v>513</v>
      </c>
      <c r="D201" s="9" t="s">
        <v>476</v>
      </c>
      <c r="E201" s="9" t="s">
        <v>420</v>
      </c>
    </row>
    <row r="202" spans="2:5" x14ac:dyDescent="0.2">
      <c r="B202" s="9" t="s">
        <v>96</v>
      </c>
      <c r="C202" s="9" t="s">
        <v>476</v>
      </c>
      <c r="D202" s="9" t="s">
        <v>476</v>
      </c>
      <c r="E202" s="9" t="s">
        <v>420</v>
      </c>
    </row>
    <row r="203" spans="2:5" x14ac:dyDescent="0.2">
      <c r="B203" s="9" t="s">
        <v>96</v>
      </c>
      <c r="C203" s="9" t="s">
        <v>513</v>
      </c>
      <c r="D203" s="9" t="s">
        <v>476</v>
      </c>
      <c r="E203" s="9" t="s">
        <v>420</v>
      </c>
    </row>
    <row r="204" spans="2:5" x14ac:dyDescent="0.2">
      <c r="B204" s="9" t="s">
        <v>98</v>
      </c>
      <c r="C204" s="9" t="s">
        <v>520</v>
      </c>
      <c r="D204" s="9" t="s">
        <v>520</v>
      </c>
      <c r="E204" s="9" t="s">
        <v>420</v>
      </c>
    </row>
    <row r="205" spans="2:5" x14ac:dyDescent="0.2">
      <c r="B205" s="9" t="s">
        <v>101</v>
      </c>
      <c r="C205" s="9" t="s">
        <v>520</v>
      </c>
      <c r="D205" s="9" t="s">
        <v>520</v>
      </c>
      <c r="E205" s="9" t="s">
        <v>420</v>
      </c>
    </row>
    <row r="206" spans="2:5" x14ac:dyDescent="0.2">
      <c r="B206" s="9" t="s">
        <v>102</v>
      </c>
      <c r="C206" s="9" t="s">
        <v>476</v>
      </c>
      <c r="D206" s="9" t="s">
        <v>476</v>
      </c>
      <c r="E206" s="9" t="s">
        <v>420</v>
      </c>
    </row>
    <row r="207" spans="2:5" x14ac:dyDescent="0.2">
      <c r="B207" s="9" t="s">
        <v>102</v>
      </c>
      <c r="C207" s="9" t="s">
        <v>513</v>
      </c>
      <c r="D207" s="9" t="s">
        <v>476</v>
      </c>
      <c r="E207" s="9" t="s">
        <v>420</v>
      </c>
    </row>
    <row r="208" spans="2:5" x14ac:dyDescent="0.2">
      <c r="B208" s="9" t="s">
        <v>103</v>
      </c>
      <c r="C208" s="9" t="s">
        <v>476</v>
      </c>
      <c r="D208" s="9" t="s">
        <v>476</v>
      </c>
      <c r="E208" s="9" t="s">
        <v>420</v>
      </c>
    </row>
    <row r="209" spans="2:5" x14ac:dyDescent="0.2">
      <c r="B209" s="9" t="s">
        <v>103</v>
      </c>
      <c r="C209" s="9" t="s">
        <v>513</v>
      </c>
      <c r="D209" s="9" t="s">
        <v>476</v>
      </c>
      <c r="E209" s="9" t="s">
        <v>420</v>
      </c>
    </row>
    <row r="210" spans="2:5" x14ac:dyDescent="0.2">
      <c r="B210" s="9" t="s">
        <v>104</v>
      </c>
      <c r="C210" s="9" t="s">
        <v>520</v>
      </c>
      <c r="D210" s="9" t="s">
        <v>520</v>
      </c>
      <c r="E210" s="9" t="s">
        <v>420</v>
      </c>
    </row>
    <row r="211" spans="2:5" x14ac:dyDescent="0.2">
      <c r="B211" s="9" t="s">
        <v>105</v>
      </c>
      <c r="C211" s="9" t="s">
        <v>520</v>
      </c>
      <c r="D211" s="9" t="s">
        <v>520</v>
      </c>
      <c r="E211" s="9" t="s">
        <v>420</v>
      </c>
    </row>
    <row r="212" spans="2:5" x14ac:dyDescent="0.2">
      <c r="B212" s="9" t="s">
        <v>107</v>
      </c>
      <c r="C212" s="9" t="s">
        <v>476</v>
      </c>
      <c r="D212" s="9" t="s">
        <v>476</v>
      </c>
      <c r="E212" s="9" t="s">
        <v>420</v>
      </c>
    </row>
    <row r="213" spans="2:5" x14ac:dyDescent="0.2">
      <c r="B213" s="9" t="s">
        <v>107</v>
      </c>
      <c r="C213" s="9" t="s">
        <v>513</v>
      </c>
      <c r="D213" s="9" t="s">
        <v>476</v>
      </c>
      <c r="E213" s="9" t="s">
        <v>420</v>
      </c>
    </row>
    <row r="214" spans="2:5" x14ac:dyDescent="0.2">
      <c r="B214" s="9" t="s">
        <v>109</v>
      </c>
      <c r="C214" s="9" t="s">
        <v>476</v>
      </c>
      <c r="D214" s="9" t="s">
        <v>476</v>
      </c>
      <c r="E214" s="9" t="s">
        <v>420</v>
      </c>
    </row>
    <row r="215" spans="2:5" x14ac:dyDescent="0.2">
      <c r="B215" s="9" t="s">
        <v>109</v>
      </c>
      <c r="C215" s="9" t="s">
        <v>513</v>
      </c>
      <c r="D215" s="9" t="s">
        <v>476</v>
      </c>
      <c r="E215" s="9" t="s">
        <v>420</v>
      </c>
    </row>
    <row r="216" spans="2:5" x14ac:dyDescent="0.2">
      <c r="B216" s="9" t="s">
        <v>110</v>
      </c>
      <c r="C216" s="9" t="s">
        <v>476</v>
      </c>
      <c r="D216" s="9" t="s">
        <v>520</v>
      </c>
      <c r="E216" s="9" t="s">
        <v>420</v>
      </c>
    </row>
    <row r="217" spans="2:5" x14ac:dyDescent="0.2">
      <c r="B217" s="9" t="s">
        <v>111</v>
      </c>
      <c r="C217" s="9" t="s">
        <v>476</v>
      </c>
      <c r="D217" s="9" t="s">
        <v>520</v>
      </c>
      <c r="E217" s="9" t="s">
        <v>420</v>
      </c>
    </row>
    <row r="218" spans="2:5" x14ac:dyDescent="0.2">
      <c r="B218" s="9" t="s">
        <v>112</v>
      </c>
      <c r="C218" s="9" t="s">
        <v>476</v>
      </c>
      <c r="D218" s="9" t="s">
        <v>476</v>
      </c>
      <c r="E218" s="9" t="s">
        <v>420</v>
      </c>
    </row>
    <row r="219" spans="2:5" x14ac:dyDescent="0.2">
      <c r="B219" s="9" t="s">
        <v>112</v>
      </c>
      <c r="C219" s="9" t="s">
        <v>513</v>
      </c>
      <c r="D219" s="9" t="s">
        <v>476</v>
      </c>
      <c r="E219" s="9" t="s">
        <v>420</v>
      </c>
    </row>
    <row r="220" spans="2:5" x14ac:dyDescent="0.2">
      <c r="B220" s="9" t="s">
        <v>113</v>
      </c>
      <c r="C220" s="9" t="s">
        <v>476</v>
      </c>
      <c r="D220" s="9" t="s">
        <v>476</v>
      </c>
      <c r="E220" s="9" t="s">
        <v>420</v>
      </c>
    </row>
    <row r="221" spans="2:5" x14ac:dyDescent="0.2">
      <c r="B221" s="9" t="s">
        <v>113</v>
      </c>
      <c r="C221" s="9" t="s">
        <v>513</v>
      </c>
      <c r="D221" s="9" t="s">
        <v>476</v>
      </c>
      <c r="E221" s="9" t="s">
        <v>420</v>
      </c>
    </row>
    <row r="222" spans="2:5" x14ac:dyDescent="0.2">
      <c r="B222" s="9" t="s">
        <v>114</v>
      </c>
      <c r="C222" s="9" t="s">
        <v>520</v>
      </c>
      <c r="D222" s="9" t="s">
        <v>520</v>
      </c>
      <c r="E222" s="9" t="s">
        <v>420</v>
      </c>
    </row>
    <row r="223" spans="2:5" x14ac:dyDescent="0.2">
      <c r="B223" s="9" t="s">
        <v>115</v>
      </c>
      <c r="C223" s="9" t="s">
        <v>520</v>
      </c>
      <c r="D223" s="9" t="s">
        <v>520</v>
      </c>
      <c r="E223" s="9" t="s">
        <v>420</v>
      </c>
    </row>
    <row r="224" spans="2:5" x14ac:dyDescent="0.2">
      <c r="B224" s="9" t="s">
        <v>174</v>
      </c>
      <c r="C224" s="9" t="s">
        <v>420</v>
      </c>
      <c r="D224" s="9" t="s">
        <v>420</v>
      </c>
      <c r="E224" s="9" t="s">
        <v>420</v>
      </c>
    </row>
    <row r="225" spans="2:5" x14ac:dyDescent="0.2">
      <c r="B225" s="9" t="s">
        <v>177</v>
      </c>
      <c r="C225" s="9" t="s">
        <v>420</v>
      </c>
      <c r="D225" s="9" t="s">
        <v>420</v>
      </c>
      <c r="E225" s="9" t="s">
        <v>420</v>
      </c>
    </row>
    <row r="226" spans="2:5" x14ac:dyDescent="0.2">
      <c r="B226" s="9" t="s">
        <v>179</v>
      </c>
      <c r="C226" s="9" t="s">
        <v>521</v>
      </c>
      <c r="D226" s="9" t="s">
        <v>522</v>
      </c>
      <c r="E226" s="9" t="s">
        <v>420</v>
      </c>
    </row>
    <row r="227" spans="2:5" x14ac:dyDescent="0.2">
      <c r="B227" s="9" t="s">
        <v>179</v>
      </c>
      <c r="C227" s="9" t="s">
        <v>523</v>
      </c>
      <c r="D227" s="9" t="s">
        <v>524</v>
      </c>
      <c r="E227" s="9" t="s">
        <v>420</v>
      </c>
    </row>
    <row r="228" spans="2:5" x14ac:dyDescent="0.2">
      <c r="B228" s="9" t="s">
        <v>179</v>
      </c>
      <c r="C228" s="9" t="s">
        <v>525</v>
      </c>
      <c r="D228" s="9" t="s">
        <v>526</v>
      </c>
      <c r="E228" s="9" t="s">
        <v>420</v>
      </c>
    </row>
    <row r="229" spans="2:5" x14ac:dyDescent="0.2">
      <c r="B229" s="9" t="s">
        <v>179</v>
      </c>
      <c r="C229" s="9" t="s">
        <v>527</v>
      </c>
      <c r="D229" s="9" t="s">
        <v>528</v>
      </c>
      <c r="E229" s="9" t="s">
        <v>420</v>
      </c>
    </row>
    <row r="230" spans="2:5" x14ac:dyDescent="0.2">
      <c r="B230" s="9" t="s">
        <v>179</v>
      </c>
      <c r="C230" s="9" t="s">
        <v>529</v>
      </c>
      <c r="D230" s="9" t="s">
        <v>530</v>
      </c>
      <c r="E230" s="9" t="s">
        <v>420</v>
      </c>
    </row>
    <row r="231" spans="2:5" x14ac:dyDescent="0.2">
      <c r="B231" s="9" t="s">
        <v>179</v>
      </c>
      <c r="C231" s="9" t="s">
        <v>531</v>
      </c>
      <c r="D231" s="9" t="s">
        <v>532</v>
      </c>
      <c r="E231" s="9" t="s">
        <v>420</v>
      </c>
    </row>
    <row r="232" spans="2:5" x14ac:dyDescent="0.2">
      <c r="B232" s="9" t="s">
        <v>179</v>
      </c>
      <c r="C232" s="9" t="s">
        <v>533</v>
      </c>
      <c r="D232" s="9" t="s">
        <v>534</v>
      </c>
      <c r="E232" s="9" t="s">
        <v>420</v>
      </c>
    </row>
    <row r="233" spans="2:5" x14ac:dyDescent="0.2">
      <c r="B233" s="9" t="s">
        <v>179</v>
      </c>
      <c r="C233" s="9" t="s">
        <v>535</v>
      </c>
      <c r="D233" s="9" t="s">
        <v>536</v>
      </c>
      <c r="E233" s="9" t="s">
        <v>420</v>
      </c>
    </row>
    <row r="234" spans="2:5" x14ac:dyDescent="0.2">
      <c r="B234" s="9" t="s">
        <v>179</v>
      </c>
      <c r="C234" s="9" t="s">
        <v>537</v>
      </c>
      <c r="D234" s="9" t="s">
        <v>538</v>
      </c>
      <c r="E234" s="9" t="s">
        <v>420</v>
      </c>
    </row>
    <row r="235" spans="2:5" x14ac:dyDescent="0.2">
      <c r="B235" s="9" t="s">
        <v>179</v>
      </c>
      <c r="C235" s="9" t="s">
        <v>539</v>
      </c>
      <c r="D235" s="9" t="s">
        <v>540</v>
      </c>
      <c r="E235" s="9" t="s">
        <v>420</v>
      </c>
    </row>
    <row r="236" spans="2:5" x14ac:dyDescent="0.2">
      <c r="B236" s="9" t="s">
        <v>179</v>
      </c>
      <c r="C236" s="9" t="s">
        <v>541</v>
      </c>
      <c r="D236" s="9" t="s">
        <v>542</v>
      </c>
      <c r="E236" s="9" t="s">
        <v>420</v>
      </c>
    </row>
    <row r="237" spans="2:5" x14ac:dyDescent="0.2">
      <c r="B237" s="9" t="s">
        <v>179</v>
      </c>
      <c r="C237" s="9" t="s">
        <v>543</v>
      </c>
      <c r="D237" s="9" t="s">
        <v>544</v>
      </c>
      <c r="E237" s="9" t="s">
        <v>420</v>
      </c>
    </row>
    <row r="238" spans="2:5" x14ac:dyDescent="0.2">
      <c r="B238" s="9" t="s">
        <v>179</v>
      </c>
      <c r="C238" s="9" t="s">
        <v>545</v>
      </c>
      <c r="D238" s="9" t="s">
        <v>546</v>
      </c>
      <c r="E238" s="9" t="s">
        <v>420</v>
      </c>
    </row>
    <row r="239" spans="2:5" x14ac:dyDescent="0.2">
      <c r="B239" s="9" t="s">
        <v>179</v>
      </c>
      <c r="C239" s="9" t="s">
        <v>501</v>
      </c>
      <c r="D239" s="9" t="s">
        <v>547</v>
      </c>
      <c r="E239" s="9" t="s">
        <v>420</v>
      </c>
    </row>
    <row r="240" spans="2:5" x14ac:dyDescent="0.2">
      <c r="B240" s="9" t="s">
        <v>179</v>
      </c>
      <c r="C240" s="9" t="s">
        <v>548</v>
      </c>
      <c r="D240" s="9" t="s">
        <v>546</v>
      </c>
      <c r="E240" s="9" t="s">
        <v>420</v>
      </c>
    </row>
    <row r="241" spans="2:5" x14ac:dyDescent="0.2">
      <c r="B241" s="9" t="s">
        <v>179</v>
      </c>
      <c r="C241" s="9" t="s">
        <v>549</v>
      </c>
      <c r="D241" s="9" t="s">
        <v>546</v>
      </c>
      <c r="E241" s="9" t="s">
        <v>420</v>
      </c>
    </row>
    <row r="242" spans="2:5" x14ac:dyDescent="0.2">
      <c r="B242" s="9" t="s">
        <v>179</v>
      </c>
      <c r="C242" s="9" t="s">
        <v>550</v>
      </c>
      <c r="D242" s="9" t="s">
        <v>546</v>
      </c>
      <c r="E242" s="9" t="s">
        <v>420</v>
      </c>
    </row>
    <row r="243" spans="2:5" x14ac:dyDescent="0.2">
      <c r="B243" s="9" t="s">
        <v>179</v>
      </c>
      <c r="C243" s="9" t="s">
        <v>551</v>
      </c>
      <c r="D243" s="9" t="s">
        <v>546</v>
      </c>
      <c r="E243" s="9" t="s">
        <v>420</v>
      </c>
    </row>
    <row r="244" spans="2:5" x14ac:dyDescent="0.2">
      <c r="B244" s="9" t="s">
        <v>179</v>
      </c>
      <c r="C244" s="9" t="s">
        <v>552</v>
      </c>
      <c r="D244" s="9" t="s">
        <v>546</v>
      </c>
      <c r="E244" s="9" t="s">
        <v>420</v>
      </c>
    </row>
    <row r="245" spans="2:5" x14ac:dyDescent="0.2">
      <c r="B245" s="9" t="s">
        <v>179</v>
      </c>
      <c r="C245" s="9" t="s">
        <v>553</v>
      </c>
      <c r="D245" s="9" t="s">
        <v>546</v>
      </c>
      <c r="E245" s="9" t="s">
        <v>420</v>
      </c>
    </row>
    <row r="246" spans="2:5" x14ac:dyDescent="0.2">
      <c r="B246" s="9" t="s">
        <v>179</v>
      </c>
      <c r="C246" s="9" t="s">
        <v>554</v>
      </c>
      <c r="D246" s="9" t="s">
        <v>546</v>
      </c>
      <c r="E246" s="9" t="s">
        <v>420</v>
      </c>
    </row>
    <row r="247" spans="2:5" x14ac:dyDescent="0.2">
      <c r="B247" s="9" t="s">
        <v>179</v>
      </c>
      <c r="C247" s="9" t="s">
        <v>555</v>
      </c>
      <c r="D247" s="9" t="s">
        <v>546</v>
      </c>
      <c r="E247" s="9" t="s">
        <v>420</v>
      </c>
    </row>
    <row r="248" spans="2:5" x14ac:dyDescent="0.2">
      <c r="B248" s="9" t="s">
        <v>179</v>
      </c>
      <c r="C248" s="9" t="s">
        <v>556</v>
      </c>
      <c r="D248" s="9" t="s">
        <v>546</v>
      </c>
      <c r="E248" s="9" t="s">
        <v>420</v>
      </c>
    </row>
    <row r="249" spans="2:5" x14ac:dyDescent="0.2">
      <c r="B249" s="9" t="s">
        <v>179</v>
      </c>
      <c r="C249" s="9" t="s">
        <v>557</v>
      </c>
      <c r="D249" s="9" t="s">
        <v>546</v>
      </c>
      <c r="E249" s="9" t="s">
        <v>420</v>
      </c>
    </row>
    <row r="250" spans="2:5" x14ac:dyDescent="0.2">
      <c r="B250" s="9" t="s">
        <v>179</v>
      </c>
      <c r="C250" s="9" t="s">
        <v>558</v>
      </c>
      <c r="D250" s="9" t="s">
        <v>546</v>
      </c>
      <c r="E250" s="9" t="s">
        <v>420</v>
      </c>
    </row>
    <row r="251" spans="2:5" x14ac:dyDescent="0.2">
      <c r="B251" s="9" t="s">
        <v>179</v>
      </c>
      <c r="C251" s="9" t="s">
        <v>559</v>
      </c>
      <c r="D251" s="9" t="s">
        <v>546</v>
      </c>
      <c r="E251" s="9" t="s">
        <v>420</v>
      </c>
    </row>
    <row r="252" spans="2:5" x14ac:dyDescent="0.2">
      <c r="B252" s="9" t="s">
        <v>179</v>
      </c>
      <c r="C252" s="9" t="s">
        <v>560</v>
      </c>
      <c r="D252" s="9" t="s">
        <v>546</v>
      </c>
      <c r="E252" s="9" t="s">
        <v>420</v>
      </c>
    </row>
    <row r="253" spans="2:5" x14ac:dyDescent="0.2">
      <c r="B253" s="9" t="s">
        <v>179</v>
      </c>
      <c r="C253" s="9" t="s">
        <v>561</v>
      </c>
      <c r="D253" s="9" t="s">
        <v>546</v>
      </c>
      <c r="E253" s="9" t="s">
        <v>420</v>
      </c>
    </row>
    <row r="254" spans="2:5" x14ac:dyDescent="0.2">
      <c r="B254" s="9" t="s">
        <v>179</v>
      </c>
      <c r="C254" s="9" t="s">
        <v>562</v>
      </c>
      <c r="D254" s="9" t="s">
        <v>546</v>
      </c>
      <c r="E254" s="9" t="s">
        <v>420</v>
      </c>
    </row>
    <row r="255" spans="2:5" x14ac:dyDescent="0.2">
      <c r="B255" s="9" t="s">
        <v>179</v>
      </c>
      <c r="C255" s="9" t="s">
        <v>563</v>
      </c>
      <c r="D255" s="9" t="s">
        <v>546</v>
      </c>
      <c r="E255" s="9" t="s">
        <v>420</v>
      </c>
    </row>
    <row r="256" spans="2:5" x14ac:dyDescent="0.2">
      <c r="B256" s="9" t="s">
        <v>179</v>
      </c>
      <c r="C256" s="9" t="s">
        <v>564</v>
      </c>
      <c r="D256" s="9" t="s">
        <v>546</v>
      </c>
      <c r="E256" s="9" t="s">
        <v>420</v>
      </c>
    </row>
    <row r="257" spans="2:5" x14ac:dyDescent="0.2">
      <c r="B257" s="9" t="s">
        <v>179</v>
      </c>
      <c r="C257" s="9" t="s">
        <v>565</v>
      </c>
      <c r="D257" s="9" t="s">
        <v>546</v>
      </c>
      <c r="E257" s="9" t="s">
        <v>420</v>
      </c>
    </row>
    <row r="258" spans="2:5" x14ac:dyDescent="0.2">
      <c r="B258" s="9" t="s">
        <v>179</v>
      </c>
      <c r="C258" s="9" t="s">
        <v>566</v>
      </c>
      <c r="D258" s="9" t="s">
        <v>546</v>
      </c>
      <c r="E258" s="9" t="s">
        <v>420</v>
      </c>
    </row>
    <row r="259" spans="2:5" x14ac:dyDescent="0.2">
      <c r="B259" s="9" t="s">
        <v>179</v>
      </c>
      <c r="C259" s="9" t="s">
        <v>567</v>
      </c>
      <c r="D259" s="9" t="s">
        <v>546</v>
      </c>
      <c r="E259" s="9" t="s">
        <v>420</v>
      </c>
    </row>
    <row r="260" spans="2:5" x14ac:dyDescent="0.2">
      <c r="B260" s="9" t="s">
        <v>179</v>
      </c>
      <c r="C260" s="9" t="s">
        <v>568</v>
      </c>
      <c r="D260" s="9" t="s">
        <v>546</v>
      </c>
      <c r="E260" s="9" t="s">
        <v>420</v>
      </c>
    </row>
    <row r="261" spans="2:5" x14ac:dyDescent="0.2">
      <c r="B261" s="9" t="s">
        <v>179</v>
      </c>
      <c r="C261" s="9" t="s">
        <v>569</v>
      </c>
      <c r="D261" s="9" t="s">
        <v>546</v>
      </c>
      <c r="E261" s="9" t="s">
        <v>420</v>
      </c>
    </row>
    <row r="262" spans="2:5" x14ac:dyDescent="0.2">
      <c r="B262" s="9" t="s">
        <v>179</v>
      </c>
      <c r="C262" s="9" t="s">
        <v>570</v>
      </c>
      <c r="D262" s="9" t="s">
        <v>546</v>
      </c>
      <c r="E262" s="9" t="s">
        <v>420</v>
      </c>
    </row>
    <row r="263" spans="2:5" x14ac:dyDescent="0.2">
      <c r="B263" s="9" t="s">
        <v>179</v>
      </c>
      <c r="C263" s="9" t="s">
        <v>571</v>
      </c>
      <c r="D263" s="9" t="s">
        <v>546</v>
      </c>
      <c r="E263" s="9" t="s">
        <v>420</v>
      </c>
    </row>
    <row r="264" spans="2:5" x14ac:dyDescent="0.2">
      <c r="B264" s="9" t="s">
        <v>179</v>
      </c>
      <c r="C264" s="9" t="s">
        <v>572</v>
      </c>
      <c r="D264" s="9" t="s">
        <v>546</v>
      </c>
      <c r="E264" s="9" t="s">
        <v>420</v>
      </c>
    </row>
    <row r="265" spans="2:5" x14ac:dyDescent="0.2">
      <c r="B265" s="9" t="s">
        <v>182</v>
      </c>
      <c r="C265" s="9" t="s">
        <v>521</v>
      </c>
      <c r="D265" s="9" t="s">
        <v>522</v>
      </c>
      <c r="E265" s="9" t="s">
        <v>420</v>
      </c>
    </row>
    <row r="266" spans="2:5" x14ac:dyDescent="0.2">
      <c r="B266" s="9" t="s">
        <v>182</v>
      </c>
      <c r="C266" s="9" t="s">
        <v>523</v>
      </c>
      <c r="D266" s="9" t="s">
        <v>524</v>
      </c>
      <c r="E266" s="9" t="s">
        <v>420</v>
      </c>
    </row>
    <row r="267" spans="2:5" x14ac:dyDescent="0.2">
      <c r="B267" s="9" t="s">
        <v>182</v>
      </c>
      <c r="C267" s="9" t="s">
        <v>525</v>
      </c>
      <c r="D267" s="9" t="s">
        <v>526</v>
      </c>
      <c r="E267" s="9" t="s">
        <v>420</v>
      </c>
    </row>
    <row r="268" spans="2:5" x14ac:dyDescent="0.2">
      <c r="B268" s="9" t="s">
        <v>182</v>
      </c>
      <c r="C268" s="9" t="s">
        <v>527</v>
      </c>
      <c r="D268" s="9" t="s">
        <v>528</v>
      </c>
      <c r="E268" s="9" t="s">
        <v>420</v>
      </c>
    </row>
    <row r="269" spans="2:5" x14ac:dyDescent="0.2">
      <c r="B269" s="9" t="s">
        <v>182</v>
      </c>
      <c r="C269" s="9" t="s">
        <v>529</v>
      </c>
      <c r="D269" s="9" t="s">
        <v>530</v>
      </c>
      <c r="E269" s="9" t="s">
        <v>420</v>
      </c>
    </row>
    <row r="270" spans="2:5" x14ac:dyDescent="0.2">
      <c r="B270" s="9" t="s">
        <v>182</v>
      </c>
      <c r="C270" s="9" t="s">
        <v>531</v>
      </c>
      <c r="D270" s="9" t="s">
        <v>532</v>
      </c>
      <c r="E270" s="9" t="s">
        <v>420</v>
      </c>
    </row>
    <row r="271" spans="2:5" x14ac:dyDescent="0.2">
      <c r="B271" s="9" t="s">
        <v>182</v>
      </c>
      <c r="C271" s="9" t="s">
        <v>533</v>
      </c>
      <c r="D271" s="9" t="s">
        <v>534</v>
      </c>
      <c r="E271" s="9" t="s">
        <v>420</v>
      </c>
    </row>
    <row r="272" spans="2:5" x14ac:dyDescent="0.2">
      <c r="B272" s="9" t="s">
        <v>182</v>
      </c>
      <c r="C272" s="9" t="s">
        <v>535</v>
      </c>
      <c r="D272" s="9" t="s">
        <v>536</v>
      </c>
      <c r="E272" s="9" t="s">
        <v>420</v>
      </c>
    </row>
    <row r="273" spans="2:5" x14ac:dyDescent="0.2">
      <c r="B273" s="9" t="s">
        <v>182</v>
      </c>
      <c r="C273" s="9" t="s">
        <v>537</v>
      </c>
      <c r="D273" s="9" t="s">
        <v>538</v>
      </c>
      <c r="E273" s="9" t="s">
        <v>420</v>
      </c>
    </row>
    <row r="274" spans="2:5" x14ac:dyDescent="0.2">
      <c r="B274" s="9" t="s">
        <v>182</v>
      </c>
      <c r="C274" s="9" t="s">
        <v>539</v>
      </c>
      <c r="D274" s="9" t="s">
        <v>540</v>
      </c>
      <c r="E274" s="9" t="s">
        <v>420</v>
      </c>
    </row>
    <row r="275" spans="2:5" x14ac:dyDescent="0.2">
      <c r="B275" s="9" t="s">
        <v>182</v>
      </c>
      <c r="C275" s="9" t="s">
        <v>541</v>
      </c>
      <c r="D275" s="9" t="s">
        <v>542</v>
      </c>
      <c r="E275" s="9" t="s">
        <v>420</v>
      </c>
    </row>
    <row r="276" spans="2:5" x14ac:dyDescent="0.2">
      <c r="B276" s="9" t="s">
        <v>182</v>
      </c>
      <c r="C276" s="9" t="s">
        <v>543</v>
      </c>
      <c r="D276" s="9" t="s">
        <v>544</v>
      </c>
      <c r="E276" s="9" t="s">
        <v>420</v>
      </c>
    </row>
    <row r="277" spans="2:5" x14ac:dyDescent="0.2">
      <c r="B277" s="9" t="s">
        <v>182</v>
      </c>
      <c r="C277" s="9" t="s">
        <v>545</v>
      </c>
      <c r="D277" s="9" t="s">
        <v>546</v>
      </c>
      <c r="E277" s="9" t="s">
        <v>420</v>
      </c>
    </row>
    <row r="278" spans="2:5" x14ac:dyDescent="0.2">
      <c r="B278" s="9" t="s">
        <v>182</v>
      </c>
      <c r="C278" s="9" t="s">
        <v>501</v>
      </c>
      <c r="D278" s="9" t="s">
        <v>547</v>
      </c>
      <c r="E278" s="9" t="s">
        <v>420</v>
      </c>
    </row>
    <row r="279" spans="2:5" x14ac:dyDescent="0.2">
      <c r="B279" s="9" t="s">
        <v>182</v>
      </c>
      <c r="C279" s="9" t="s">
        <v>548</v>
      </c>
      <c r="D279" s="9" t="s">
        <v>546</v>
      </c>
      <c r="E279" s="9" t="s">
        <v>420</v>
      </c>
    </row>
    <row r="280" spans="2:5" x14ac:dyDescent="0.2">
      <c r="B280" s="9" t="s">
        <v>182</v>
      </c>
      <c r="C280" s="9" t="s">
        <v>549</v>
      </c>
      <c r="D280" s="9" t="s">
        <v>546</v>
      </c>
      <c r="E280" s="9" t="s">
        <v>420</v>
      </c>
    </row>
    <row r="281" spans="2:5" x14ac:dyDescent="0.2">
      <c r="B281" s="9" t="s">
        <v>182</v>
      </c>
      <c r="C281" s="9" t="s">
        <v>550</v>
      </c>
      <c r="D281" s="9" t="s">
        <v>546</v>
      </c>
      <c r="E281" s="9" t="s">
        <v>420</v>
      </c>
    </row>
    <row r="282" spans="2:5" x14ac:dyDescent="0.2">
      <c r="B282" s="9" t="s">
        <v>182</v>
      </c>
      <c r="C282" s="9" t="s">
        <v>551</v>
      </c>
      <c r="D282" s="9" t="s">
        <v>546</v>
      </c>
      <c r="E282" s="9" t="s">
        <v>420</v>
      </c>
    </row>
    <row r="283" spans="2:5" x14ac:dyDescent="0.2">
      <c r="B283" s="9" t="s">
        <v>182</v>
      </c>
      <c r="C283" s="9" t="s">
        <v>552</v>
      </c>
      <c r="D283" s="9" t="s">
        <v>546</v>
      </c>
      <c r="E283" s="9" t="s">
        <v>420</v>
      </c>
    </row>
    <row r="284" spans="2:5" x14ac:dyDescent="0.2">
      <c r="B284" s="9" t="s">
        <v>182</v>
      </c>
      <c r="C284" s="9" t="s">
        <v>553</v>
      </c>
      <c r="D284" s="9" t="s">
        <v>546</v>
      </c>
      <c r="E284" s="9" t="s">
        <v>420</v>
      </c>
    </row>
    <row r="285" spans="2:5" x14ac:dyDescent="0.2">
      <c r="B285" s="9" t="s">
        <v>182</v>
      </c>
      <c r="C285" s="9" t="s">
        <v>554</v>
      </c>
      <c r="D285" s="9" t="s">
        <v>546</v>
      </c>
      <c r="E285" s="9" t="s">
        <v>420</v>
      </c>
    </row>
    <row r="286" spans="2:5" x14ac:dyDescent="0.2">
      <c r="B286" s="9" t="s">
        <v>182</v>
      </c>
      <c r="C286" s="9" t="s">
        <v>555</v>
      </c>
      <c r="D286" s="9" t="s">
        <v>546</v>
      </c>
      <c r="E286" s="9" t="s">
        <v>420</v>
      </c>
    </row>
    <row r="287" spans="2:5" x14ac:dyDescent="0.2">
      <c r="B287" s="9" t="s">
        <v>182</v>
      </c>
      <c r="C287" s="9" t="s">
        <v>556</v>
      </c>
      <c r="D287" s="9" t="s">
        <v>546</v>
      </c>
      <c r="E287" s="9" t="s">
        <v>420</v>
      </c>
    </row>
    <row r="288" spans="2:5" x14ac:dyDescent="0.2">
      <c r="B288" s="9" t="s">
        <v>182</v>
      </c>
      <c r="C288" s="9" t="s">
        <v>557</v>
      </c>
      <c r="D288" s="9" t="s">
        <v>546</v>
      </c>
      <c r="E288" s="9" t="s">
        <v>420</v>
      </c>
    </row>
    <row r="289" spans="2:5" x14ac:dyDescent="0.2">
      <c r="B289" s="9" t="s">
        <v>182</v>
      </c>
      <c r="C289" s="9" t="s">
        <v>558</v>
      </c>
      <c r="D289" s="9" t="s">
        <v>546</v>
      </c>
      <c r="E289" s="9" t="s">
        <v>420</v>
      </c>
    </row>
    <row r="290" spans="2:5" x14ac:dyDescent="0.2">
      <c r="B290" s="9" t="s">
        <v>182</v>
      </c>
      <c r="C290" s="9" t="s">
        <v>559</v>
      </c>
      <c r="D290" s="9" t="s">
        <v>546</v>
      </c>
      <c r="E290" s="9" t="s">
        <v>420</v>
      </c>
    </row>
    <row r="291" spans="2:5" x14ac:dyDescent="0.2">
      <c r="B291" s="9" t="s">
        <v>182</v>
      </c>
      <c r="C291" s="9" t="s">
        <v>560</v>
      </c>
      <c r="D291" s="9" t="s">
        <v>546</v>
      </c>
      <c r="E291" s="9" t="s">
        <v>420</v>
      </c>
    </row>
    <row r="292" spans="2:5" x14ac:dyDescent="0.2">
      <c r="B292" s="9" t="s">
        <v>182</v>
      </c>
      <c r="C292" s="9" t="s">
        <v>561</v>
      </c>
      <c r="D292" s="9" t="s">
        <v>546</v>
      </c>
      <c r="E292" s="9" t="s">
        <v>420</v>
      </c>
    </row>
    <row r="293" spans="2:5" x14ac:dyDescent="0.2">
      <c r="B293" s="9" t="s">
        <v>182</v>
      </c>
      <c r="C293" s="9" t="s">
        <v>562</v>
      </c>
      <c r="D293" s="9" t="s">
        <v>546</v>
      </c>
      <c r="E293" s="9" t="s">
        <v>420</v>
      </c>
    </row>
    <row r="294" spans="2:5" x14ac:dyDescent="0.2">
      <c r="B294" s="9" t="s">
        <v>182</v>
      </c>
      <c r="C294" s="9" t="s">
        <v>563</v>
      </c>
      <c r="D294" s="9" t="s">
        <v>546</v>
      </c>
      <c r="E294" s="9" t="s">
        <v>420</v>
      </c>
    </row>
    <row r="295" spans="2:5" x14ac:dyDescent="0.2">
      <c r="B295" s="9" t="s">
        <v>182</v>
      </c>
      <c r="C295" s="9" t="s">
        <v>564</v>
      </c>
      <c r="D295" s="9" t="s">
        <v>546</v>
      </c>
      <c r="E295" s="9" t="s">
        <v>420</v>
      </c>
    </row>
    <row r="296" spans="2:5" x14ac:dyDescent="0.2">
      <c r="B296" s="9" t="s">
        <v>182</v>
      </c>
      <c r="C296" s="9" t="s">
        <v>565</v>
      </c>
      <c r="D296" s="9" t="s">
        <v>546</v>
      </c>
      <c r="E296" s="9" t="s">
        <v>420</v>
      </c>
    </row>
    <row r="297" spans="2:5" x14ac:dyDescent="0.2">
      <c r="B297" s="9" t="s">
        <v>182</v>
      </c>
      <c r="C297" s="9" t="s">
        <v>566</v>
      </c>
      <c r="D297" s="9" t="s">
        <v>546</v>
      </c>
      <c r="E297" s="9" t="s">
        <v>420</v>
      </c>
    </row>
    <row r="298" spans="2:5" x14ac:dyDescent="0.2">
      <c r="B298" s="9" t="s">
        <v>182</v>
      </c>
      <c r="C298" s="9" t="s">
        <v>567</v>
      </c>
      <c r="D298" s="9" t="s">
        <v>546</v>
      </c>
      <c r="E298" s="9" t="s">
        <v>420</v>
      </c>
    </row>
    <row r="299" spans="2:5" x14ac:dyDescent="0.2">
      <c r="B299" s="9" t="s">
        <v>182</v>
      </c>
      <c r="C299" s="9" t="s">
        <v>568</v>
      </c>
      <c r="D299" s="9" t="s">
        <v>546</v>
      </c>
      <c r="E299" s="9" t="s">
        <v>420</v>
      </c>
    </row>
    <row r="300" spans="2:5" x14ac:dyDescent="0.2">
      <c r="B300" s="9" t="s">
        <v>182</v>
      </c>
      <c r="C300" s="9" t="s">
        <v>569</v>
      </c>
      <c r="D300" s="9" t="s">
        <v>546</v>
      </c>
      <c r="E300" s="9" t="s">
        <v>420</v>
      </c>
    </row>
    <row r="301" spans="2:5" x14ac:dyDescent="0.2">
      <c r="B301" s="9" t="s">
        <v>182</v>
      </c>
      <c r="C301" s="9" t="s">
        <v>570</v>
      </c>
      <c r="D301" s="9" t="s">
        <v>546</v>
      </c>
      <c r="E301" s="9" t="s">
        <v>420</v>
      </c>
    </row>
    <row r="302" spans="2:5" x14ac:dyDescent="0.2">
      <c r="B302" s="9" t="s">
        <v>182</v>
      </c>
      <c r="C302" s="9" t="s">
        <v>571</v>
      </c>
      <c r="D302" s="9" t="s">
        <v>546</v>
      </c>
      <c r="E302" s="9" t="s">
        <v>420</v>
      </c>
    </row>
    <row r="303" spans="2:5" x14ac:dyDescent="0.2">
      <c r="B303" s="9" t="s">
        <v>182</v>
      </c>
      <c r="C303" s="9" t="s">
        <v>572</v>
      </c>
      <c r="D303" s="9" t="s">
        <v>546</v>
      </c>
      <c r="E303" s="9" t="s">
        <v>420</v>
      </c>
    </row>
    <row r="304" spans="2:5" x14ac:dyDescent="0.2">
      <c r="B304" s="9" t="s">
        <v>183</v>
      </c>
      <c r="C304" s="9" t="s">
        <v>479</v>
      </c>
      <c r="D304" s="9" t="s">
        <v>573</v>
      </c>
      <c r="E304" s="9" t="s">
        <v>420</v>
      </c>
    </row>
    <row r="305" spans="2:5" x14ac:dyDescent="0.2">
      <c r="B305" s="9" t="s">
        <v>183</v>
      </c>
      <c r="C305" s="9" t="s">
        <v>470</v>
      </c>
      <c r="D305" s="9" t="s">
        <v>574</v>
      </c>
      <c r="E305" s="9" t="s">
        <v>420</v>
      </c>
    </row>
    <row r="306" spans="2:5" x14ac:dyDescent="0.2">
      <c r="B306" s="9" t="s">
        <v>183</v>
      </c>
      <c r="C306" s="9" t="s">
        <v>575</v>
      </c>
      <c r="D306" s="9" t="s">
        <v>576</v>
      </c>
      <c r="E306" s="9" t="s">
        <v>420</v>
      </c>
    </row>
    <row r="307" spans="2:5" x14ac:dyDescent="0.2">
      <c r="B307" s="9" t="s">
        <v>434</v>
      </c>
      <c r="C307" s="9" t="s">
        <v>476</v>
      </c>
      <c r="D307" s="9" t="s">
        <v>476</v>
      </c>
      <c r="E307" s="9" t="s">
        <v>420</v>
      </c>
    </row>
    <row r="308" spans="2:5" x14ac:dyDescent="0.2">
      <c r="B308" s="9" t="s">
        <v>193</v>
      </c>
      <c r="C308" s="9" t="s">
        <v>476</v>
      </c>
      <c r="D308" s="9" t="s">
        <v>476</v>
      </c>
      <c r="E308" s="9" t="s">
        <v>420</v>
      </c>
    </row>
    <row r="309" spans="2:5" x14ac:dyDescent="0.2">
      <c r="B309" s="9" t="s">
        <v>193</v>
      </c>
      <c r="C309" s="9" t="s">
        <v>575</v>
      </c>
      <c r="D309" s="9" t="s">
        <v>575</v>
      </c>
      <c r="E309" s="9" t="s">
        <v>420</v>
      </c>
    </row>
    <row r="310" spans="2:5" x14ac:dyDescent="0.2">
      <c r="B310" s="9" t="s">
        <v>194</v>
      </c>
      <c r="C310" s="9" t="s">
        <v>465</v>
      </c>
      <c r="D310" s="9" t="s">
        <v>465</v>
      </c>
      <c r="E310" s="9" t="s">
        <v>420</v>
      </c>
    </row>
    <row r="311" spans="2:5" x14ac:dyDescent="0.2">
      <c r="B311" s="9" t="s">
        <v>442</v>
      </c>
      <c r="C311" s="9" t="s">
        <v>476</v>
      </c>
      <c r="D311" s="9" t="s">
        <v>476</v>
      </c>
      <c r="E311" s="9" t="s">
        <v>420</v>
      </c>
    </row>
    <row r="312" spans="2:5" x14ac:dyDescent="0.2">
      <c r="B312" s="9" t="s">
        <v>442</v>
      </c>
      <c r="C312" s="9" t="s">
        <v>478</v>
      </c>
      <c r="D312" s="9" t="s">
        <v>478</v>
      </c>
      <c r="E312" s="9" t="s">
        <v>420</v>
      </c>
    </row>
    <row r="313" spans="2:5" x14ac:dyDescent="0.2">
      <c r="B313" s="9" t="s">
        <v>444</v>
      </c>
      <c r="C313" s="9" t="s">
        <v>476</v>
      </c>
      <c r="D313" s="9" t="s">
        <v>476</v>
      </c>
      <c r="E313" s="9" t="s">
        <v>420</v>
      </c>
    </row>
    <row r="314" spans="2:5" x14ac:dyDescent="0.2">
      <c r="B314" s="9" t="s">
        <v>437</v>
      </c>
      <c r="C314" s="9" t="s">
        <v>476</v>
      </c>
      <c r="D314" s="9" t="s">
        <v>476</v>
      </c>
      <c r="E314" s="9" t="s">
        <v>420</v>
      </c>
    </row>
    <row r="315" spans="2:5" x14ac:dyDescent="0.2">
      <c r="B315" s="9" t="s">
        <v>438</v>
      </c>
      <c r="C315" s="9" t="s">
        <v>478</v>
      </c>
      <c r="D315" s="9" t="s">
        <v>478</v>
      </c>
      <c r="E315" s="9" t="s">
        <v>420</v>
      </c>
    </row>
    <row r="316" spans="2:5" x14ac:dyDescent="0.2">
      <c r="B316" s="9" t="s">
        <v>439</v>
      </c>
      <c r="C316" s="9" t="s">
        <v>476</v>
      </c>
      <c r="D316" s="9" t="s">
        <v>476</v>
      </c>
      <c r="E316" s="9" t="s">
        <v>420</v>
      </c>
    </row>
    <row r="317" spans="2:5" x14ac:dyDescent="0.2">
      <c r="B317" s="9" t="s">
        <v>439</v>
      </c>
      <c r="C317" s="9" t="s">
        <v>478</v>
      </c>
      <c r="D317" s="9" t="s">
        <v>478</v>
      </c>
      <c r="E317" s="9" t="s">
        <v>420</v>
      </c>
    </row>
    <row r="318" spans="2:5" x14ac:dyDescent="0.2">
      <c r="B318" s="9" t="s">
        <v>186</v>
      </c>
      <c r="C318" s="9" t="s">
        <v>465</v>
      </c>
      <c r="D318" s="9" t="s">
        <v>465</v>
      </c>
      <c r="E318" s="9" t="s">
        <v>420</v>
      </c>
    </row>
    <row r="319" spans="2:5" x14ac:dyDescent="0.2">
      <c r="B319" s="9" t="s">
        <v>189</v>
      </c>
      <c r="C319" s="9" t="s">
        <v>476</v>
      </c>
      <c r="D319" s="9" t="s">
        <v>476</v>
      </c>
      <c r="E319" s="9" t="s">
        <v>420</v>
      </c>
    </row>
    <row r="320" spans="2:5" x14ac:dyDescent="0.2">
      <c r="B320" s="9" t="s">
        <v>189</v>
      </c>
      <c r="C320" s="9" t="s">
        <v>575</v>
      </c>
      <c r="D320" s="9" t="s">
        <v>575</v>
      </c>
      <c r="E320" s="9" t="s">
        <v>420</v>
      </c>
    </row>
    <row r="321" spans="2:5" x14ac:dyDescent="0.2">
      <c r="B321" s="9" t="s">
        <v>190</v>
      </c>
      <c r="C321" s="9" t="s">
        <v>465</v>
      </c>
      <c r="D321" s="9" t="s">
        <v>465</v>
      </c>
      <c r="E321" s="9" t="s">
        <v>420</v>
      </c>
    </row>
    <row r="322" spans="2:5" x14ac:dyDescent="0.2">
      <c r="B322" s="9" t="s">
        <v>192</v>
      </c>
      <c r="C322" s="9" t="s">
        <v>465</v>
      </c>
      <c r="D322" s="9" t="s">
        <v>465</v>
      </c>
      <c r="E322" s="9" t="s">
        <v>420</v>
      </c>
    </row>
    <row r="323" spans="2:5" x14ac:dyDescent="0.2">
      <c r="B323" s="9" t="s">
        <v>198</v>
      </c>
      <c r="C323" s="9" t="s">
        <v>577</v>
      </c>
      <c r="D323" s="9" t="s">
        <v>573</v>
      </c>
      <c r="E323" s="9" t="s">
        <v>420</v>
      </c>
    </row>
    <row r="324" spans="2:5" x14ac:dyDescent="0.2">
      <c r="B324" s="9" t="s">
        <v>198</v>
      </c>
      <c r="C324" s="9" t="s">
        <v>508</v>
      </c>
      <c r="D324" s="9" t="s">
        <v>573</v>
      </c>
      <c r="E324" s="9" t="s">
        <v>420</v>
      </c>
    </row>
    <row r="325" spans="2:5" x14ac:dyDescent="0.2">
      <c r="B325" s="9" t="s">
        <v>198</v>
      </c>
      <c r="C325" s="9" t="s">
        <v>548</v>
      </c>
      <c r="D325" s="9" t="s">
        <v>573</v>
      </c>
      <c r="E325" s="9" t="s">
        <v>420</v>
      </c>
    </row>
    <row r="326" spans="2:5" x14ac:dyDescent="0.2">
      <c r="B326" s="9" t="s">
        <v>198</v>
      </c>
      <c r="C326" s="9" t="s">
        <v>559</v>
      </c>
      <c r="D326" s="9" t="s">
        <v>573</v>
      </c>
      <c r="E326" s="9" t="s">
        <v>420</v>
      </c>
    </row>
    <row r="327" spans="2:5" x14ac:dyDescent="0.2">
      <c r="B327" s="9" t="s">
        <v>198</v>
      </c>
      <c r="C327" s="9" t="s">
        <v>566</v>
      </c>
      <c r="D327" s="9" t="s">
        <v>573</v>
      </c>
      <c r="E327" s="9" t="s">
        <v>420</v>
      </c>
    </row>
    <row r="328" spans="2:5" x14ac:dyDescent="0.2">
      <c r="B328" s="9" t="s">
        <v>198</v>
      </c>
      <c r="C328" s="9" t="s">
        <v>567</v>
      </c>
      <c r="D328" s="9" t="s">
        <v>573</v>
      </c>
      <c r="E328" s="9" t="s">
        <v>420</v>
      </c>
    </row>
    <row r="329" spans="2:5" x14ac:dyDescent="0.2">
      <c r="B329" s="9" t="s">
        <v>198</v>
      </c>
      <c r="C329" s="9" t="s">
        <v>568</v>
      </c>
      <c r="D329" s="9" t="s">
        <v>573</v>
      </c>
      <c r="E329" s="9" t="s">
        <v>420</v>
      </c>
    </row>
    <row r="330" spans="2:5" x14ac:dyDescent="0.2">
      <c r="B330" s="9" t="s">
        <v>198</v>
      </c>
      <c r="C330" s="9" t="s">
        <v>569</v>
      </c>
      <c r="D330" s="9" t="s">
        <v>573</v>
      </c>
      <c r="E330" s="9" t="s">
        <v>420</v>
      </c>
    </row>
    <row r="331" spans="2:5" x14ac:dyDescent="0.2">
      <c r="B331" s="9" t="s">
        <v>200</v>
      </c>
      <c r="C331" s="9" t="s">
        <v>577</v>
      </c>
      <c r="D331" s="9" t="s">
        <v>573</v>
      </c>
      <c r="E331" s="9" t="s">
        <v>420</v>
      </c>
    </row>
    <row r="332" spans="2:5" x14ac:dyDescent="0.2">
      <c r="B332" s="9" t="s">
        <v>200</v>
      </c>
      <c r="C332" s="9" t="s">
        <v>508</v>
      </c>
      <c r="D332" s="9" t="s">
        <v>573</v>
      </c>
      <c r="E332" s="9" t="s">
        <v>420</v>
      </c>
    </row>
    <row r="333" spans="2:5" x14ac:dyDescent="0.2">
      <c r="B333" s="9" t="s">
        <v>200</v>
      </c>
      <c r="C333" s="9" t="s">
        <v>548</v>
      </c>
      <c r="D333" s="9" t="s">
        <v>573</v>
      </c>
      <c r="E333" s="9" t="s">
        <v>420</v>
      </c>
    </row>
    <row r="334" spans="2:5" x14ac:dyDescent="0.2">
      <c r="B334" s="9" t="s">
        <v>200</v>
      </c>
      <c r="C334" s="9" t="s">
        <v>559</v>
      </c>
      <c r="D334" s="9" t="s">
        <v>573</v>
      </c>
      <c r="E334" s="9" t="s">
        <v>420</v>
      </c>
    </row>
    <row r="335" spans="2:5" x14ac:dyDescent="0.2">
      <c r="B335" s="9" t="s">
        <v>200</v>
      </c>
      <c r="C335" s="9" t="s">
        <v>566</v>
      </c>
      <c r="D335" s="9" t="s">
        <v>573</v>
      </c>
      <c r="E335" s="9" t="s">
        <v>420</v>
      </c>
    </row>
    <row r="336" spans="2:5" x14ac:dyDescent="0.2">
      <c r="B336" s="9" t="s">
        <v>200</v>
      </c>
      <c r="C336" s="9" t="s">
        <v>567</v>
      </c>
      <c r="D336" s="9" t="s">
        <v>573</v>
      </c>
      <c r="E336" s="9" t="s">
        <v>420</v>
      </c>
    </row>
    <row r="337" spans="2:5" x14ac:dyDescent="0.2">
      <c r="B337" s="9" t="s">
        <v>200</v>
      </c>
      <c r="C337" s="9" t="s">
        <v>568</v>
      </c>
      <c r="D337" s="9" t="s">
        <v>573</v>
      </c>
      <c r="E337" s="9" t="s">
        <v>420</v>
      </c>
    </row>
    <row r="338" spans="2:5" x14ac:dyDescent="0.2">
      <c r="B338" s="9" t="s">
        <v>200</v>
      </c>
      <c r="C338" s="9" t="s">
        <v>569</v>
      </c>
      <c r="D338" s="9" t="s">
        <v>573</v>
      </c>
      <c r="E338" s="9" t="s">
        <v>420</v>
      </c>
    </row>
    <row r="339" spans="2:5" x14ac:dyDescent="0.2">
      <c r="B339" s="9" t="s">
        <v>201</v>
      </c>
      <c r="C339" s="9" t="s">
        <v>577</v>
      </c>
      <c r="D339" s="9" t="s">
        <v>573</v>
      </c>
      <c r="E339" s="9" t="s">
        <v>420</v>
      </c>
    </row>
    <row r="340" spans="2:5" x14ac:dyDescent="0.2">
      <c r="B340" s="9" t="s">
        <v>201</v>
      </c>
      <c r="C340" s="9" t="s">
        <v>508</v>
      </c>
      <c r="D340" s="9" t="s">
        <v>573</v>
      </c>
      <c r="E340" s="9" t="s">
        <v>420</v>
      </c>
    </row>
    <row r="341" spans="2:5" x14ac:dyDescent="0.2">
      <c r="B341" s="9" t="s">
        <v>201</v>
      </c>
      <c r="C341" s="9" t="s">
        <v>548</v>
      </c>
      <c r="D341" s="9" t="s">
        <v>573</v>
      </c>
      <c r="E341" s="9" t="s">
        <v>420</v>
      </c>
    </row>
    <row r="342" spans="2:5" x14ac:dyDescent="0.2">
      <c r="B342" s="9" t="s">
        <v>201</v>
      </c>
      <c r="C342" s="9" t="s">
        <v>559</v>
      </c>
      <c r="D342" s="9" t="s">
        <v>573</v>
      </c>
      <c r="E342" s="9" t="s">
        <v>420</v>
      </c>
    </row>
    <row r="343" spans="2:5" x14ac:dyDescent="0.2">
      <c r="B343" s="9" t="s">
        <v>201</v>
      </c>
      <c r="C343" s="9" t="s">
        <v>566</v>
      </c>
      <c r="D343" s="9" t="s">
        <v>573</v>
      </c>
      <c r="E343" s="9" t="s">
        <v>420</v>
      </c>
    </row>
    <row r="344" spans="2:5" x14ac:dyDescent="0.2">
      <c r="B344" s="9" t="s">
        <v>201</v>
      </c>
      <c r="C344" s="9" t="s">
        <v>567</v>
      </c>
      <c r="D344" s="9" t="s">
        <v>573</v>
      </c>
      <c r="E344" s="9" t="s">
        <v>420</v>
      </c>
    </row>
    <row r="345" spans="2:5" x14ac:dyDescent="0.2">
      <c r="B345" s="9" t="s">
        <v>201</v>
      </c>
      <c r="C345" s="9" t="s">
        <v>568</v>
      </c>
      <c r="D345" s="9" t="s">
        <v>573</v>
      </c>
      <c r="E345" s="9" t="s">
        <v>420</v>
      </c>
    </row>
    <row r="346" spans="2:5" x14ac:dyDescent="0.2">
      <c r="B346" s="9" t="s">
        <v>201</v>
      </c>
      <c r="C346" s="9" t="s">
        <v>569</v>
      </c>
      <c r="D346" s="9" t="s">
        <v>573</v>
      </c>
      <c r="E346" s="9" t="s">
        <v>420</v>
      </c>
    </row>
    <row r="347" spans="2:5" x14ac:dyDescent="0.2">
      <c r="B347" s="9" t="s">
        <v>202</v>
      </c>
      <c r="C347" s="9" t="s">
        <v>577</v>
      </c>
      <c r="D347" s="9" t="s">
        <v>573</v>
      </c>
      <c r="E347" s="9" t="s">
        <v>420</v>
      </c>
    </row>
    <row r="348" spans="2:5" x14ac:dyDescent="0.2">
      <c r="B348" s="9" t="s">
        <v>202</v>
      </c>
      <c r="C348" s="9" t="s">
        <v>508</v>
      </c>
      <c r="D348" s="9" t="s">
        <v>573</v>
      </c>
      <c r="E348" s="9" t="s">
        <v>420</v>
      </c>
    </row>
    <row r="349" spans="2:5" x14ac:dyDescent="0.2">
      <c r="B349" s="9" t="s">
        <v>202</v>
      </c>
      <c r="C349" s="9" t="s">
        <v>548</v>
      </c>
      <c r="D349" s="9" t="s">
        <v>573</v>
      </c>
      <c r="E349" s="9" t="s">
        <v>420</v>
      </c>
    </row>
    <row r="350" spans="2:5" x14ac:dyDescent="0.2">
      <c r="B350" s="9" t="s">
        <v>202</v>
      </c>
      <c r="C350" s="9" t="s">
        <v>559</v>
      </c>
      <c r="D350" s="9" t="s">
        <v>573</v>
      </c>
      <c r="E350" s="9" t="s">
        <v>420</v>
      </c>
    </row>
    <row r="351" spans="2:5" x14ac:dyDescent="0.2">
      <c r="B351" s="9" t="s">
        <v>202</v>
      </c>
      <c r="C351" s="9" t="s">
        <v>566</v>
      </c>
      <c r="D351" s="9" t="s">
        <v>573</v>
      </c>
      <c r="E351" s="9" t="s">
        <v>420</v>
      </c>
    </row>
    <row r="352" spans="2:5" x14ac:dyDescent="0.2">
      <c r="B352" s="9" t="s">
        <v>202</v>
      </c>
      <c r="C352" s="9" t="s">
        <v>567</v>
      </c>
      <c r="D352" s="9" t="s">
        <v>573</v>
      </c>
      <c r="E352" s="9" t="s">
        <v>420</v>
      </c>
    </row>
    <row r="353" spans="2:5" x14ac:dyDescent="0.2">
      <c r="B353" s="9" t="s">
        <v>202</v>
      </c>
      <c r="C353" s="9" t="s">
        <v>568</v>
      </c>
      <c r="D353" s="9" t="s">
        <v>573</v>
      </c>
      <c r="E353" s="9" t="s">
        <v>420</v>
      </c>
    </row>
    <row r="354" spans="2:5" x14ac:dyDescent="0.2">
      <c r="B354" s="9" t="s">
        <v>202</v>
      </c>
      <c r="C354" s="9" t="s">
        <v>569</v>
      </c>
      <c r="D354" s="9" t="s">
        <v>573</v>
      </c>
      <c r="E354" s="9" t="s">
        <v>420</v>
      </c>
    </row>
    <row r="355" spans="2:5" x14ac:dyDescent="0.2">
      <c r="B355" s="9" t="s">
        <v>203</v>
      </c>
      <c r="C355" s="9" t="s">
        <v>577</v>
      </c>
      <c r="D355" s="9" t="s">
        <v>573</v>
      </c>
      <c r="E355" s="9" t="s">
        <v>420</v>
      </c>
    </row>
    <row r="356" spans="2:5" x14ac:dyDescent="0.2">
      <c r="B356" s="9" t="s">
        <v>203</v>
      </c>
      <c r="C356" s="9" t="s">
        <v>508</v>
      </c>
      <c r="D356" s="9" t="s">
        <v>573</v>
      </c>
      <c r="E356" s="9" t="s">
        <v>420</v>
      </c>
    </row>
    <row r="357" spans="2:5" x14ac:dyDescent="0.2">
      <c r="B357" s="9" t="s">
        <v>203</v>
      </c>
      <c r="C357" s="9" t="s">
        <v>548</v>
      </c>
      <c r="D357" s="9" t="s">
        <v>573</v>
      </c>
      <c r="E357" s="9" t="s">
        <v>420</v>
      </c>
    </row>
    <row r="358" spans="2:5" x14ac:dyDescent="0.2">
      <c r="B358" s="9" t="s">
        <v>203</v>
      </c>
      <c r="C358" s="9" t="s">
        <v>559</v>
      </c>
      <c r="D358" s="9" t="s">
        <v>573</v>
      </c>
      <c r="E358" s="9" t="s">
        <v>420</v>
      </c>
    </row>
    <row r="359" spans="2:5" x14ac:dyDescent="0.2">
      <c r="B359" s="9" t="s">
        <v>203</v>
      </c>
      <c r="C359" s="9" t="s">
        <v>566</v>
      </c>
      <c r="D359" s="9" t="s">
        <v>573</v>
      </c>
      <c r="E359" s="9" t="s">
        <v>420</v>
      </c>
    </row>
    <row r="360" spans="2:5" x14ac:dyDescent="0.2">
      <c r="B360" s="9" t="s">
        <v>203</v>
      </c>
      <c r="C360" s="9" t="s">
        <v>567</v>
      </c>
      <c r="D360" s="9" t="s">
        <v>573</v>
      </c>
      <c r="E360" s="9" t="s">
        <v>420</v>
      </c>
    </row>
    <row r="361" spans="2:5" x14ac:dyDescent="0.2">
      <c r="B361" s="9" t="s">
        <v>203</v>
      </c>
      <c r="C361" s="9" t="s">
        <v>568</v>
      </c>
      <c r="D361" s="9" t="s">
        <v>573</v>
      </c>
      <c r="E361" s="9" t="s">
        <v>420</v>
      </c>
    </row>
    <row r="362" spans="2:5" x14ac:dyDescent="0.2">
      <c r="B362" s="9" t="s">
        <v>203</v>
      </c>
      <c r="C362" s="9" t="s">
        <v>569</v>
      </c>
      <c r="D362" s="9" t="s">
        <v>573</v>
      </c>
      <c r="E362" s="9" t="s">
        <v>420</v>
      </c>
    </row>
    <row r="363" spans="2:5" x14ac:dyDescent="0.2">
      <c r="B363" s="9" t="s">
        <v>284</v>
      </c>
      <c r="C363" s="9" t="s">
        <v>577</v>
      </c>
      <c r="D363" s="9" t="s">
        <v>573</v>
      </c>
      <c r="E363" s="9" t="s">
        <v>420</v>
      </c>
    </row>
    <row r="364" spans="2:5" x14ac:dyDescent="0.2">
      <c r="B364" s="9" t="s">
        <v>284</v>
      </c>
      <c r="C364" s="9" t="s">
        <v>508</v>
      </c>
      <c r="D364" s="9" t="s">
        <v>573</v>
      </c>
      <c r="E364" s="9" t="s">
        <v>420</v>
      </c>
    </row>
    <row r="365" spans="2:5" x14ac:dyDescent="0.2">
      <c r="B365" s="9" t="s">
        <v>284</v>
      </c>
      <c r="C365" s="9" t="s">
        <v>548</v>
      </c>
      <c r="D365" s="9" t="s">
        <v>573</v>
      </c>
      <c r="E365" s="9" t="s">
        <v>420</v>
      </c>
    </row>
    <row r="366" spans="2:5" x14ac:dyDescent="0.2">
      <c r="B366" s="9" t="s">
        <v>284</v>
      </c>
      <c r="C366" s="9" t="s">
        <v>559</v>
      </c>
      <c r="D366" s="9" t="s">
        <v>573</v>
      </c>
      <c r="E366" s="9" t="s">
        <v>420</v>
      </c>
    </row>
    <row r="367" spans="2:5" x14ac:dyDescent="0.2">
      <c r="B367" s="9" t="s">
        <v>284</v>
      </c>
      <c r="C367" s="9" t="s">
        <v>566</v>
      </c>
      <c r="D367" s="9" t="s">
        <v>573</v>
      </c>
      <c r="E367" s="9" t="s">
        <v>420</v>
      </c>
    </row>
    <row r="368" spans="2:5" x14ac:dyDescent="0.2">
      <c r="B368" s="9" t="s">
        <v>284</v>
      </c>
      <c r="C368" s="9" t="s">
        <v>567</v>
      </c>
      <c r="D368" s="9" t="s">
        <v>573</v>
      </c>
      <c r="E368" s="9" t="s">
        <v>420</v>
      </c>
    </row>
    <row r="369" spans="2:5" x14ac:dyDescent="0.2">
      <c r="B369" s="9" t="s">
        <v>284</v>
      </c>
      <c r="C369" s="9" t="s">
        <v>568</v>
      </c>
      <c r="D369" s="9" t="s">
        <v>573</v>
      </c>
      <c r="E369" s="9" t="s">
        <v>420</v>
      </c>
    </row>
    <row r="370" spans="2:5" x14ac:dyDescent="0.2">
      <c r="B370" s="9" t="s">
        <v>284</v>
      </c>
      <c r="C370" s="9" t="s">
        <v>569</v>
      </c>
      <c r="D370" s="9" t="s">
        <v>573</v>
      </c>
      <c r="E370" s="9" t="s">
        <v>420</v>
      </c>
    </row>
    <row r="371" spans="2:5" x14ac:dyDescent="0.2">
      <c r="B371" s="9" t="s">
        <v>204</v>
      </c>
      <c r="C371" s="9" t="s">
        <v>476</v>
      </c>
      <c r="D371" s="9" t="s">
        <v>573</v>
      </c>
      <c r="E371" s="9" t="s">
        <v>420</v>
      </c>
    </row>
    <row r="372" spans="2:5" x14ac:dyDescent="0.2">
      <c r="B372" s="9" t="s">
        <v>204</v>
      </c>
      <c r="C372" s="9" t="s">
        <v>513</v>
      </c>
      <c r="D372" s="9" t="s">
        <v>573</v>
      </c>
      <c r="E372" s="9" t="s">
        <v>420</v>
      </c>
    </row>
    <row r="373" spans="2:5" x14ac:dyDescent="0.2">
      <c r="B373" s="9" t="s">
        <v>204</v>
      </c>
      <c r="C373" s="9" t="s">
        <v>578</v>
      </c>
      <c r="D373" s="9" t="s">
        <v>573</v>
      </c>
      <c r="E373" s="9" t="s">
        <v>420</v>
      </c>
    </row>
    <row r="374" spans="2:5" x14ac:dyDescent="0.2">
      <c r="B374" s="9" t="s">
        <v>204</v>
      </c>
      <c r="C374" s="9" t="s">
        <v>579</v>
      </c>
      <c r="D374" s="9" t="s">
        <v>573</v>
      </c>
      <c r="E374" s="9" t="s">
        <v>420</v>
      </c>
    </row>
    <row r="375" spans="2:5" x14ac:dyDescent="0.2">
      <c r="B375" s="9" t="s">
        <v>207</v>
      </c>
      <c r="C375" s="9" t="s">
        <v>476</v>
      </c>
      <c r="D375" s="9" t="s">
        <v>573</v>
      </c>
      <c r="E375" s="9" t="s">
        <v>420</v>
      </c>
    </row>
    <row r="376" spans="2:5" x14ac:dyDescent="0.2">
      <c r="B376" s="9" t="s">
        <v>207</v>
      </c>
      <c r="C376" s="9" t="s">
        <v>513</v>
      </c>
      <c r="D376" s="9" t="s">
        <v>573</v>
      </c>
      <c r="E376" s="9" t="s">
        <v>420</v>
      </c>
    </row>
    <row r="377" spans="2:5" x14ac:dyDescent="0.2">
      <c r="B377" s="9" t="s">
        <v>207</v>
      </c>
      <c r="C377" s="9" t="s">
        <v>578</v>
      </c>
      <c r="D377" s="9" t="s">
        <v>573</v>
      </c>
      <c r="E377" s="9" t="s">
        <v>420</v>
      </c>
    </row>
    <row r="378" spans="2:5" x14ac:dyDescent="0.2">
      <c r="B378" s="9" t="s">
        <v>207</v>
      </c>
      <c r="C378" s="9" t="s">
        <v>579</v>
      </c>
      <c r="D378" s="9" t="s">
        <v>573</v>
      </c>
      <c r="E378" s="9" t="s">
        <v>420</v>
      </c>
    </row>
    <row r="379" spans="2:5" x14ac:dyDescent="0.2">
      <c r="B379" s="9" t="s">
        <v>65</v>
      </c>
      <c r="C379" s="9" t="s">
        <v>476</v>
      </c>
      <c r="D379" s="9" t="s">
        <v>476</v>
      </c>
      <c r="E379" s="9" t="s">
        <v>420</v>
      </c>
    </row>
    <row r="380" spans="2:5" x14ac:dyDescent="0.2">
      <c r="B380" s="9" t="s">
        <v>65</v>
      </c>
      <c r="C380" s="9" t="s">
        <v>513</v>
      </c>
      <c r="D380" s="9" t="s">
        <v>476</v>
      </c>
      <c r="E380" s="9" t="s">
        <v>420</v>
      </c>
    </row>
    <row r="381" spans="2:5" x14ac:dyDescent="0.2">
      <c r="B381" s="9" t="s">
        <v>217</v>
      </c>
      <c r="C381" s="9" t="s">
        <v>476</v>
      </c>
      <c r="D381" s="9" t="s">
        <v>476</v>
      </c>
      <c r="E381" s="9" t="s">
        <v>420</v>
      </c>
    </row>
    <row r="382" spans="2:5" x14ac:dyDescent="0.2">
      <c r="B382" s="9" t="s">
        <v>217</v>
      </c>
      <c r="C382" s="9" t="s">
        <v>513</v>
      </c>
      <c r="D382" s="9" t="s">
        <v>476</v>
      </c>
      <c r="E382" s="9" t="s">
        <v>420</v>
      </c>
    </row>
    <row r="383" spans="2:5" x14ac:dyDescent="0.2">
      <c r="B383" s="9" t="s">
        <v>219</v>
      </c>
      <c r="C383" s="9" t="s">
        <v>476</v>
      </c>
      <c r="D383" s="9" t="s">
        <v>476</v>
      </c>
      <c r="E383" s="9" t="s">
        <v>420</v>
      </c>
    </row>
    <row r="384" spans="2:5" x14ac:dyDescent="0.2">
      <c r="B384" s="9" t="s">
        <v>219</v>
      </c>
      <c r="C384" s="9" t="s">
        <v>513</v>
      </c>
      <c r="D384" s="9" t="s">
        <v>476</v>
      </c>
      <c r="E384" s="9" t="s">
        <v>420</v>
      </c>
    </row>
    <row r="385" spans="2:5" x14ac:dyDescent="0.2">
      <c r="B385" s="9" t="s">
        <v>220</v>
      </c>
      <c r="C385" s="9" t="s">
        <v>476</v>
      </c>
      <c r="D385" s="9" t="s">
        <v>476</v>
      </c>
      <c r="E385" s="9" t="s">
        <v>420</v>
      </c>
    </row>
    <row r="386" spans="2:5" x14ac:dyDescent="0.2">
      <c r="B386" s="9" t="s">
        <v>220</v>
      </c>
      <c r="C386" s="9" t="s">
        <v>513</v>
      </c>
      <c r="D386" s="9" t="s">
        <v>476</v>
      </c>
      <c r="E386" s="9" t="s">
        <v>420</v>
      </c>
    </row>
    <row r="387" spans="2:5" x14ac:dyDescent="0.2">
      <c r="B387" s="9" t="s">
        <v>221</v>
      </c>
      <c r="C387" s="9" t="s">
        <v>476</v>
      </c>
      <c r="D387" s="9" t="s">
        <v>476</v>
      </c>
      <c r="E387" s="9" t="s">
        <v>420</v>
      </c>
    </row>
    <row r="388" spans="2:5" x14ac:dyDescent="0.2">
      <c r="B388" s="9" t="s">
        <v>221</v>
      </c>
      <c r="C388" s="9" t="s">
        <v>513</v>
      </c>
      <c r="D388" s="9" t="s">
        <v>476</v>
      </c>
      <c r="E388" s="9" t="s">
        <v>420</v>
      </c>
    </row>
    <row r="389" spans="2:5" x14ac:dyDescent="0.2">
      <c r="B389" s="9" t="s">
        <v>222</v>
      </c>
      <c r="C389" s="9" t="s">
        <v>476</v>
      </c>
      <c r="D389" s="9" t="s">
        <v>476</v>
      </c>
      <c r="E389" s="9" t="s">
        <v>420</v>
      </c>
    </row>
    <row r="390" spans="2:5" x14ac:dyDescent="0.2">
      <c r="B390" s="9" t="s">
        <v>222</v>
      </c>
      <c r="C390" s="9" t="s">
        <v>513</v>
      </c>
      <c r="D390" s="9" t="s">
        <v>476</v>
      </c>
      <c r="E390" s="9" t="s">
        <v>420</v>
      </c>
    </row>
    <row r="391" spans="2:5" x14ac:dyDescent="0.2">
      <c r="B391" s="9" t="s">
        <v>223</v>
      </c>
      <c r="C391" s="9" t="s">
        <v>476</v>
      </c>
      <c r="D391" s="9" t="s">
        <v>476</v>
      </c>
      <c r="E391" s="9" t="s">
        <v>420</v>
      </c>
    </row>
    <row r="392" spans="2:5" x14ac:dyDescent="0.2">
      <c r="B392" s="9" t="s">
        <v>223</v>
      </c>
      <c r="C392" s="9" t="s">
        <v>513</v>
      </c>
      <c r="D392" s="9" t="s">
        <v>476</v>
      </c>
      <c r="E392" s="9" t="s">
        <v>420</v>
      </c>
    </row>
    <row r="393" spans="2:5" x14ac:dyDescent="0.2">
      <c r="B393" s="9" t="s">
        <v>224</v>
      </c>
      <c r="C393" s="9" t="s">
        <v>476</v>
      </c>
      <c r="D393" s="9" t="s">
        <v>476</v>
      </c>
      <c r="E393" s="9" t="s">
        <v>420</v>
      </c>
    </row>
    <row r="394" spans="2:5" x14ac:dyDescent="0.2">
      <c r="B394" s="9" t="s">
        <v>226</v>
      </c>
      <c r="C394" s="9" t="s">
        <v>476</v>
      </c>
      <c r="D394" s="9" t="s">
        <v>476</v>
      </c>
      <c r="E394" s="9" t="s">
        <v>420</v>
      </c>
    </row>
    <row r="395" spans="2:5" x14ac:dyDescent="0.2">
      <c r="B395" s="9" t="s">
        <v>227</v>
      </c>
      <c r="C395" s="9" t="s">
        <v>476</v>
      </c>
      <c r="D395" s="9" t="s">
        <v>476</v>
      </c>
      <c r="E395" s="9" t="s">
        <v>420</v>
      </c>
    </row>
    <row r="396" spans="2:5" x14ac:dyDescent="0.2">
      <c r="B396" s="9" t="s">
        <v>227</v>
      </c>
      <c r="C396" s="9" t="s">
        <v>513</v>
      </c>
      <c r="D396" s="9" t="s">
        <v>476</v>
      </c>
      <c r="E396" s="9" t="s">
        <v>420</v>
      </c>
    </row>
    <row r="397" spans="2:5" x14ac:dyDescent="0.2">
      <c r="B397" s="9" t="s">
        <v>228</v>
      </c>
      <c r="C397" s="9" t="s">
        <v>476</v>
      </c>
      <c r="D397" s="9" t="s">
        <v>476</v>
      </c>
      <c r="E397" s="9" t="s">
        <v>420</v>
      </c>
    </row>
    <row r="398" spans="2:5" x14ac:dyDescent="0.2">
      <c r="B398" s="9" t="s">
        <v>228</v>
      </c>
      <c r="C398" s="9" t="s">
        <v>513</v>
      </c>
      <c r="D398" s="9" t="s">
        <v>476</v>
      </c>
      <c r="E398" s="9" t="s">
        <v>420</v>
      </c>
    </row>
    <row r="399" spans="2:5" x14ac:dyDescent="0.2">
      <c r="B399" s="9" t="s">
        <v>229</v>
      </c>
      <c r="C399" s="9" t="s">
        <v>476</v>
      </c>
      <c r="D399" s="9" t="s">
        <v>476</v>
      </c>
      <c r="E399" s="9" t="s">
        <v>420</v>
      </c>
    </row>
    <row r="400" spans="2:5" x14ac:dyDescent="0.2">
      <c r="B400" s="9" t="s">
        <v>229</v>
      </c>
      <c r="C400" s="9" t="s">
        <v>513</v>
      </c>
      <c r="D400" s="9" t="s">
        <v>476</v>
      </c>
      <c r="E400" s="9" t="s">
        <v>420</v>
      </c>
    </row>
    <row r="401" spans="1:5" x14ac:dyDescent="0.2">
      <c r="B401" s="9" t="s">
        <v>230</v>
      </c>
      <c r="C401" s="9" t="s">
        <v>476</v>
      </c>
      <c r="D401" s="9" t="s">
        <v>476</v>
      </c>
      <c r="E401" s="9" t="s">
        <v>420</v>
      </c>
    </row>
    <row r="402" spans="1:5" x14ac:dyDescent="0.2">
      <c r="B402" s="9" t="s">
        <v>230</v>
      </c>
      <c r="C402" s="9" t="s">
        <v>513</v>
      </c>
      <c r="D402" s="9" t="s">
        <v>476</v>
      </c>
      <c r="E402" s="9" t="s">
        <v>420</v>
      </c>
    </row>
    <row r="403" spans="1:5" x14ac:dyDescent="0.2">
      <c r="B403" s="9" t="s">
        <v>240</v>
      </c>
      <c r="C403" s="9" t="s">
        <v>420</v>
      </c>
      <c r="D403" s="9" t="s">
        <v>548</v>
      </c>
      <c r="E403" s="9" t="s">
        <v>420</v>
      </c>
    </row>
    <row r="404" spans="1:5" x14ac:dyDescent="0.2">
      <c r="B404" s="9" t="s">
        <v>243</v>
      </c>
      <c r="C404" s="9" t="s">
        <v>420</v>
      </c>
      <c r="D404" s="9" t="s">
        <v>548</v>
      </c>
      <c r="E404" s="9" t="s">
        <v>420</v>
      </c>
    </row>
    <row r="405" spans="1:5" x14ac:dyDescent="0.2">
      <c r="B405" s="9" t="s">
        <v>244</v>
      </c>
      <c r="C405" s="9" t="s">
        <v>420</v>
      </c>
      <c r="D405" s="9" t="s">
        <v>548</v>
      </c>
      <c r="E405" s="9" t="s">
        <v>420</v>
      </c>
    </row>
    <row r="406" spans="1:5" x14ac:dyDescent="0.2">
      <c r="B406" s="9" t="s">
        <v>245</v>
      </c>
      <c r="C406" s="9" t="s">
        <v>476</v>
      </c>
      <c r="D406" s="9" t="s">
        <v>476</v>
      </c>
      <c r="E406" s="9" t="s">
        <v>420</v>
      </c>
    </row>
    <row r="407" spans="1:5" x14ac:dyDescent="0.2">
      <c r="B407" s="9" t="s">
        <v>247</v>
      </c>
      <c r="C407" s="9" t="s">
        <v>476</v>
      </c>
      <c r="D407" s="9" t="s">
        <v>476</v>
      </c>
      <c r="E407" s="9" t="s">
        <v>420</v>
      </c>
    </row>
    <row r="409" spans="1:5" x14ac:dyDescent="0.2">
      <c r="A409" s="9" t="s">
        <v>580</v>
      </c>
      <c r="B409" s="9" t="s">
        <v>179</v>
      </c>
      <c r="C409" s="9" t="s">
        <v>479</v>
      </c>
      <c r="D409" s="9" t="s">
        <v>580</v>
      </c>
      <c r="E409" s="9" t="s">
        <v>420</v>
      </c>
    </row>
    <row r="410" spans="1:5" x14ac:dyDescent="0.2">
      <c r="B410" s="9" t="s">
        <v>438</v>
      </c>
      <c r="C410" s="9" t="s">
        <v>501</v>
      </c>
      <c r="D410" s="9" t="s">
        <v>501</v>
      </c>
      <c r="E410" s="9" t="s">
        <v>420</v>
      </c>
    </row>
    <row r="411" spans="1:5" x14ac:dyDescent="0.2">
      <c r="B411" s="9" t="s">
        <v>186</v>
      </c>
      <c r="C411" s="9" t="s">
        <v>575</v>
      </c>
      <c r="D411" s="9" t="s">
        <v>575</v>
      </c>
      <c r="E411" s="9" t="s">
        <v>420</v>
      </c>
    </row>
    <row r="413" spans="1:5" x14ac:dyDescent="0.2">
      <c r="A413" s="9" t="s">
        <v>174</v>
      </c>
      <c r="B413" s="9" t="s">
        <v>179</v>
      </c>
      <c r="C413" s="9" t="s">
        <v>577</v>
      </c>
      <c r="D413" s="9" t="s">
        <v>174</v>
      </c>
      <c r="E413" s="9" t="s">
        <v>420</v>
      </c>
    </row>
    <row r="414" spans="1:5" x14ac:dyDescent="0.2">
      <c r="B414" s="9" t="s">
        <v>438</v>
      </c>
      <c r="C414" s="9" t="s">
        <v>575</v>
      </c>
      <c r="D414" s="9" t="s">
        <v>575</v>
      </c>
      <c r="E414" s="9" t="s">
        <v>420</v>
      </c>
    </row>
    <row r="415" spans="1:5" x14ac:dyDescent="0.2">
      <c r="B415" s="9" t="s">
        <v>186</v>
      </c>
      <c r="C415" s="9" t="s">
        <v>501</v>
      </c>
      <c r="D415" s="9" t="s">
        <v>501</v>
      </c>
      <c r="E415" s="9" t="s">
        <v>420</v>
      </c>
    </row>
    <row r="417" spans="1:5" x14ac:dyDescent="0.2">
      <c r="A417" s="9" t="s">
        <v>288</v>
      </c>
      <c r="B417" s="9" t="s">
        <v>89</v>
      </c>
      <c r="C417" s="9" t="s">
        <v>581</v>
      </c>
      <c r="D417" s="9" t="s">
        <v>581</v>
      </c>
      <c r="E417" s="9" t="s">
        <v>420</v>
      </c>
    </row>
    <row r="418" spans="1:5" x14ac:dyDescent="0.2">
      <c r="B418" s="9" t="s">
        <v>183</v>
      </c>
      <c r="C418" s="9" t="s">
        <v>521</v>
      </c>
      <c r="D418" s="9" t="s">
        <v>582</v>
      </c>
      <c r="E418" s="9" t="s">
        <v>420</v>
      </c>
    </row>
    <row r="419" spans="1:5" x14ac:dyDescent="0.2">
      <c r="B419" s="9" t="s">
        <v>183</v>
      </c>
      <c r="C419" s="9" t="s">
        <v>465</v>
      </c>
      <c r="D419" s="9" t="s">
        <v>583</v>
      </c>
      <c r="E419" s="9" t="s">
        <v>420</v>
      </c>
    </row>
    <row r="421" spans="1:5" x14ac:dyDescent="0.2">
      <c r="A421" s="9" t="s">
        <v>289</v>
      </c>
      <c r="B421" s="9" t="s">
        <v>89</v>
      </c>
      <c r="C421" s="9" t="s">
        <v>584</v>
      </c>
      <c r="D421" s="9" t="s">
        <v>584</v>
      </c>
      <c r="E421" s="9" t="s">
        <v>420</v>
      </c>
    </row>
    <row r="422" spans="1:5" x14ac:dyDescent="0.2">
      <c r="B422" s="9" t="s">
        <v>183</v>
      </c>
      <c r="C422" s="9" t="s">
        <v>577</v>
      </c>
      <c r="D422" s="9" t="s">
        <v>585</v>
      </c>
      <c r="E422" s="9" t="s">
        <v>420</v>
      </c>
    </row>
    <row r="423" spans="1:5" x14ac:dyDescent="0.2">
      <c r="B423" s="9" t="s">
        <v>215</v>
      </c>
      <c r="C423" s="9" t="s">
        <v>420</v>
      </c>
      <c r="D423" s="9" t="s">
        <v>420</v>
      </c>
      <c r="E423" s="9" t="s">
        <v>420</v>
      </c>
    </row>
    <row r="424" spans="1:5" x14ac:dyDescent="0.2">
      <c r="B424" s="9" t="s">
        <v>216</v>
      </c>
      <c r="C424" s="9" t="s">
        <v>420</v>
      </c>
      <c r="D424" s="9" t="s">
        <v>420</v>
      </c>
      <c r="E424" s="9" t="s">
        <v>420</v>
      </c>
    </row>
    <row r="426" spans="1:5" x14ac:dyDescent="0.2">
      <c r="A426" s="9" t="s">
        <v>586</v>
      </c>
      <c r="B426" s="9" t="s">
        <v>183</v>
      </c>
      <c r="C426" s="9" t="s">
        <v>420</v>
      </c>
      <c r="D426" s="9" t="s">
        <v>587</v>
      </c>
      <c r="E426" s="9" t="s">
        <v>420</v>
      </c>
    </row>
    <row r="427" spans="1:5" x14ac:dyDescent="0.2">
      <c r="B427" s="9" t="s">
        <v>65</v>
      </c>
      <c r="C427" s="9" t="s">
        <v>420</v>
      </c>
      <c r="D427" s="9" t="s">
        <v>420</v>
      </c>
      <c r="E427" s="9" t="s">
        <v>420</v>
      </c>
    </row>
    <row r="429" spans="1:5" x14ac:dyDescent="0.2">
      <c r="A429" s="9" t="s">
        <v>588</v>
      </c>
      <c r="B429" s="9" t="s">
        <v>113</v>
      </c>
      <c r="C429" s="9" t="s">
        <v>420</v>
      </c>
      <c r="D429" s="9" t="s">
        <v>420</v>
      </c>
      <c r="E429" s="9" t="s">
        <v>420</v>
      </c>
    </row>
    <row r="430" spans="1:5" x14ac:dyDescent="0.2">
      <c r="B430" s="9" t="s">
        <v>115</v>
      </c>
      <c r="C430" s="9" t="s">
        <v>464</v>
      </c>
      <c r="D430" s="9" t="s">
        <v>464</v>
      </c>
      <c r="E430" s="9" t="s">
        <v>420</v>
      </c>
    </row>
    <row r="431" spans="1:5" x14ac:dyDescent="0.2">
      <c r="B431" s="9" t="s">
        <v>182</v>
      </c>
      <c r="C431" s="9" t="s">
        <v>589</v>
      </c>
      <c r="D431" s="9" t="s">
        <v>590</v>
      </c>
      <c r="E431" s="9" t="s">
        <v>420</v>
      </c>
    </row>
    <row r="432" spans="1:5" x14ac:dyDescent="0.2">
      <c r="B432" s="9" t="s">
        <v>194</v>
      </c>
      <c r="C432" s="9" t="s">
        <v>575</v>
      </c>
      <c r="D432" s="9" t="s">
        <v>575</v>
      </c>
      <c r="E432" s="9" t="s">
        <v>420</v>
      </c>
    </row>
    <row r="434" spans="1:5" x14ac:dyDescent="0.2">
      <c r="A434" s="9" t="s">
        <v>591</v>
      </c>
      <c r="B434" s="9" t="s">
        <v>139</v>
      </c>
      <c r="C434" s="9" t="s">
        <v>420</v>
      </c>
      <c r="D434" s="9" t="s">
        <v>420</v>
      </c>
      <c r="E434" s="9" t="s">
        <v>420</v>
      </c>
    </row>
    <row r="435" spans="1:5" x14ac:dyDescent="0.2">
      <c r="B435" s="9" t="s">
        <v>102</v>
      </c>
      <c r="C435" s="9" t="s">
        <v>420</v>
      </c>
      <c r="D435" s="9" t="s">
        <v>420</v>
      </c>
      <c r="E435" s="9" t="s">
        <v>420</v>
      </c>
    </row>
    <row r="436" spans="1:5" x14ac:dyDescent="0.2">
      <c r="B436" s="9" t="s">
        <v>104</v>
      </c>
      <c r="C436" s="9" t="s">
        <v>464</v>
      </c>
      <c r="D436" s="9" t="s">
        <v>464</v>
      </c>
      <c r="E436" s="9" t="s">
        <v>420</v>
      </c>
    </row>
    <row r="437" spans="1:5" x14ac:dyDescent="0.2">
      <c r="B437" s="9" t="s">
        <v>179</v>
      </c>
      <c r="C437" s="9" t="s">
        <v>592</v>
      </c>
      <c r="D437" s="9" t="s">
        <v>593</v>
      </c>
      <c r="E437" s="9" t="s">
        <v>420</v>
      </c>
    </row>
    <row r="438" spans="1:5" x14ac:dyDescent="0.2">
      <c r="B438" s="9" t="s">
        <v>190</v>
      </c>
      <c r="C438" s="9" t="s">
        <v>478</v>
      </c>
      <c r="D438" s="9" t="s">
        <v>478</v>
      </c>
      <c r="E438" s="9" t="s">
        <v>420</v>
      </c>
    </row>
    <row r="439" spans="1:5" x14ac:dyDescent="0.2">
      <c r="B439" s="9" t="s">
        <v>201</v>
      </c>
      <c r="C439" s="9" t="s">
        <v>479</v>
      </c>
      <c r="D439" s="9" t="s">
        <v>480</v>
      </c>
      <c r="E439" s="9" t="s">
        <v>420</v>
      </c>
    </row>
    <row r="440" spans="1:5" x14ac:dyDescent="0.2">
      <c r="B440" s="9" t="s">
        <v>201</v>
      </c>
      <c r="C440" s="9" t="s">
        <v>481</v>
      </c>
      <c r="D440" s="9" t="s">
        <v>482</v>
      </c>
      <c r="E440" s="9" t="s">
        <v>420</v>
      </c>
    </row>
    <row r="442" spans="1:5" x14ac:dyDescent="0.2">
      <c r="A442" s="9" t="s">
        <v>594</v>
      </c>
      <c r="B442" s="9" t="s">
        <v>201</v>
      </c>
      <c r="C442" s="9" t="s">
        <v>478</v>
      </c>
      <c r="D442" s="9" t="s">
        <v>595</v>
      </c>
      <c r="E442" s="9" t="s">
        <v>420</v>
      </c>
    </row>
    <row r="443" spans="1:5" x14ac:dyDescent="0.2">
      <c r="B443" s="9" t="s">
        <v>220</v>
      </c>
      <c r="C443" s="9" t="s">
        <v>420</v>
      </c>
      <c r="D443" s="9" t="s">
        <v>420</v>
      </c>
      <c r="E443" s="9" t="s">
        <v>420</v>
      </c>
    </row>
    <row r="445" spans="1:5" x14ac:dyDescent="0.2">
      <c r="A445" s="9" t="s">
        <v>596</v>
      </c>
      <c r="B445" s="9" t="s">
        <v>202</v>
      </c>
      <c r="C445" s="9" t="s">
        <v>478</v>
      </c>
      <c r="D445" s="9" t="s">
        <v>595</v>
      </c>
      <c r="E445" s="9" t="s">
        <v>420</v>
      </c>
    </row>
    <row r="446" spans="1:5" x14ac:dyDescent="0.2">
      <c r="B446" s="9" t="s">
        <v>221</v>
      </c>
      <c r="C446" s="9" t="s">
        <v>420</v>
      </c>
      <c r="D446" s="9" t="s">
        <v>420</v>
      </c>
      <c r="E446" s="9" t="s">
        <v>420</v>
      </c>
    </row>
    <row r="448" spans="1:5" x14ac:dyDescent="0.2">
      <c r="A448" s="9" t="s">
        <v>597</v>
      </c>
      <c r="B448" s="9" t="s">
        <v>146</v>
      </c>
      <c r="C448" s="9" t="s">
        <v>420</v>
      </c>
      <c r="D448" s="9" t="s">
        <v>420</v>
      </c>
      <c r="E448" s="9" t="s">
        <v>420</v>
      </c>
    </row>
    <row r="449" spans="1:5" x14ac:dyDescent="0.2">
      <c r="B449" s="9" t="s">
        <v>202</v>
      </c>
      <c r="C449" s="9" t="s">
        <v>575</v>
      </c>
      <c r="D449" s="9" t="s">
        <v>598</v>
      </c>
      <c r="E449" s="9" t="s">
        <v>420</v>
      </c>
    </row>
    <row r="450" spans="1:5" x14ac:dyDescent="0.2">
      <c r="B450" s="9" t="s">
        <v>228</v>
      </c>
      <c r="C450" s="9" t="s">
        <v>420</v>
      </c>
      <c r="D450" s="9" t="s">
        <v>420</v>
      </c>
      <c r="E450" s="9" t="s">
        <v>420</v>
      </c>
    </row>
    <row r="452" spans="1:5" x14ac:dyDescent="0.2">
      <c r="A452" s="9" t="s">
        <v>599</v>
      </c>
      <c r="B452" s="9" t="s">
        <v>202</v>
      </c>
      <c r="C452" s="9" t="s">
        <v>477</v>
      </c>
      <c r="D452" s="9" t="s">
        <v>600</v>
      </c>
      <c r="E452" s="9" t="s">
        <v>420</v>
      </c>
    </row>
    <row r="453" spans="1:5" x14ac:dyDescent="0.2">
      <c r="B453" s="9" t="s">
        <v>234</v>
      </c>
      <c r="C453" s="9" t="s">
        <v>476</v>
      </c>
      <c r="D453" s="9" t="s">
        <v>476</v>
      </c>
      <c r="E453" s="9" t="s">
        <v>420</v>
      </c>
    </row>
    <row r="455" spans="1:5" x14ac:dyDescent="0.2">
      <c r="A455" s="9" t="s">
        <v>601</v>
      </c>
      <c r="B455" s="9" t="s">
        <v>203</v>
      </c>
      <c r="C455" s="9" t="s">
        <v>478</v>
      </c>
      <c r="D455" s="9" t="s">
        <v>595</v>
      </c>
      <c r="E455" s="9" t="s">
        <v>420</v>
      </c>
    </row>
    <row r="456" spans="1:5" x14ac:dyDescent="0.2">
      <c r="B456" s="9" t="s">
        <v>222</v>
      </c>
      <c r="C456" s="9" t="s">
        <v>420</v>
      </c>
      <c r="D456" s="9" t="s">
        <v>420</v>
      </c>
      <c r="E456" s="9" t="s">
        <v>420</v>
      </c>
    </row>
    <row r="458" spans="1:5" x14ac:dyDescent="0.2">
      <c r="A458" s="9" t="s">
        <v>602</v>
      </c>
      <c r="B458" s="9" t="s">
        <v>147</v>
      </c>
      <c r="C458" s="9" t="s">
        <v>420</v>
      </c>
      <c r="D458" s="9" t="s">
        <v>420</v>
      </c>
      <c r="E458" s="9" t="s">
        <v>420</v>
      </c>
    </row>
    <row r="459" spans="1:5" x14ac:dyDescent="0.2">
      <c r="B459" s="9" t="s">
        <v>203</v>
      </c>
      <c r="C459" s="9" t="s">
        <v>575</v>
      </c>
      <c r="D459" s="9" t="s">
        <v>598</v>
      </c>
      <c r="E459" s="9" t="s">
        <v>420</v>
      </c>
    </row>
    <row r="460" spans="1:5" x14ac:dyDescent="0.2">
      <c r="B460" s="9" t="s">
        <v>229</v>
      </c>
      <c r="C460" s="9" t="s">
        <v>420</v>
      </c>
      <c r="D460" s="9" t="s">
        <v>420</v>
      </c>
      <c r="E460" s="9" t="s">
        <v>420</v>
      </c>
    </row>
    <row r="462" spans="1:5" x14ac:dyDescent="0.2">
      <c r="A462" s="9" t="s">
        <v>603</v>
      </c>
      <c r="B462" s="9" t="s">
        <v>182</v>
      </c>
      <c r="C462" s="9" t="s">
        <v>604</v>
      </c>
      <c r="D462" s="9" t="s">
        <v>289</v>
      </c>
      <c r="E462" s="9" t="s">
        <v>420</v>
      </c>
    </row>
    <row r="463" spans="1:5" x14ac:dyDescent="0.2">
      <c r="B463" s="9" t="s">
        <v>194</v>
      </c>
      <c r="C463" s="9" t="s">
        <v>477</v>
      </c>
      <c r="D463" s="9" t="s">
        <v>477</v>
      </c>
      <c r="E463" s="9" t="s">
        <v>420</v>
      </c>
    </row>
    <row r="464" spans="1:5" x14ac:dyDescent="0.2">
      <c r="B464" s="9" t="s">
        <v>216</v>
      </c>
      <c r="C464" s="9" t="s">
        <v>476</v>
      </c>
      <c r="D464" s="9" t="s">
        <v>476</v>
      </c>
      <c r="E464" s="9" t="s">
        <v>420</v>
      </c>
    </row>
    <row r="466" spans="1:5" x14ac:dyDescent="0.2">
      <c r="A466" s="9" t="s">
        <v>605</v>
      </c>
      <c r="B466" s="9" t="s">
        <v>203</v>
      </c>
      <c r="C466" s="9" t="s">
        <v>477</v>
      </c>
      <c r="D466" s="9" t="s">
        <v>600</v>
      </c>
      <c r="E466" s="9" t="s">
        <v>420</v>
      </c>
    </row>
    <row r="467" spans="1:5" x14ac:dyDescent="0.2">
      <c r="B467" s="9" t="s">
        <v>235</v>
      </c>
      <c r="C467" s="9" t="s">
        <v>476</v>
      </c>
      <c r="D467" s="9" t="s">
        <v>476</v>
      </c>
      <c r="E467" s="9" t="s">
        <v>420</v>
      </c>
    </row>
    <row r="469" spans="1:5" x14ac:dyDescent="0.2">
      <c r="A469" s="9" t="s">
        <v>606</v>
      </c>
      <c r="B469" s="9" t="s">
        <v>152</v>
      </c>
      <c r="C469" s="9" t="s">
        <v>420</v>
      </c>
      <c r="D469" s="9" t="s">
        <v>420</v>
      </c>
      <c r="E469" s="9" t="s">
        <v>420</v>
      </c>
    </row>
    <row r="470" spans="1:5" x14ac:dyDescent="0.2">
      <c r="B470" s="9" t="s">
        <v>153</v>
      </c>
      <c r="C470" s="9" t="s">
        <v>420</v>
      </c>
      <c r="D470" s="9" t="s">
        <v>420</v>
      </c>
      <c r="E470" s="9" t="s">
        <v>420</v>
      </c>
    </row>
    <row r="471" spans="1:5" x14ac:dyDescent="0.2">
      <c r="B471" s="9" t="s">
        <v>158</v>
      </c>
      <c r="C471" s="9" t="s">
        <v>420</v>
      </c>
      <c r="D471" s="9" t="s">
        <v>420</v>
      </c>
      <c r="E471" s="9" t="s">
        <v>420</v>
      </c>
    </row>
    <row r="472" spans="1:5" x14ac:dyDescent="0.2">
      <c r="B472" s="9" t="s">
        <v>159</v>
      </c>
      <c r="C472" s="9" t="s">
        <v>420</v>
      </c>
      <c r="D472" s="9" t="s">
        <v>420</v>
      </c>
      <c r="E472" s="9" t="s">
        <v>420</v>
      </c>
    </row>
    <row r="473" spans="1:5" x14ac:dyDescent="0.2">
      <c r="B473" s="9" t="s">
        <v>167</v>
      </c>
      <c r="C473" s="9" t="s">
        <v>420</v>
      </c>
      <c r="D473" s="9" t="s">
        <v>464</v>
      </c>
      <c r="E473" s="9" t="s">
        <v>420</v>
      </c>
    </row>
    <row r="474" spans="1:5" x14ac:dyDescent="0.2">
      <c r="B474" s="9" t="s">
        <v>437</v>
      </c>
      <c r="C474" s="9" t="s">
        <v>420</v>
      </c>
      <c r="D474" s="9" t="s">
        <v>420</v>
      </c>
      <c r="E474" s="9" t="s">
        <v>420</v>
      </c>
    </row>
    <row r="475" spans="1:5" x14ac:dyDescent="0.2">
      <c r="B475" s="9" t="s">
        <v>202</v>
      </c>
      <c r="C475" s="9" t="s">
        <v>420</v>
      </c>
      <c r="D475" s="9" t="s">
        <v>607</v>
      </c>
      <c r="E475" s="9" t="s">
        <v>420</v>
      </c>
    </row>
    <row r="476" spans="1:5" x14ac:dyDescent="0.2">
      <c r="B476" s="9" t="s">
        <v>202</v>
      </c>
      <c r="C476" s="9" t="s">
        <v>476</v>
      </c>
      <c r="D476" s="9" t="s">
        <v>607</v>
      </c>
      <c r="E476" s="9" t="s">
        <v>420</v>
      </c>
    </row>
    <row r="477" spans="1:5" x14ac:dyDescent="0.2">
      <c r="B477" s="9" t="s">
        <v>202</v>
      </c>
      <c r="C477" s="9" t="s">
        <v>465</v>
      </c>
      <c r="D477" s="9" t="s">
        <v>608</v>
      </c>
      <c r="E477" s="9" t="s">
        <v>420</v>
      </c>
    </row>
    <row r="478" spans="1:5" x14ac:dyDescent="0.2">
      <c r="B478" s="9" t="s">
        <v>203</v>
      </c>
      <c r="C478" s="9" t="s">
        <v>420</v>
      </c>
      <c r="D478" s="9" t="s">
        <v>607</v>
      </c>
      <c r="E478" s="9" t="s">
        <v>420</v>
      </c>
    </row>
    <row r="479" spans="1:5" x14ac:dyDescent="0.2">
      <c r="B479" s="9" t="s">
        <v>203</v>
      </c>
      <c r="C479" s="9" t="s">
        <v>476</v>
      </c>
      <c r="D479" s="9" t="s">
        <v>607</v>
      </c>
      <c r="E479" s="9" t="s">
        <v>420</v>
      </c>
    </row>
    <row r="480" spans="1:5" x14ac:dyDescent="0.2">
      <c r="B480" s="9" t="s">
        <v>203</v>
      </c>
      <c r="C480" s="9" t="s">
        <v>465</v>
      </c>
      <c r="D480" s="9" t="s">
        <v>608</v>
      </c>
      <c r="E480" s="9" t="s">
        <v>420</v>
      </c>
    </row>
    <row r="481" spans="1:5" x14ac:dyDescent="0.2">
      <c r="B481" s="9" t="s">
        <v>234</v>
      </c>
      <c r="C481" s="9" t="s">
        <v>420</v>
      </c>
      <c r="D481" s="9" t="s">
        <v>420</v>
      </c>
      <c r="E481" s="9" t="s">
        <v>420</v>
      </c>
    </row>
    <row r="482" spans="1:5" x14ac:dyDescent="0.2">
      <c r="B482" s="9" t="s">
        <v>235</v>
      </c>
      <c r="C482" s="9" t="s">
        <v>420</v>
      </c>
      <c r="D482" s="9" t="s">
        <v>420</v>
      </c>
      <c r="E482" s="9" t="s">
        <v>420</v>
      </c>
    </row>
    <row r="484" spans="1:5" x14ac:dyDescent="0.2">
      <c r="A484" s="9" t="s">
        <v>609</v>
      </c>
      <c r="B484" s="9" t="s">
        <v>198</v>
      </c>
      <c r="C484" s="9" t="s">
        <v>478</v>
      </c>
      <c r="D484" s="9" t="s">
        <v>595</v>
      </c>
      <c r="E484" s="9" t="s">
        <v>420</v>
      </c>
    </row>
    <row r="485" spans="1:5" x14ac:dyDescent="0.2">
      <c r="B485" s="9" t="s">
        <v>217</v>
      </c>
      <c r="C485" s="9" t="s">
        <v>420</v>
      </c>
      <c r="D485" s="9" t="s">
        <v>420</v>
      </c>
      <c r="E485" s="9" t="s">
        <v>420</v>
      </c>
    </row>
    <row r="487" spans="1:5" x14ac:dyDescent="0.2">
      <c r="A487" s="9" t="s">
        <v>610</v>
      </c>
      <c r="B487" s="9" t="s">
        <v>179</v>
      </c>
      <c r="C487" s="9" t="s">
        <v>478</v>
      </c>
      <c r="D487" s="9" t="s">
        <v>288</v>
      </c>
      <c r="E487" s="9" t="s">
        <v>420</v>
      </c>
    </row>
    <row r="488" spans="1:5" x14ac:dyDescent="0.2">
      <c r="B488" s="9" t="s">
        <v>191</v>
      </c>
      <c r="C488" s="9" t="s">
        <v>465</v>
      </c>
      <c r="D488" s="9" t="s">
        <v>465</v>
      </c>
      <c r="E488" s="9" t="s">
        <v>420</v>
      </c>
    </row>
    <row r="489" spans="1:5" x14ac:dyDescent="0.2">
      <c r="B489" s="9" t="s">
        <v>213</v>
      </c>
      <c r="C489" s="9" t="s">
        <v>476</v>
      </c>
      <c r="D489" s="9" t="s">
        <v>476</v>
      </c>
      <c r="E489" s="9" t="s">
        <v>420</v>
      </c>
    </row>
    <row r="491" spans="1:5" x14ac:dyDescent="0.2">
      <c r="A491" s="9" t="s">
        <v>611</v>
      </c>
      <c r="B491" s="9" t="s">
        <v>179</v>
      </c>
      <c r="C491" s="9" t="s">
        <v>477</v>
      </c>
      <c r="D491" s="9" t="s">
        <v>612</v>
      </c>
      <c r="E491" s="9" t="s">
        <v>420</v>
      </c>
    </row>
    <row r="492" spans="1:5" x14ac:dyDescent="0.2">
      <c r="B492" s="9" t="s">
        <v>191</v>
      </c>
      <c r="C492" s="9" t="s">
        <v>477</v>
      </c>
      <c r="D492" s="9" t="s">
        <v>477</v>
      </c>
      <c r="E492" s="9" t="s">
        <v>420</v>
      </c>
    </row>
    <row r="493" spans="1:5" x14ac:dyDescent="0.2">
      <c r="B493" s="9" t="s">
        <v>211</v>
      </c>
      <c r="C493" s="9" t="s">
        <v>476</v>
      </c>
      <c r="D493" s="9" t="s">
        <v>476</v>
      </c>
      <c r="E493" s="9" t="s">
        <v>420</v>
      </c>
    </row>
    <row r="495" spans="1:5" x14ac:dyDescent="0.2">
      <c r="A495" s="9" t="s">
        <v>613</v>
      </c>
      <c r="B495" s="9" t="s">
        <v>179</v>
      </c>
      <c r="C495" s="9" t="s">
        <v>465</v>
      </c>
      <c r="D495" s="9" t="s">
        <v>614</v>
      </c>
      <c r="E495" s="9" t="s">
        <v>420</v>
      </c>
    </row>
    <row r="496" spans="1:5" x14ac:dyDescent="0.2">
      <c r="B496" s="9" t="s">
        <v>191</v>
      </c>
      <c r="C496" s="9" t="s">
        <v>478</v>
      </c>
      <c r="D496" s="9" t="s">
        <v>478</v>
      </c>
      <c r="E496" s="9" t="s">
        <v>420</v>
      </c>
    </row>
    <row r="497" spans="1:5" x14ac:dyDescent="0.2">
      <c r="B497" s="9" t="s">
        <v>209</v>
      </c>
      <c r="C497" s="9" t="s">
        <v>476</v>
      </c>
      <c r="D497" s="9" t="s">
        <v>476</v>
      </c>
      <c r="E497" s="9" t="s">
        <v>420</v>
      </c>
    </row>
    <row r="499" spans="1:5" x14ac:dyDescent="0.2">
      <c r="A499" s="9" t="s">
        <v>615</v>
      </c>
      <c r="B499" s="9" t="s">
        <v>143</v>
      </c>
      <c r="C499" s="9" t="s">
        <v>420</v>
      </c>
      <c r="D499" s="9" t="s">
        <v>420</v>
      </c>
      <c r="E499" s="9" t="s">
        <v>420</v>
      </c>
    </row>
    <row r="500" spans="1:5" x14ac:dyDescent="0.2">
      <c r="B500" s="9" t="s">
        <v>198</v>
      </c>
      <c r="C500" s="9" t="s">
        <v>575</v>
      </c>
      <c r="D500" s="9" t="s">
        <v>598</v>
      </c>
      <c r="E500" s="9" t="s">
        <v>420</v>
      </c>
    </row>
    <row r="501" spans="1:5" x14ac:dyDescent="0.2">
      <c r="B501" s="9" t="s">
        <v>224</v>
      </c>
      <c r="C501" s="9" t="s">
        <v>420</v>
      </c>
      <c r="D501" s="9" t="s">
        <v>420</v>
      </c>
      <c r="E501" s="9" t="s">
        <v>420</v>
      </c>
    </row>
    <row r="503" spans="1:5" x14ac:dyDescent="0.2">
      <c r="A503" s="9" t="s">
        <v>616</v>
      </c>
      <c r="B503" s="9" t="s">
        <v>183</v>
      </c>
      <c r="C503" s="9" t="s">
        <v>486</v>
      </c>
      <c r="D503" s="9" t="s">
        <v>617</v>
      </c>
      <c r="E503" s="9" t="s">
        <v>420</v>
      </c>
    </row>
    <row r="504" spans="1:5" x14ac:dyDescent="0.2">
      <c r="B504" s="9" t="s">
        <v>209</v>
      </c>
      <c r="C504" s="9" t="s">
        <v>420</v>
      </c>
      <c r="D504" s="9" t="s">
        <v>420</v>
      </c>
      <c r="E504" s="9" t="s">
        <v>420</v>
      </c>
    </row>
    <row r="506" spans="1:5" x14ac:dyDescent="0.2">
      <c r="A506" s="9" t="s">
        <v>618</v>
      </c>
      <c r="B506" s="9" t="s">
        <v>183</v>
      </c>
      <c r="C506" s="9" t="s">
        <v>468</v>
      </c>
      <c r="D506" s="9" t="s">
        <v>619</v>
      </c>
      <c r="E506" s="9" t="s">
        <v>420</v>
      </c>
    </row>
    <row r="507" spans="1:5" x14ac:dyDescent="0.2">
      <c r="B507" s="9" t="s">
        <v>211</v>
      </c>
      <c r="C507" s="9" t="s">
        <v>420</v>
      </c>
      <c r="D507" s="9" t="s">
        <v>420</v>
      </c>
      <c r="E507" s="9" t="s">
        <v>420</v>
      </c>
    </row>
    <row r="509" spans="1:5" x14ac:dyDescent="0.2">
      <c r="A509" s="9" t="s">
        <v>620</v>
      </c>
      <c r="B509" s="9" t="s">
        <v>183</v>
      </c>
      <c r="C509" s="9" t="s">
        <v>621</v>
      </c>
      <c r="D509" s="9" t="s">
        <v>622</v>
      </c>
      <c r="E509" s="9" t="s">
        <v>420</v>
      </c>
    </row>
    <row r="510" spans="1:5" x14ac:dyDescent="0.2">
      <c r="B510" s="9" t="s">
        <v>213</v>
      </c>
      <c r="C510" s="9" t="s">
        <v>420</v>
      </c>
      <c r="D510" s="9" t="s">
        <v>420</v>
      </c>
      <c r="E510" s="9" t="s">
        <v>420</v>
      </c>
    </row>
    <row r="512" spans="1:5" x14ac:dyDescent="0.2">
      <c r="A512" s="9" t="s">
        <v>623</v>
      </c>
      <c r="B512" s="9" t="s">
        <v>179</v>
      </c>
      <c r="C512" s="9" t="s">
        <v>624</v>
      </c>
      <c r="D512" s="9" t="s">
        <v>625</v>
      </c>
      <c r="E512" s="9" t="s">
        <v>420</v>
      </c>
    </row>
    <row r="513" spans="1:5" x14ac:dyDescent="0.2">
      <c r="B513" s="9" t="s">
        <v>439</v>
      </c>
      <c r="C513" s="9" t="s">
        <v>477</v>
      </c>
      <c r="D513" s="9" t="s">
        <v>477</v>
      </c>
      <c r="E513" s="9" t="s">
        <v>420</v>
      </c>
    </row>
    <row r="514" spans="1:5" x14ac:dyDescent="0.2">
      <c r="B514" s="9" t="s">
        <v>189</v>
      </c>
      <c r="C514" s="9" t="s">
        <v>501</v>
      </c>
      <c r="D514" s="9" t="s">
        <v>501</v>
      </c>
      <c r="E514" s="9" t="s">
        <v>420</v>
      </c>
    </row>
    <row r="516" spans="1:5" x14ac:dyDescent="0.2">
      <c r="A516" s="9" t="s">
        <v>626</v>
      </c>
      <c r="B516" s="9" t="s">
        <v>182</v>
      </c>
      <c r="C516" s="9" t="s">
        <v>465</v>
      </c>
      <c r="D516" s="9" t="s">
        <v>614</v>
      </c>
      <c r="E516" s="9" t="s">
        <v>420</v>
      </c>
    </row>
    <row r="517" spans="1:5" x14ac:dyDescent="0.2">
      <c r="B517" s="9" t="s">
        <v>195</v>
      </c>
      <c r="C517" s="9" t="s">
        <v>478</v>
      </c>
      <c r="D517" s="9" t="s">
        <v>478</v>
      </c>
      <c r="E517" s="9" t="s">
        <v>420</v>
      </c>
    </row>
    <row r="518" spans="1:5" x14ac:dyDescent="0.2">
      <c r="B518" s="9" t="s">
        <v>210</v>
      </c>
      <c r="C518" s="9" t="s">
        <v>476</v>
      </c>
      <c r="D518" s="9" t="s">
        <v>476</v>
      </c>
      <c r="E518" s="9" t="s">
        <v>420</v>
      </c>
    </row>
    <row r="520" spans="1:5" x14ac:dyDescent="0.2">
      <c r="A520" s="9" t="s">
        <v>627</v>
      </c>
      <c r="B520" s="9" t="s">
        <v>182</v>
      </c>
      <c r="C520" s="9" t="s">
        <v>477</v>
      </c>
      <c r="D520" s="9" t="s">
        <v>612</v>
      </c>
      <c r="E520" s="9" t="s">
        <v>420</v>
      </c>
    </row>
    <row r="521" spans="1:5" x14ac:dyDescent="0.2">
      <c r="B521" s="9" t="s">
        <v>195</v>
      </c>
      <c r="C521" s="9" t="s">
        <v>477</v>
      </c>
      <c r="D521" s="9" t="s">
        <v>477</v>
      </c>
      <c r="E521" s="9" t="s">
        <v>420</v>
      </c>
    </row>
    <row r="522" spans="1:5" x14ac:dyDescent="0.2">
      <c r="B522" s="9" t="s">
        <v>212</v>
      </c>
      <c r="C522" s="9" t="s">
        <v>476</v>
      </c>
      <c r="D522" s="9" t="s">
        <v>476</v>
      </c>
      <c r="E522" s="9" t="s">
        <v>420</v>
      </c>
    </row>
    <row r="524" spans="1:5" x14ac:dyDescent="0.2">
      <c r="A524" s="9" t="s">
        <v>628</v>
      </c>
      <c r="B524" s="9" t="s">
        <v>182</v>
      </c>
      <c r="C524" s="9" t="s">
        <v>478</v>
      </c>
      <c r="D524" s="9" t="s">
        <v>288</v>
      </c>
      <c r="E524" s="9" t="s">
        <v>420</v>
      </c>
    </row>
    <row r="525" spans="1:5" x14ac:dyDescent="0.2">
      <c r="B525" s="9" t="s">
        <v>195</v>
      </c>
      <c r="C525" s="9" t="s">
        <v>465</v>
      </c>
      <c r="D525" s="9" t="s">
        <v>465</v>
      </c>
      <c r="E525" s="9" t="s">
        <v>420</v>
      </c>
    </row>
    <row r="526" spans="1:5" x14ac:dyDescent="0.2">
      <c r="B526" s="9" t="s">
        <v>214</v>
      </c>
      <c r="C526" s="9" t="s">
        <v>476</v>
      </c>
      <c r="D526" s="9" t="s">
        <v>476</v>
      </c>
      <c r="E526" s="9" t="s">
        <v>420</v>
      </c>
    </row>
    <row r="528" spans="1:5" x14ac:dyDescent="0.2">
      <c r="A528" s="9" t="s">
        <v>629</v>
      </c>
      <c r="B528" s="9" t="s">
        <v>183</v>
      </c>
      <c r="C528" s="9" t="s">
        <v>481</v>
      </c>
      <c r="D528" s="9" t="s">
        <v>630</v>
      </c>
      <c r="E528" s="9" t="s">
        <v>420</v>
      </c>
    </row>
    <row r="529" spans="1:5" x14ac:dyDescent="0.2">
      <c r="B529" s="9" t="s">
        <v>210</v>
      </c>
      <c r="C529" s="9" t="s">
        <v>420</v>
      </c>
      <c r="D529" s="9" t="s">
        <v>420</v>
      </c>
      <c r="E529" s="9" t="s">
        <v>420</v>
      </c>
    </row>
    <row r="531" spans="1:5" x14ac:dyDescent="0.2">
      <c r="A531" s="9" t="s">
        <v>631</v>
      </c>
      <c r="B531" s="9" t="s">
        <v>183</v>
      </c>
      <c r="C531" s="9" t="s">
        <v>478</v>
      </c>
      <c r="D531" s="9" t="s">
        <v>632</v>
      </c>
      <c r="E531" s="9" t="s">
        <v>420</v>
      </c>
    </row>
    <row r="532" spans="1:5" x14ac:dyDescent="0.2">
      <c r="B532" s="9" t="s">
        <v>212</v>
      </c>
      <c r="C532" s="9" t="s">
        <v>420</v>
      </c>
      <c r="D532" s="9" t="s">
        <v>420</v>
      </c>
      <c r="E532" s="9" t="s">
        <v>420</v>
      </c>
    </row>
    <row r="534" spans="1:5" x14ac:dyDescent="0.2">
      <c r="A534" s="9" t="s">
        <v>633</v>
      </c>
      <c r="B534" s="9" t="s">
        <v>183</v>
      </c>
      <c r="C534" s="9" t="s">
        <v>476</v>
      </c>
      <c r="D534" s="9" t="s">
        <v>634</v>
      </c>
      <c r="E534" s="9" t="s">
        <v>420</v>
      </c>
    </row>
    <row r="535" spans="1:5" x14ac:dyDescent="0.2">
      <c r="B535" s="9" t="s">
        <v>214</v>
      </c>
      <c r="C535" s="9" t="s">
        <v>420</v>
      </c>
      <c r="D535" s="9" t="s">
        <v>420</v>
      </c>
      <c r="E535" s="9" t="s">
        <v>420</v>
      </c>
    </row>
    <row r="537" spans="1:5" x14ac:dyDescent="0.2">
      <c r="A537" s="9" t="s">
        <v>635</v>
      </c>
      <c r="B537" s="9" t="s">
        <v>198</v>
      </c>
      <c r="C537" s="9" t="s">
        <v>477</v>
      </c>
      <c r="D537" s="9" t="s">
        <v>600</v>
      </c>
      <c r="E537" s="9" t="s">
        <v>420</v>
      </c>
    </row>
    <row r="538" spans="1:5" x14ac:dyDescent="0.2">
      <c r="B538" s="9" t="s">
        <v>231</v>
      </c>
      <c r="C538" s="9" t="s">
        <v>476</v>
      </c>
      <c r="D538" s="9" t="s">
        <v>476</v>
      </c>
      <c r="E538" s="9" t="s">
        <v>420</v>
      </c>
    </row>
    <row r="540" spans="1:5" x14ac:dyDescent="0.2">
      <c r="A540" s="9" t="s">
        <v>636</v>
      </c>
      <c r="B540" s="9" t="s">
        <v>284</v>
      </c>
      <c r="C540" s="9" t="s">
        <v>478</v>
      </c>
      <c r="D540" s="9" t="s">
        <v>595</v>
      </c>
      <c r="E540" s="9" t="s">
        <v>420</v>
      </c>
    </row>
    <row r="541" spans="1:5" x14ac:dyDescent="0.2">
      <c r="B541" s="9" t="s">
        <v>223</v>
      </c>
      <c r="C541" s="9" t="s">
        <v>420</v>
      </c>
      <c r="D541" s="9" t="s">
        <v>420</v>
      </c>
      <c r="E541" s="9" t="s">
        <v>420</v>
      </c>
    </row>
    <row r="543" spans="1:5" x14ac:dyDescent="0.2">
      <c r="A543" s="9" t="s">
        <v>637</v>
      </c>
      <c r="B543" s="9" t="s">
        <v>148</v>
      </c>
      <c r="C543" s="9" t="s">
        <v>420</v>
      </c>
      <c r="D543" s="9" t="s">
        <v>420</v>
      </c>
      <c r="E543" s="9" t="s">
        <v>420</v>
      </c>
    </row>
    <row r="544" spans="1:5" x14ac:dyDescent="0.2">
      <c r="B544" s="9" t="s">
        <v>284</v>
      </c>
      <c r="C544" s="9" t="s">
        <v>575</v>
      </c>
      <c r="D544" s="9" t="s">
        <v>598</v>
      </c>
      <c r="E544" s="9" t="s">
        <v>420</v>
      </c>
    </row>
    <row r="545" spans="1:5" x14ac:dyDescent="0.2">
      <c r="B545" s="9" t="s">
        <v>230</v>
      </c>
      <c r="C545" s="9" t="s">
        <v>420</v>
      </c>
      <c r="D545" s="9" t="s">
        <v>420</v>
      </c>
      <c r="E545" s="9" t="s">
        <v>420</v>
      </c>
    </row>
    <row r="547" spans="1:5" x14ac:dyDescent="0.2">
      <c r="A547" s="9" t="s">
        <v>638</v>
      </c>
      <c r="B547" s="9" t="s">
        <v>170</v>
      </c>
      <c r="C547" s="9" t="s">
        <v>420</v>
      </c>
      <c r="D547" s="9" t="s">
        <v>420</v>
      </c>
      <c r="E547" s="9" t="s">
        <v>420</v>
      </c>
    </row>
    <row r="548" spans="1:5" x14ac:dyDescent="0.2">
      <c r="B548" s="9" t="s">
        <v>172</v>
      </c>
      <c r="C548" s="9" t="s">
        <v>420</v>
      </c>
      <c r="D548" s="9" t="s">
        <v>420</v>
      </c>
      <c r="E548" s="9" t="s">
        <v>420</v>
      </c>
    </row>
    <row r="549" spans="1:5" x14ac:dyDescent="0.2">
      <c r="B549" s="9" t="s">
        <v>179</v>
      </c>
      <c r="C549" s="9" t="s">
        <v>420</v>
      </c>
      <c r="D549" s="9" t="s">
        <v>178</v>
      </c>
      <c r="E549" s="9" t="s">
        <v>420</v>
      </c>
    </row>
    <row r="550" spans="1:5" x14ac:dyDescent="0.2">
      <c r="B550" s="9" t="s">
        <v>191</v>
      </c>
      <c r="C550" s="9" t="s">
        <v>575</v>
      </c>
      <c r="D550" s="9" t="s">
        <v>575</v>
      </c>
      <c r="E550" s="9" t="s">
        <v>420</v>
      </c>
    </row>
    <row r="551" spans="1:5" x14ac:dyDescent="0.2">
      <c r="B551" s="9" t="s">
        <v>204</v>
      </c>
      <c r="C551" s="9" t="s">
        <v>478</v>
      </c>
      <c r="D551" s="9" t="s">
        <v>639</v>
      </c>
      <c r="E551" s="9" t="s">
        <v>420</v>
      </c>
    </row>
    <row r="553" spans="1:5" x14ac:dyDescent="0.2">
      <c r="A553" s="9" t="s">
        <v>640</v>
      </c>
      <c r="B553" s="9" t="s">
        <v>284</v>
      </c>
      <c r="C553" s="9" t="s">
        <v>477</v>
      </c>
      <c r="D553" s="9" t="s">
        <v>600</v>
      </c>
      <c r="E553" s="9" t="s">
        <v>420</v>
      </c>
    </row>
    <row r="554" spans="1:5" x14ac:dyDescent="0.2">
      <c r="B554" s="9" t="s">
        <v>236</v>
      </c>
      <c r="C554" s="9" t="s">
        <v>476</v>
      </c>
      <c r="D554" s="9" t="s">
        <v>476</v>
      </c>
      <c r="E554" s="9" t="s">
        <v>420</v>
      </c>
    </row>
    <row r="556" spans="1:5" x14ac:dyDescent="0.2">
      <c r="A556" s="9" t="s">
        <v>641</v>
      </c>
      <c r="B556" s="9" t="s">
        <v>149</v>
      </c>
      <c r="C556" s="9" t="s">
        <v>420</v>
      </c>
      <c r="D556" s="9" t="s">
        <v>420</v>
      </c>
      <c r="E556" s="9" t="s">
        <v>420</v>
      </c>
    </row>
    <row r="557" spans="1:5" x14ac:dyDescent="0.2">
      <c r="B557" s="9" t="s">
        <v>151</v>
      </c>
      <c r="C557" s="9" t="s">
        <v>420</v>
      </c>
      <c r="D557" s="9" t="s">
        <v>420</v>
      </c>
      <c r="E557" s="9" t="s">
        <v>420</v>
      </c>
    </row>
    <row r="558" spans="1:5" x14ac:dyDescent="0.2">
      <c r="B558" s="9" t="s">
        <v>155</v>
      </c>
      <c r="C558" s="9" t="s">
        <v>420</v>
      </c>
      <c r="D558" s="9" t="s">
        <v>420</v>
      </c>
      <c r="E558" s="9" t="s">
        <v>420</v>
      </c>
    </row>
    <row r="559" spans="1:5" x14ac:dyDescent="0.2">
      <c r="B559" s="9" t="s">
        <v>157</v>
      </c>
      <c r="C559" s="9" t="s">
        <v>420</v>
      </c>
      <c r="D559" s="9" t="s">
        <v>420</v>
      </c>
      <c r="E559" s="9" t="s">
        <v>420</v>
      </c>
    </row>
    <row r="560" spans="1:5" x14ac:dyDescent="0.2">
      <c r="B560" s="9" t="s">
        <v>164</v>
      </c>
      <c r="C560" s="9" t="s">
        <v>420</v>
      </c>
      <c r="D560" s="9" t="s">
        <v>464</v>
      </c>
      <c r="E560" s="9" t="s">
        <v>420</v>
      </c>
    </row>
    <row r="561" spans="1:5" x14ac:dyDescent="0.2">
      <c r="B561" s="9" t="s">
        <v>444</v>
      </c>
      <c r="C561" s="9" t="s">
        <v>420</v>
      </c>
      <c r="D561" s="9" t="s">
        <v>420</v>
      </c>
      <c r="E561" s="9" t="s">
        <v>420</v>
      </c>
    </row>
    <row r="562" spans="1:5" x14ac:dyDescent="0.2">
      <c r="B562" s="9" t="s">
        <v>198</v>
      </c>
      <c r="C562" s="9" t="s">
        <v>420</v>
      </c>
      <c r="D562" s="9" t="s">
        <v>607</v>
      </c>
      <c r="E562" s="9" t="s">
        <v>420</v>
      </c>
    </row>
    <row r="563" spans="1:5" x14ac:dyDescent="0.2">
      <c r="B563" s="9" t="s">
        <v>198</v>
      </c>
      <c r="C563" s="9" t="s">
        <v>476</v>
      </c>
      <c r="D563" s="9" t="s">
        <v>607</v>
      </c>
      <c r="E563" s="9" t="s">
        <v>420</v>
      </c>
    </row>
    <row r="564" spans="1:5" x14ac:dyDescent="0.2">
      <c r="B564" s="9" t="s">
        <v>198</v>
      </c>
      <c r="C564" s="9" t="s">
        <v>465</v>
      </c>
      <c r="D564" s="9" t="s">
        <v>608</v>
      </c>
      <c r="E564" s="9" t="s">
        <v>420</v>
      </c>
    </row>
    <row r="565" spans="1:5" x14ac:dyDescent="0.2">
      <c r="B565" s="9" t="s">
        <v>201</v>
      </c>
      <c r="C565" s="9" t="s">
        <v>420</v>
      </c>
      <c r="D565" s="9" t="s">
        <v>607</v>
      </c>
      <c r="E565" s="9" t="s">
        <v>420</v>
      </c>
    </row>
    <row r="566" spans="1:5" x14ac:dyDescent="0.2">
      <c r="B566" s="9" t="s">
        <v>201</v>
      </c>
      <c r="C566" s="9" t="s">
        <v>476</v>
      </c>
      <c r="D566" s="9" t="s">
        <v>607</v>
      </c>
      <c r="E566" s="9" t="s">
        <v>420</v>
      </c>
    </row>
    <row r="567" spans="1:5" x14ac:dyDescent="0.2">
      <c r="B567" s="9" t="s">
        <v>201</v>
      </c>
      <c r="C567" s="9" t="s">
        <v>465</v>
      </c>
      <c r="D567" s="9" t="s">
        <v>608</v>
      </c>
      <c r="E567" s="9" t="s">
        <v>420</v>
      </c>
    </row>
    <row r="568" spans="1:5" x14ac:dyDescent="0.2">
      <c r="B568" s="9" t="s">
        <v>231</v>
      </c>
      <c r="C568" s="9" t="s">
        <v>420</v>
      </c>
      <c r="D568" s="9" t="s">
        <v>420</v>
      </c>
      <c r="E568" s="9" t="s">
        <v>420</v>
      </c>
    </row>
    <row r="569" spans="1:5" x14ac:dyDescent="0.2">
      <c r="B569" s="9" t="s">
        <v>233</v>
      </c>
      <c r="C569" s="9" t="s">
        <v>420</v>
      </c>
      <c r="D569" s="9" t="s">
        <v>420</v>
      </c>
      <c r="E569" s="9" t="s">
        <v>420</v>
      </c>
    </row>
    <row r="571" spans="1:5" x14ac:dyDescent="0.2">
      <c r="A571" s="9" t="s">
        <v>642</v>
      </c>
      <c r="B571" s="9" t="s">
        <v>142</v>
      </c>
      <c r="C571" s="9" t="s">
        <v>420</v>
      </c>
      <c r="D571" s="9" t="s">
        <v>420</v>
      </c>
      <c r="E571" s="9" t="s">
        <v>420</v>
      </c>
    </row>
    <row r="572" spans="1:5" x14ac:dyDescent="0.2">
      <c r="B572" s="9" t="s">
        <v>103</v>
      </c>
      <c r="C572" s="9" t="s">
        <v>420</v>
      </c>
      <c r="D572" s="9" t="s">
        <v>420</v>
      </c>
      <c r="E572" s="9" t="s">
        <v>420</v>
      </c>
    </row>
    <row r="573" spans="1:5" x14ac:dyDescent="0.2">
      <c r="B573" s="9" t="s">
        <v>105</v>
      </c>
      <c r="C573" s="9" t="s">
        <v>464</v>
      </c>
      <c r="D573" s="9" t="s">
        <v>464</v>
      </c>
      <c r="E573" s="9" t="s">
        <v>420</v>
      </c>
    </row>
    <row r="574" spans="1:5" x14ac:dyDescent="0.2">
      <c r="B574" s="9" t="s">
        <v>182</v>
      </c>
      <c r="C574" s="9" t="s">
        <v>592</v>
      </c>
      <c r="D574" s="9" t="s">
        <v>593</v>
      </c>
      <c r="E574" s="9" t="s">
        <v>420</v>
      </c>
    </row>
    <row r="575" spans="1:5" x14ac:dyDescent="0.2">
      <c r="B575" s="9" t="s">
        <v>194</v>
      </c>
      <c r="C575" s="9" t="s">
        <v>478</v>
      </c>
      <c r="D575" s="9" t="s">
        <v>478</v>
      </c>
      <c r="E575" s="9" t="s">
        <v>420</v>
      </c>
    </row>
    <row r="576" spans="1:5" x14ac:dyDescent="0.2">
      <c r="B576" s="9" t="s">
        <v>284</v>
      </c>
      <c r="C576" s="9" t="s">
        <v>479</v>
      </c>
      <c r="D576" s="9" t="s">
        <v>480</v>
      </c>
      <c r="E576" s="9" t="s">
        <v>420</v>
      </c>
    </row>
    <row r="577" spans="1:5" x14ac:dyDescent="0.2">
      <c r="B577" s="9" t="s">
        <v>284</v>
      </c>
      <c r="C577" s="9" t="s">
        <v>481</v>
      </c>
      <c r="D577" s="9" t="s">
        <v>482</v>
      </c>
      <c r="E577" s="9" t="s">
        <v>420</v>
      </c>
    </row>
    <row r="579" spans="1:5" x14ac:dyDescent="0.2">
      <c r="A579" s="9" t="s">
        <v>643</v>
      </c>
      <c r="B579" s="9" t="s">
        <v>145</v>
      </c>
      <c r="C579" s="9" t="s">
        <v>420</v>
      </c>
      <c r="D579" s="9" t="s">
        <v>420</v>
      </c>
      <c r="E579" s="9" t="s">
        <v>420</v>
      </c>
    </row>
    <row r="580" spans="1:5" x14ac:dyDescent="0.2">
      <c r="B580" s="9" t="s">
        <v>201</v>
      </c>
      <c r="C580" s="9" t="s">
        <v>575</v>
      </c>
      <c r="D580" s="9" t="s">
        <v>598</v>
      </c>
      <c r="E580" s="9" t="s">
        <v>420</v>
      </c>
    </row>
    <row r="581" spans="1:5" x14ac:dyDescent="0.2">
      <c r="B581" s="9" t="s">
        <v>227</v>
      </c>
      <c r="C581" s="9" t="s">
        <v>420</v>
      </c>
      <c r="D581" s="9" t="s">
        <v>420</v>
      </c>
      <c r="E581" s="9" t="s">
        <v>420</v>
      </c>
    </row>
    <row r="583" spans="1:5" x14ac:dyDescent="0.2">
      <c r="A583" s="9" t="s">
        <v>644</v>
      </c>
      <c r="B583" s="9" t="s">
        <v>201</v>
      </c>
      <c r="C583" s="9" t="s">
        <v>477</v>
      </c>
      <c r="D583" s="9" t="s">
        <v>600</v>
      </c>
      <c r="E583" s="9" t="s">
        <v>420</v>
      </c>
    </row>
    <row r="584" spans="1:5" x14ac:dyDescent="0.2">
      <c r="B584" s="9" t="s">
        <v>233</v>
      </c>
      <c r="C584" s="9" t="s">
        <v>476</v>
      </c>
      <c r="D584" s="9" t="s">
        <v>476</v>
      </c>
      <c r="E584" s="9" t="s">
        <v>420</v>
      </c>
    </row>
    <row r="586" spans="1:5" x14ac:dyDescent="0.2">
      <c r="A586" s="9" t="s">
        <v>645</v>
      </c>
      <c r="B586" s="9" t="s">
        <v>200</v>
      </c>
      <c r="C586" s="9" t="s">
        <v>478</v>
      </c>
      <c r="D586" s="9" t="s">
        <v>595</v>
      </c>
      <c r="E586" s="9" t="s">
        <v>420</v>
      </c>
    </row>
    <row r="587" spans="1:5" x14ac:dyDescent="0.2">
      <c r="B587" s="9" t="s">
        <v>219</v>
      </c>
      <c r="C587" s="9" t="s">
        <v>420</v>
      </c>
      <c r="D587" s="9" t="s">
        <v>420</v>
      </c>
      <c r="E587" s="9" t="s">
        <v>420</v>
      </c>
    </row>
    <row r="589" spans="1:5" x14ac:dyDescent="0.2">
      <c r="A589" s="9" t="s">
        <v>646</v>
      </c>
      <c r="B589" s="9" t="s">
        <v>144</v>
      </c>
      <c r="C589" s="9" t="s">
        <v>420</v>
      </c>
      <c r="D589" s="9" t="s">
        <v>420</v>
      </c>
      <c r="E589" s="9" t="s">
        <v>420</v>
      </c>
    </row>
    <row r="590" spans="1:5" x14ac:dyDescent="0.2">
      <c r="B590" s="9" t="s">
        <v>200</v>
      </c>
      <c r="C590" s="9" t="s">
        <v>575</v>
      </c>
      <c r="D590" s="9" t="s">
        <v>598</v>
      </c>
      <c r="E590" s="9" t="s">
        <v>420</v>
      </c>
    </row>
    <row r="591" spans="1:5" x14ac:dyDescent="0.2">
      <c r="B591" s="9" t="s">
        <v>226</v>
      </c>
      <c r="C591" s="9" t="s">
        <v>420</v>
      </c>
      <c r="D591" s="9" t="s">
        <v>420</v>
      </c>
      <c r="E591" s="9" t="s">
        <v>420</v>
      </c>
    </row>
    <row r="593" spans="1:5" x14ac:dyDescent="0.2">
      <c r="A593" s="9" t="s">
        <v>647</v>
      </c>
      <c r="B593" s="9" t="s">
        <v>200</v>
      </c>
      <c r="C593" s="9" t="s">
        <v>477</v>
      </c>
      <c r="D593" s="9" t="s">
        <v>600</v>
      </c>
      <c r="E593" s="9" t="s">
        <v>420</v>
      </c>
    </row>
    <row r="594" spans="1:5" x14ac:dyDescent="0.2">
      <c r="B594" s="9" t="s">
        <v>285</v>
      </c>
      <c r="C594" s="9" t="s">
        <v>476</v>
      </c>
      <c r="D594" s="9" t="s">
        <v>476</v>
      </c>
      <c r="E594" s="9" t="s">
        <v>420</v>
      </c>
    </row>
    <row r="596" spans="1:5" x14ac:dyDescent="0.2">
      <c r="A596" s="9" t="s">
        <v>648</v>
      </c>
      <c r="B596" s="9" t="s">
        <v>150</v>
      </c>
      <c r="C596" s="9" t="s">
        <v>420</v>
      </c>
      <c r="D596" s="9" t="s">
        <v>420</v>
      </c>
      <c r="E596" s="9" t="s">
        <v>420</v>
      </c>
    </row>
    <row r="597" spans="1:5" x14ac:dyDescent="0.2">
      <c r="B597" s="9" t="s">
        <v>154</v>
      </c>
      <c r="C597" s="9" t="s">
        <v>420</v>
      </c>
      <c r="D597" s="9" t="s">
        <v>420</v>
      </c>
      <c r="E597" s="9" t="s">
        <v>420</v>
      </c>
    </row>
    <row r="598" spans="1:5" x14ac:dyDescent="0.2">
      <c r="B598" s="9" t="s">
        <v>156</v>
      </c>
      <c r="C598" s="9" t="s">
        <v>420</v>
      </c>
      <c r="D598" s="9" t="s">
        <v>420</v>
      </c>
      <c r="E598" s="9" t="s">
        <v>420</v>
      </c>
    </row>
    <row r="599" spans="1:5" x14ac:dyDescent="0.2">
      <c r="B599" s="9" t="s">
        <v>160</v>
      </c>
      <c r="C599" s="9" t="s">
        <v>420</v>
      </c>
      <c r="D599" s="9" t="s">
        <v>420</v>
      </c>
      <c r="E599" s="9" t="s">
        <v>420</v>
      </c>
    </row>
    <row r="600" spans="1:5" x14ac:dyDescent="0.2">
      <c r="B600" s="9" t="s">
        <v>166</v>
      </c>
      <c r="C600" s="9" t="s">
        <v>420</v>
      </c>
      <c r="D600" s="9" t="s">
        <v>464</v>
      </c>
      <c r="E600" s="9" t="s">
        <v>420</v>
      </c>
    </row>
    <row r="601" spans="1:5" x14ac:dyDescent="0.2">
      <c r="B601" s="9" t="s">
        <v>434</v>
      </c>
      <c r="C601" s="9" t="s">
        <v>420</v>
      </c>
      <c r="D601" s="9" t="s">
        <v>420</v>
      </c>
      <c r="E601" s="9" t="s">
        <v>420</v>
      </c>
    </row>
    <row r="602" spans="1:5" x14ac:dyDescent="0.2">
      <c r="B602" s="9" t="s">
        <v>200</v>
      </c>
      <c r="C602" s="9" t="s">
        <v>420</v>
      </c>
      <c r="D602" s="9" t="s">
        <v>607</v>
      </c>
      <c r="E602" s="9" t="s">
        <v>420</v>
      </c>
    </row>
    <row r="603" spans="1:5" x14ac:dyDescent="0.2">
      <c r="B603" s="9" t="s">
        <v>200</v>
      </c>
      <c r="C603" s="9" t="s">
        <v>476</v>
      </c>
      <c r="D603" s="9" t="s">
        <v>607</v>
      </c>
      <c r="E603" s="9" t="s">
        <v>420</v>
      </c>
    </row>
    <row r="604" spans="1:5" x14ac:dyDescent="0.2">
      <c r="B604" s="9" t="s">
        <v>200</v>
      </c>
      <c r="C604" s="9" t="s">
        <v>465</v>
      </c>
      <c r="D604" s="9" t="s">
        <v>608</v>
      </c>
      <c r="E604" s="9" t="s">
        <v>420</v>
      </c>
    </row>
    <row r="605" spans="1:5" x14ac:dyDescent="0.2">
      <c r="B605" s="9" t="s">
        <v>284</v>
      </c>
      <c r="C605" s="9" t="s">
        <v>420</v>
      </c>
      <c r="D605" s="9" t="s">
        <v>607</v>
      </c>
      <c r="E605" s="9" t="s">
        <v>420</v>
      </c>
    </row>
    <row r="606" spans="1:5" x14ac:dyDescent="0.2">
      <c r="B606" s="9" t="s">
        <v>284</v>
      </c>
      <c r="C606" s="9" t="s">
        <v>476</v>
      </c>
      <c r="D606" s="9" t="s">
        <v>607</v>
      </c>
      <c r="E606" s="9" t="s">
        <v>420</v>
      </c>
    </row>
    <row r="607" spans="1:5" x14ac:dyDescent="0.2">
      <c r="B607" s="9" t="s">
        <v>284</v>
      </c>
      <c r="C607" s="9" t="s">
        <v>465</v>
      </c>
      <c r="D607" s="9" t="s">
        <v>608</v>
      </c>
      <c r="E607" s="9" t="s">
        <v>420</v>
      </c>
    </row>
    <row r="608" spans="1:5" x14ac:dyDescent="0.2">
      <c r="B608" s="9" t="s">
        <v>285</v>
      </c>
      <c r="C608" s="9" t="s">
        <v>420</v>
      </c>
      <c r="D608" s="9" t="s">
        <v>420</v>
      </c>
      <c r="E608" s="9" t="s">
        <v>420</v>
      </c>
    </row>
    <row r="609" spans="1:5" x14ac:dyDescent="0.2">
      <c r="B609" s="9" t="s">
        <v>236</v>
      </c>
      <c r="C609" s="9" t="s">
        <v>420</v>
      </c>
      <c r="D609" s="9" t="s">
        <v>420</v>
      </c>
      <c r="E609" s="9" t="s">
        <v>420</v>
      </c>
    </row>
    <row r="611" spans="1:5" x14ac:dyDescent="0.2">
      <c r="A611" s="9" t="s">
        <v>649</v>
      </c>
      <c r="B611" s="9" t="s">
        <v>171</v>
      </c>
      <c r="C611" s="9" t="s">
        <v>420</v>
      </c>
      <c r="D611" s="9" t="s">
        <v>420</v>
      </c>
      <c r="E611" s="9" t="s">
        <v>420</v>
      </c>
    </row>
    <row r="612" spans="1:5" x14ac:dyDescent="0.2">
      <c r="B612" s="9" t="s">
        <v>173</v>
      </c>
      <c r="C612" s="9" t="s">
        <v>420</v>
      </c>
      <c r="D612" s="9" t="s">
        <v>420</v>
      </c>
      <c r="E612" s="9" t="s">
        <v>420</v>
      </c>
    </row>
    <row r="613" spans="1:5" x14ac:dyDescent="0.2">
      <c r="B613" s="9" t="s">
        <v>182</v>
      </c>
      <c r="C613" s="9" t="s">
        <v>420</v>
      </c>
      <c r="D613" s="9" t="s">
        <v>178</v>
      </c>
      <c r="E613" s="9" t="s">
        <v>420</v>
      </c>
    </row>
    <row r="614" spans="1:5" x14ac:dyDescent="0.2">
      <c r="B614" s="9" t="s">
        <v>195</v>
      </c>
      <c r="C614" s="9" t="s">
        <v>575</v>
      </c>
      <c r="D614" s="9" t="s">
        <v>575</v>
      </c>
      <c r="E614" s="9" t="s">
        <v>420</v>
      </c>
    </row>
    <row r="615" spans="1:5" x14ac:dyDescent="0.2">
      <c r="B615" s="9" t="s">
        <v>207</v>
      </c>
      <c r="C615" s="9" t="s">
        <v>478</v>
      </c>
      <c r="D615" s="9" t="s">
        <v>639</v>
      </c>
      <c r="E615" s="9" t="s">
        <v>420</v>
      </c>
    </row>
    <row r="617" spans="1:5" x14ac:dyDescent="0.2">
      <c r="A617" s="9" t="s">
        <v>650</v>
      </c>
      <c r="B617" s="9" t="s">
        <v>121</v>
      </c>
      <c r="C617" s="9" t="s">
        <v>420</v>
      </c>
      <c r="D617" s="9" t="s">
        <v>420</v>
      </c>
      <c r="E617" s="9" t="s">
        <v>420</v>
      </c>
    </row>
    <row r="618" spans="1:5" x14ac:dyDescent="0.2">
      <c r="B618" s="9" t="s">
        <v>123</v>
      </c>
      <c r="C618" s="9" t="s">
        <v>464</v>
      </c>
      <c r="D618" s="9" t="s">
        <v>464</v>
      </c>
      <c r="E618" s="9" t="s">
        <v>420</v>
      </c>
    </row>
    <row r="619" spans="1:5" x14ac:dyDescent="0.2">
      <c r="B619" s="9" t="s">
        <v>179</v>
      </c>
      <c r="C619" s="9" t="s">
        <v>651</v>
      </c>
      <c r="D619" s="9" t="s">
        <v>652</v>
      </c>
      <c r="E619" s="9" t="s">
        <v>420</v>
      </c>
    </row>
    <row r="620" spans="1:5" x14ac:dyDescent="0.2">
      <c r="B620" s="9" t="s">
        <v>186</v>
      </c>
      <c r="C620" s="9" t="s">
        <v>476</v>
      </c>
      <c r="D620" s="9" t="s">
        <v>476</v>
      </c>
      <c r="E620" s="9" t="s">
        <v>420</v>
      </c>
    </row>
    <row r="622" spans="1:5" x14ac:dyDescent="0.2">
      <c r="A622" s="9" t="s">
        <v>653</v>
      </c>
      <c r="B622" s="9" t="s">
        <v>182</v>
      </c>
      <c r="C622" s="9" t="s">
        <v>654</v>
      </c>
      <c r="D622" s="9" t="s">
        <v>655</v>
      </c>
      <c r="E622" s="9" t="s">
        <v>420</v>
      </c>
    </row>
    <row r="623" spans="1:5" x14ac:dyDescent="0.2">
      <c r="B623" s="9" t="s">
        <v>193</v>
      </c>
      <c r="C623" s="9" t="s">
        <v>420</v>
      </c>
      <c r="D623" s="9" t="s">
        <v>420</v>
      </c>
      <c r="E623" s="9" t="s">
        <v>420</v>
      </c>
    </row>
    <row r="624" spans="1:5" x14ac:dyDescent="0.2">
      <c r="B624" s="9" t="s">
        <v>442</v>
      </c>
      <c r="C624" s="9" t="s">
        <v>420</v>
      </c>
      <c r="D624" s="9" t="s">
        <v>420</v>
      </c>
      <c r="E624" s="9" t="s">
        <v>420</v>
      </c>
    </row>
    <row r="626" spans="1:5" x14ac:dyDescent="0.2">
      <c r="A626" s="9" t="s">
        <v>656</v>
      </c>
      <c r="B626" s="9" t="s">
        <v>182</v>
      </c>
      <c r="C626" s="9" t="s">
        <v>657</v>
      </c>
      <c r="D626" s="9" t="s">
        <v>658</v>
      </c>
      <c r="E626" s="9" t="s">
        <v>420</v>
      </c>
    </row>
    <row r="627" spans="1:5" x14ac:dyDescent="0.2">
      <c r="B627" s="9" t="s">
        <v>442</v>
      </c>
      <c r="C627" s="9" t="s">
        <v>501</v>
      </c>
      <c r="D627" s="9" t="s">
        <v>501</v>
      </c>
      <c r="E627" s="9" t="s">
        <v>420</v>
      </c>
    </row>
    <row r="628" spans="1:5" x14ac:dyDescent="0.2">
      <c r="B628" s="9" t="s">
        <v>192</v>
      </c>
      <c r="C628" s="9" t="s">
        <v>420</v>
      </c>
      <c r="D628" s="9" t="s">
        <v>420</v>
      </c>
      <c r="E628" s="9" t="s">
        <v>420</v>
      </c>
    </row>
    <row r="630" spans="1:5" x14ac:dyDescent="0.2">
      <c r="A630" s="9" t="s">
        <v>659</v>
      </c>
      <c r="B630" s="9" t="s">
        <v>182</v>
      </c>
      <c r="C630" s="9" t="s">
        <v>479</v>
      </c>
      <c r="D630" s="9" t="s">
        <v>580</v>
      </c>
      <c r="E630" s="9" t="s">
        <v>420</v>
      </c>
    </row>
    <row r="631" spans="1:5" x14ac:dyDescent="0.2">
      <c r="B631" s="9" t="s">
        <v>192</v>
      </c>
      <c r="C631" s="9" t="s">
        <v>575</v>
      </c>
      <c r="D631" s="9" t="s">
        <v>575</v>
      </c>
      <c r="E631" s="9" t="s">
        <v>420</v>
      </c>
    </row>
    <row r="633" spans="1:5" x14ac:dyDescent="0.2">
      <c r="A633" s="9" t="s">
        <v>660</v>
      </c>
      <c r="B633" s="9" t="s">
        <v>179</v>
      </c>
      <c r="C633" s="9" t="s">
        <v>654</v>
      </c>
      <c r="D633" s="9" t="s">
        <v>655</v>
      </c>
      <c r="E633" s="9" t="s">
        <v>420</v>
      </c>
    </row>
    <row r="634" spans="1:5" x14ac:dyDescent="0.2">
      <c r="B634" s="9" t="s">
        <v>439</v>
      </c>
      <c r="C634" s="9" t="s">
        <v>420</v>
      </c>
      <c r="D634" s="9" t="s">
        <v>420</v>
      </c>
      <c r="E634" s="9" t="s">
        <v>420</v>
      </c>
    </row>
    <row r="635" spans="1:5" x14ac:dyDescent="0.2">
      <c r="B635" s="9" t="s">
        <v>189</v>
      </c>
      <c r="C635" s="9" t="s">
        <v>420</v>
      </c>
      <c r="D635" s="9" t="s">
        <v>420</v>
      </c>
      <c r="E635" s="9" t="s">
        <v>420</v>
      </c>
    </row>
    <row r="637" spans="1:5" x14ac:dyDescent="0.2">
      <c r="A637" s="9" t="s">
        <v>661</v>
      </c>
      <c r="B637" s="9" t="s">
        <v>179</v>
      </c>
      <c r="C637" s="9" t="s">
        <v>662</v>
      </c>
      <c r="D637" s="9" t="s">
        <v>663</v>
      </c>
      <c r="E637" s="9" t="s">
        <v>420</v>
      </c>
    </row>
    <row r="638" spans="1:5" x14ac:dyDescent="0.2">
      <c r="B638" s="9" t="s">
        <v>439</v>
      </c>
      <c r="C638" s="9" t="s">
        <v>465</v>
      </c>
      <c r="D638" s="9" t="s">
        <v>465</v>
      </c>
      <c r="E638" s="9" t="s">
        <v>420</v>
      </c>
    </row>
    <row r="639" spans="1:5" x14ac:dyDescent="0.2">
      <c r="B639" s="9" t="s">
        <v>189</v>
      </c>
      <c r="C639" s="9" t="s">
        <v>465</v>
      </c>
      <c r="D639" s="9" t="s">
        <v>465</v>
      </c>
      <c r="E639" s="9" t="s">
        <v>420</v>
      </c>
    </row>
    <row r="641" spans="1:5" x14ac:dyDescent="0.2">
      <c r="A641" s="9" t="s">
        <v>664</v>
      </c>
      <c r="B641" s="9" t="s">
        <v>182</v>
      </c>
      <c r="C641" s="9" t="s">
        <v>662</v>
      </c>
      <c r="D641" s="9" t="s">
        <v>663</v>
      </c>
      <c r="E641" s="9" t="s">
        <v>420</v>
      </c>
    </row>
    <row r="642" spans="1:5" x14ac:dyDescent="0.2">
      <c r="B642" s="9" t="s">
        <v>193</v>
      </c>
      <c r="C642" s="9" t="s">
        <v>465</v>
      </c>
      <c r="D642" s="9" t="s">
        <v>465</v>
      </c>
      <c r="E642" s="9" t="s">
        <v>420</v>
      </c>
    </row>
    <row r="643" spans="1:5" x14ac:dyDescent="0.2">
      <c r="B643" s="9" t="s">
        <v>442</v>
      </c>
      <c r="C643" s="9" t="s">
        <v>465</v>
      </c>
      <c r="D643" s="9" t="s">
        <v>465</v>
      </c>
      <c r="E643" s="9" t="s">
        <v>420</v>
      </c>
    </row>
    <row r="645" spans="1:5" x14ac:dyDescent="0.2">
      <c r="A645" s="9" t="s">
        <v>665</v>
      </c>
      <c r="B645" s="9" t="s">
        <v>182</v>
      </c>
      <c r="C645" s="9" t="s">
        <v>624</v>
      </c>
      <c r="D645" s="9" t="s">
        <v>625</v>
      </c>
      <c r="E645" s="9" t="s">
        <v>420</v>
      </c>
    </row>
    <row r="646" spans="1:5" x14ac:dyDescent="0.2">
      <c r="B646" s="9" t="s">
        <v>193</v>
      </c>
      <c r="C646" s="9" t="s">
        <v>501</v>
      </c>
      <c r="D646" s="9" t="s">
        <v>501</v>
      </c>
      <c r="E646" s="9" t="s">
        <v>420</v>
      </c>
    </row>
    <row r="647" spans="1:5" x14ac:dyDescent="0.2">
      <c r="B647" s="9" t="s">
        <v>442</v>
      </c>
      <c r="C647" s="9" t="s">
        <v>477</v>
      </c>
      <c r="D647" s="9" t="s">
        <v>477</v>
      </c>
      <c r="E647" s="9" t="s">
        <v>420</v>
      </c>
    </row>
    <row r="649" spans="1:5" x14ac:dyDescent="0.2">
      <c r="A649" s="9" t="s">
        <v>666</v>
      </c>
      <c r="B649" s="9" t="s">
        <v>179</v>
      </c>
      <c r="C649" s="9" t="s">
        <v>657</v>
      </c>
      <c r="D649" s="9" t="s">
        <v>658</v>
      </c>
      <c r="E649" s="9" t="s">
        <v>420</v>
      </c>
    </row>
    <row r="650" spans="1:5" x14ac:dyDescent="0.2">
      <c r="B650" s="9" t="s">
        <v>439</v>
      </c>
      <c r="C650" s="9" t="s">
        <v>501</v>
      </c>
      <c r="D650" s="9" t="s">
        <v>501</v>
      </c>
      <c r="E650" s="9" t="s">
        <v>420</v>
      </c>
    </row>
    <row r="651" spans="1:5" x14ac:dyDescent="0.2">
      <c r="B651" s="9" t="s">
        <v>186</v>
      </c>
      <c r="C651" s="9" t="s">
        <v>420</v>
      </c>
      <c r="D651" s="9" t="s">
        <v>420</v>
      </c>
      <c r="E651" s="9" t="s">
        <v>420</v>
      </c>
    </row>
    <row r="653" spans="1:5" x14ac:dyDescent="0.2">
      <c r="A653" s="9" t="s">
        <v>667</v>
      </c>
      <c r="B653" s="9" t="s">
        <v>179</v>
      </c>
      <c r="C653" s="9" t="s">
        <v>604</v>
      </c>
      <c r="D653" s="9" t="s">
        <v>289</v>
      </c>
      <c r="E653" s="9" t="s">
        <v>420</v>
      </c>
    </row>
    <row r="654" spans="1:5" x14ac:dyDescent="0.2">
      <c r="B654" s="9" t="s">
        <v>190</v>
      </c>
      <c r="C654" s="9" t="s">
        <v>477</v>
      </c>
      <c r="D654" s="9" t="s">
        <v>477</v>
      </c>
      <c r="E654" s="9" t="s">
        <v>420</v>
      </c>
    </row>
    <row r="655" spans="1:5" x14ac:dyDescent="0.2">
      <c r="B655" s="9" t="s">
        <v>215</v>
      </c>
      <c r="C655" s="9" t="s">
        <v>476</v>
      </c>
      <c r="D655" s="9" t="s">
        <v>476</v>
      </c>
      <c r="E655" s="9" t="s">
        <v>420</v>
      </c>
    </row>
    <row r="657" spans="1:5" x14ac:dyDescent="0.2">
      <c r="A657" s="9" t="s">
        <v>668</v>
      </c>
      <c r="B657" s="9" t="s">
        <v>122</v>
      </c>
      <c r="C657" s="9" t="s">
        <v>420</v>
      </c>
      <c r="D657" s="9" t="s">
        <v>420</v>
      </c>
      <c r="E657" s="9" t="s">
        <v>420</v>
      </c>
    </row>
    <row r="658" spans="1:5" x14ac:dyDescent="0.2">
      <c r="B658" s="9" t="s">
        <v>124</v>
      </c>
      <c r="C658" s="9" t="s">
        <v>464</v>
      </c>
      <c r="D658" s="9" t="s">
        <v>464</v>
      </c>
      <c r="E658" s="9" t="s">
        <v>420</v>
      </c>
    </row>
    <row r="659" spans="1:5" x14ac:dyDescent="0.2">
      <c r="B659" s="9" t="s">
        <v>182</v>
      </c>
      <c r="C659" s="9" t="s">
        <v>651</v>
      </c>
      <c r="D659" s="9" t="s">
        <v>652</v>
      </c>
      <c r="E659" s="9" t="s">
        <v>420</v>
      </c>
    </row>
    <row r="660" spans="1:5" x14ac:dyDescent="0.2">
      <c r="B660" s="9" t="s">
        <v>192</v>
      </c>
      <c r="C660" s="9" t="s">
        <v>476</v>
      </c>
      <c r="D660" s="9" t="s">
        <v>476</v>
      </c>
      <c r="E660" s="9" t="s">
        <v>420</v>
      </c>
    </row>
    <row r="662" spans="1:5" x14ac:dyDescent="0.2">
      <c r="A662" s="9" t="s">
        <v>669</v>
      </c>
      <c r="B662" s="9" t="s">
        <v>112</v>
      </c>
      <c r="C662" s="9" t="s">
        <v>420</v>
      </c>
      <c r="D662" s="9" t="s">
        <v>420</v>
      </c>
      <c r="E662" s="9" t="s">
        <v>420</v>
      </c>
    </row>
    <row r="663" spans="1:5" x14ac:dyDescent="0.2">
      <c r="B663" s="9" t="s">
        <v>114</v>
      </c>
      <c r="C663" s="9" t="s">
        <v>464</v>
      </c>
      <c r="D663" s="9" t="s">
        <v>464</v>
      </c>
      <c r="E663" s="9" t="s">
        <v>420</v>
      </c>
    </row>
    <row r="664" spans="1:5" x14ac:dyDescent="0.2">
      <c r="B664" s="9" t="s">
        <v>179</v>
      </c>
      <c r="C664" s="9" t="s">
        <v>589</v>
      </c>
      <c r="D664" s="9" t="s">
        <v>590</v>
      </c>
      <c r="E664" s="9" t="s">
        <v>420</v>
      </c>
    </row>
    <row r="665" spans="1:5" x14ac:dyDescent="0.2">
      <c r="B665" s="9" t="s">
        <v>190</v>
      </c>
      <c r="C665" s="9" t="s">
        <v>575</v>
      </c>
      <c r="D665" s="9" t="s">
        <v>575</v>
      </c>
      <c r="E665" s="9" t="s">
        <v>420</v>
      </c>
    </row>
    <row r="667" spans="1:5" x14ac:dyDescent="0.2">
      <c r="A667" s="9" t="s">
        <v>670</v>
      </c>
      <c r="B667" s="9" t="s">
        <v>174</v>
      </c>
      <c r="C667" s="9" t="s">
        <v>476</v>
      </c>
      <c r="D667" s="9" t="s">
        <v>476</v>
      </c>
      <c r="E667" s="9" t="s">
        <v>420</v>
      </c>
    </row>
    <row r="668" spans="1:5" x14ac:dyDescent="0.2">
      <c r="B668" s="9" t="s">
        <v>179</v>
      </c>
      <c r="C668" s="9" t="s">
        <v>621</v>
      </c>
      <c r="D668" s="9" t="s">
        <v>671</v>
      </c>
      <c r="E668" s="9" t="s">
        <v>420</v>
      </c>
    </row>
    <row r="670" spans="1:5" x14ac:dyDescent="0.2">
      <c r="A670" s="9" t="s">
        <v>672</v>
      </c>
      <c r="B670" s="9" t="s">
        <v>179</v>
      </c>
      <c r="C670" s="9" t="s">
        <v>575</v>
      </c>
      <c r="D670" s="9" t="s">
        <v>673</v>
      </c>
      <c r="E670" s="9" t="s">
        <v>420</v>
      </c>
    </row>
    <row r="671" spans="1:5" x14ac:dyDescent="0.2">
      <c r="B671" s="9" t="s">
        <v>245</v>
      </c>
      <c r="C671" s="9" t="s">
        <v>420</v>
      </c>
      <c r="D671" s="9" t="s">
        <v>420</v>
      </c>
      <c r="E671" s="9" t="s">
        <v>420</v>
      </c>
    </row>
    <row r="673" spans="1:5" x14ac:dyDescent="0.2">
      <c r="A673" s="9" t="s">
        <v>674</v>
      </c>
      <c r="B673" s="9" t="s">
        <v>177</v>
      </c>
      <c r="C673" s="9" t="s">
        <v>476</v>
      </c>
      <c r="D673" s="9" t="s">
        <v>476</v>
      </c>
      <c r="E673" s="9" t="s">
        <v>420</v>
      </c>
    </row>
    <row r="674" spans="1:5" x14ac:dyDescent="0.2">
      <c r="B674" s="9" t="s">
        <v>182</v>
      </c>
      <c r="C674" s="9" t="s">
        <v>621</v>
      </c>
      <c r="D674" s="9" t="s">
        <v>671</v>
      </c>
      <c r="E674" s="9" t="s">
        <v>420</v>
      </c>
    </row>
    <row r="676" spans="1:5" x14ac:dyDescent="0.2">
      <c r="A676" s="9" t="s">
        <v>675</v>
      </c>
      <c r="B676" s="9" t="s">
        <v>182</v>
      </c>
      <c r="C676" s="9" t="s">
        <v>575</v>
      </c>
      <c r="D676" s="9" t="s">
        <v>673</v>
      </c>
      <c r="E676" s="9" t="s">
        <v>420</v>
      </c>
    </row>
    <row r="677" spans="1:5" x14ac:dyDescent="0.2">
      <c r="B677" s="9" t="s">
        <v>247</v>
      </c>
      <c r="C677" s="9" t="s">
        <v>420</v>
      </c>
      <c r="D677" s="9" t="s">
        <v>420</v>
      </c>
      <c r="E677" s="9" t="s">
        <v>420</v>
      </c>
    </row>
    <row r="679" spans="1:5" x14ac:dyDescent="0.2">
      <c r="A679" s="9" t="s">
        <v>676</v>
      </c>
      <c r="B679" s="9" t="s">
        <v>182</v>
      </c>
      <c r="C679" s="9" t="s">
        <v>577</v>
      </c>
      <c r="D679" s="9" t="s">
        <v>174</v>
      </c>
      <c r="E679" s="9" t="s">
        <v>420</v>
      </c>
    </row>
    <row r="680" spans="1:5" x14ac:dyDescent="0.2">
      <c r="B680" s="9" t="s">
        <v>192</v>
      </c>
      <c r="C680" s="9" t="s">
        <v>501</v>
      </c>
      <c r="D680" s="9" t="s">
        <v>501</v>
      </c>
      <c r="E680" s="9" t="s">
        <v>420</v>
      </c>
    </row>
    <row r="682" spans="1:5" x14ac:dyDescent="0.2">
      <c r="A682" s="9" t="s">
        <v>677</v>
      </c>
      <c r="B682" s="9" t="s">
        <v>91</v>
      </c>
      <c r="C682" s="9" t="s">
        <v>420</v>
      </c>
      <c r="D682" s="9" t="s">
        <v>420</v>
      </c>
      <c r="E682" s="9" t="s">
        <v>420</v>
      </c>
    </row>
    <row r="683" spans="1:5" x14ac:dyDescent="0.2">
      <c r="B683" s="9" t="s">
        <v>179</v>
      </c>
      <c r="C683" s="9" t="s">
        <v>476</v>
      </c>
      <c r="D683" s="9" t="s">
        <v>677</v>
      </c>
      <c r="E683" s="9" t="s">
        <v>420</v>
      </c>
    </row>
    <row r="684" spans="1:5" x14ac:dyDescent="0.2">
      <c r="B684" s="9" t="s">
        <v>182</v>
      </c>
      <c r="C684" s="9" t="s">
        <v>476</v>
      </c>
      <c r="D684" s="9" t="s">
        <v>677</v>
      </c>
      <c r="E684" s="9" t="s">
        <v>420</v>
      </c>
    </row>
    <row r="685" spans="1:5" x14ac:dyDescent="0.2">
      <c r="B685" s="9" t="s">
        <v>195</v>
      </c>
      <c r="C685" s="9" t="s">
        <v>501</v>
      </c>
      <c r="D685" s="9" t="s">
        <v>501</v>
      </c>
      <c r="E685" s="9" t="s">
        <v>420</v>
      </c>
    </row>
    <row r="686" spans="1:5" x14ac:dyDescent="0.2">
      <c r="B686" s="9" t="s">
        <v>438</v>
      </c>
      <c r="C686" s="9" t="s">
        <v>420</v>
      </c>
      <c r="D686" s="9" t="s">
        <v>420</v>
      </c>
      <c r="E686" s="9" t="s">
        <v>420</v>
      </c>
    </row>
    <row r="687" spans="1:5" x14ac:dyDescent="0.2">
      <c r="B687" s="9" t="s">
        <v>191</v>
      </c>
      <c r="C687" s="9" t="s">
        <v>501</v>
      </c>
      <c r="D687" s="9" t="s">
        <v>501</v>
      </c>
      <c r="E687" s="9" t="s">
        <v>420</v>
      </c>
    </row>
    <row r="688" spans="1:5" x14ac:dyDescent="0.2">
      <c r="B688" s="9" t="s">
        <v>23</v>
      </c>
      <c r="C688" s="9" t="s">
        <v>420</v>
      </c>
      <c r="D688" s="9" t="s">
        <v>420</v>
      </c>
      <c r="E688" s="9" t="s">
        <v>420</v>
      </c>
    </row>
    <row r="690" spans="1:5" x14ac:dyDescent="0.2">
      <c r="A690" s="9" t="s">
        <v>678</v>
      </c>
      <c r="B690" s="9" t="s">
        <v>179</v>
      </c>
      <c r="C690" s="9" t="s">
        <v>508</v>
      </c>
      <c r="D690" s="9" t="s">
        <v>679</v>
      </c>
      <c r="E690" s="9" t="s">
        <v>420</v>
      </c>
    </row>
    <row r="691" spans="1:5" x14ac:dyDescent="0.2">
      <c r="B691" s="9" t="s">
        <v>182</v>
      </c>
      <c r="C691" s="9" t="s">
        <v>508</v>
      </c>
      <c r="D691" s="9" t="s">
        <v>679</v>
      </c>
      <c r="E691" s="9" t="s">
        <v>420</v>
      </c>
    </row>
    <row r="692" spans="1:5" x14ac:dyDescent="0.2">
      <c r="B692" s="9" t="s">
        <v>195</v>
      </c>
      <c r="C692" s="9" t="s">
        <v>476</v>
      </c>
      <c r="D692" s="9" t="s">
        <v>476</v>
      </c>
      <c r="E692" s="9" t="s">
        <v>420</v>
      </c>
    </row>
    <row r="693" spans="1:5" x14ac:dyDescent="0.2">
      <c r="B693" s="9" t="s">
        <v>438</v>
      </c>
      <c r="C693" s="9" t="s">
        <v>476</v>
      </c>
      <c r="D693" s="9" t="s">
        <v>476</v>
      </c>
      <c r="E693" s="9" t="s">
        <v>420</v>
      </c>
    </row>
    <row r="694" spans="1:5" x14ac:dyDescent="0.2">
      <c r="B694" s="9" t="s">
        <v>191</v>
      </c>
      <c r="C694" s="9" t="s">
        <v>476</v>
      </c>
      <c r="D694" s="9" t="s">
        <v>476</v>
      </c>
      <c r="E694" s="9" t="s">
        <v>420</v>
      </c>
    </row>
    <row r="695" spans="1:5" x14ac:dyDescent="0.2">
      <c r="B695" s="9" t="s">
        <v>237</v>
      </c>
      <c r="C695" s="9" t="s">
        <v>476</v>
      </c>
      <c r="D695" s="9" t="s">
        <v>476</v>
      </c>
      <c r="E695" s="9" t="s">
        <v>420</v>
      </c>
    </row>
    <row r="697" spans="1:5" x14ac:dyDescent="0.2">
      <c r="A697" s="9" t="s">
        <v>680</v>
      </c>
      <c r="B697" s="9" t="s">
        <v>179</v>
      </c>
      <c r="C697" s="9" t="s">
        <v>481</v>
      </c>
      <c r="D697" s="9" t="s">
        <v>681</v>
      </c>
      <c r="E697" s="9" t="s">
        <v>420</v>
      </c>
    </row>
    <row r="698" spans="1:5" x14ac:dyDescent="0.2">
      <c r="B698" s="9" t="s">
        <v>182</v>
      </c>
      <c r="C698" s="9" t="s">
        <v>481</v>
      </c>
      <c r="D698" s="9" t="s">
        <v>681</v>
      </c>
      <c r="E698" s="9" t="s">
        <v>420</v>
      </c>
    </row>
    <row r="699" spans="1:5" x14ac:dyDescent="0.2">
      <c r="B699" s="9" t="s">
        <v>195</v>
      </c>
      <c r="C699" s="9" t="s">
        <v>420</v>
      </c>
      <c r="D699" s="9" t="s">
        <v>420</v>
      </c>
      <c r="E699" s="9" t="s">
        <v>420</v>
      </c>
    </row>
    <row r="700" spans="1:5" x14ac:dyDescent="0.2">
      <c r="B700" s="9" t="s">
        <v>438</v>
      </c>
      <c r="C700" s="9" t="s">
        <v>465</v>
      </c>
      <c r="D700" s="9" t="s">
        <v>465</v>
      </c>
      <c r="E700" s="9" t="s">
        <v>420</v>
      </c>
    </row>
    <row r="701" spans="1:5" x14ac:dyDescent="0.2">
      <c r="B701" s="9" t="s">
        <v>191</v>
      </c>
      <c r="C701" s="9" t="s">
        <v>420</v>
      </c>
      <c r="D701" s="9" t="s">
        <v>420</v>
      </c>
      <c r="E701" s="9" t="s">
        <v>420</v>
      </c>
    </row>
    <row r="702" spans="1:5" x14ac:dyDescent="0.2">
      <c r="B702" s="9" t="s">
        <v>238</v>
      </c>
      <c r="C702" s="9" t="s">
        <v>476</v>
      </c>
      <c r="D702" s="9" t="s">
        <v>476</v>
      </c>
      <c r="E702" s="9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Dual Mono AK4493 MKII v175  (2)</vt:lpstr>
      <vt:lpstr>Dual Mono AK4493 MKII v175 BoM</vt:lpstr>
      <vt:lpstr>Partlist</vt:lpstr>
      <vt:lpstr>Netlist</vt:lpstr>
      <vt:lpstr>Sheet1!Dual_Mono_Amp_Design_Partlist_1_28_24_1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D.</dc:creator>
  <cp:lastModifiedBy>Kevin Hardin</cp:lastModifiedBy>
  <cp:lastPrinted>2017-04-10T07:27:07Z</cp:lastPrinted>
  <dcterms:created xsi:type="dcterms:W3CDTF">2017-03-05T16:20:39Z</dcterms:created>
  <dcterms:modified xsi:type="dcterms:W3CDTF">2024-02-04T20:49:55Z</dcterms:modified>
</cp:coreProperties>
</file>