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techlead\docexcel\"/>
    </mc:Choice>
  </mc:AlternateContent>
  <bookViews>
    <workbookView xWindow="0" yWindow="0" windowWidth="23040" windowHeight="9072"/>
  </bookViews>
  <sheets>
    <sheet name="s1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V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V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Y49" i="2"/>
  <c r="DW49" i="2"/>
  <c r="DV49" i="2"/>
  <c r="DT49" i="2"/>
  <c r="EC49" i="2" s="1"/>
  <c r="DR49" i="2"/>
  <c r="EB49" i="2" s="1"/>
  <c r="DQ49" i="2"/>
  <c r="EA49" i="2" s="1"/>
  <c r="DP49" i="2"/>
  <c r="DO49" i="2"/>
  <c r="DZ49" i="2" s="1"/>
  <c r="DN49" i="2"/>
  <c r="DM49" i="2"/>
  <c r="DL49" i="2"/>
  <c r="DK49" i="2"/>
  <c r="DY48" i="2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M48" i="2"/>
  <c r="DL48" i="2"/>
  <c r="DK48" i="2"/>
  <c r="DY47" i="2"/>
  <c r="DW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K47" i="2"/>
  <c r="DV47" i="2" s="1"/>
  <c r="DW46" i="2"/>
  <c r="DT46" i="2"/>
  <c r="EC46" i="2" s="1"/>
  <c r="DR46" i="2"/>
  <c r="EB46" i="2" s="1"/>
  <c r="DQ46" i="2"/>
  <c r="EA46" i="2" s="1"/>
  <c r="DP46" i="2"/>
  <c r="DZ46" i="2" s="1"/>
  <c r="DO46" i="2"/>
  <c r="DN46" i="2"/>
  <c r="DY46" i="2" s="1"/>
  <c r="DM46" i="2"/>
  <c r="DL46" i="2"/>
  <c r="DK46" i="2"/>
  <c r="DV46" i="2" s="1"/>
  <c r="DW45" i="2"/>
  <c r="DT45" i="2"/>
  <c r="EC45" i="2" s="1"/>
  <c r="DR45" i="2"/>
  <c r="EB45" i="2" s="1"/>
  <c r="DQ45" i="2"/>
  <c r="EA45" i="2" s="1"/>
  <c r="DP45" i="2"/>
  <c r="DZ45" i="2" s="1"/>
  <c r="DO45" i="2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V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Y41" i="2"/>
  <c r="DW41" i="2"/>
  <c r="DV41" i="2"/>
  <c r="DT41" i="2"/>
  <c r="EC41" i="2" s="1"/>
  <c r="DR41" i="2"/>
  <c r="EB41" i="2" s="1"/>
  <c r="DQ41" i="2"/>
  <c r="EA41" i="2" s="1"/>
  <c r="DP41" i="2"/>
  <c r="DO41" i="2"/>
  <c r="DZ41" i="2" s="1"/>
  <c r="DN41" i="2"/>
  <c r="DM41" i="2"/>
  <c r="DL41" i="2"/>
  <c r="DK41" i="2"/>
  <c r="DY40" i="2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M40" i="2"/>
  <c r="DL40" i="2"/>
  <c r="DK40" i="2"/>
  <c r="DY39" i="2"/>
  <c r="DW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K39" i="2"/>
  <c r="DV39" i="2" s="1"/>
  <c r="DW38" i="2"/>
  <c r="DT38" i="2"/>
  <c r="EC38" i="2" s="1"/>
  <c r="DR38" i="2"/>
  <c r="EB38" i="2" s="1"/>
  <c r="DQ38" i="2"/>
  <c r="EA38" i="2" s="1"/>
  <c r="DP38" i="2"/>
  <c r="DZ38" i="2" s="1"/>
  <c r="DO38" i="2"/>
  <c r="DN38" i="2"/>
  <c r="DY38" i="2" s="1"/>
  <c r="DM38" i="2"/>
  <c r="DL38" i="2"/>
  <c r="DK38" i="2"/>
  <c r="DV38" i="2" s="1"/>
  <c r="DW37" i="2"/>
  <c r="DT37" i="2"/>
  <c r="EC37" i="2" s="1"/>
  <c r="DR37" i="2"/>
  <c r="EB37" i="2" s="1"/>
  <c r="DQ37" i="2"/>
  <c r="EA37" i="2" s="1"/>
  <c r="DP37" i="2"/>
  <c r="DZ37" i="2" s="1"/>
  <c r="DO37" i="2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V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Y33" i="2"/>
  <c r="DW33" i="2"/>
  <c r="DV33" i="2"/>
  <c r="DT33" i="2"/>
  <c r="EC33" i="2" s="1"/>
  <c r="DR33" i="2"/>
  <c r="EB33" i="2" s="1"/>
  <c r="DQ33" i="2"/>
  <c r="EA33" i="2" s="1"/>
  <c r="DP33" i="2"/>
  <c r="DO33" i="2"/>
  <c r="DZ33" i="2" s="1"/>
  <c r="DN33" i="2"/>
  <c r="DM33" i="2"/>
  <c r="DL33" i="2"/>
  <c r="DK33" i="2"/>
  <c r="DY32" i="2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M32" i="2"/>
  <c r="DL32" i="2"/>
  <c r="DK32" i="2"/>
  <c r="DY31" i="2"/>
  <c r="DW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K31" i="2"/>
  <c r="DV31" i="2" s="1"/>
  <c r="DW30" i="2"/>
  <c r="DT30" i="2"/>
  <c r="EC30" i="2" s="1"/>
  <c r="DR30" i="2"/>
  <c r="EB30" i="2" s="1"/>
  <c r="DQ30" i="2"/>
  <c r="EA30" i="2" s="1"/>
  <c r="DP30" i="2"/>
  <c r="DZ30" i="2" s="1"/>
  <c r="DO30" i="2"/>
  <c r="DN30" i="2"/>
  <c r="DY30" i="2" s="1"/>
  <c r="DM30" i="2"/>
  <c r="DL30" i="2"/>
  <c r="DK30" i="2"/>
  <c r="DV30" i="2" s="1"/>
  <c r="DW29" i="2"/>
  <c r="DT29" i="2"/>
  <c r="EC29" i="2" s="1"/>
  <c r="DR29" i="2"/>
  <c r="EB29" i="2" s="1"/>
  <c r="DQ29" i="2"/>
  <c r="EA29" i="2" s="1"/>
  <c r="DP29" i="2"/>
  <c r="DZ29" i="2" s="1"/>
  <c r="DO29" i="2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V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Y25" i="2"/>
  <c r="DW25" i="2"/>
  <c r="DV25" i="2"/>
  <c r="DT25" i="2"/>
  <c r="EC25" i="2" s="1"/>
  <c r="DR25" i="2"/>
  <c r="EB25" i="2" s="1"/>
  <c r="DQ25" i="2"/>
  <c r="EA25" i="2" s="1"/>
  <c r="DP25" i="2"/>
  <c r="DO25" i="2"/>
  <c r="DZ25" i="2" s="1"/>
  <c r="DN25" i="2"/>
  <c r="DM25" i="2"/>
  <c r="DL25" i="2"/>
  <c r="DK25" i="2"/>
  <c r="DY24" i="2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M24" i="2"/>
  <c r="DX24" i="2" s="1"/>
  <c r="DL24" i="2"/>
  <c r="DK24" i="2"/>
  <c r="DY23" i="2"/>
  <c r="DW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K23" i="2"/>
  <c r="DV23" i="2" s="1"/>
  <c r="DW22" i="2"/>
  <c r="DT22" i="2"/>
  <c r="EC22" i="2" s="1"/>
  <c r="DR22" i="2"/>
  <c r="EB22" i="2" s="1"/>
  <c r="DQ22" i="2"/>
  <c r="EA22" i="2" s="1"/>
  <c r="DP22" i="2"/>
  <c r="DZ22" i="2" s="1"/>
  <c r="DO22" i="2"/>
  <c r="DN22" i="2"/>
  <c r="DY22" i="2" s="1"/>
  <c r="DM22" i="2"/>
  <c r="DL22" i="2"/>
  <c r="DK22" i="2"/>
  <c r="DV22" i="2" s="1"/>
  <c r="DW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V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EB17" i="2"/>
  <c r="DY17" i="2"/>
  <c r="DW17" i="2"/>
  <c r="DV17" i="2"/>
  <c r="DT17" i="2"/>
  <c r="EC17" i="2" s="1"/>
  <c r="DR17" i="2"/>
  <c r="DQ17" i="2"/>
  <c r="EA17" i="2" s="1"/>
  <c r="DP17" i="2"/>
  <c r="DO17" i="2"/>
  <c r="DZ17" i="2" s="1"/>
  <c r="DN17" i="2"/>
  <c r="DM17" i="2"/>
  <c r="DL17" i="2"/>
  <c r="DK17" i="2"/>
  <c r="DY16" i="2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M16" i="2"/>
  <c r="DL16" i="2"/>
  <c r="DK16" i="2"/>
  <c r="DY15" i="2"/>
  <c r="DW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X15" i="2" s="1"/>
  <c r="DX27" i="2" s="1"/>
  <c r="DX28" i="2" s="1"/>
  <c r="DX29" i="2" s="1"/>
  <c r="DX30" i="2" s="1"/>
  <c r="DL15" i="2"/>
  <c r="DK15" i="2"/>
  <c r="DV15" i="2" s="1"/>
  <c r="DX14" i="2"/>
  <c r="DW14" i="2"/>
  <c r="DT14" i="2"/>
  <c r="EC14" i="2" s="1"/>
  <c r="DR14" i="2"/>
  <c r="EB14" i="2" s="1"/>
  <c r="DQ14" i="2"/>
  <c r="EA14" i="2" s="1"/>
  <c r="DP14" i="2"/>
  <c r="DZ14" i="2" s="1"/>
  <c r="DO14" i="2"/>
  <c r="DN14" i="2"/>
  <c r="DY14" i="2" s="1"/>
  <c r="DM14" i="2"/>
  <c r="DL14" i="2"/>
  <c r="DK14" i="2"/>
  <c r="DV14" i="2" s="1"/>
  <c r="DX13" i="2"/>
  <c r="DX21" i="2" s="1"/>
  <c r="DX22" i="2" s="1"/>
  <c r="DW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EG11" i="2" s="1"/>
  <c r="EI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EB9" i="2"/>
  <c r="DW9" i="2"/>
  <c r="DT9" i="2"/>
  <c r="EC9" i="2" s="1"/>
  <c r="DR9" i="2"/>
  <c r="DQ9" i="2"/>
  <c r="EA9" i="2" s="1"/>
  <c r="DP9" i="2"/>
  <c r="DO9" i="2"/>
  <c r="DZ9" i="2" s="1"/>
  <c r="DN9" i="2"/>
  <c r="DY9" i="2" s="1"/>
  <c r="DM9" i="2"/>
  <c r="DX9" i="2" s="1"/>
  <c r="DL9" i="2"/>
  <c r="DK9" i="2"/>
  <c r="DV9" i="2" s="1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X8" i="2" s="1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P6" i="2"/>
  <c r="DO6" i="2"/>
  <c r="DN6" i="2"/>
  <c r="DM6" i="2"/>
  <c r="DL6" i="2"/>
  <c r="DL56" i="2" s="1"/>
  <c r="DL60" i="2" s="1"/>
  <c r="DL61" i="2" s="1"/>
  <c r="DK6" i="2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Q8" i="1" l="1"/>
  <c r="Q9" i="1"/>
  <c r="Q7" i="1"/>
  <c r="DN56" i="2"/>
  <c r="DN60" i="2" s="1"/>
  <c r="DN61" i="2" s="1"/>
  <c r="EG10" i="2"/>
  <c r="EI10" i="2" s="1"/>
  <c r="EG25" i="2"/>
  <c r="EI25" i="2" s="1"/>
  <c r="DX25" i="2"/>
  <c r="DX26" i="2" s="1"/>
  <c r="DX31" i="2"/>
  <c r="DO56" i="2"/>
  <c r="DO60" i="2" s="1"/>
  <c r="DO61" i="2" s="1"/>
  <c r="EG12" i="2"/>
  <c r="EI12" i="2" s="1"/>
  <c r="Q10" i="1"/>
  <c r="DP56" i="2"/>
  <c r="DP60" i="2" s="1"/>
  <c r="DP61" i="2" s="1"/>
  <c r="EG8" i="2"/>
  <c r="EI8" i="2" s="1"/>
  <c r="EG18" i="2"/>
  <c r="EI18" i="2" s="1"/>
  <c r="EG20" i="2"/>
  <c r="EI20" i="2" s="1"/>
  <c r="DX23" i="2"/>
  <c r="EG23" i="2" s="1"/>
  <c r="EI23" i="2" s="1"/>
  <c r="EG28" i="2"/>
  <c r="EI28" i="2" s="1"/>
  <c r="DM56" i="2"/>
  <c r="DM60" i="2" s="1"/>
  <c r="DM61" i="2" s="1"/>
  <c r="EC6" i="2"/>
  <c r="EC56" i="2" s="1"/>
  <c r="DQ56" i="2"/>
  <c r="DQ60" i="2" s="1"/>
  <c r="DQ61" i="2" s="1"/>
  <c r="EG15" i="2"/>
  <c r="EI15" i="2" s="1"/>
  <c r="EG29" i="2"/>
  <c r="EI29" i="2" s="1"/>
  <c r="EG13" i="2"/>
  <c r="EI13" i="2" s="1"/>
  <c r="EG21" i="2"/>
  <c r="EI21" i="2" s="1"/>
  <c r="EG24" i="2"/>
  <c r="EI24" i="2" s="1"/>
  <c r="EG26" i="2"/>
  <c r="EI26" i="2" s="1"/>
  <c r="DX32" i="2"/>
  <c r="DX33" i="2" s="1"/>
  <c r="EG9" i="2"/>
  <c r="EI9" i="2" s="1"/>
  <c r="EG30" i="2"/>
  <c r="EI30" i="2" s="1"/>
  <c r="EG19" i="2"/>
  <c r="EI19" i="2" s="1"/>
  <c r="EG22" i="2"/>
  <c r="EI22" i="2" s="1"/>
  <c r="DK56" i="2"/>
  <c r="DK60" i="2" s="1"/>
  <c r="DK61" i="2" s="1"/>
  <c r="DK62" i="2" s="1"/>
  <c r="DV6" i="2"/>
  <c r="EG14" i="2"/>
  <c r="EI14" i="2" s="1"/>
  <c r="EG27" i="2"/>
  <c r="EI27" i="2" s="1"/>
  <c r="EG31" i="2"/>
  <c r="EI31" i="2" s="1"/>
  <c r="DY6" i="2"/>
  <c r="DY56" i="2" s="1"/>
  <c r="DZ6" i="2"/>
  <c r="DZ56" i="2" s="1"/>
  <c r="EA6" i="2"/>
  <c r="EA56" i="2" s="1"/>
  <c r="EB6" i="2"/>
  <c r="EB56" i="2" s="1"/>
  <c r="DW6" i="2"/>
  <c r="DW56" i="2" s="1"/>
  <c r="DX17" i="2" l="1"/>
  <c r="EG33" i="2"/>
  <c r="EI33" i="2" s="1"/>
  <c r="EG32" i="2"/>
  <c r="EI32" i="2" s="1"/>
  <c r="EG6" i="2"/>
  <c r="DV56" i="2"/>
  <c r="EI6" i="2" l="1"/>
  <c r="DX34" i="2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EG39" i="2" l="1"/>
  <c r="EI39" i="2" s="1"/>
  <c r="DX40" i="2"/>
  <c r="EI7" i="2"/>
  <c r="EG40" i="2" l="1"/>
  <c r="EI40" i="2" s="1"/>
  <c r="DX41" i="2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EG48" i="2" l="1"/>
  <c r="EI48" i="2" s="1"/>
  <c r="DX49" i="2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DX55" i="2" l="1"/>
  <c r="EG55" i="2" s="1"/>
  <c r="EI55" i="2" s="1"/>
  <c r="EG16" i="2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<sst xmlns="http://schemas.openxmlformats.org/spreadsheetml/2006/main" count="434" uniqueCount="70">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</sst>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zoomScale="55" zoomScaleNormal="5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C23" sqref="AC23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20.441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5">
      <c r="A4" s="147" t="s">
        <v>1</v>
      </c>
      <c r="B4" s="150" t="s">
        <v>2</v>
      </c>
      <c r="C4" s="151" t="s">
        <v>3</v>
      </c>
      <c r="D4" s="152" t="s">
        <v>4</v>
      </c>
      <c r="E4" s="153"/>
      <c r="F4" s="156" t="s">
        <v>5</v>
      </c>
      <c r="G4" s="153"/>
      <c r="H4" s="156" t="s">
        <v>6</v>
      </c>
      <c r="I4" s="153"/>
      <c r="J4" s="156" t="s">
        <v>7</v>
      </c>
      <c r="K4" s="153"/>
      <c r="L4" s="156" t="s">
        <v>8</v>
      </c>
      <c r="M4" s="153"/>
      <c r="N4" s="156" t="s">
        <v>9</v>
      </c>
      <c r="O4" s="157"/>
      <c r="P4" s="153"/>
      <c r="Q4" s="147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46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46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46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46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5">
      <c r="A5" s="148"/>
      <c r="B5" s="148"/>
      <c r="C5" s="148"/>
      <c r="D5" s="154"/>
      <c r="E5" s="155"/>
      <c r="F5" s="154"/>
      <c r="G5" s="155"/>
      <c r="H5" s="154"/>
      <c r="I5" s="155"/>
      <c r="J5" s="154"/>
      <c r="K5" s="155"/>
      <c r="L5" s="154"/>
      <c r="M5" s="155"/>
      <c r="N5" s="154"/>
      <c r="O5" s="158"/>
      <c r="P5" s="155"/>
      <c r="Q5" s="148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45" t="s">
        <v>12</v>
      </c>
      <c r="BZ5" s="144"/>
      <c r="CA5" s="142" t="s">
        <v>11</v>
      </c>
      <c r="CB5" s="144"/>
      <c r="CC5" s="145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5">
      <c r="A6" s="149"/>
      <c r="B6" s="149"/>
      <c r="C6" s="149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49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>+SUMIF($S$6:$EH$6,F$6,$S7:$EH7)</f>
        <v>99</v>
      </c>
      <c r="G7" s="23">
        <f>45000000/(26*8)</f>
        <v>216346.15384615384</v>
      </c>
      <c r="H7" s="22">
        <f>+SUMIF($S$6:$EH$6,H$6,$S7:$EH7)</f>
        <v>9</v>
      </c>
      <c r="I7" s="23">
        <f>25000000/(26*8)*1.5</f>
        <v>180288.46153846153</v>
      </c>
      <c r="J7" s="22">
        <f>+SUMIF($S$6:$EH$6,J$6,$S7:$EH7)</f>
        <v>0</v>
      </c>
      <c r="K7" s="23">
        <f>25000000/(26*8)*1.3</f>
        <v>156250</v>
      </c>
      <c r="L7" s="22">
        <f>+SUMIF($S$6:$EH$6,L$6,$S7:$EH7)</f>
        <v>0</v>
      </c>
      <c r="M7" s="23">
        <f>25000000/(26*8)*2</f>
        <v>240384.61538461538</v>
      </c>
      <c r="N7" s="22">
        <f>+SUMIF($S$6:$EH$6,N$6,$S7:$EH7)</f>
        <v>4</v>
      </c>
      <c r="O7" s="22">
        <f>+SUMIF($S$6:$EH$6,O$6,$S7:$EH7)</f>
        <v>0</v>
      </c>
      <c r="P7" s="23">
        <f>25000000/(26*8)*2</f>
        <v>240384.61538461538</v>
      </c>
      <c r="Q7" s="24">
        <f t="shared" ref="Q7:Q10" si="0">G7*F7+I7*H7+K7*J7+M7*L7+P7*N7</f>
        <v>24002403.846153844</v>
      </c>
      <c r="R7" s="25"/>
      <c r="S7" s="26">
        <v>9</v>
      </c>
      <c r="T7" s="26">
        <v>9</v>
      </c>
      <c r="U7" s="27"/>
      <c r="V7" s="27"/>
      <c r="W7" s="25"/>
      <c r="X7" s="26">
        <v>9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>
        <v>9</v>
      </c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>+SUMIF($S$6:$EH$6,F$6,$S8:$EH8)</f>
        <v>88</v>
      </c>
      <c r="G8" s="23">
        <f>15000000/(26*8)</f>
        <v>72115.38461538461</v>
      </c>
      <c r="H8" s="22">
        <f>+SUMIF($S$6:$EH$6,H$6,$S8:$EH8)</f>
        <v>0</v>
      </c>
      <c r="I8" s="23">
        <f>15000000/(26*8)*1.5</f>
        <v>108173.07692307691</v>
      </c>
      <c r="J8" s="22">
        <f>+SUMIF($S$6:$EH$6,J$6,$S8:$EH8)</f>
        <v>0</v>
      </c>
      <c r="K8" s="23">
        <f>15000000/(26*8)*1.3</f>
        <v>93750</v>
      </c>
      <c r="L8" s="22">
        <f>+SUMIF($S$6:$EH$6,L$6,$S8:$EH8)</f>
        <v>0</v>
      </c>
      <c r="M8" s="23">
        <f>15000000/(26*8)*2</f>
        <v>144230.76923076922</v>
      </c>
      <c r="N8" s="22">
        <f>+SUMIF($S$6:$EH$6,N$6,$S8:$EH8)</f>
        <v>0</v>
      </c>
      <c r="O8" s="22">
        <f>+SUMIF($S$6:$EH$6,O$6,$S8:$EH8)</f>
        <v>0</v>
      </c>
      <c r="P8" s="23">
        <f>15000000/(26*8)*2</f>
        <v>144230.76923076922</v>
      </c>
      <c r="Q8" s="24">
        <f t="shared" si="0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>+SUMIF($S$6:$EH$6,F$6,$S9:$EH9)</f>
        <v>88</v>
      </c>
      <c r="G9" s="23">
        <f>9000000/(26*8)</f>
        <v>43269.230769230766</v>
      </c>
      <c r="H9" s="22">
        <f>+SUMIF($S$6:$EH$6,H$6,$S9:$EH9)</f>
        <v>0</v>
      </c>
      <c r="I9" s="23">
        <f>9000000/(26*8)*1.5</f>
        <v>64903.846153846149</v>
      </c>
      <c r="J9" s="22">
        <f>+SUMIF($S$6:$EH$6,J$6,$S9:$EH9)</f>
        <v>0</v>
      </c>
      <c r="K9" s="23">
        <f>9000000/(26*8)*1.3</f>
        <v>56250</v>
      </c>
      <c r="L9" s="22">
        <f>+SUMIF($S$6:$EH$6,L$6,$S9:$EH9)</f>
        <v>0</v>
      </c>
      <c r="M9" s="23">
        <f>9000000/(26*8)*2</f>
        <v>86538.461538461532</v>
      </c>
      <c r="N9" s="22">
        <f>+SUMIF($S$6:$EH$6,N$6,$S9:$EH9)</f>
        <v>0</v>
      </c>
      <c r="O9" s="22">
        <f>+SUMIF($S$6:$EH$6,O$6,$S9:$EH9)</f>
        <v>0</v>
      </c>
      <c r="P9" s="23">
        <f>9000000/(26*8)*2</f>
        <v>86538.461538461532</v>
      </c>
      <c r="Q9" s="24">
        <f t="shared" si="0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>+SUMIF($S$6:$EH$6,F$6,$S10:$EH10)</f>
        <v>1</v>
      </c>
      <c r="G10" s="23">
        <f>8000000/(26*8)</f>
        <v>38461.538461538461</v>
      </c>
      <c r="H10" s="22">
        <f>+SUMIF($S$6:$EH$6,H$6,$S10:$EH10)</f>
        <v>1</v>
      </c>
      <c r="I10" s="23">
        <f>8000000/(26*8)*1.5</f>
        <v>57692.307692307688</v>
      </c>
      <c r="J10" s="22">
        <f>+SUMIF($S$6:$EH$6,J$6,$S10:$EH10)</f>
        <v>1</v>
      </c>
      <c r="K10" s="23">
        <f>8000000/(26*8)*1.3</f>
        <v>50000</v>
      </c>
      <c r="L10" s="22">
        <f>+SUMIF($S$6:$EH$6,L$6,$S10:$EH10)</f>
        <v>1</v>
      </c>
      <c r="M10" s="23">
        <f>8000000/(26*8)*2</f>
        <v>76923.076923076922</v>
      </c>
      <c r="N10" s="22">
        <f>+SUMIF($S$6:$EH$6,N$6,$S10:$EH10)</f>
        <v>0</v>
      </c>
      <c r="O10" s="22">
        <f>+SUMIF($S$6:$EH$6,O$6,$S10:$EH10)</f>
        <v>0</v>
      </c>
      <c r="P10" s="23">
        <f>8000000/(26*8)*2</f>
        <v>76923.076923076922</v>
      </c>
      <c r="Q10" s="24">
        <f t="shared" si="0"/>
        <v>223076.92307692306</v>
      </c>
      <c r="R10" s="25"/>
      <c r="S10" s="26">
        <v>1</v>
      </c>
      <c r="T10" s="26">
        <v>1</v>
      </c>
      <c r="U10" s="27">
        <v>1</v>
      </c>
      <c r="V10" s="27">
        <v>1</v>
      </c>
      <c r="W10" s="25"/>
      <c r="X10" s="26"/>
      <c r="Y10" s="26">
        <v>0</v>
      </c>
      <c r="Z10" s="27"/>
      <c r="AA10" s="27"/>
      <c r="AB10" s="25"/>
      <c r="AC10" s="26"/>
      <c r="AD10" s="26">
        <v>0</v>
      </c>
      <c r="AE10" s="27"/>
      <c r="AF10" s="27"/>
      <c r="AG10" s="25"/>
      <c r="AH10" s="26"/>
      <c r="AI10" s="26">
        <v>0</v>
      </c>
      <c r="AJ10" s="27"/>
      <c r="AK10" s="27"/>
      <c r="AL10" s="28"/>
      <c r="AM10" s="28"/>
      <c r="AN10" s="25"/>
      <c r="AO10" s="26"/>
      <c r="AP10" s="26">
        <v>0</v>
      </c>
      <c r="AQ10" s="27"/>
      <c r="AR10" s="27"/>
      <c r="AS10" s="26"/>
      <c r="AT10" s="26">
        <v>0</v>
      </c>
      <c r="AU10" s="27"/>
      <c r="AV10" s="27"/>
      <c r="AW10" s="26"/>
      <c r="AX10" s="26">
        <v>0</v>
      </c>
      <c r="AY10" s="27"/>
      <c r="AZ10" s="27"/>
      <c r="BA10" s="26"/>
      <c r="BB10" s="26">
        <v>0</v>
      </c>
      <c r="BC10" s="27"/>
      <c r="BD10" s="27"/>
      <c r="BE10" s="26"/>
      <c r="BF10" s="26">
        <v>0</v>
      </c>
      <c r="BG10" s="27"/>
      <c r="BH10" s="27"/>
      <c r="BI10" s="26"/>
      <c r="BJ10" s="26">
        <v>0</v>
      </c>
      <c r="BK10" s="27"/>
      <c r="BL10" s="27"/>
      <c r="BM10" s="28"/>
      <c r="BN10" s="28"/>
      <c r="BO10" s="26"/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56" t="s">
        <v>34</v>
      </c>
      <c r="DL3" s="153"/>
      <c r="DM3" s="156" t="s">
        <v>35</v>
      </c>
      <c r="DN3" s="153"/>
      <c r="DO3" s="156" t="s">
        <v>36</v>
      </c>
      <c r="DP3" s="153"/>
      <c r="DQ3" s="156" t="s">
        <v>37</v>
      </c>
      <c r="DR3" s="153"/>
      <c r="DS3" s="12" t="s">
        <v>38</v>
      </c>
      <c r="DT3" s="12" t="s">
        <v>39</v>
      </c>
      <c r="DU3" s="147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4"/>
      <c r="DL4" s="155"/>
      <c r="DM4" s="154"/>
      <c r="DN4" s="155"/>
      <c r="DO4" s="154"/>
      <c r="DP4" s="155"/>
      <c r="DQ4" s="154"/>
      <c r="DR4" s="155"/>
      <c r="DS4" s="51"/>
      <c r="DT4" s="51"/>
      <c r="DU4" s="149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HP</cp:lastModifiedBy>
  <dcterms:created xsi:type="dcterms:W3CDTF">2015-10-07T04:26:57Z</dcterms:created>
  <dcterms:modified xsi:type="dcterms:W3CDTF">2023-04-14T17:42:01Z</dcterms:modified>
</cp:coreProperties>
</file>